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HProjs\Moe Research\Lab\COVID-19\Atlanta Samples\"/>
    </mc:Choice>
  </mc:AlternateContent>
  <xr:revisionPtr revIDLastSave="19994" documentId="11_A91E5A499EF8B0B265E866704AA1E471FF1FEF3D" xr6:coauthVersionLast="47" xr6:coauthVersionMax="47" xr10:uidLastSave="{4CD7BE48-3E0F-4433-8E01-4CD2378D08DD}"/>
  <bookViews>
    <workbookView xWindow="0" yWindow="0" windowWidth="28800" windowHeight="12300" tabRatio="832" firstSheet="24" activeTab="20" xr2:uid="{00000000-000D-0000-FFFF-FFFF00000000}"/>
  </bookViews>
  <sheets>
    <sheet name="All Upstream" sheetId="27" r:id="rId1"/>
    <sheet name="Samples Rerun" sheetId="33" state="hidden" r:id="rId2"/>
    <sheet name="Metro Garden" sheetId="11" state="hidden" r:id="rId3"/>
    <sheet name="Peyton Village" sheetId="10" state="hidden" r:id="rId4"/>
    <sheet name="Federal Pen" sheetId="9" state="hidden" r:id="rId5"/>
    <sheet name="Humphries" sheetId="8" state="hidden" r:id="rId6"/>
    <sheet name="Fairway" sheetId="7" state="hidden" r:id="rId7"/>
    <sheet name="Fairburns" sheetId="6" state="hidden" r:id="rId8"/>
    <sheet name="Atlanta Metro College" sheetId="14" state="hidden" r:id="rId9"/>
    <sheet name="Venetian" sheetId="13" state="hidden" r:id="rId10"/>
    <sheet name="Heritage Station" sheetId="15" state="hidden" r:id="rId11"/>
    <sheet name="Cascade Glens" sheetId="16" state="hidden" r:id="rId12"/>
    <sheet name="The Life at Greenbriar" sheetId="17" state="hidden" r:id="rId13"/>
    <sheet name="Pavillion (aka Stewart Place)" sheetId="18" state="hidden" r:id="rId14"/>
    <sheet name="Tuskegee" sheetId="20" state="hidden" r:id="rId15"/>
    <sheet name="Oakland Place" sheetId="21" state="hidden" r:id="rId16"/>
    <sheet name="Belmonte" sheetId="23" state="hidden" r:id="rId17"/>
    <sheet name="1295 West Apt" sheetId="22" state="hidden" r:id="rId18"/>
    <sheet name="Victoria" sheetId="24" state="hidden" r:id="rId19"/>
    <sheet name="Capital View Gateway" sheetId="25" state="hidden" r:id="rId20"/>
    <sheet name="All Influent" sheetId="28" r:id="rId21"/>
    <sheet name="Raw Ctl Data" sheetId="35" r:id="rId22"/>
    <sheet name="Experimental (incomplete)" sheetId="32" r:id="rId23"/>
    <sheet name="dPCR (incomplete)" sheetId="37" r:id="rId24"/>
    <sheet name="dPCR (incomplete) (2)" sheetId="38" r:id="rId25"/>
    <sheet name="Physio-chemical" sheetId="31" r:id="rId26"/>
    <sheet name="Rerun data (as of 2_1_22)" sheetId="36" state="hidden" r:id="rId27"/>
    <sheet name="Summary" sheetId="29" r:id="rId28"/>
    <sheet name="Master Linear Model" sheetId="34" r:id="rId29"/>
  </sheets>
  <definedNames>
    <definedName name="_xlnm._FilterDatabase" localSheetId="20" hidden="1">'All Influent'!$A$1:$S$304</definedName>
    <definedName name="_xlnm._FilterDatabase" localSheetId="0" hidden="1">'All Upstream'!$A$1:$U$252</definedName>
    <definedName name="_xlnm._FilterDatabase" localSheetId="22" hidden="1">'Experimental (incomplete)'!$B$1:$B$1070</definedName>
    <definedName name="_xlnm._FilterDatabase" localSheetId="27" hidden="1">Summary!$A$1:$G$10</definedName>
  </definedName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90" i="28" l="1"/>
  <c r="T190" i="28"/>
  <c r="U352" i="28"/>
  <c r="T352" i="28"/>
  <c r="U358" i="28"/>
  <c r="T358" i="28"/>
  <c r="AF56" i="38"/>
  <c r="AF42" i="38"/>
  <c r="AE42" i="38"/>
  <c r="AE28" i="38"/>
  <c r="AE6" i="38"/>
  <c r="AB355" i="37"/>
  <c r="AC356" i="37"/>
  <c r="Z386" i="37"/>
  <c r="Z385" i="37"/>
  <c r="AF384" i="37"/>
  <c r="AE384" i="37"/>
  <c r="AD384" i="37"/>
  <c r="AC384" i="37"/>
  <c r="AB384" i="37"/>
  <c r="Z384" i="37"/>
  <c r="AA384" i="37" s="1"/>
  <c r="AF383" i="37"/>
  <c r="AE383" i="37"/>
  <c r="AD383" i="37"/>
  <c r="AC383" i="37"/>
  <c r="AB383" i="37"/>
  <c r="Z383" i="37"/>
  <c r="AA383" i="37" s="1"/>
  <c r="AF382" i="37"/>
  <c r="AE382" i="37"/>
  <c r="AD382" i="37"/>
  <c r="AC382" i="37"/>
  <c r="AB382" i="37"/>
  <c r="Z382" i="37"/>
  <c r="AA382" i="37" s="1"/>
  <c r="Z381" i="37"/>
  <c r="Z380" i="37"/>
  <c r="Z379" i="37"/>
  <c r="Z378" i="37"/>
  <c r="Z377" i="37"/>
  <c r="Z376" i="37"/>
  <c r="Z375" i="37"/>
  <c r="Z374" i="37"/>
  <c r="Z373" i="37"/>
  <c r="Z372" i="37"/>
  <c r="Z371" i="37"/>
  <c r="Z370" i="37"/>
  <c r="Z369" i="37"/>
  <c r="Z368" i="37"/>
  <c r="Z367" i="37"/>
  <c r="Z366" i="37"/>
  <c r="Z365" i="37"/>
  <c r="Z364" i="37"/>
  <c r="Z363" i="37"/>
  <c r="Z362" i="37"/>
  <c r="Z361" i="37"/>
  <c r="Z360" i="37"/>
  <c r="Z359" i="37"/>
  <c r="Z358" i="37"/>
  <c r="Z357" i="37"/>
  <c r="Z356" i="37"/>
  <c r="Z355" i="37"/>
  <c r="B1300" i="27"/>
  <c r="U557" i="28"/>
  <c r="T557" i="28"/>
  <c r="U556" i="28"/>
  <c r="T556" i="28"/>
  <c r="U555" i="28"/>
  <c r="T555" i="28"/>
  <c r="U554" i="28"/>
  <c r="T554" i="28"/>
  <c r="U553" i="28"/>
  <c r="T553" i="28"/>
  <c r="U552" i="28"/>
  <c r="T552" i="28"/>
  <c r="U551" i="28"/>
  <c r="T551" i="28"/>
  <c r="U550" i="28"/>
  <c r="T550" i="28"/>
  <c r="U558" i="28"/>
  <c r="T558" i="28"/>
  <c r="AD2" i="38"/>
  <c r="AC2" i="38"/>
  <c r="AF3" i="38"/>
  <c r="AF4" i="38"/>
  <c r="AF5" i="38"/>
  <c r="AF6" i="38"/>
  <c r="AF7" i="38"/>
  <c r="AF8" i="38"/>
  <c r="AF9" i="38"/>
  <c r="AF10" i="38"/>
  <c r="AF11" i="38"/>
  <c r="AF12" i="38"/>
  <c r="AF13" i="38"/>
  <c r="AF14" i="38"/>
  <c r="AF15" i="38"/>
  <c r="AF16" i="38"/>
  <c r="AF17" i="38"/>
  <c r="AF18" i="38"/>
  <c r="AF19" i="38"/>
  <c r="AF20" i="38"/>
  <c r="AF21" i="38"/>
  <c r="AF22" i="38"/>
  <c r="AF23" i="38"/>
  <c r="AF24" i="38"/>
  <c r="AF25" i="38"/>
  <c r="AF26" i="38"/>
  <c r="AF27" i="38"/>
  <c r="AF28" i="38"/>
  <c r="AF29" i="38"/>
  <c r="AF30" i="38"/>
  <c r="AF31" i="38"/>
  <c r="AF32" i="38"/>
  <c r="AF33" i="38"/>
  <c r="AF34" i="38"/>
  <c r="AF35" i="38"/>
  <c r="AF36" i="38"/>
  <c r="AF37" i="38"/>
  <c r="AF38" i="38"/>
  <c r="AF39" i="38"/>
  <c r="AF40" i="38"/>
  <c r="AF41" i="38"/>
  <c r="AF43" i="38"/>
  <c r="AF44" i="38"/>
  <c r="AF45" i="38"/>
  <c r="AF46" i="38"/>
  <c r="AF47" i="38"/>
  <c r="AF48" i="38"/>
  <c r="AF49" i="38"/>
  <c r="AF50" i="38"/>
  <c r="AF51" i="38"/>
  <c r="AF52" i="38"/>
  <c r="AF53" i="38"/>
  <c r="AF54" i="38"/>
  <c r="AF55" i="38"/>
  <c r="AF57" i="38"/>
  <c r="AF58" i="38"/>
  <c r="AF59" i="38"/>
  <c r="AF60" i="38"/>
  <c r="AF61" i="38"/>
  <c r="AF62" i="38"/>
  <c r="AF63" i="38"/>
  <c r="AF64" i="38"/>
  <c r="AF65" i="38"/>
  <c r="AF66" i="38"/>
  <c r="AF67" i="38"/>
  <c r="AF68" i="38"/>
  <c r="AF69" i="38"/>
  <c r="AF70" i="38"/>
  <c r="AF71" i="38"/>
  <c r="AF72" i="38"/>
  <c r="AF73" i="38"/>
  <c r="AF74" i="38"/>
  <c r="AF75" i="38"/>
  <c r="AF76" i="38"/>
  <c r="AF77" i="38"/>
  <c r="AF78" i="38"/>
  <c r="AF79" i="38"/>
  <c r="AF80" i="38"/>
  <c r="AF81" i="38"/>
  <c r="AF82" i="38"/>
  <c r="AF83" i="38"/>
  <c r="AF84" i="38"/>
  <c r="AF85" i="38"/>
  <c r="AF86" i="38"/>
  <c r="AF87" i="38"/>
  <c r="AF88" i="38"/>
  <c r="AF89" i="38"/>
  <c r="AF90" i="38"/>
  <c r="AF91" i="38"/>
  <c r="AF92" i="38"/>
  <c r="AF93" i="38"/>
  <c r="AF94" i="38"/>
  <c r="AF95" i="38"/>
  <c r="AF96" i="38"/>
  <c r="AF97" i="38"/>
  <c r="AF98" i="38"/>
  <c r="AF99" i="38"/>
  <c r="AF100" i="38"/>
  <c r="AF101" i="38"/>
  <c r="AF102" i="38"/>
  <c r="AF103" i="38"/>
  <c r="AF104" i="38"/>
  <c r="AF105" i="38"/>
  <c r="AF106" i="38"/>
  <c r="AF107" i="38"/>
  <c r="AF108" i="38"/>
  <c r="AF109" i="38"/>
  <c r="AF110" i="38"/>
  <c r="AF111" i="38"/>
  <c r="AF112" i="38"/>
  <c r="AF113" i="38"/>
  <c r="AF114" i="38"/>
  <c r="AF115" i="38"/>
  <c r="AF116" i="38"/>
  <c r="AF117" i="38"/>
  <c r="AF118" i="38"/>
  <c r="AF119" i="38"/>
  <c r="AF120" i="38"/>
  <c r="AF121" i="38"/>
  <c r="AF122" i="38"/>
  <c r="AF123" i="38"/>
  <c r="AF124" i="38"/>
  <c r="AF125" i="38"/>
  <c r="AF126" i="38"/>
  <c r="AF127" i="38"/>
  <c r="AF128" i="38"/>
  <c r="AF129" i="38"/>
  <c r="AF130" i="38"/>
  <c r="AF131" i="38"/>
  <c r="AF132" i="38"/>
  <c r="AF133" i="38"/>
  <c r="AF134" i="38"/>
  <c r="AF135" i="38"/>
  <c r="AF136" i="38"/>
  <c r="AF137" i="38"/>
  <c r="AF138" i="38"/>
  <c r="AF139" i="38"/>
  <c r="AF140" i="38"/>
  <c r="AF141" i="38"/>
  <c r="AF142" i="38"/>
  <c r="AF143" i="38"/>
  <c r="AF144" i="38"/>
  <c r="AF145" i="38"/>
  <c r="AF146" i="38"/>
  <c r="AF147" i="38"/>
  <c r="AF148" i="38"/>
  <c r="AF149" i="38"/>
  <c r="AF150" i="38"/>
  <c r="AF151" i="38"/>
  <c r="AF152" i="38"/>
  <c r="AF153" i="38"/>
  <c r="AF154" i="38"/>
  <c r="AF155" i="38"/>
  <c r="AF156" i="38"/>
  <c r="AF157" i="38"/>
  <c r="AF158" i="38"/>
  <c r="AF159" i="38"/>
  <c r="AF160" i="38"/>
  <c r="AF161" i="38"/>
  <c r="AF162" i="38"/>
  <c r="AF163" i="38"/>
  <c r="AF164" i="38"/>
  <c r="AF165" i="38"/>
  <c r="AF166" i="38"/>
  <c r="AF167" i="38"/>
  <c r="AF168" i="38"/>
  <c r="AF169" i="38"/>
  <c r="AF170" i="38"/>
  <c r="AF171" i="38"/>
  <c r="AF172" i="38"/>
  <c r="AF173" i="38"/>
  <c r="AF174" i="38"/>
  <c r="AF175" i="38"/>
  <c r="AF176" i="38"/>
  <c r="AF177" i="38"/>
  <c r="AF178" i="38"/>
  <c r="AF179" i="38"/>
  <c r="AF180" i="38"/>
  <c r="AF181" i="38"/>
  <c r="AF182" i="38"/>
  <c r="AF183" i="38"/>
  <c r="AF184" i="38"/>
  <c r="AF185" i="38"/>
  <c r="AF186" i="38"/>
  <c r="AF187" i="38"/>
  <c r="AF188" i="38"/>
  <c r="AF189" i="38"/>
  <c r="AF190" i="38"/>
  <c r="AF191" i="38"/>
  <c r="AF192" i="38"/>
  <c r="AF193" i="38"/>
  <c r="AF194" i="38"/>
  <c r="AF195" i="38"/>
  <c r="AF196" i="38"/>
  <c r="AF197" i="38"/>
  <c r="AF198" i="38"/>
  <c r="AF199" i="38"/>
  <c r="AF200" i="38"/>
  <c r="AF201" i="38"/>
  <c r="AF202" i="38"/>
  <c r="AF203" i="38"/>
  <c r="AF204" i="38"/>
  <c r="AF205" i="38"/>
  <c r="AF206" i="38"/>
  <c r="AF207" i="38"/>
  <c r="AF208" i="38"/>
  <c r="AF209" i="38"/>
  <c r="AF210" i="38"/>
  <c r="AF211" i="38"/>
  <c r="AF212" i="38"/>
  <c r="AF213" i="38"/>
  <c r="AF214" i="38"/>
  <c r="AF215" i="38"/>
  <c r="AF216" i="38"/>
  <c r="AF217" i="38"/>
  <c r="AF218" i="38"/>
  <c r="AF219" i="38"/>
  <c r="AF220" i="38"/>
  <c r="AF221" i="38"/>
  <c r="AF222" i="38"/>
  <c r="AF223" i="38"/>
  <c r="AF224" i="38"/>
  <c r="AF225" i="38"/>
  <c r="AF226" i="38"/>
  <c r="AF227" i="38"/>
  <c r="AF228" i="38"/>
  <c r="AF229" i="38"/>
  <c r="AF230" i="38"/>
  <c r="AF231" i="38"/>
  <c r="AF232" i="38"/>
  <c r="AF233" i="38"/>
  <c r="AF234" i="38"/>
  <c r="AF235" i="38"/>
  <c r="AF236" i="38"/>
  <c r="AF237" i="38"/>
  <c r="AF238" i="38"/>
  <c r="AF239" i="38"/>
  <c r="AF240" i="38"/>
  <c r="AF241" i="38"/>
  <c r="AF242" i="38"/>
  <c r="AF243" i="38"/>
  <c r="AF244" i="38"/>
  <c r="AF245" i="38"/>
  <c r="AF246" i="38"/>
  <c r="AF247" i="38"/>
  <c r="AF248" i="38"/>
  <c r="AF249" i="38"/>
  <c r="AF250" i="38"/>
  <c r="AF251" i="38"/>
  <c r="AF252" i="38"/>
  <c r="AF253" i="38"/>
  <c r="AF254" i="38"/>
  <c r="AF255" i="38"/>
  <c r="AF256" i="38"/>
  <c r="AF257" i="38"/>
  <c r="AF258" i="38"/>
  <c r="AF259" i="38"/>
  <c r="AF260" i="38"/>
  <c r="AF261" i="38"/>
  <c r="AF2" i="38"/>
  <c r="AC326" i="37"/>
  <c r="AC325" i="37"/>
  <c r="AC324" i="37"/>
  <c r="AC323" i="37"/>
  <c r="AC322" i="37"/>
  <c r="AC321" i="37"/>
  <c r="AC320" i="37"/>
  <c r="AC319" i="37"/>
  <c r="AC318" i="37"/>
  <c r="AC317" i="37"/>
  <c r="AC316" i="37"/>
  <c r="AC315" i="37"/>
  <c r="AC314" i="37"/>
  <c r="AC313" i="37"/>
  <c r="AC312" i="37"/>
  <c r="AC311" i="37"/>
  <c r="AC310" i="37"/>
  <c r="AC309" i="37"/>
  <c r="AC308" i="37"/>
  <c r="AC307" i="37"/>
  <c r="AC306" i="37"/>
  <c r="AC305" i="37"/>
  <c r="AC304" i="37"/>
  <c r="AC303" i="37"/>
  <c r="AC302" i="37"/>
  <c r="AC301" i="37"/>
  <c r="AC300" i="37"/>
  <c r="AC299" i="37"/>
  <c r="AC298" i="37"/>
  <c r="AC297" i="37"/>
  <c r="AC296" i="37"/>
  <c r="AC295" i="37"/>
  <c r="AC294" i="37"/>
  <c r="AC293" i="37"/>
  <c r="AC292" i="37"/>
  <c r="AC291" i="37"/>
  <c r="AC290" i="37"/>
  <c r="AC289" i="37"/>
  <c r="AC288" i="37"/>
  <c r="AC287" i="37"/>
  <c r="AC286" i="37"/>
  <c r="AC285" i="37"/>
  <c r="AC284" i="37"/>
  <c r="AC283" i="37"/>
  <c r="AC282" i="37"/>
  <c r="AC281" i="37"/>
  <c r="AC280" i="37"/>
  <c r="AC279" i="37"/>
  <c r="AC278" i="37"/>
  <c r="AC277" i="37"/>
  <c r="AC276" i="37"/>
  <c r="AC275" i="37"/>
  <c r="AC274" i="37"/>
  <c r="AC273" i="37"/>
  <c r="AC272" i="37"/>
  <c r="AC271" i="37"/>
  <c r="AC270" i="37"/>
  <c r="AC269" i="37"/>
  <c r="AC268" i="37"/>
  <c r="AC267" i="37"/>
  <c r="AC266" i="37"/>
  <c r="AC265" i="37"/>
  <c r="AC264" i="37"/>
  <c r="AC263" i="37"/>
  <c r="AC262" i="37"/>
  <c r="AC261" i="37"/>
  <c r="AC260" i="37"/>
  <c r="AC259" i="37"/>
  <c r="AC258" i="37"/>
  <c r="AC257" i="37"/>
  <c r="AC256" i="37"/>
  <c r="AC255" i="37"/>
  <c r="AC254" i="37"/>
  <c r="AC253" i="37"/>
  <c r="AC252" i="37"/>
  <c r="AC251" i="37"/>
  <c r="AC250" i="37"/>
  <c r="AC249" i="37"/>
  <c r="AC248" i="37"/>
  <c r="AC247" i="37"/>
  <c r="AC246" i="37"/>
  <c r="AC245" i="37"/>
  <c r="AC244" i="37"/>
  <c r="AC243" i="37"/>
  <c r="AC242" i="37"/>
  <c r="AC241" i="37"/>
  <c r="AC240" i="37"/>
  <c r="AC239" i="37"/>
  <c r="AC238" i="37"/>
  <c r="AC237" i="37"/>
  <c r="AC236" i="37"/>
  <c r="AC235" i="37"/>
  <c r="AC234" i="37"/>
  <c r="AC233" i="37"/>
  <c r="AC232" i="37"/>
  <c r="AC231" i="37"/>
  <c r="AC230" i="37"/>
  <c r="AC229" i="37"/>
  <c r="AC228" i="37"/>
  <c r="AC227" i="37"/>
  <c r="AC226" i="37"/>
  <c r="AC225" i="37"/>
  <c r="AC224" i="37"/>
  <c r="AC223" i="37"/>
  <c r="AC222" i="37"/>
  <c r="AC221" i="37"/>
  <c r="AC220" i="37"/>
  <c r="AC219" i="37"/>
  <c r="AC218" i="37"/>
  <c r="AC217" i="37"/>
  <c r="AC216" i="37"/>
  <c r="AC215" i="37"/>
  <c r="AC214" i="37"/>
  <c r="AC213" i="37"/>
  <c r="AC212" i="37"/>
  <c r="AC211" i="37"/>
  <c r="AC210" i="37"/>
  <c r="AC209" i="37"/>
  <c r="AC208" i="37"/>
  <c r="AC207" i="37"/>
  <c r="AC206" i="37"/>
  <c r="AC205" i="37"/>
  <c r="AC204" i="37"/>
  <c r="AC203" i="37"/>
  <c r="AC202" i="37"/>
  <c r="AC201" i="37"/>
  <c r="AC200" i="37"/>
  <c r="AC199" i="37"/>
  <c r="AC198" i="37"/>
  <c r="AC197" i="37"/>
  <c r="AC196" i="37"/>
  <c r="AC195" i="37"/>
  <c r="AC194" i="37"/>
  <c r="AC193" i="37"/>
  <c r="AC192" i="37"/>
  <c r="AC191" i="37"/>
  <c r="AC190" i="37"/>
  <c r="AC189" i="37"/>
  <c r="AC188" i="37"/>
  <c r="AC187" i="37"/>
  <c r="AC186" i="37"/>
  <c r="AC185" i="37"/>
  <c r="AC184" i="37"/>
  <c r="AC183" i="37"/>
  <c r="AC182" i="37"/>
  <c r="AC181" i="37"/>
  <c r="AC180" i="37"/>
  <c r="AC179" i="37"/>
  <c r="AC178" i="37"/>
  <c r="AC177" i="37"/>
  <c r="AC176" i="37"/>
  <c r="AC175" i="37"/>
  <c r="AC174" i="37"/>
  <c r="AC173" i="37"/>
  <c r="AC172" i="37"/>
  <c r="AC171" i="37"/>
  <c r="AC170" i="37"/>
  <c r="AC169" i="37"/>
  <c r="AC168" i="37"/>
  <c r="AC167" i="37"/>
  <c r="AC166" i="37"/>
  <c r="AC165" i="37"/>
  <c r="AC164" i="37"/>
  <c r="AC163" i="37"/>
  <c r="AC162" i="37"/>
  <c r="AC161" i="37"/>
  <c r="AC160" i="37"/>
  <c r="AC159" i="37"/>
  <c r="AC158" i="37"/>
  <c r="AC157" i="37"/>
  <c r="AC156" i="37"/>
  <c r="AC155" i="37"/>
  <c r="AC154" i="37"/>
  <c r="AC153" i="37"/>
  <c r="AC152" i="37"/>
  <c r="AC151" i="37"/>
  <c r="AC150" i="37"/>
  <c r="AC149" i="37"/>
  <c r="AC148" i="37"/>
  <c r="AC147" i="37"/>
  <c r="AC146" i="37"/>
  <c r="AC145" i="37"/>
  <c r="AC144" i="37"/>
  <c r="AC143" i="37"/>
  <c r="AC142" i="37"/>
  <c r="AC141" i="37"/>
  <c r="AC140" i="37"/>
  <c r="AC139" i="37"/>
  <c r="AC138" i="37"/>
  <c r="AC137" i="37"/>
  <c r="AC136" i="37"/>
  <c r="AC135" i="37"/>
  <c r="AC134" i="37"/>
  <c r="AC133" i="37"/>
  <c r="AC132" i="37"/>
  <c r="AC131" i="37"/>
  <c r="AC130" i="37"/>
  <c r="AC129" i="37"/>
  <c r="AC128" i="37"/>
  <c r="AC127" i="37"/>
  <c r="AC126" i="37"/>
  <c r="AC125" i="37"/>
  <c r="AC124" i="37"/>
  <c r="AC123" i="37"/>
  <c r="AC122" i="37"/>
  <c r="AC121" i="37"/>
  <c r="AC120" i="37"/>
  <c r="AC119" i="37"/>
  <c r="AC118" i="37"/>
  <c r="AC117" i="37"/>
  <c r="AC116" i="37"/>
  <c r="AC115" i="37"/>
  <c r="AC114" i="37"/>
  <c r="AC113" i="37"/>
  <c r="AC112" i="37"/>
  <c r="AC111" i="37"/>
  <c r="AC110" i="37"/>
  <c r="AC109" i="37"/>
  <c r="AC108" i="37"/>
  <c r="AC107" i="37"/>
  <c r="AC106" i="37"/>
  <c r="AC105" i="37"/>
  <c r="AC104" i="37"/>
  <c r="AC103" i="37"/>
  <c r="AC102" i="37"/>
  <c r="AC101" i="37"/>
  <c r="AC100" i="37"/>
  <c r="AC99" i="37"/>
  <c r="AC98" i="37"/>
  <c r="AC97" i="37"/>
  <c r="AC96" i="37"/>
  <c r="AC95" i="37"/>
  <c r="AC94" i="37"/>
  <c r="AC93" i="37"/>
  <c r="AC92" i="37"/>
  <c r="AC91" i="37"/>
  <c r="AC90" i="37"/>
  <c r="AC89" i="37"/>
  <c r="AC88" i="37"/>
  <c r="AC87" i="37"/>
  <c r="AC86" i="37"/>
  <c r="AC85" i="37"/>
  <c r="AC84" i="37"/>
  <c r="AC83" i="37"/>
  <c r="AC82" i="37"/>
  <c r="AC81" i="37"/>
  <c r="AC80" i="37"/>
  <c r="AC79" i="37"/>
  <c r="AC78" i="37"/>
  <c r="AC77" i="37"/>
  <c r="AC76" i="37"/>
  <c r="AC75" i="37"/>
  <c r="AC74" i="37"/>
  <c r="AC73" i="37"/>
  <c r="AC72" i="37"/>
  <c r="AC71" i="37"/>
  <c r="AC70" i="37"/>
  <c r="AC69" i="37"/>
  <c r="AC68" i="37"/>
  <c r="AC67" i="37"/>
  <c r="AC66" i="37"/>
  <c r="AC65" i="37"/>
  <c r="AC64" i="37"/>
  <c r="AC63" i="37"/>
  <c r="AC62" i="37"/>
  <c r="AC61" i="37"/>
  <c r="AC60" i="37"/>
  <c r="AC59" i="37"/>
  <c r="AC58" i="37"/>
  <c r="AC57" i="37"/>
  <c r="AC56" i="37"/>
  <c r="AC55" i="37"/>
  <c r="AC54" i="37"/>
  <c r="AC53" i="37"/>
  <c r="AC52" i="37"/>
  <c r="AC51" i="37"/>
  <c r="AC50" i="37"/>
  <c r="AC49" i="37"/>
  <c r="AC48" i="37"/>
  <c r="AC47" i="37"/>
  <c r="AC46" i="37"/>
  <c r="AC45" i="37"/>
  <c r="AC44" i="37"/>
  <c r="AC43" i="37"/>
  <c r="AC42" i="37"/>
  <c r="AC41" i="37"/>
  <c r="AC40" i="37"/>
  <c r="AC39" i="37"/>
  <c r="AC38" i="37"/>
  <c r="AC37" i="37"/>
  <c r="AC36" i="37"/>
  <c r="AC35" i="37"/>
  <c r="AC34" i="37"/>
  <c r="AC33" i="37"/>
  <c r="AC32" i="37"/>
  <c r="AC31" i="37"/>
  <c r="AC30" i="37"/>
  <c r="AC29" i="37"/>
  <c r="AC28" i="37"/>
  <c r="AC27" i="37"/>
  <c r="AC26" i="37"/>
  <c r="AC25" i="37"/>
  <c r="AC24" i="37"/>
  <c r="AC23" i="37"/>
  <c r="AC22" i="37"/>
  <c r="AC21" i="37"/>
  <c r="AC20" i="37"/>
  <c r="AC19" i="37"/>
  <c r="AC18" i="37"/>
  <c r="AC17" i="37"/>
  <c r="AC16" i="37"/>
  <c r="AC15" i="37"/>
  <c r="AC14" i="37"/>
  <c r="AC13" i="37"/>
  <c r="AC12" i="37"/>
  <c r="AC11" i="37"/>
  <c r="AC10" i="37"/>
  <c r="AC9" i="37"/>
  <c r="AC8" i="37"/>
  <c r="AC7" i="37"/>
  <c r="AC6" i="37"/>
  <c r="AC5" i="37"/>
  <c r="AC4" i="37"/>
  <c r="AC3" i="37"/>
  <c r="AC2" i="37"/>
  <c r="U549" i="28"/>
  <c r="T549" i="28"/>
  <c r="U540" i="28"/>
  <c r="T540" i="28"/>
  <c r="U548" i="28"/>
  <c r="T548" i="28"/>
  <c r="U547" i="28"/>
  <c r="T547" i="28"/>
  <c r="U546" i="28"/>
  <c r="T546" i="28"/>
  <c r="U545" i="28"/>
  <c r="T545" i="28"/>
  <c r="U544" i="28"/>
  <c r="T544" i="28"/>
  <c r="U543" i="28"/>
  <c r="T543" i="28"/>
  <c r="U542" i="28"/>
  <c r="T542" i="28"/>
  <c r="U541" i="28"/>
  <c r="T541" i="28"/>
  <c r="U539" i="28"/>
  <c r="T539" i="28"/>
  <c r="U538" i="28"/>
  <c r="T538" i="28"/>
  <c r="U537" i="28"/>
  <c r="T537" i="28"/>
  <c r="U536" i="28"/>
  <c r="T536" i="28"/>
  <c r="U535" i="28"/>
  <c r="T535" i="28"/>
  <c r="U534" i="28"/>
  <c r="T534" i="28"/>
  <c r="U533" i="28"/>
  <c r="T533" i="28"/>
  <c r="U532" i="28"/>
  <c r="T532" i="28"/>
  <c r="AE57" i="38"/>
  <c r="AG57" i="38" s="1"/>
  <c r="AE72" i="38"/>
  <c r="AG72" i="38" s="1"/>
  <c r="AE3" i="38"/>
  <c r="AG3" i="38"/>
  <c r="AE4" i="38"/>
  <c r="AG4" i="38"/>
  <c r="AE5" i="38"/>
  <c r="AG5" i="38"/>
  <c r="AG6" i="38"/>
  <c r="AE7" i="38"/>
  <c r="AG7" i="38"/>
  <c r="AE8" i="38"/>
  <c r="AG8" i="38"/>
  <c r="AE9" i="38"/>
  <c r="AG9" i="38"/>
  <c r="AE10" i="38"/>
  <c r="AG10" i="38"/>
  <c r="AE11" i="38"/>
  <c r="AG11" i="38"/>
  <c r="AE12" i="38"/>
  <c r="AG12" i="38"/>
  <c r="AE13" i="38"/>
  <c r="AG13" i="38"/>
  <c r="AE14" i="38"/>
  <c r="AG14" i="38"/>
  <c r="AE15" i="38"/>
  <c r="AG15" i="38"/>
  <c r="AE16" i="38"/>
  <c r="AG16" i="38"/>
  <c r="AE17" i="38"/>
  <c r="AG17" i="38"/>
  <c r="AE18" i="38"/>
  <c r="AG18" i="38"/>
  <c r="AE19" i="38"/>
  <c r="AG19" i="38"/>
  <c r="AE20" i="38"/>
  <c r="AG20" i="38"/>
  <c r="AE21" i="38"/>
  <c r="AG21" i="38"/>
  <c r="AE22" i="38"/>
  <c r="AG22" i="38"/>
  <c r="AE23" i="38"/>
  <c r="AG23" i="38"/>
  <c r="AE24" i="38"/>
  <c r="AG24" i="38"/>
  <c r="AE25" i="38"/>
  <c r="AG25" i="38"/>
  <c r="AE26" i="38"/>
  <c r="AG26" i="38"/>
  <c r="AE27" i="38"/>
  <c r="AG27" i="38"/>
  <c r="AG28" i="38"/>
  <c r="AE29" i="38"/>
  <c r="AG29" i="38"/>
  <c r="AE30" i="38"/>
  <c r="AG30" i="38"/>
  <c r="AE31" i="38"/>
  <c r="AG31" i="38"/>
  <c r="AE32" i="38"/>
  <c r="AG32" i="38"/>
  <c r="AE33" i="38"/>
  <c r="AG33" i="38"/>
  <c r="AE34" i="38"/>
  <c r="AG34" i="38"/>
  <c r="AE35" i="38"/>
  <c r="AG35" i="38"/>
  <c r="AE36" i="38"/>
  <c r="AG36" i="38"/>
  <c r="AE37" i="38"/>
  <c r="AG37" i="38"/>
  <c r="AE38" i="38"/>
  <c r="AG38" i="38"/>
  <c r="AE39" i="38"/>
  <c r="AG39" i="38"/>
  <c r="AE40" i="38"/>
  <c r="AG40" i="38"/>
  <c r="AE41" i="38"/>
  <c r="AG41" i="38"/>
  <c r="AG42" i="38"/>
  <c r="AE43" i="38"/>
  <c r="AG43" i="38"/>
  <c r="AE44" i="38"/>
  <c r="AG44" i="38"/>
  <c r="AE45" i="38"/>
  <c r="AG45" i="38"/>
  <c r="AE46" i="38"/>
  <c r="AG46" i="38"/>
  <c r="AE47" i="38"/>
  <c r="AG47" i="38"/>
  <c r="AE48" i="38"/>
  <c r="AG48" i="38"/>
  <c r="AE49" i="38"/>
  <c r="AG49" i="38"/>
  <c r="AE50" i="38"/>
  <c r="AG50" i="38"/>
  <c r="AE51" i="38"/>
  <c r="AG51" i="38"/>
  <c r="AE52" i="38"/>
  <c r="AG52" i="38"/>
  <c r="AE53" i="38"/>
  <c r="AG53" i="38"/>
  <c r="AE54" i="38"/>
  <c r="AG54" i="38"/>
  <c r="AE55" i="38"/>
  <c r="AG55" i="38"/>
  <c r="AE56" i="38"/>
  <c r="AG56" i="38"/>
  <c r="AE58" i="38"/>
  <c r="AG58" i="38"/>
  <c r="AE59" i="38"/>
  <c r="AG59" i="38"/>
  <c r="AE60" i="38"/>
  <c r="AG60" i="38"/>
  <c r="AE61" i="38"/>
  <c r="AG61" i="38"/>
  <c r="AE62" i="38"/>
  <c r="AG62" i="38"/>
  <c r="AE63" i="38"/>
  <c r="AG63" i="38"/>
  <c r="AE64" i="38"/>
  <c r="AG64" i="38"/>
  <c r="AE65" i="38"/>
  <c r="AG65" i="38"/>
  <c r="AE66" i="38"/>
  <c r="AG66" i="38"/>
  <c r="AE67" i="38"/>
  <c r="AG67" i="38"/>
  <c r="AE68" i="38"/>
  <c r="AG68" i="38"/>
  <c r="AE69" i="38"/>
  <c r="AG69" i="38"/>
  <c r="AE70" i="38"/>
  <c r="AG70" i="38"/>
  <c r="AE71" i="38"/>
  <c r="AG71" i="38"/>
  <c r="AE73" i="38"/>
  <c r="AG73" i="38"/>
  <c r="AE74" i="38"/>
  <c r="AG74" i="38"/>
  <c r="AE75" i="38"/>
  <c r="AG75" i="38"/>
  <c r="AE76" i="38"/>
  <c r="AG76" i="38"/>
  <c r="AE77" i="38"/>
  <c r="AG77" i="38"/>
  <c r="AE78" i="38"/>
  <c r="AG78" i="38"/>
  <c r="AE79" i="38"/>
  <c r="AG79" i="38"/>
  <c r="AE80" i="38"/>
  <c r="AG80" i="38"/>
  <c r="AE81" i="38"/>
  <c r="AG81" i="38"/>
  <c r="AE82" i="38"/>
  <c r="AG82" i="38"/>
  <c r="AE83" i="38"/>
  <c r="AG83" i="38"/>
  <c r="AE84" i="38"/>
  <c r="AG84" i="38"/>
  <c r="AE85" i="38"/>
  <c r="AG85" i="38"/>
  <c r="AE86" i="38"/>
  <c r="AG86" i="38"/>
  <c r="AE87" i="38"/>
  <c r="AG87" i="38"/>
  <c r="AE88" i="38"/>
  <c r="AG88" i="38"/>
  <c r="AE89" i="38"/>
  <c r="AG89" i="38"/>
  <c r="AE90" i="38"/>
  <c r="AG90" i="38"/>
  <c r="AE91" i="38"/>
  <c r="AG91" i="38"/>
  <c r="AE92" i="38"/>
  <c r="AG92" i="38"/>
  <c r="AE93" i="38"/>
  <c r="AG93" i="38"/>
  <c r="AE94" i="38"/>
  <c r="AG94" i="38"/>
  <c r="AE95" i="38"/>
  <c r="AG95" i="38"/>
  <c r="AE96" i="38"/>
  <c r="AG96" i="38"/>
  <c r="AE97" i="38"/>
  <c r="AG97" i="38"/>
  <c r="AE98" i="38"/>
  <c r="AG98" i="38"/>
  <c r="AE99" i="38"/>
  <c r="AG99" i="38"/>
  <c r="AE100" i="38"/>
  <c r="AG100" i="38"/>
  <c r="AE101" i="38"/>
  <c r="AG101" i="38"/>
  <c r="AE102" i="38"/>
  <c r="AG102" i="38"/>
  <c r="AE103" i="38"/>
  <c r="AG103" i="38"/>
  <c r="AE104" i="38"/>
  <c r="AG104" i="38"/>
  <c r="AE105" i="38"/>
  <c r="AG105" i="38"/>
  <c r="AE106" i="38"/>
  <c r="AG106" i="38"/>
  <c r="AE107" i="38"/>
  <c r="AG107" i="38"/>
  <c r="AE108" i="38"/>
  <c r="AG108" i="38"/>
  <c r="AE109" i="38"/>
  <c r="AG109" i="38"/>
  <c r="AE110" i="38"/>
  <c r="AG110" i="38"/>
  <c r="AE111" i="38"/>
  <c r="AG111" i="38"/>
  <c r="AE112" i="38"/>
  <c r="AG112" i="38"/>
  <c r="AE113" i="38"/>
  <c r="AG113" i="38"/>
  <c r="AE114" i="38"/>
  <c r="AG114" i="38"/>
  <c r="AE115" i="38"/>
  <c r="AG115" i="38"/>
  <c r="AE116" i="38"/>
  <c r="AG116" i="38"/>
  <c r="AE117" i="38"/>
  <c r="AG117" i="38"/>
  <c r="AE118" i="38"/>
  <c r="AG118" i="38"/>
  <c r="AE119" i="38"/>
  <c r="AG119" i="38"/>
  <c r="AE120" i="38"/>
  <c r="AG120" i="38"/>
  <c r="AE121" i="38"/>
  <c r="AG121" i="38"/>
  <c r="AE122" i="38"/>
  <c r="AG122" i="38"/>
  <c r="AE123" i="38"/>
  <c r="AG123" i="38"/>
  <c r="AE124" i="38"/>
  <c r="AG124" i="38"/>
  <c r="AE125" i="38"/>
  <c r="AG125" i="38"/>
  <c r="AE126" i="38"/>
  <c r="AG126" i="38"/>
  <c r="AE127" i="38"/>
  <c r="AG127" i="38"/>
  <c r="AE128" i="38"/>
  <c r="AG128" i="38"/>
  <c r="AE129" i="38"/>
  <c r="AG129" i="38"/>
  <c r="AE130" i="38"/>
  <c r="AG130" i="38"/>
  <c r="AE131" i="38"/>
  <c r="AG131" i="38"/>
  <c r="AE132" i="38"/>
  <c r="AG132" i="38"/>
  <c r="AE133" i="38"/>
  <c r="AG133" i="38"/>
  <c r="AE134" i="38"/>
  <c r="AG134" i="38"/>
  <c r="AE135" i="38"/>
  <c r="AG135" i="38"/>
  <c r="AE136" i="38"/>
  <c r="AG136" i="38"/>
  <c r="AE137" i="38"/>
  <c r="AG137" i="38"/>
  <c r="AE138" i="38"/>
  <c r="AG138" i="38"/>
  <c r="AE139" i="38"/>
  <c r="AG139" i="38"/>
  <c r="AE140" i="38"/>
  <c r="AG140" i="38"/>
  <c r="AE141" i="38"/>
  <c r="AG141" i="38"/>
  <c r="AE142" i="38"/>
  <c r="AG142" i="38"/>
  <c r="AE143" i="38"/>
  <c r="AG143" i="38"/>
  <c r="AE144" i="38"/>
  <c r="AG144" i="38"/>
  <c r="AE145" i="38"/>
  <c r="AG145" i="38"/>
  <c r="AE146" i="38"/>
  <c r="AG146" i="38"/>
  <c r="AE147" i="38"/>
  <c r="AG147" i="38"/>
  <c r="AE148" i="38"/>
  <c r="AG148" i="38"/>
  <c r="AE149" i="38"/>
  <c r="AG149" i="38"/>
  <c r="AE150" i="38"/>
  <c r="AG150" i="38"/>
  <c r="AE151" i="38"/>
  <c r="AG151" i="38"/>
  <c r="AE152" i="38"/>
  <c r="AG152" i="38"/>
  <c r="AE153" i="38"/>
  <c r="AG153" i="38"/>
  <c r="AE154" i="38"/>
  <c r="AG154" i="38"/>
  <c r="AE155" i="38"/>
  <c r="AG155" i="38"/>
  <c r="AE156" i="38"/>
  <c r="AG156" i="38"/>
  <c r="AE157" i="38"/>
  <c r="AG157" i="38"/>
  <c r="AE158" i="38"/>
  <c r="AG158" i="38"/>
  <c r="AE159" i="38"/>
  <c r="AG159" i="38"/>
  <c r="AE160" i="38"/>
  <c r="AG160" i="38"/>
  <c r="AE161" i="38"/>
  <c r="AG161" i="38"/>
  <c r="AE162" i="38"/>
  <c r="AG162" i="38"/>
  <c r="AE163" i="38"/>
  <c r="AG163" i="38"/>
  <c r="AE164" i="38"/>
  <c r="AG164" i="38"/>
  <c r="AE165" i="38"/>
  <c r="AG165" i="38"/>
  <c r="AE166" i="38"/>
  <c r="AG166" i="38"/>
  <c r="AE167" i="38"/>
  <c r="AG167" i="38"/>
  <c r="AE168" i="38"/>
  <c r="AG168" i="38"/>
  <c r="AE169" i="38"/>
  <c r="AG169" i="38"/>
  <c r="AE170" i="38"/>
  <c r="AG170" i="38"/>
  <c r="AE171" i="38"/>
  <c r="AG171" i="38"/>
  <c r="AE172" i="38"/>
  <c r="AG172" i="38"/>
  <c r="AE173" i="38"/>
  <c r="AG173" i="38"/>
  <c r="AE174" i="38"/>
  <c r="AG174" i="38"/>
  <c r="AE175" i="38"/>
  <c r="AG175" i="38"/>
  <c r="AE176" i="38"/>
  <c r="AG176" i="38"/>
  <c r="AE177" i="38"/>
  <c r="AG177" i="38"/>
  <c r="AE178" i="38"/>
  <c r="AG178" i="38"/>
  <c r="AE179" i="38"/>
  <c r="AG179" i="38"/>
  <c r="AE180" i="38"/>
  <c r="AG180" i="38"/>
  <c r="AE181" i="38"/>
  <c r="AG181" i="38"/>
  <c r="AE182" i="38"/>
  <c r="AG182" i="38"/>
  <c r="AE183" i="38"/>
  <c r="AG183" i="38"/>
  <c r="AE184" i="38"/>
  <c r="AG184" i="38"/>
  <c r="AE185" i="38"/>
  <c r="AG185" i="38"/>
  <c r="AE186" i="38"/>
  <c r="AG186" i="38"/>
  <c r="AE187" i="38"/>
  <c r="AG187" i="38"/>
  <c r="AE188" i="38"/>
  <c r="AG188" i="38"/>
  <c r="AE189" i="38"/>
  <c r="AG189" i="38"/>
  <c r="AE190" i="38"/>
  <c r="AG190" i="38"/>
  <c r="AE191" i="38"/>
  <c r="AG191" i="38"/>
  <c r="AE192" i="38"/>
  <c r="AG192" i="38"/>
  <c r="AE193" i="38"/>
  <c r="AG193" i="38"/>
  <c r="AE194" i="38"/>
  <c r="AG194" i="38"/>
  <c r="AE195" i="38"/>
  <c r="AG195" i="38"/>
  <c r="AE196" i="38"/>
  <c r="AG196" i="38"/>
  <c r="AE197" i="38"/>
  <c r="AG197" i="38"/>
  <c r="AE198" i="38"/>
  <c r="AG198" i="38"/>
  <c r="AE199" i="38"/>
  <c r="AG199" i="38"/>
  <c r="AE200" i="38"/>
  <c r="AG200" i="38"/>
  <c r="AE201" i="38"/>
  <c r="AG201" i="38"/>
  <c r="AE202" i="38"/>
  <c r="AG202" i="38"/>
  <c r="AE203" i="38"/>
  <c r="AG203" i="38"/>
  <c r="AE204" i="38"/>
  <c r="AG204" i="38"/>
  <c r="AE205" i="38"/>
  <c r="AG205" i="38"/>
  <c r="AE206" i="38"/>
  <c r="AG206" i="38"/>
  <c r="AE207" i="38"/>
  <c r="AG207" i="38"/>
  <c r="AE208" i="38"/>
  <c r="AG208" i="38"/>
  <c r="AE209" i="38"/>
  <c r="AG209" i="38"/>
  <c r="AE210" i="38"/>
  <c r="AG210" i="38"/>
  <c r="AE211" i="38"/>
  <c r="AG211" i="38"/>
  <c r="AE212" i="38"/>
  <c r="AG212" i="38"/>
  <c r="AE213" i="38"/>
  <c r="AG213" i="38"/>
  <c r="AE214" i="38"/>
  <c r="AG214" i="38"/>
  <c r="AE215" i="38"/>
  <c r="AG215" i="38"/>
  <c r="AE216" i="38"/>
  <c r="AG216" i="38"/>
  <c r="AE217" i="38"/>
  <c r="AG217" i="38"/>
  <c r="AE218" i="38"/>
  <c r="AG218" i="38"/>
  <c r="AE219" i="38"/>
  <c r="AG219" i="38"/>
  <c r="AE220" i="38"/>
  <c r="AG220" i="38"/>
  <c r="AE221" i="38"/>
  <c r="AG221" i="38"/>
  <c r="AE222" i="38"/>
  <c r="AG222" i="38"/>
  <c r="AE223" i="38"/>
  <c r="AG223" i="38"/>
  <c r="AE224" i="38"/>
  <c r="AG224" i="38"/>
  <c r="AE225" i="38"/>
  <c r="AG225" i="38"/>
  <c r="AE226" i="38"/>
  <c r="AG226" i="38"/>
  <c r="AE227" i="38"/>
  <c r="AG227" i="38"/>
  <c r="AE228" i="38"/>
  <c r="AG228" i="38"/>
  <c r="AE229" i="38"/>
  <c r="AG229" i="38"/>
  <c r="AE230" i="38"/>
  <c r="AG230" i="38"/>
  <c r="AE231" i="38"/>
  <c r="AG231" i="38"/>
  <c r="AE232" i="38"/>
  <c r="AG232" i="38"/>
  <c r="AE233" i="38"/>
  <c r="AG233" i="38"/>
  <c r="AE234" i="38"/>
  <c r="AG234" i="38"/>
  <c r="AE235" i="38"/>
  <c r="AG235" i="38"/>
  <c r="AE236" i="38"/>
  <c r="AG236" i="38"/>
  <c r="AE237" i="38"/>
  <c r="AG237" i="38"/>
  <c r="AE238" i="38"/>
  <c r="AG238" i="38"/>
  <c r="AE239" i="38"/>
  <c r="AG239" i="38"/>
  <c r="AE240" i="38"/>
  <c r="AG240" i="38"/>
  <c r="AE241" i="38"/>
  <c r="AG241" i="38"/>
  <c r="AE242" i="38"/>
  <c r="AG242" i="38"/>
  <c r="AE243" i="38"/>
  <c r="AG243" i="38"/>
  <c r="AE244" i="38"/>
  <c r="AG244" i="38"/>
  <c r="AE245" i="38"/>
  <c r="AG245" i="38"/>
  <c r="AE246" i="38"/>
  <c r="AG246" i="38"/>
  <c r="AE247" i="38"/>
  <c r="AG247" i="38"/>
  <c r="AE248" i="38"/>
  <c r="AG248" i="38"/>
  <c r="AE249" i="38"/>
  <c r="AG249" i="38"/>
  <c r="AE250" i="38"/>
  <c r="AG250" i="38"/>
  <c r="AE251" i="38"/>
  <c r="AG251" i="38"/>
  <c r="AE252" i="38"/>
  <c r="AG252" i="38"/>
  <c r="AE253" i="38"/>
  <c r="AG253" i="38"/>
  <c r="AE254" i="38"/>
  <c r="AG254" i="38"/>
  <c r="AE255" i="38"/>
  <c r="AG255" i="38"/>
  <c r="AE256" i="38"/>
  <c r="AG256" i="38"/>
  <c r="AE257" i="38"/>
  <c r="AG257" i="38"/>
  <c r="AE258" i="38"/>
  <c r="AG258" i="38"/>
  <c r="AE259" i="38"/>
  <c r="AG259" i="38"/>
  <c r="AE260" i="38"/>
  <c r="AG260" i="38"/>
  <c r="AE261" i="38"/>
  <c r="AG261" i="38"/>
  <c r="AE2" i="38"/>
  <c r="AG2" i="38" s="1"/>
  <c r="AI261" i="38"/>
  <c r="AH261" i="38"/>
  <c r="AD261" i="38"/>
  <c r="AC261" i="38"/>
  <c r="AB261" i="38"/>
  <c r="Z261" i="38"/>
  <c r="AA261" i="38" s="1"/>
  <c r="AI260" i="38"/>
  <c r="AH260" i="38"/>
  <c r="AD260" i="38"/>
  <c r="AC260" i="38"/>
  <c r="AB260" i="38"/>
  <c r="Z260" i="38"/>
  <c r="AA260" i="38" s="1"/>
  <c r="AI259" i="38"/>
  <c r="AH259" i="38"/>
  <c r="AD259" i="38"/>
  <c r="AC259" i="38"/>
  <c r="AB259" i="38"/>
  <c r="Z259" i="38"/>
  <c r="AA259" i="38" s="1"/>
  <c r="AI258" i="38"/>
  <c r="AH258" i="38"/>
  <c r="AD258" i="38"/>
  <c r="AC258" i="38"/>
  <c r="AB258" i="38"/>
  <c r="Z258" i="38"/>
  <c r="AA258" i="38" s="1"/>
  <c r="Z257" i="38"/>
  <c r="AI256" i="38"/>
  <c r="AH256" i="38"/>
  <c r="AD256" i="38"/>
  <c r="AC256" i="38"/>
  <c r="AB256" i="38"/>
  <c r="Z256" i="38"/>
  <c r="AA256" i="38" s="1"/>
  <c r="AI255" i="38"/>
  <c r="AH255" i="38"/>
  <c r="AD255" i="38"/>
  <c r="AC255" i="38"/>
  <c r="AB255" i="38"/>
  <c r="Z255" i="38"/>
  <c r="AA255" i="38" s="1"/>
  <c r="AI254" i="38"/>
  <c r="AH254" i="38"/>
  <c r="AD254" i="38"/>
  <c r="AC254" i="38"/>
  <c r="AB254" i="38"/>
  <c r="Z254" i="38"/>
  <c r="AA254" i="38" s="1"/>
  <c r="AI253" i="38"/>
  <c r="AH253" i="38"/>
  <c r="AD253" i="38"/>
  <c r="AC253" i="38"/>
  <c r="AB253" i="38"/>
  <c r="Z253" i="38"/>
  <c r="AA253" i="38" s="1"/>
  <c r="AI252" i="38"/>
  <c r="AH252" i="38"/>
  <c r="AD252" i="38"/>
  <c r="AC252" i="38"/>
  <c r="AB252" i="38"/>
  <c r="Z252" i="38"/>
  <c r="AA252" i="38" s="1"/>
  <c r="AI251" i="38"/>
  <c r="AH251" i="38"/>
  <c r="AD251" i="38"/>
  <c r="AC251" i="38"/>
  <c r="AB251" i="38"/>
  <c r="Z251" i="38"/>
  <c r="AA251" i="38" s="1"/>
  <c r="AI250" i="38"/>
  <c r="AH250" i="38"/>
  <c r="AD250" i="38"/>
  <c r="AC250" i="38"/>
  <c r="AB250" i="38"/>
  <c r="Z250" i="38"/>
  <c r="AA250" i="38" s="1"/>
  <c r="AI249" i="38"/>
  <c r="AH249" i="38"/>
  <c r="AD249" i="38"/>
  <c r="AC249" i="38"/>
  <c r="AB249" i="38"/>
  <c r="Z249" i="38"/>
  <c r="AA249" i="38" s="1"/>
  <c r="AI248" i="38"/>
  <c r="AH248" i="38"/>
  <c r="AD248" i="38"/>
  <c r="AC248" i="38"/>
  <c r="AB248" i="38"/>
  <c r="Z248" i="38"/>
  <c r="AA248" i="38" s="1"/>
  <c r="AI247" i="38"/>
  <c r="AH247" i="38"/>
  <c r="AD247" i="38"/>
  <c r="AC247" i="38"/>
  <c r="AB247" i="38"/>
  <c r="Z247" i="38"/>
  <c r="AA247" i="38" s="1"/>
  <c r="AI246" i="38"/>
  <c r="AH246" i="38"/>
  <c r="AD246" i="38"/>
  <c r="AC246" i="38"/>
  <c r="AB246" i="38"/>
  <c r="Z246" i="38"/>
  <c r="AA246" i="38" s="1"/>
  <c r="AI245" i="38"/>
  <c r="AH245" i="38"/>
  <c r="AD245" i="38"/>
  <c r="AC245" i="38"/>
  <c r="AB245" i="38"/>
  <c r="Z245" i="38"/>
  <c r="AA245" i="38" s="1"/>
  <c r="AI244" i="38"/>
  <c r="AH244" i="38"/>
  <c r="AD244" i="38"/>
  <c r="AC244" i="38"/>
  <c r="AB244" i="38"/>
  <c r="Z244" i="38"/>
  <c r="AA244" i="38" s="1"/>
  <c r="AI243" i="38"/>
  <c r="AH243" i="38"/>
  <c r="AD243" i="38"/>
  <c r="AC243" i="38"/>
  <c r="AB243" i="38"/>
  <c r="Z243" i="38"/>
  <c r="AA243" i="38" s="1"/>
  <c r="AI242" i="38"/>
  <c r="AH242" i="38"/>
  <c r="AD242" i="38"/>
  <c r="AC242" i="38"/>
  <c r="AB242" i="38"/>
  <c r="Z242" i="38"/>
  <c r="AA242" i="38" s="1"/>
  <c r="AI241" i="38"/>
  <c r="AH241" i="38"/>
  <c r="AD241" i="38"/>
  <c r="AC241" i="38"/>
  <c r="AB241" i="38"/>
  <c r="Z241" i="38"/>
  <c r="AA241" i="38" s="1"/>
  <c r="AI240" i="38"/>
  <c r="AH240" i="38"/>
  <c r="AD240" i="38"/>
  <c r="AC240" i="38"/>
  <c r="AB240" i="38"/>
  <c r="Z240" i="38"/>
  <c r="AA240" i="38" s="1"/>
  <c r="AI239" i="38"/>
  <c r="AH239" i="38"/>
  <c r="AD239" i="38"/>
  <c r="AC239" i="38"/>
  <c r="AB239" i="38"/>
  <c r="Z239" i="38"/>
  <c r="AA239" i="38" s="1"/>
  <c r="AI238" i="38"/>
  <c r="AH238" i="38"/>
  <c r="AD238" i="38"/>
  <c r="AC238" i="38"/>
  <c r="AB238" i="38"/>
  <c r="Z238" i="38"/>
  <c r="AA238" i="38" s="1"/>
  <c r="Z237" i="38"/>
  <c r="AI236" i="38"/>
  <c r="AH236" i="38"/>
  <c r="AD236" i="38"/>
  <c r="AC236" i="38"/>
  <c r="AB236" i="38"/>
  <c r="Z236" i="38"/>
  <c r="AA236" i="38" s="1"/>
  <c r="Z235" i="38"/>
  <c r="AI234" i="38"/>
  <c r="AH234" i="38"/>
  <c r="AD234" i="38"/>
  <c r="AC234" i="38"/>
  <c r="AB234" i="38"/>
  <c r="Z234" i="38"/>
  <c r="AA234" i="38" s="1"/>
  <c r="Z233" i="38"/>
  <c r="AI232" i="38"/>
  <c r="AH232" i="38"/>
  <c r="AD232" i="38"/>
  <c r="AC232" i="38"/>
  <c r="AB232" i="38"/>
  <c r="Z232" i="38"/>
  <c r="AA232" i="38" s="1"/>
  <c r="AI231" i="38"/>
  <c r="AH231" i="38"/>
  <c r="AD231" i="38"/>
  <c r="AC231" i="38"/>
  <c r="AB231" i="38"/>
  <c r="Z231" i="38"/>
  <c r="AA231" i="38" s="1"/>
  <c r="AI230" i="38"/>
  <c r="AH230" i="38"/>
  <c r="AD230" i="38"/>
  <c r="AC230" i="38"/>
  <c r="AB230" i="38"/>
  <c r="Z230" i="38"/>
  <c r="AA230" i="38" s="1"/>
  <c r="AI229" i="38"/>
  <c r="AH229" i="38"/>
  <c r="AD229" i="38"/>
  <c r="AC229" i="38"/>
  <c r="AB229" i="38"/>
  <c r="Z229" i="38"/>
  <c r="AA229" i="38" s="1"/>
  <c r="AI228" i="38"/>
  <c r="AH228" i="38"/>
  <c r="AD228" i="38"/>
  <c r="AC228" i="38"/>
  <c r="AB228" i="38"/>
  <c r="Z228" i="38"/>
  <c r="AA228" i="38" s="1"/>
  <c r="AI227" i="38"/>
  <c r="AH227" i="38"/>
  <c r="AD227" i="38"/>
  <c r="AC227" i="38"/>
  <c r="AB227" i="38"/>
  <c r="Z227" i="38"/>
  <c r="AA227" i="38" s="1"/>
  <c r="AI226" i="38"/>
  <c r="AH226" i="38"/>
  <c r="AD226" i="38"/>
  <c r="AC226" i="38"/>
  <c r="AB226" i="38"/>
  <c r="Z226" i="38"/>
  <c r="AA226" i="38" s="1"/>
  <c r="Z225" i="38"/>
  <c r="Z224" i="38"/>
  <c r="Z223" i="38"/>
  <c r="Z222" i="38"/>
  <c r="Z221" i="38"/>
  <c r="Z220" i="38"/>
  <c r="Z219" i="38"/>
  <c r="Z218" i="38"/>
  <c r="Z217" i="38"/>
  <c r="Z216" i="38"/>
  <c r="Z215" i="38"/>
  <c r="Z214" i="38"/>
  <c r="Z213" i="38"/>
  <c r="Z212" i="38"/>
  <c r="Z211" i="38"/>
  <c r="Z210" i="38"/>
  <c r="Z209" i="38"/>
  <c r="Z208" i="38"/>
  <c r="Z207" i="38"/>
  <c r="Z206" i="38"/>
  <c r="Z205" i="38"/>
  <c r="Z204" i="38"/>
  <c r="Z203" i="38"/>
  <c r="Z202" i="38"/>
  <c r="Z201" i="38"/>
  <c r="Z200" i="38"/>
  <c r="Z199" i="38"/>
  <c r="Z198" i="38"/>
  <c r="Z197" i="38"/>
  <c r="Z196" i="38"/>
  <c r="Z195" i="38"/>
  <c r="Z194" i="38"/>
  <c r="Z193" i="38"/>
  <c r="Z192" i="38"/>
  <c r="Z191" i="38"/>
  <c r="Z190" i="38"/>
  <c r="Z189" i="38"/>
  <c r="Z188" i="38"/>
  <c r="Z187" i="38"/>
  <c r="Z186" i="38"/>
  <c r="Z185" i="38"/>
  <c r="Z184" i="38"/>
  <c r="Z183" i="38"/>
  <c r="Z182" i="38"/>
  <c r="Z181" i="38"/>
  <c r="Z180" i="38"/>
  <c r="Z179" i="38"/>
  <c r="Z178" i="38"/>
  <c r="Z177" i="38"/>
  <c r="Z176" i="38"/>
  <c r="Z175" i="38"/>
  <c r="Z174" i="38"/>
  <c r="Z173" i="38"/>
  <c r="Z172" i="38"/>
  <c r="AI171" i="38"/>
  <c r="AH171" i="38"/>
  <c r="AD171" i="38"/>
  <c r="AC171" i="38"/>
  <c r="AB171" i="38"/>
  <c r="Z171" i="38"/>
  <c r="AA171" i="38" s="1"/>
  <c r="AI170" i="38"/>
  <c r="AH170" i="38"/>
  <c r="AD170" i="38"/>
  <c r="AC170" i="38"/>
  <c r="AB170" i="38"/>
  <c r="Z170" i="38"/>
  <c r="AA170" i="38" s="1"/>
  <c r="AI169" i="38"/>
  <c r="AH169" i="38"/>
  <c r="AD169" i="38"/>
  <c r="AC169" i="38"/>
  <c r="AB169" i="38"/>
  <c r="Z169" i="38"/>
  <c r="AA169" i="38" s="1"/>
  <c r="AI168" i="38"/>
  <c r="AH168" i="38"/>
  <c r="AD168" i="38"/>
  <c r="AC168" i="38"/>
  <c r="AB168" i="38"/>
  <c r="Z168" i="38"/>
  <c r="AA168" i="38" s="1"/>
  <c r="AI167" i="38"/>
  <c r="AH167" i="38"/>
  <c r="AD167" i="38"/>
  <c r="AC167" i="38"/>
  <c r="AB167" i="38"/>
  <c r="Z167" i="38"/>
  <c r="AA167" i="38" s="1"/>
  <c r="AI166" i="38"/>
  <c r="AH166" i="38"/>
  <c r="AD166" i="38"/>
  <c r="AC166" i="38"/>
  <c r="AB166" i="38"/>
  <c r="Z166" i="38"/>
  <c r="AA166" i="38" s="1"/>
  <c r="AI165" i="38"/>
  <c r="AH165" i="38"/>
  <c r="AD165" i="38"/>
  <c r="AC165" i="38"/>
  <c r="AB165" i="38"/>
  <c r="Z165" i="38"/>
  <c r="AA165" i="38" s="1"/>
  <c r="AI164" i="38"/>
  <c r="AH164" i="38"/>
  <c r="AD164" i="38"/>
  <c r="AC164" i="38"/>
  <c r="AB164" i="38"/>
  <c r="Z164" i="38"/>
  <c r="AA164" i="38" s="1"/>
  <c r="AI163" i="38"/>
  <c r="AH163" i="38"/>
  <c r="AD163" i="38"/>
  <c r="AC163" i="38"/>
  <c r="AB163" i="38"/>
  <c r="Z163" i="38"/>
  <c r="AA163" i="38" s="1"/>
  <c r="AI162" i="38"/>
  <c r="AH162" i="38"/>
  <c r="AD162" i="38"/>
  <c r="AC162" i="38"/>
  <c r="AB162" i="38"/>
  <c r="Z162" i="38"/>
  <c r="AA162" i="38" s="1"/>
  <c r="AI161" i="38"/>
  <c r="AH161" i="38"/>
  <c r="AD161" i="38"/>
  <c r="AC161" i="38"/>
  <c r="AB161" i="38"/>
  <c r="Z161" i="38"/>
  <c r="AA161" i="38" s="1"/>
  <c r="AI160" i="38"/>
  <c r="AH160" i="38"/>
  <c r="AD160" i="38"/>
  <c r="AC160" i="38"/>
  <c r="AB160" i="38"/>
  <c r="Z160" i="38"/>
  <c r="AA160" i="38" s="1"/>
  <c r="AI159" i="38"/>
  <c r="AH159" i="38"/>
  <c r="AD159" i="38"/>
  <c r="AC159" i="38"/>
  <c r="AB159" i="38"/>
  <c r="Z159" i="38"/>
  <c r="AA159" i="38" s="1"/>
  <c r="AI158" i="38"/>
  <c r="AH158" i="38"/>
  <c r="AD158" i="38"/>
  <c r="AC158" i="38"/>
  <c r="AB158" i="38"/>
  <c r="Z158" i="38"/>
  <c r="AA158" i="38" s="1"/>
  <c r="AI157" i="38"/>
  <c r="AH157" i="38"/>
  <c r="AD157" i="38"/>
  <c r="AC157" i="38"/>
  <c r="AB157" i="38"/>
  <c r="Z157" i="38"/>
  <c r="AA157" i="38" s="1"/>
  <c r="AI156" i="38"/>
  <c r="AH156" i="38"/>
  <c r="AD156" i="38"/>
  <c r="AC156" i="38"/>
  <c r="AB156" i="38"/>
  <c r="Z156" i="38"/>
  <c r="AA156" i="38" s="1"/>
  <c r="AI155" i="38"/>
  <c r="AH155" i="38"/>
  <c r="AD155" i="38"/>
  <c r="AC155" i="38"/>
  <c r="AB155" i="38"/>
  <c r="Z155" i="38"/>
  <c r="AA155" i="38" s="1"/>
  <c r="AI154" i="38"/>
  <c r="AH154" i="38"/>
  <c r="AD154" i="38"/>
  <c r="AC154" i="38"/>
  <c r="AB154" i="38"/>
  <c r="Z154" i="38"/>
  <c r="AA154" i="38" s="1"/>
  <c r="AI153" i="38"/>
  <c r="AH153" i="38"/>
  <c r="AD153" i="38"/>
  <c r="AC153" i="38"/>
  <c r="AB153" i="38"/>
  <c r="Z153" i="38"/>
  <c r="AA153" i="38" s="1"/>
  <c r="AI152" i="38"/>
  <c r="AH152" i="38"/>
  <c r="AD152" i="38"/>
  <c r="AC152" i="38"/>
  <c r="AB152" i="38"/>
  <c r="Z152" i="38"/>
  <c r="AA152" i="38" s="1"/>
  <c r="AI151" i="38"/>
  <c r="AH151" i="38"/>
  <c r="AD151" i="38"/>
  <c r="AC151" i="38"/>
  <c r="AB151" i="38"/>
  <c r="Z151" i="38"/>
  <c r="AA151" i="38" s="1"/>
  <c r="AI150" i="38"/>
  <c r="AH150" i="38"/>
  <c r="AD150" i="38"/>
  <c r="AC150" i="38"/>
  <c r="AB150" i="38"/>
  <c r="Z150" i="38"/>
  <c r="AA150" i="38" s="1"/>
  <c r="AI149" i="38"/>
  <c r="AH149" i="38"/>
  <c r="AD149" i="38"/>
  <c r="AC149" i="38"/>
  <c r="AB149" i="38"/>
  <c r="Z149" i="38"/>
  <c r="AA149" i="38" s="1"/>
  <c r="AI148" i="38"/>
  <c r="AH148" i="38"/>
  <c r="AD148" i="38"/>
  <c r="AC148" i="38"/>
  <c r="AB148" i="38"/>
  <c r="Z148" i="38"/>
  <c r="AA148" i="38" s="1"/>
  <c r="AI147" i="38"/>
  <c r="AH147" i="38"/>
  <c r="AD147" i="38"/>
  <c r="AC147" i="38"/>
  <c r="AB147" i="38"/>
  <c r="Z147" i="38"/>
  <c r="AA147" i="38" s="1"/>
  <c r="AI146" i="38"/>
  <c r="AH146" i="38"/>
  <c r="AD146" i="38"/>
  <c r="AC146" i="38"/>
  <c r="AB146" i="38"/>
  <c r="Z146" i="38"/>
  <c r="AA146" i="38" s="1"/>
  <c r="AI145" i="38"/>
  <c r="AH145" i="38"/>
  <c r="AD145" i="38"/>
  <c r="AC145" i="38"/>
  <c r="AB145" i="38"/>
  <c r="Z145" i="38"/>
  <c r="AA145" i="38" s="1"/>
  <c r="AI144" i="38"/>
  <c r="AH144" i="38"/>
  <c r="AD144" i="38"/>
  <c r="AC144" i="38"/>
  <c r="AB144" i="38"/>
  <c r="Z144" i="38"/>
  <c r="AA144" i="38" s="1"/>
  <c r="AI143" i="38"/>
  <c r="AH143" i="38"/>
  <c r="AD143" i="38"/>
  <c r="AC143" i="38"/>
  <c r="AB143" i="38"/>
  <c r="Z143" i="38"/>
  <c r="AA143" i="38" s="1"/>
  <c r="AI142" i="38"/>
  <c r="AH142" i="38"/>
  <c r="AD142" i="38"/>
  <c r="AC142" i="38"/>
  <c r="AB142" i="38"/>
  <c r="Z142" i="38"/>
  <c r="AA142" i="38" s="1"/>
  <c r="AI141" i="38"/>
  <c r="AH141" i="38"/>
  <c r="AD141" i="38"/>
  <c r="AC141" i="38"/>
  <c r="AB141" i="38"/>
  <c r="Z141" i="38"/>
  <c r="AA141" i="38" s="1"/>
  <c r="AI140" i="38"/>
  <c r="AH140" i="38"/>
  <c r="AD140" i="38"/>
  <c r="AC140" i="38"/>
  <c r="AB140" i="38"/>
  <c r="Z140" i="38"/>
  <c r="AA140" i="38" s="1"/>
  <c r="AI139" i="38"/>
  <c r="AH139" i="38"/>
  <c r="AD139" i="38"/>
  <c r="AC139" i="38"/>
  <c r="AB139" i="38"/>
  <c r="Z139" i="38"/>
  <c r="AA139" i="38" s="1"/>
  <c r="AI138" i="38"/>
  <c r="AH138" i="38"/>
  <c r="AD138" i="38"/>
  <c r="AC138" i="38"/>
  <c r="AB138" i="38"/>
  <c r="Z138" i="38"/>
  <c r="AA138" i="38" s="1"/>
  <c r="AI137" i="38"/>
  <c r="AH137" i="38"/>
  <c r="AD137" i="38"/>
  <c r="AC137" i="38"/>
  <c r="AB137" i="38"/>
  <c r="Z137" i="38"/>
  <c r="AA137" i="38" s="1"/>
  <c r="AI136" i="38"/>
  <c r="AH136" i="38"/>
  <c r="AD136" i="38"/>
  <c r="AC136" i="38"/>
  <c r="AB136" i="38"/>
  <c r="Z136" i="38"/>
  <c r="AA136" i="38" s="1"/>
  <c r="Z135" i="38"/>
  <c r="Z134" i="38"/>
  <c r="Z133" i="38"/>
  <c r="Z132" i="38"/>
  <c r="Z131" i="38"/>
  <c r="Z130" i="38"/>
  <c r="Z129" i="38"/>
  <c r="Z128" i="38"/>
  <c r="Z127" i="38"/>
  <c r="Z126" i="38"/>
  <c r="Z125" i="38"/>
  <c r="Z124" i="38"/>
  <c r="Z123" i="38"/>
  <c r="Z122" i="38"/>
  <c r="Z121" i="38"/>
  <c r="Z120" i="38"/>
  <c r="Z119" i="38"/>
  <c r="Z118" i="38"/>
  <c r="Z117" i="38"/>
  <c r="Z116" i="38"/>
  <c r="Z115" i="38"/>
  <c r="Z114" i="38"/>
  <c r="Z113" i="38"/>
  <c r="Z112" i="38"/>
  <c r="Z111" i="38"/>
  <c r="Z110" i="38"/>
  <c r="Z109" i="38"/>
  <c r="AI108" i="38"/>
  <c r="AH108" i="38"/>
  <c r="AD108" i="38"/>
  <c r="AC108" i="38"/>
  <c r="AB108" i="38"/>
  <c r="Z108" i="38"/>
  <c r="AA108" i="38" s="1"/>
  <c r="AI107" i="38"/>
  <c r="AH107" i="38"/>
  <c r="AD107" i="38"/>
  <c r="AC107" i="38"/>
  <c r="AB107" i="38"/>
  <c r="Z107" i="38"/>
  <c r="AA107" i="38" s="1"/>
  <c r="AI106" i="38"/>
  <c r="AH106" i="38"/>
  <c r="AD106" i="38"/>
  <c r="AC106" i="38"/>
  <c r="AB106" i="38"/>
  <c r="Z106" i="38"/>
  <c r="AA106" i="38" s="1"/>
  <c r="AI105" i="38"/>
  <c r="AH105" i="38"/>
  <c r="AD105" i="38"/>
  <c r="AC105" i="38"/>
  <c r="AB105" i="38"/>
  <c r="Z105" i="38"/>
  <c r="AA105" i="38" s="1"/>
  <c r="AI104" i="38"/>
  <c r="AH104" i="38"/>
  <c r="AD104" i="38"/>
  <c r="AC104" i="38"/>
  <c r="AB104" i="38"/>
  <c r="Z104" i="38"/>
  <c r="AA104" i="38" s="1"/>
  <c r="AI103" i="38"/>
  <c r="AH103" i="38"/>
  <c r="AD103" i="38"/>
  <c r="AC103" i="38"/>
  <c r="AB103" i="38"/>
  <c r="Z103" i="38"/>
  <c r="AA103" i="38" s="1"/>
  <c r="AI102" i="38"/>
  <c r="AH102" i="38"/>
  <c r="AD102" i="38"/>
  <c r="AC102" i="38"/>
  <c r="AB102" i="38"/>
  <c r="Z102" i="38"/>
  <c r="AA102" i="38" s="1"/>
  <c r="AI101" i="38"/>
  <c r="AH101" i="38"/>
  <c r="AD101" i="38"/>
  <c r="AC101" i="38"/>
  <c r="AB101" i="38"/>
  <c r="Z101" i="38"/>
  <c r="AA101" i="38" s="1"/>
  <c r="Z100" i="38"/>
  <c r="Z99" i="38"/>
  <c r="Z98" i="38"/>
  <c r="Z97" i="38"/>
  <c r="Z96" i="38"/>
  <c r="Z95" i="38"/>
  <c r="Z94" i="38"/>
  <c r="Z93" i="38"/>
  <c r="Z92" i="38"/>
  <c r="Z91" i="38"/>
  <c r="Z90" i="38"/>
  <c r="Z89" i="38"/>
  <c r="AI88" i="38"/>
  <c r="AH88" i="38"/>
  <c r="AD88" i="38"/>
  <c r="AC88" i="38"/>
  <c r="AB88" i="38"/>
  <c r="Z88" i="38"/>
  <c r="AA88" i="38" s="1"/>
  <c r="AI87" i="38"/>
  <c r="AH87" i="38"/>
  <c r="AD87" i="38"/>
  <c r="AC87" i="38"/>
  <c r="AB87" i="38"/>
  <c r="Z87" i="38"/>
  <c r="AA87" i="38" s="1"/>
  <c r="Z86" i="38"/>
  <c r="Z85" i="38"/>
  <c r="Z84" i="38"/>
  <c r="AI83" i="38"/>
  <c r="AH83" i="38"/>
  <c r="AD83" i="38"/>
  <c r="AC83" i="38"/>
  <c r="AB83" i="38"/>
  <c r="Z83" i="38"/>
  <c r="AA83" i="38" s="1"/>
  <c r="AI82" i="38"/>
  <c r="AH82" i="38"/>
  <c r="AD82" i="38"/>
  <c r="AC82" i="38"/>
  <c r="AB82" i="38"/>
  <c r="Z82" i="38"/>
  <c r="AA82" i="38" s="1"/>
  <c r="Z81" i="38"/>
  <c r="Z80" i="38"/>
  <c r="Z79" i="38"/>
  <c r="AI78" i="38"/>
  <c r="AH78" i="38"/>
  <c r="AD78" i="38"/>
  <c r="AC78" i="38"/>
  <c r="AB78" i="38"/>
  <c r="Z78" i="38"/>
  <c r="AA78" i="38" s="1"/>
  <c r="AI77" i="38"/>
  <c r="AH77" i="38"/>
  <c r="AD77" i="38"/>
  <c r="AC77" i="38"/>
  <c r="AB77" i="38"/>
  <c r="Z77" i="38"/>
  <c r="AA77" i="38" s="1"/>
  <c r="Z76" i="38"/>
  <c r="Z75" i="38"/>
  <c r="Z74" i="38"/>
  <c r="Z73" i="38"/>
  <c r="Z72" i="38"/>
  <c r="Z71" i="38"/>
  <c r="Z70" i="38"/>
  <c r="Z69" i="38"/>
  <c r="AI68" i="38"/>
  <c r="AH68" i="38"/>
  <c r="AD68" i="38"/>
  <c r="AC68" i="38"/>
  <c r="AB68" i="38"/>
  <c r="Z68" i="38"/>
  <c r="AA68" i="38" s="1"/>
  <c r="AI67" i="38"/>
  <c r="AH67" i="38"/>
  <c r="AD67" i="38"/>
  <c r="AC67" i="38"/>
  <c r="AB67" i="38"/>
  <c r="Z67" i="38"/>
  <c r="AA67" i="38" s="1"/>
  <c r="Z66" i="38"/>
  <c r="Z65" i="38"/>
  <c r="Z64" i="38"/>
  <c r="Z63" i="38"/>
  <c r="Z62" i="38"/>
  <c r="Z61" i="38"/>
  <c r="Z60" i="38"/>
  <c r="Z59" i="38"/>
  <c r="Z58" i="38"/>
  <c r="Z57" i="38"/>
  <c r="Z56" i="38"/>
  <c r="Z55" i="38"/>
  <c r="AI54" i="38"/>
  <c r="AH54" i="38"/>
  <c r="AD54" i="38"/>
  <c r="AC54" i="38"/>
  <c r="AB54" i="38"/>
  <c r="Z54" i="38"/>
  <c r="AA54" i="38" s="1"/>
  <c r="Z53" i="38"/>
  <c r="Z52" i="38"/>
  <c r="Z51" i="38"/>
  <c r="AI50" i="38"/>
  <c r="AH50" i="38"/>
  <c r="AD50" i="38"/>
  <c r="AC50" i="38"/>
  <c r="AB50" i="38"/>
  <c r="Z50" i="38"/>
  <c r="AA50" i="38" s="1"/>
  <c r="AI49" i="38"/>
  <c r="AH49" i="38"/>
  <c r="AD49" i="38"/>
  <c r="AC49" i="38"/>
  <c r="AB49" i="38"/>
  <c r="Z49" i="38"/>
  <c r="AA49" i="38" s="1"/>
  <c r="AI48" i="38"/>
  <c r="AH48" i="38"/>
  <c r="AD48" i="38"/>
  <c r="AC48" i="38"/>
  <c r="AB48" i="38"/>
  <c r="Z48" i="38"/>
  <c r="AA48" i="38" s="1"/>
  <c r="Z47" i="38"/>
  <c r="AI46" i="38"/>
  <c r="AH46" i="38"/>
  <c r="AD46" i="38"/>
  <c r="AC46" i="38"/>
  <c r="AB46" i="38"/>
  <c r="Z46" i="38"/>
  <c r="AA46" i="38" s="1"/>
  <c r="AI45" i="38"/>
  <c r="AH45" i="38"/>
  <c r="AD45" i="38"/>
  <c r="AC45" i="38"/>
  <c r="AB45" i="38"/>
  <c r="Z45" i="38"/>
  <c r="AA45" i="38" s="1"/>
  <c r="AI44" i="38"/>
  <c r="AH44" i="38"/>
  <c r="AD44" i="38"/>
  <c r="AC44" i="38"/>
  <c r="AB44" i="38"/>
  <c r="Z44" i="38"/>
  <c r="AA44" i="38" s="1"/>
  <c r="AI43" i="38"/>
  <c r="AH43" i="38"/>
  <c r="AD43" i="38"/>
  <c r="AC43" i="38"/>
  <c r="AB43" i="38"/>
  <c r="Z43" i="38"/>
  <c r="AA43" i="38" s="1"/>
  <c r="Z42" i="38"/>
  <c r="AI41" i="38"/>
  <c r="AH41" i="38"/>
  <c r="AD41" i="38"/>
  <c r="AC41" i="38"/>
  <c r="AB41" i="38"/>
  <c r="Z41" i="38"/>
  <c r="AA41" i="38" s="1"/>
  <c r="AI40" i="38"/>
  <c r="AH40" i="38"/>
  <c r="AD40" i="38"/>
  <c r="AC40" i="38"/>
  <c r="AB40" i="38"/>
  <c r="Z40" i="38"/>
  <c r="AA40" i="38" s="1"/>
  <c r="AI39" i="38"/>
  <c r="AH39" i="38"/>
  <c r="AD39" i="38"/>
  <c r="AC39" i="38"/>
  <c r="AB39" i="38"/>
  <c r="Z39" i="38"/>
  <c r="AA39" i="38" s="1"/>
  <c r="AI38" i="38"/>
  <c r="AH38" i="38"/>
  <c r="AD38" i="38"/>
  <c r="AC38" i="38"/>
  <c r="AB38" i="38"/>
  <c r="Z38" i="38"/>
  <c r="AA38" i="38" s="1"/>
  <c r="AI37" i="38"/>
  <c r="AH37" i="38"/>
  <c r="AD37" i="38"/>
  <c r="AC37" i="38"/>
  <c r="AB37" i="38"/>
  <c r="Z37" i="38"/>
  <c r="AA37" i="38" s="1"/>
  <c r="AI36" i="38"/>
  <c r="AH36" i="38"/>
  <c r="AD36" i="38"/>
  <c r="AC36" i="38"/>
  <c r="AB36" i="38"/>
  <c r="Z36" i="38"/>
  <c r="AA36" i="38" s="1"/>
  <c r="AI35" i="38"/>
  <c r="AH35" i="38"/>
  <c r="AD35" i="38"/>
  <c r="AC35" i="38"/>
  <c r="AB35" i="38"/>
  <c r="Z35" i="38"/>
  <c r="AA35" i="38" s="1"/>
  <c r="AI34" i="38"/>
  <c r="AH34" i="38"/>
  <c r="AD34" i="38"/>
  <c r="AC34" i="38"/>
  <c r="AB34" i="38"/>
  <c r="Z34" i="38"/>
  <c r="AA34" i="38" s="1"/>
  <c r="AI33" i="38"/>
  <c r="AH33" i="38"/>
  <c r="AD33" i="38"/>
  <c r="AC33" i="38"/>
  <c r="AB33" i="38"/>
  <c r="Z33" i="38"/>
  <c r="AA33" i="38" s="1"/>
  <c r="AI32" i="38"/>
  <c r="AH32" i="38"/>
  <c r="AD32" i="38"/>
  <c r="AC32" i="38"/>
  <c r="AB32" i="38"/>
  <c r="Z32" i="38"/>
  <c r="AA32" i="38" s="1"/>
  <c r="AI31" i="38"/>
  <c r="AH31" i="38"/>
  <c r="AD31" i="38"/>
  <c r="AC31" i="38"/>
  <c r="AB31" i="38"/>
  <c r="Z31" i="38"/>
  <c r="AA31" i="38" s="1"/>
  <c r="AI30" i="38"/>
  <c r="AH30" i="38"/>
  <c r="AD30" i="38"/>
  <c r="AC30" i="38"/>
  <c r="AB30" i="38"/>
  <c r="Z30" i="38"/>
  <c r="AA30" i="38" s="1"/>
  <c r="AI29" i="38"/>
  <c r="AH29" i="38"/>
  <c r="AD29" i="38"/>
  <c r="AC29" i="38"/>
  <c r="AB29" i="38"/>
  <c r="Z29" i="38"/>
  <c r="AA29" i="38" s="1"/>
  <c r="Z28" i="38"/>
  <c r="Z27" i="38"/>
  <c r="Z26" i="38"/>
  <c r="Z25" i="38"/>
  <c r="Z24" i="38"/>
  <c r="Z23" i="38"/>
  <c r="Z22" i="38"/>
  <c r="Z21" i="38"/>
  <c r="Z20" i="38"/>
  <c r="Z19" i="38"/>
  <c r="Z18" i="38"/>
  <c r="Z17" i="38"/>
  <c r="Z16" i="38"/>
  <c r="Z15" i="38"/>
  <c r="Z14" i="38"/>
  <c r="Z13" i="38"/>
  <c r="Z12" i="38"/>
  <c r="Z11" i="38"/>
  <c r="Z10" i="38"/>
  <c r="Z9" i="38"/>
  <c r="Z8" i="38"/>
  <c r="Z7" i="38"/>
  <c r="Z6" i="38"/>
  <c r="Z5" i="38"/>
  <c r="Z4" i="38"/>
  <c r="Z3" i="38"/>
  <c r="Z2" i="38"/>
  <c r="Z47" i="37"/>
  <c r="AA47" i="37"/>
  <c r="Z67" i="37"/>
  <c r="AA67" i="37"/>
  <c r="Z2" i="37"/>
  <c r="AA2" i="37" s="1"/>
  <c r="AB232" i="37"/>
  <c r="Z233" i="37"/>
  <c r="AF261" i="37"/>
  <c r="AE261" i="37"/>
  <c r="AD261" i="37"/>
  <c r="AB261" i="37"/>
  <c r="Z261" i="37"/>
  <c r="AA261" i="37" s="1"/>
  <c r="AF260" i="37"/>
  <c r="AE260" i="37"/>
  <c r="AD260" i="37"/>
  <c r="AB260" i="37"/>
  <c r="Z260" i="37"/>
  <c r="AA260" i="37" s="1"/>
  <c r="AF259" i="37"/>
  <c r="AE259" i="37"/>
  <c r="AD259" i="37"/>
  <c r="AB259" i="37"/>
  <c r="Z259" i="37"/>
  <c r="AA259" i="37" s="1"/>
  <c r="AF258" i="37"/>
  <c r="AE258" i="37"/>
  <c r="AD258" i="37"/>
  <c r="AB258" i="37"/>
  <c r="Z258" i="37"/>
  <c r="AA258" i="37" s="1"/>
  <c r="Z257" i="37"/>
  <c r="AF256" i="37"/>
  <c r="AE256" i="37"/>
  <c r="AD256" i="37"/>
  <c r="AB256" i="37"/>
  <c r="Z256" i="37"/>
  <c r="AA256" i="37" s="1"/>
  <c r="AF255" i="37"/>
  <c r="AE255" i="37"/>
  <c r="AD255" i="37"/>
  <c r="AB255" i="37"/>
  <c r="Z255" i="37"/>
  <c r="AA255" i="37" s="1"/>
  <c r="AF254" i="37"/>
  <c r="AE254" i="37"/>
  <c r="AD254" i="37"/>
  <c r="AB254" i="37"/>
  <c r="Z254" i="37"/>
  <c r="AA254" i="37" s="1"/>
  <c r="AF253" i="37"/>
  <c r="AE253" i="37"/>
  <c r="AD253" i="37"/>
  <c r="AB253" i="37"/>
  <c r="Z253" i="37"/>
  <c r="AA253" i="37" s="1"/>
  <c r="AF252" i="37"/>
  <c r="AE252" i="37"/>
  <c r="AD252" i="37"/>
  <c r="AB252" i="37"/>
  <c r="Z252" i="37"/>
  <c r="AA252" i="37" s="1"/>
  <c r="AF251" i="37"/>
  <c r="AE251" i="37"/>
  <c r="AD251" i="37"/>
  <c r="AB251" i="37"/>
  <c r="Z251" i="37"/>
  <c r="AA251" i="37" s="1"/>
  <c r="AF250" i="37"/>
  <c r="AE250" i="37"/>
  <c r="AD250" i="37"/>
  <c r="AB250" i="37"/>
  <c r="Z250" i="37"/>
  <c r="AA250" i="37" s="1"/>
  <c r="AF249" i="37"/>
  <c r="AE249" i="37"/>
  <c r="AD249" i="37"/>
  <c r="AB249" i="37"/>
  <c r="Z249" i="37"/>
  <c r="AA249" i="37" s="1"/>
  <c r="AF248" i="37"/>
  <c r="AE248" i="37"/>
  <c r="AD248" i="37"/>
  <c r="AB248" i="37"/>
  <c r="Z248" i="37"/>
  <c r="AA248" i="37" s="1"/>
  <c r="AF247" i="37"/>
  <c r="AE247" i="37"/>
  <c r="AD247" i="37"/>
  <c r="AB247" i="37"/>
  <c r="Z247" i="37"/>
  <c r="AA247" i="37" s="1"/>
  <c r="AF246" i="37"/>
  <c r="AE246" i="37"/>
  <c r="AD246" i="37"/>
  <c r="AB246" i="37"/>
  <c r="Z246" i="37"/>
  <c r="AA246" i="37" s="1"/>
  <c r="AF245" i="37"/>
  <c r="AE245" i="37"/>
  <c r="AD245" i="37"/>
  <c r="AB245" i="37"/>
  <c r="Z245" i="37"/>
  <c r="AA245" i="37" s="1"/>
  <c r="AF244" i="37"/>
  <c r="AE244" i="37"/>
  <c r="AD244" i="37"/>
  <c r="AB244" i="37"/>
  <c r="Z244" i="37"/>
  <c r="AA244" i="37" s="1"/>
  <c r="AF243" i="37"/>
  <c r="AE243" i="37"/>
  <c r="AD243" i="37"/>
  <c r="AB243" i="37"/>
  <c r="Z243" i="37"/>
  <c r="AA243" i="37" s="1"/>
  <c r="AF242" i="37"/>
  <c r="AE242" i="37"/>
  <c r="AD242" i="37"/>
  <c r="AB242" i="37"/>
  <c r="Z242" i="37"/>
  <c r="AA242" i="37" s="1"/>
  <c r="AF241" i="37"/>
  <c r="AE241" i="37"/>
  <c r="AD241" i="37"/>
  <c r="AB241" i="37"/>
  <c r="Z241" i="37"/>
  <c r="AA241" i="37" s="1"/>
  <c r="AF240" i="37"/>
  <c r="AE240" i="37"/>
  <c r="AD240" i="37"/>
  <c r="AB240" i="37"/>
  <c r="Z240" i="37"/>
  <c r="AA240" i="37" s="1"/>
  <c r="AF239" i="37"/>
  <c r="AE239" i="37"/>
  <c r="AD239" i="37"/>
  <c r="AB239" i="37"/>
  <c r="Z239" i="37"/>
  <c r="AA239" i="37" s="1"/>
  <c r="AF238" i="37"/>
  <c r="AE238" i="37"/>
  <c r="AD238" i="37"/>
  <c r="AB238" i="37"/>
  <c r="Z238" i="37"/>
  <c r="AA238" i="37" s="1"/>
  <c r="Z237" i="37"/>
  <c r="AF236" i="37"/>
  <c r="AE236" i="37"/>
  <c r="AD236" i="37"/>
  <c r="AB236" i="37"/>
  <c r="Z236" i="37"/>
  <c r="AA236" i="37" s="1"/>
  <c r="Z235" i="37"/>
  <c r="AF234" i="37"/>
  <c r="AE234" i="37"/>
  <c r="AD234" i="37"/>
  <c r="AB234" i="37"/>
  <c r="Z234" i="37"/>
  <c r="AA234" i="37" s="1"/>
  <c r="AF232" i="37"/>
  <c r="AE232" i="37"/>
  <c r="AD232" i="37"/>
  <c r="Z232" i="37"/>
  <c r="AA232" i="37" s="1"/>
  <c r="AF231" i="37"/>
  <c r="AE231" i="37"/>
  <c r="AD231" i="37"/>
  <c r="AB231" i="37"/>
  <c r="Z231" i="37"/>
  <c r="AA231" i="37" s="1"/>
  <c r="AF230" i="37"/>
  <c r="AE230" i="37"/>
  <c r="AD230" i="37"/>
  <c r="AB230" i="37"/>
  <c r="Z230" i="37"/>
  <c r="AA230" i="37" s="1"/>
  <c r="AF229" i="37"/>
  <c r="AE229" i="37"/>
  <c r="AD229" i="37"/>
  <c r="AB229" i="37"/>
  <c r="Z229" i="37"/>
  <c r="AA229" i="37" s="1"/>
  <c r="AF228" i="37"/>
  <c r="AE228" i="37"/>
  <c r="AD228" i="37"/>
  <c r="AB228" i="37"/>
  <c r="Z228" i="37"/>
  <c r="AA228" i="37" s="1"/>
  <c r="AF227" i="37"/>
  <c r="AE227" i="37"/>
  <c r="AD227" i="37"/>
  <c r="AB227" i="37"/>
  <c r="Z227" i="37"/>
  <c r="AA227" i="37" s="1"/>
  <c r="AF226" i="37"/>
  <c r="AE226" i="37"/>
  <c r="AD226" i="37"/>
  <c r="AB226" i="37"/>
  <c r="Z226" i="37"/>
  <c r="AA226" i="37" s="1"/>
  <c r="Z225" i="37"/>
  <c r="Z224" i="37"/>
  <c r="Z223" i="37"/>
  <c r="Z222" i="37"/>
  <c r="Z221" i="37"/>
  <c r="Z220" i="37"/>
  <c r="Z219" i="37"/>
  <c r="Z218" i="37"/>
  <c r="Z217" i="37"/>
  <c r="Z216" i="37"/>
  <c r="Z215" i="37"/>
  <c r="Z214" i="37"/>
  <c r="Z213" i="37"/>
  <c r="Z212" i="37"/>
  <c r="Z211" i="37"/>
  <c r="Z210" i="37"/>
  <c r="Z209" i="37"/>
  <c r="Z208" i="37"/>
  <c r="Z207" i="37"/>
  <c r="Z206" i="37"/>
  <c r="Z205" i="37"/>
  <c r="Z204" i="37"/>
  <c r="Z203" i="37"/>
  <c r="Z202" i="37"/>
  <c r="Z201" i="37"/>
  <c r="Z200" i="37"/>
  <c r="Z199" i="37"/>
  <c r="Z198" i="37"/>
  <c r="Z197" i="37"/>
  <c r="Z196" i="37"/>
  <c r="Z195" i="37"/>
  <c r="Z194" i="37"/>
  <c r="Z193" i="37"/>
  <c r="Z192" i="37"/>
  <c r="Z191" i="37"/>
  <c r="Z190" i="37"/>
  <c r="Z189" i="37"/>
  <c r="Z188" i="37"/>
  <c r="Z187" i="37"/>
  <c r="Z186" i="37"/>
  <c r="Z185" i="37"/>
  <c r="Z184" i="37"/>
  <c r="Z183" i="37"/>
  <c r="Z182" i="37"/>
  <c r="Z181" i="37"/>
  <c r="Z180" i="37"/>
  <c r="Z179" i="37"/>
  <c r="Z178" i="37"/>
  <c r="Z177" i="37"/>
  <c r="Z176" i="37"/>
  <c r="Z175" i="37"/>
  <c r="Z174" i="37"/>
  <c r="Z173" i="37"/>
  <c r="Z172" i="37"/>
  <c r="U531" i="28"/>
  <c r="T531" i="28"/>
  <c r="U530" i="28"/>
  <c r="T530" i="28"/>
  <c r="U529" i="28"/>
  <c r="T529" i="28"/>
  <c r="U528" i="28"/>
  <c r="T528" i="28"/>
  <c r="U527" i="28"/>
  <c r="T527" i="28"/>
  <c r="U526" i="28"/>
  <c r="T526" i="28"/>
  <c r="U525" i="28"/>
  <c r="T525" i="28"/>
  <c r="U524" i="28"/>
  <c r="T524" i="28"/>
  <c r="U523" i="28"/>
  <c r="T523" i="28"/>
  <c r="AF171" i="37"/>
  <c r="AE171" i="37"/>
  <c r="AD171" i="37"/>
  <c r="AB171" i="37"/>
  <c r="Z171" i="37"/>
  <c r="AA171" i="37" s="1"/>
  <c r="AF170" i="37"/>
  <c r="AE170" i="37"/>
  <c r="AD170" i="37"/>
  <c r="AB170" i="37"/>
  <c r="Z170" i="37"/>
  <c r="AA170" i="37" s="1"/>
  <c r="AF169" i="37"/>
  <c r="AE169" i="37"/>
  <c r="AD169" i="37"/>
  <c r="AB169" i="37"/>
  <c r="Z169" i="37"/>
  <c r="AA169" i="37" s="1"/>
  <c r="AF168" i="37"/>
  <c r="AE168" i="37"/>
  <c r="AD168" i="37"/>
  <c r="AB168" i="37"/>
  <c r="Z168" i="37"/>
  <c r="AA168" i="37" s="1"/>
  <c r="AF167" i="37"/>
  <c r="AE167" i="37"/>
  <c r="AD167" i="37"/>
  <c r="AB167" i="37"/>
  <c r="Z167" i="37"/>
  <c r="AA167" i="37" s="1"/>
  <c r="AF166" i="37"/>
  <c r="AE166" i="37"/>
  <c r="AD166" i="37"/>
  <c r="AB166" i="37"/>
  <c r="Z166" i="37"/>
  <c r="AA166" i="37" s="1"/>
  <c r="AF165" i="37"/>
  <c r="AE165" i="37"/>
  <c r="AD165" i="37"/>
  <c r="AB165" i="37"/>
  <c r="Z165" i="37"/>
  <c r="AA165" i="37" s="1"/>
  <c r="AF164" i="37"/>
  <c r="AE164" i="37"/>
  <c r="AD164" i="37"/>
  <c r="AB164" i="37"/>
  <c r="Z164" i="37"/>
  <c r="AA164" i="37" s="1"/>
  <c r="AF163" i="37"/>
  <c r="AE163" i="37"/>
  <c r="AD163" i="37"/>
  <c r="AB163" i="37"/>
  <c r="Z163" i="37"/>
  <c r="AA163" i="37" s="1"/>
  <c r="AF162" i="37"/>
  <c r="AE162" i="37"/>
  <c r="AD162" i="37"/>
  <c r="AB162" i="37"/>
  <c r="Z162" i="37"/>
  <c r="AA162" i="37" s="1"/>
  <c r="AF161" i="37"/>
  <c r="AE161" i="37"/>
  <c r="AD161" i="37"/>
  <c r="AB161" i="37"/>
  <c r="Z161" i="37"/>
  <c r="AA161" i="37" s="1"/>
  <c r="AF160" i="37"/>
  <c r="AE160" i="37"/>
  <c r="AD160" i="37"/>
  <c r="AB160" i="37"/>
  <c r="Z160" i="37"/>
  <c r="AA160" i="37" s="1"/>
  <c r="AF159" i="37"/>
  <c r="AE159" i="37"/>
  <c r="AD159" i="37"/>
  <c r="AB159" i="37"/>
  <c r="Z159" i="37"/>
  <c r="AA159" i="37" s="1"/>
  <c r="AF158" i="37"/>
  <c r="AE158" i="37"/>
  <c r="AD158" i="37"/>
  <c r="AB158" i="37"/>
  <c r="Z158" i="37"/>
  <c r="AA158" i="37" s="1"/>
  <c r="AF157" i="37"/>
  <c r="AE157" i="37"/>
  <c r="AD157" i="37"/>
  <c r="AB157" i="37"/>
  <c r="Z157" i="37"/>
  <c r="AA157" i="37" s="1"/>
  <c r="AF156" i="37"/>
  <c r="AE156" i="37"/>
  <c r="AD156" i="37"/>
  <c r="AB156" i="37"/>
  <c r="Z156" i="37"/>
  <c r="AA156" i="37" s="1"/>
  <c r="AF155" i="37"/>
  <c r="AE155" i="37"/>
  <c r="AD155" i="37"/>
  <c r="AB155" i="37"/>
  <c r="Z155" i="37"/>
  <c r="AA155" i="37" s="1"/>
  <c r="AF154" i="37"/>
  <c r="AE154" i="37"/>
  <c r="AD154" i="37"/>
  <c r="AB154" i="37"/>
  <c r="Z154" i="37"/>
  <c r="AA154" i="37" s="1"/>
  <c r="AF153" i="37"/>
  <c r="AE153" i="37"/>
  <c r="AD153" i="37"/>
  <c r="AB153" i="37"/>
  <c r="Z153" i="37"/>
  <c r="AA153" i="37" s="1"/>
  <c r="AF152" i="37"/>
  <c r="AE152" i="37"/>
  <c r="AD152" i="37"/>
  <c r="AB152" i="37"/>
  <c r="Z152" i="37"/>
  <c r="AA152" i="37" s="1"/>
  <c r="AF151" i="37"/>
  <c r="AE151" i="37"/>
  <c r="AD151" i="37"/>
  <c r="AB151" i="37"/>
  <c r="Z151" i="37"/>
  <c r="AA151" i="37" s="1"/>
  <c r="AF150" i="37"/>
  <c r="AE150" i="37"/>
  <c r="AD150" i="37"/>
  <c r="AB150" i="37"/>
  <c r="Z150" i="37"/>
  <c r="AA150" i="37" s="1"/>
  <c r="AF149" i="37"/>
  <c r="AE149" i="37"/>
  <c r="AD149" i="37"/>
  <c r="AB149" i="37"/>
  <c r="Z149" i="37"/>
  <c r="AA149" i="37" s="1"/>
  <c r="AF148" i="37"/>
  <c r="AE148" i="37"/>
  <c r="AD148" i="37"/>
  <c r="AB148" i="37"/>
  <c r="Z148" i="37"/>
  <c r="AA148" i="37" s="1"/>
  <c r="AF147" i="37"/>
  <c r="AE147" i="37"/>
  <c r="AD147" i="37"/>
  <c r="AB147" i="37"/>
  <c r="Z147" i="37"/>
  <c r="AA147" i="37" s="1"/>
  <c r="AF146" i="37"/>
  <c r="AE146" i="37"/>
  <c r="AD146" i="37"/>
  <c r="AB146" i="37"/>
  <c r="Z146" i="37"/>
  <c r="AA146" i="37" s="1"/>
  <c r="AF145" i="37"/>
  <c r="AE145" i="37"/>
  <c r="AD145" i="37"/>
  <c r="AB145" i="37"/>
  <c r="Z145" i="37"/>
  <c r="AA145" i="37" s="1"/>
  <c r="AF144" i="37"/>
  <c r="AE144" i="37"/>
  <c r="AD144" i="37"/>
  <c r="AB144" i="37"/>
  <c r="Z144" i="37"/>
  <c r="AA144" i="37" s="1"/>
  <c r="AF143" i="37"/>
  <c r="AE143" i="37"/>
  <c r="AD143" i="37"/>
  <c r="AB143" i="37"/>
  <c r="Z143" i="37"/>
  <c r="AA143" i="37" s="1"/>
  <c r="AF142" i="37"/>
  <c r="AE142" i="37"/>
  <c r="AD142" i="37"/>
  <c r="AB142" i="37"/>
  <c r="Z142" i="37"/>
  <c r="AA142" i="37" s="1"/>
  <c r="AF141" i="37"/>
  <c r="AE141" i="37"/>
  <c r="AD141" i="37"/>
  <c r="AB141" i="37"/>
  <c r="Z141" i="37"/>
  <c r="AA141" i="37" s="1"/>
  <c r="AF140" i="37"/>
  <c r="AE140" i="37"/>
  <c r="AD140" i="37"/>
  <c r="AB140" i="37"/>
  <c r="Z140" i="37"/>
  <c r="AA140" i="37" s="1"/>
  <c r="AF139" i="37"/>
  <c r="AE139" i="37"/>
  <c r="AD139" i="37"/>
  <c r="AB139" i="37"/>
  <c r="Z139" i="37"/>
  <c r="AA139" i="37" s="1"/>
  <c r="AF138" i="37"/>
  <c r="AE138" i="37"/>
  <c r="AD138" i="37"/>
  <c r="AB138" i="37"/>
  <c r="Z138" i="37"/>
  <c r="AA138" i="37" s="1"/>
  <c r="AF137" i="37"/>
  <c r="AE137" i="37"/>
  <c r="AD137" i="37"/>
  <c r="AB137" i="37"/>
  <c r="Z137" i="37"/>
  <c r="AA137" i="37" s="1"/>
  <c r="AF136" i="37"/>
  <c r="AE136" i="37"/>
  <c r="AD136" i="37"/>
  <c r="AB136" i="37"/>
  <c r="Z136" i="37"/>
  <c r="AA136" i="37" s="1"/>
  <c r="Z135" i="37"/>
  <c r="Z134" i="37"/>
  <c r="Z133" i="37"/>
  <c r="Z132" i="37"/>
  <c r="Z131" i="37"/>
  <c r="Z130" i="37"/>
  <c r="Z129" i="37"/>
  <c r="Z128" i="37"/>
  <c r="Z127" i="37"/>
  <c r="Z126" i="37"/>
  <c r="Z125" i="37"/>
  <c r="Z124" i="37"/>
  <c r="Z123" i="37"/>
  <c r="Z122" i="37"/>
  <c r="Z121" i="37"/>
  <c r="Z120" i="37"/>
  <c r="Z119" i="37"/>
  <c r="Z118" i="37"/>
  <c r="Z117" i="37"/>
  <c r="Z116" i="37"/>
  <c r="Z115" i="37"/>
  <c r="Z114" i="37"/>
  <c r="Z113" i="37"/>
  <c r="Z112" i="37"/>
  <c r="Z111" i="37"/>
  <c r="Z110" i="37"/>
  <c r="Z109" i="37"/>
  <c r="U522" i="28"/>
  <c r="T522" i="28"/>
  <c r="U521" i="28"/>
  <c r="T521" i="28"/>
  <c r="U520" i="28"/>
  <c r="T520" i="28"/>
  <c r="U519" i="28"/>
  <c r="T519" i="28"/>
  <c r="U518" i="28"/>
  <c r="T518" i="28"/>
  <c r="U517" i="28"/>
  <c r="T517" i="28"/>
  <c r="U516" i="28"/>
  <c r="T516" i="28"/>
  <c r="U515" i="28"/>
  <c r="T515" i="28"/>
  <c r="U514" i="28"/>
  <c r="T514" i="28"/>
  <c r="W1098" i="27"/>
  <c r="V1098" i="27"/>
  <c r="W1153" i="27"/>
  <c r="V1153" i="27"/>
  <c r="W1150" i="27"/>
  <c r="V1150" i="27"/>
  <c r="W1149" i="27"/>
  <c r="V1149" i="27"/>
  <c r="W1136" i="27"/>
  <c r="V1136" i="27"/>
  <c r="W1120" i="27"/>
  <c r="V1120" i="27"/>
  <c r="W1117" i="27"/>
  <c r="V1117" i="27"/>
  <c r="W1116" i="27"/>
  <c r="V1116" i="27"/>
  <c r="W1106" i="27"/>
  <c r="V1106" i="27"/>
  <c r="W1104" i="27"/>
  <c r="V1104" i="27"/>
  <c r="W1103" i="27"/>
  <c r="V1103" i="27"/>
  <c r="W1097" i="27"/>
  <c r="V1097" i="27"/>
  <c r="W1096" i="27"/>
  <c r="V1096" i="27"/>
  <c r="W1095" i="27"/>
  <c r="V1095" i="27"/>
  <c r="W1079" i="27"/>
  <c r="V1079" i="27"/>
  <c r="W1075" i="27"/>
  <c r="V1075" i="27"/>
  <c r="W1074" i="27"/>
  <c r="V1074" i="27"/>
  <c r="W1048" i="27"/>
  <c r="V1048" i="27"/>
  <c r="W1044" i="27"/>
  <c r="V1044" i="27"/>
  <c r="W1043" i="27"/>
  <c r="V1043" i="27"/>
  <c r="Z108" i="37"/>
  <c r="Z107" i="37"/>
  <c r="Z106" i="37"/>
  <c r="Z105" i="37"/>
  <c r="Z104" i="37"/>
  <c r="Z103" i="37"/>
  <c r="Z102" i="37"/>
  <c r="Z101" i="37"/>
  <c r="Z100" i="37"/>
  <c r="Z99" i="37"/>
  <c r="Z98" i="37"/>
  <c r="Z97" i="37"/>
  <c r="Z96" i="37"/>
  <c r="Z95" i="37"/>
  <c r="Z94" i="37"/>
  <c r="Z93" i="37"/>
  <c r="Z92" i="37"/>
  <c r="Z91" i="37"/>
  <c r="Z90" i="37"/>
  <c r="Z89" i="37"/>
  <c r="Z88" i="37"/>
  <c r="Z87" i="37"/>
  <c r="Z86" i="37"/>
  <c r="Z85" i="37"/>
  <c r="Z84" i="37"/>
  <c r="Z83" i="37"/>
  <c r="Z82" i="37"/>
  <c r="Z81" i="37"/>
  <c r="Z80" i="37"/>
  <c r="Z79" i="37"/>
  <c r="Z78" i="37"/>
  <c r="Z77" i="37"/>
  <c r="Z76" i="37"/>
  <c r="Z75" i="37"/>
  <c r="Z74" i="37"/>
  <c r="Z73" i="37"/>
  <c r="Z72" i="37"/>
  <c r="AA72" i="37" s="1"/>
  <c r="Z71" i="37"/>
  <c r="Z70" i="37"/>
  <c r="Z69" i="37"/>
  <c r="Z68" i="37"/>
  <c r="Z66" i="37"/>
  <c r="Z65" i="37"/>
  <c r="Z64" i="37"/>
  <c r="Z63" i="37"/>
  <c r="Z62" i="37"/>
  <c r="Z61" i="37"/>
  <c r="Z60" i="37"/>
  <c r="AA60" i="37" s="1"/>
  <c r="Z59" i="37"/>
  <c r="Z58" i="37"/>
  <c r="Z57" i="37"/>
  <c r="Z56" i="37"/>
  <c r="Z55" i="37"/>
  <c r="Z54" i="37"/>
  <c r="Z53" i="37"/>
  <c r="Z52" i="37"/>
  <c r="Z51" i="37"/>
  <c r="Z50" i="37"/>
  <c r="Z49" i="37"/>
  <c r="Z48" i="37"/>
  <c r="Z46" i="37"/>
  <c r="AA46" i="37" s="1"/>
  <c r="U512" i="28"/>
  <c r="T512" i="28"/>
  <c r="U511" i="28"/>
  <c r="T511" i="28"/>
  <c r="U510" i="28"/>
  <c r="T510" i="28"/>
  <c r="U509" i="28"/>
  <c r="T509" i="28"/>
  <c r="U508" i="28"/>
  <c r="T508" i="28"/>
  <c r="U507" i="28"/>
  <c r="T507" i="28"/>
  <c r="U506" i="28"/>
  <c r="T506" i="28"/>
  <c r="U505" i="28"/>
  <c r="T505" i="28"/>
  <c r="U513" i="28"/>
  <c r="T513" i="28"/>
  <c r="Z3" i="37"/>
  <c r="AA3" i="37" s="1"/>
  <c r="AB3" i="37"/>
  <c r="AD3" i="37"/>
  <c r="AE3" i="37"/>
  <c r="AF3" i="37"/>
  <c r="Z4" i="37"/>
  <c r="AA4" i="37"/>
  <c r="AB4" i="37"/>
  <c r="AD4" i="37"/>
  <c r="AE4" i="37"/>
  <c r="AF4" i="37"/>
  <c r="Z5" i="37"/>
  <c r="AA5" i="37"/>
  <c r="AB5" i="37"/>
  <c r="AD5" i="37"/>
  <c r="AE5" i="37"/>
  <c r="AF5" i="37"/>
  <c r="Z6" i="37"/>
  <c r="AA6" i="37"/>
  <c r="AB6" i="37"/>
  <c r="AD6" i="37"/>
  <c r="AE6" i="37"/>
  <c r="AF6" i="37"/>
  <c r="Z7" i="37"/>
  <c r="AA7" i="37"/>
  <c r="AB7" i="37"/>
  <c r="AD7" i="37"/>
  <c r="AE7" i="37"/>
  <c r="AF7" i="37"/>
  <c r="Z8" i="37"/>
  <c r="AA8" i="37"/>
  <c r="AB8" i="37"/>
  <c r="AD8" i="37"/>
  <c r="AE8" i="37"/>
  <c r="AF8" i="37"/>
  <c r="Z9" i="37"/>
  <c r="AA9" i="37"/>
  <c r="AB9" i="37"/>
  <c r="AD9" i="37"/>
  <c r="AE9" i="37"/>
  <c r="AF9" i="37"/>
  <c r="Z10" i="37"/>
  <c r="AA10" i="37"/>
  <c r="AB10" i="37"/>
  <c r="AD10" i="37"/>
  <c r="AE10" i="37"/>
  <c r="AF10" i="37"/>
  <c r="Z11" i="37"/>
  <c r="AA11" i="37"/>
  <c r="AB11" i="37"/>
  <c r="AD11" i="37"/>
  <c r="AE11" i="37"/>
  <c r="AF11" i="37"/>
  <c r="Z12" i="37"/>
  <c r="AA12" i="37"/>
  <c r="AB12" i="37"/>
  <c r="AD12" i="37"/>
  <c r="AE12" i="37"/>
  <c r="AF12" i="37"/>
  <c r="Z13" i="37"/>
  <c r="AA13" i="37"/>
  <c r="AB13" i="37"/>
  <c r="AD13" i="37"/>
  <c r="AE13" i="37"/>
  <c r="AF13" i="37"/>
  <c r="Z14" i="37"/>
  <c r="AA14" i="37"/>
  <c r="AB14" i="37"/>
  <c r="AD14" i="37"/>
  <c r="AE14" i="37"/>
  <c r="AF14" i="37"/>
  <c r="Z15" i="37"/>
  <c r="AA15" i="37"/>
  <c r="AB15" i="37"/>
  <c r="AD15" i="37"/>
  <c r="AE15" i="37"/>
  <c r="AF15" i="37"/>
  <c r="Z16" i="37"/>
  <c r="AA16" i="37"/>
  <c r="AB16" i="37"/>
  <c r="AD16" i="37"/>
  <c r="AE16" i="37"/>
  <c r="AF16" i="37"/>
  <c r="Z17" i="37"/>
  <c r="AA17" i="37"/>
  <c r="AB17" i="37"/>
  <c r="AD17" i="37"/>
  <c r="AE17" i="37"/>
  <c r="AF17" i="37"/>
  <c r="Z18" i="37"/>
  <c r="AA18" i="37"/>
  <c r="AB18" i="37"/>
  <c r="AD18" i="37"/>
  <c r="AE18" i="37"/>
  <c r="AF18" i="37"/>
  <c r="Z19" i="37"/>
  <c r="AA19" i="37"/>
  <c r="AB19" i="37"/>
  <c r="AD19" i="37"/>
  <c r="AE19" i="37"/>
  <c r="AF19" i="37"/>
  <c r="Z20" i="37"/>
  <c r="AA20" i="37"/>
  <c r="AB20" i="37"/>
  <c r="AD20" i="37"/>
  <c r="AE20" i="37"/>
  <c r="AF20" i="37"/>
  <c r="Z21" i="37"/>
  <c r="AA21" i="37"/>
  <c r="AB21" i="37"/>
  <c r="AD21" i="37"/>
  <c r="AE21" i="37"/>
  <c r="AF21" i="37"/>
  <c r="Z22" i="37"/>
  <c r="AA22" i="37"/>
  <c r="AB22" i="37"/>
  <c r="AD22" i="37"/>
  <c r="AE22" i="37"/>
  <c r="AF22" i="37"/>
  <c r="Z23" i="37"/>
  <c r="AA23" i="37"/>
  <c r="AB23" i="37"/>
  <c r="AD23" i="37"/>
  <c r="AE23" i="37"/>
  <c r="AF23" i="37"/>
  <c r="Z24" i="37"/>
  <c r="AA24" i="37"/>
  <c r="AB24" i="37"/>
  <c r="AD24" i="37"/>
  <c r="AE24" i="37"/>
  <c r="AF24" i="37"/>
  <c r="Z25" i="37"/>
  <c r="AA25" i="37"/>
  <c r="AB25" i="37"/>
  <c r="AD25" i="37"/>
  <c r="AE25" i="37"/>
  <c r="AF25" i="37"/>
  <c r="Z26" i="37"/>
  <c r="AA26" i="37"/>
  <c r="AB26" i="37"/>
  <c r="AD26" i="37"/>
  <c r="AE26" i="37"/>
  <c r="AF26" i="37"/>
  <c r="Z27" i="37"/>
  <c r="AA27" i="37"/>
  <c r="AB27" i="37"/>
  <c r="AD27" i="37"/>
  <c r="AE27" i="37"/>
  <c r="AF27" i="37"/>
  <c r="Z28" i="37"/>
  <c r="AA28" i="37"/>
  <c r="AB28" i="37"/>
  <c r="AD28" i="37"/>
  <c r="AE28" i="37"/>
  <c r="AF28" i="37"/>
  <c r="Z29" i="37"/>
  <c r="AA29" i="37"/>
  <c r="AB29" i="37"/>
  <c r="AD29" i="37"/>
  <c r="AE29" i="37"/>
  <c r="AF29" i="37"/>
  <c r="Z30" i="37"/>
  <c r="AA30" i="37"/>
  <c r="AB30" i="37"/>
  <c r="AD30" i="37"/>
  <c r="AE30" i="37"/>
  <c r="AF30" i="37"/>
  <c r="Z31" i="37"/>
  <c r="AA31" i="37"/>
  <c r="AB31" i="37"/>
  <c r="AD31" i="37"/>
  <c r="AE31" i="37"/>
  <c r="AF31" i="37"/>
  <c r="Z32" i="37"/>
  <c r="AA32" i="37"/>
  <c r="AB32" i="37"/>
  <c r="AD32" i="37"/>
  <c r="AE32" i="37"/>
  <c r="AF32" i="37"/>
  <c r="Z33" i="37"/>
  <c r="AA33" i="37"/>
  <c r="AB33" i="37"/>
  <c r="AD33" i="37"/>
  <c r="AE33" i="37"/>
  <c r="AF33" i="37"/>
  <c r="Z34" i="37"/>
  <c r="AA34" i="37"/>
  <c r="AB34" i="37"/>
  <c r="AD34" i="37"/>
  <c r="AE34" i="37"/>
  <c r="AF34" i="37"/>
  <c r="Z35" i="37"/>
  <c r="AA35" i="37"/>
  <c r="AB35" i="37"/>
  <c r="AD35" i="37"/>
  <c r="AE35" i="37"/>
  <c r="AF35" i="37"/>
  <c r="Z36" i="37"/>
  <c r="AA36" i="37"/>
  <c r="AB36" i="37"/>
  <c r="AD36" i="37"/>
  <c r="AE36" i="37"/>
  <c r="AF36" i="37"/>
  <c r="Z37" i="37"/>
  <c r="AA37" i="37"/>
  <c r="AB37" i="37"/>
  <c r="AD37" i="37"/>
  <c r="AE37" i="37"/>
  <c r="AF37" i="37"/>
  <c r="Z38" i="37"/>
  <c r="AA38" i="37"/>
  <c r="AB38" i="37"/>
  <c r="AD38" i="37"/>
  <c r="AE38" i="37"/>
  <c r="AF38" i="37"/>
  <c r="Z39" i="37"/>
  <c r="AA39" i="37"/>
  <c r="AB39" i="37"/>
  <c r="AD39" i="37"/>
  <c r="AE39" i="37"/>
  <c r="AF39" i="37"/>
  <c r="Z40" i="37"/>
  <c r="AA40" i="37"/>
  <c r="AB40" i="37"/>
  <c r="AD40" i="37"/>
  <c r="AE40" i="37"/>
  <c r="AF40" i="37"/>
  <c r="Z41" i="37"/>
  <c r="AA41" i="37"/>
  <c r="AB41" i="37"/>
  <c r="AD41" i="37"/>
  <c r="AE41" i="37"/>
  <c r="AF41" i="37"/>
  <c r="Z42" i="37"/>
  <c r="AA42" i="37"/>
  <c r="AB42" i="37"/>
  <c r="AD42" i="37"/>
  <c r="AE42" i="37"/>
  <c r="AF42" i="37"/>
  <c r="Z43" i="37"/>
  <c r="AA43" i="37"/>
  <c r="AB43" i="37"/>
  <c r="AD43" i="37"/>
  <c r="AE43" i="37"/>
  <c r="AF43" i="37"/>
  <c r="Z44" i="37"/>
  <c r="AA44" i="37"/>
  <c r="AB44" i="37"/>
  <c r="AD44" i="37"/>
  <c r="AE44" i="37"/>
  <c r="AF44" i="37"/>
  <c r="Z45" i="37"/>
  <c r="AA45" i="37"/>
  <c r="AB45" i="37"/>
  <c r="AD45" i="37"/>
  <c r="AE45" i="37"/>
  <c r="AF45" i="37"/>
  <c r="AB46" i="37"/>
  <c r="AD46" i="37"/>
  <c r="AE46" i="37"/>
  <c r="AF46" i="37"/>
  <c r="AB2" i="37"/>
  <c r="AD2" i="37" s="1"/>
  <c r="U503" i="28"/>
  <c r="T503" i="28"/>
  <c r="U502" i="28"/>
  <c r="T502" i="28"/>
  <c r="U501" i="28"/>
  <c r="T501" i="28"/>
  <c r="U500" i="28"/>
  <c r="T500" i="28"/>
  <c r="U499" i="28"/>
  <c r="T499" i="28"/>
  <c r="U498" i="28"/>
  <c r="T498" i="28"/>
  <c r="U497" i="28"/>
  <c r="T497" i="28"/>
  <c r="U496" i="28"/>
  <c r="T496" i="28"/>
  <c r="U504" i="28"/>
  <c r="T504" i="28"/>
  <c r="T2" i="28"/>
  <c r="U2" i="28"/>
  <c r="V2" i="28"/>
  <c r="W2" i="28"/>
  <c r="X2" i="28"/>
  <c r="Y2" i="28"/>
  <c r="Z2" i="28"/>
  <c r="AA2" i="28"/>
  <c r="AB2" i="28"/>
  <c r="AC2" i="28"/>
  <c r="V108" i="28"/>
  <c r="T5" i="28"/>
  <c r="Z4" i="28"/>
  <c r="X4" i="28"/>
  <c r="Z3" i="28"/>
  <c r="X3" i="28"/>
  <c r="Y3" i="28"/>
  <c r="T3" i="28"/>
  <c r="U494" i="28"/>
  <c r="T494" i="28"/>
  <c r="U493" i="28"/>
  <c r="T493" i="28"/>
  <c r="U492" i="28"/>
  <c r="T492" i="28"/>
  <c r="U491" i="28"/>
  <c r="T491" i="28"/>
  <c r="U490" i="28"/>
  <c r="T490" i="28"/>
  <c r="U489" i="28"/>
  <c r="T489" i="28"/>
  <c r="U488" i="28"/>
  <c r="T488" i="28"/>
  <c r="U487" i="28"/>
  <c r="T487" i="28"/>
  <c r="U495" i="28"/>
  <c r="T495" i="28"/>
  <c r="W1014" i="27"/>
  <c r="V1014" i="27"/>
  <c r="W1010" i="27"/>
  <c r="V1010" i="27"/>
  <c r="W1009" i="27"/>
  <c r="V1009" i="27"/>
  <c r="U485" i="28"/>
  <c r="T485" i="28"/>
  <c r="U484" i="28"/>
  <c r="T484" i="28"/>
  <c r="U483" i="28"/>
  <c r="T483" i="28"/>
  <c r="U482" i="28"/>
  <c r="T482" i="28"/>
  <c r="U481" i="28"/>
  <c r="T481" i="28"/>
  <c r="U480" i="28"/>
  <c r="T480" i="28"/>
  <c r="U479" i="28"/>
  <c r="T479" i="28"/>
  <c r="U486" i="28"/>
  <c r="T486" i="28"/>
  <c r="W22" i="27"/>
  <c r="V22" i="27"/>
  <c r="W149" i="27"/>
  <c r="V149" i="27"/>
  <c r="W169" i="27"/>
  <c r="V169" i="27"/>
  <c r="W209" i="27"/>
  <c r="V209" i="27"/>
  <c r="W284" i="27"/>
  <c r="V284" i="27"/>
  <c r="W292" i="27"/>
  <c r="V292" i="27"/>
  <c r="W296" i="27"/>
  <c r="V296" i="27"/>
  <c r="W676" i="27"/>
  <c r="V676" i="27"/>
  <c r="W963" i="27"/>
  <c r="V963" i="27"/>
  <c r="W993" i="27"/>
  <c r="V993" i="27"/>
  <c r="W975" i="27"/>
  <c r="V975" i="27"/>
  <c r="W971" i="27"/>
  <c r="V971" i="27"/>
  <c r="W962" i="27"/>
  <c r="V962" i="27"/>
  <c r="W945" i="27"/>
  <c r="V945" i="27"/>
  <c r="W941" i="27"/>
  <c r="V941" i="27"/>
  <c r="W940" i="27"/>
  <c r="V940" i="27"/>
  <c r="W925" i="27"/>
  <c r="V925" i="27"/>
  <c r="W923" i="27"/>
  <c r="V923" i="27"/>
  <c r="W922" i="27"/>
  <c r="V922" i="27"/>
  <c r="W888" i="27"/>
  <c r="V888" i="27"/>
  <c r="W886" i="27"/>
  <c r="V886" i="27"/>
  <c r="W885" i="27"/>
  <c r="V885" i="27"/>
  <c r="W868" i="27"/>
  <c r="V868" i="27"/>
  <c r="W867" i="27"/>
  <c r="V867" i="27"/>
  <c r="W866" i="27"/>
  <c r="V866" i="27"/>
  <c r="W857" i="27"/>
  <c r="V857" i="27"/>
  <c r="W856" i="27"/>
  <c r="V856" i="27"/>
  <c r="W855" i="27"/>
  <c r="V855" i="27"/>
  <c r="W840" i="27"/>
  <c r="V840" i="27"/>
  <c r="W821" i="27"/>
  <c r="V821" i="27"/>
  <c r="W816" i="27"/>
  <c r="V816" i="27"/>
  <c r="W815" i="27"/>
  <c r="V815" i="27"/>
  <c r="W793" i="27"/>
  <c r="V793" i="27"/>
  <c r="W789" i="27"/>
  <c r="V789" i="27"/>
  <c r="W788" i="27"/>
  <c r="V788" i="27"/>
  <c r="W769" i="27"/>
  <c r="V769" i="27"/>
  <c r="W767" i="27"/>
  <c r="V767" i="27"/>
  <c r="W766" i="27"/>
  <c r="V766" i="27"/>
  <c r="W737" i="27"/>
  <c r="V737" i="27"/>
  <c r="W734" i="27"/>
  <c r="V734" i="27"/>
  <c r="W733" i="27"/>
  <c r="V733" i="27"/>
  <c r="W707" i="27"/>
  <c r="V707" i="27"/>
  <c r="W706" i="27"/>
  <c r="V706" i="27"/>
  <c r="W688" i="27"/>
  <c r="V688" i="27"/>
  <c r="W687" i="27"/>
  <c r="V687" i="27"/>
  <c r="W678" i="27"/>
  <c r="V678" i="27"/>
  <c r="W677" i="27"/>
  <c r="V677" i="27"/>
  <c r="W675" i="27"/>
  <c r="V675" i="27"/>
  <c r="W647" i="27"/>
  <c r="V647" i="27"/>
  <c r="W646" i="27"/>
  <c r="V646" i="27"/>
  <c r="W627" i="27"/>
  <c r="V627" i="27"/>
  <c r="W626" i="27"/>
  <c r="V626" i="27"/>
  <c r="W625" i="27"/>
  <c r="V625" i="27"/>
  <c r="W624" i="27"/>
  <c r="V624" i="27"/>
  <c r="W617" i="27"/>
  <c r="V617" i="27"/>
  <c r="W616" i="27"/>
  <c r="V616" i="27"/>
  <c r="W615" i="27"/>
  <c r="V615" i="27"/>
  <c r="W607" i="27"/>
  <c r="V607" i="27"/>
  <c r="W579" i="27"/>
  <c r="V579" i="27"/>
  <c r="W578" i="27"/>
  <c r="V578" i="27"/>
  <c r="W577" i="27"/>
  <c r="V577" i="27"/>
  <c r="W566" i="27"/>
  <c r="V566" i="27"/>
  <c r="W551" i="27"/>
  <c r="V551" i="27"/>
  <c r="W543" i="27"/>
  <c r="V543" i="27"/>
  <c r="W542" i="27"/>
  <c r="V542" i="27"/>
  <c r="W514" i="27"/>
  <c r="V514" i="27"/>
  <c r="W513" i="27"/>
  <c r="V513" i="27"/>
  <c r="W486" i="27"/>
  <c r="V486" i="27"/>
  <c r="W485" i="27"/>
  <c r="V485" i="27"/>
  <c r="W458" i="27"/>
  <c r="V458" i="27"/>
  <c r="W457" i="27"/>
  <c r="V457" i="27"/>
  <c r="W412" i="27"/>
  <c r="V412" i="27"/>
  <c r="W411" i="27"/>
  <c r="V411" i="27"/>
  <c r="W388" i="27"/>
  <c r="V388" i="27"/>
  <c r="W387" i="27"/>
  <c r="V387" i="27"/>
  <c r="W356" i="27"/>
  <c r="V356" i="27"/>
  <c r="W355" i="27"/>
  <c r="V355" i="27"/>
  <c r="W316" i="27"/>
  <c r="V316" i="27"/>
  <c r="W315" i="27"/>
  <c r="V315" i="27"/>
  <c r="W302" i="27"/>
  <c r="V302" i="27"/>
  <c r="W301" i="27"/>
  <c r="V301" i="27"/>
  <c r="W295" i="27"/>
  <c r="V295" i="27"/>
  <c r="W291" i="27"/>
  <c r="V291" i="27"/>
  <c r="W290" i="27"/>
  <c r="V290" i="27"/>
  <c r="W289" i="27"/>
  <c r="V289" i="27"/>
  <c r="W288" i="27"/>
  <c r="V288" i="27"/>
  <c r="W287" i="27"/>
  <c r="V287" i="27"/>
  <c r="W286" i="27"/>
  <c r="V286" i="27"/>
  <c r="W285" i="27"/>
  <c r="V285" i="27"/>
  <c r="W281" i="27"/>
  <c r="V281" i="27"/>
  <c r="W276" i="27"/>
  <c r="V276" i="27"/>
  <c r="W275" i="27"/>
  <c r="V275" i="27"/>
  <c r="W273" i="27"/>
  <c r="V273" i="27"/>
  <c r="W269" i="27"/>
  <c r="V269" i="27"/>
  <c r="W266" i="27"/>
  <c r="V266" i="27"/>
  <c r="W265" i="27"/>
  <c r="V265" i="27"/>
  <c r="W263" i="27"/>
  <c r="V263" i="27"/>
  <c r="W259" i="27"/>
  <c r="V259" i="27"/>
  <c r="W258" i="27"/>
  <c r="V258" i="27"/>
  <c r="W253" i="27"/>
  <c r="V253" i="27"/>
  <c r="W250" i="27"/>
  <c r="V250" i="27"/>
  <c r="W249" i="27"/>
  <c r="V249" i="27"/>
  <c r="W248" i="27"/>
  <c r="V248" i="27"/>
  <c r="W247" i="27"/>
  <c r="V247" i="27"/>
  <c r="W246" i="27"/>
  <c r="V246" i="27"/>
  <c r="W245" i="27"/>
  <c r="V245" i="27"/>
  <c r="W244" i="27"/>
  <c r="V244" i="27"/>
  <c r="W243" i="27"/>
  <c r="V243" i="27"/>
  <c r="W242" i="27"/>
  <c r="V242" i="27"/>
  <c r="W241" i="27"/>
  <c r="V241" i="27"/>
  <c r="W240" i="27"/>
  <c r="V240" i="27"/>
  <c r="W239" i="27"/>
  <c r="V239" i="27"/>
  <c r="W238" i="27"/>
  <c r="V238" i="27"/>
  <c r="W237" i="27"/>
  <c r="V237" i="27"/>
  <c r="W236" i="27"/>
  <c r="V236" i="27"/>
  <c r="W235" i="27"/>
  <c r="V235" i="27"/>
  <c r="W225" i="27"/>
  <c r="V225" i="27"/>
  <c r="W224" i="27"/>
  <c r="V224" i="27"/>
  <c r="W223" i="27"/>
  <c r="V223" i="27"/>
  <c r="W222" i="27"/>
  <c r="V222" i="27"/>
  <c r="W208" i="27"/>
  <c r="V208" i="27"/>
  <c r="W207" i="27"/>
  <c r="V207" i="27"/>
  <c r="W206" i="27"/>
  <c r="V206" i="27"/>
  <c r="W205" i="27"/>
  <c r="V205" i="27"/>
  <c r="W204" i="27"/>
  <c r="V204" i="27"/>
  <c r="W203" i="27"/>
  <c r="V203" i="27"/>
  <c r="W202" i="27"/>
  <c r="V202" i="27"/>
  <c r="W201" i="27"/>
  <c r="V201" i="27"/>
  <c r="W200" i="27"/>
  <c r="V200" i="27"/>
  <c r="W199" i="27"/>
  <c r="V199" i="27"/>
  <c r="W198" i="27"/>
  <c r="V198" i="27"/>
  <c r="W197" i="27"/>
  <c r="V197" i="27"/>
  <c r="W195" i="27"/>
  <c r="V195" i="27"/>
  <c r="W193" i="27"/>
  <c r="V193" i="27"/>
  <c r="W188" i="27"/>
  <c r="V188" i="27"/>
  <c r="W186" i="27"/>
  <c r="V186" i="27"/>
  <c r="W184" i="27"/>
  <c r="V184" i="27"/>
  <c r="W178" i="27"/>
  <c r="V178" i="27"/>
  <c r="W170" i="27"/>
  <c r="V170" i="27"/>
  <c r="W168" i="27"/>
  <c r="V168" i="27"/>
  <c r="W167" i="27"/>
  <c r="V167" i="27"/>
  <c r="W166" i="27"/>
  <c r="V166" i="27"/>
  <c r="W165" i="27"/>
  <c r="V165" i="27"/>
  <c r="W164" i="27"/>
  <c r="V164" i="27"/>
  <c r="W163" i="27"/>
  <c r="V163" i="27"/>
  <c r="W162" i="27"/>
  <c r="V162" i="27"/>
  <c r="W154" i="27"/>
  <c r="V154" i="27"/>
  <c r="W152" i="27"/>
  <c r="V152" i="27"/>
  <c r="W150" i="27"/>
  <c r="V150" i="27"/>
  <c r="W148" i="27"/>
  <c r="V148" i="27"/>
  <c r="W147" i="27"/>
  <c r="V147" i="27"/>
  <c r="W146" i="27"/>
  <c r="V146" i="27"/>
  <c r="W145" i="27"/>
  <c r="V145" i="27"/>
  <c r="W144" i="27"/>
  <c r="V144" i="27"/>
  <c r="W136" i="27"/>
  <c r="V136" i="27"/>
  <c r="W134" i="27"/>
  <c r="V134" i="27"/>
  <c r="W133" i="27"/>
  <c r="V133" i="27"/>
  <c r="W132" i="27"/>
  <c r="V132" i="27"/>
  <c r="W130" i="27"/>
  <c r="V130" i="27"/>
  <c r="W129" i="27"/>
  <c r="V129" i="27"/>
  <c r="W127" i="27"/>
  <c r="V127" i="27"/>
  <c r="W125" i="27"/>
  <c r="V125" i="27"/>
  <c r="W116" i="27"/>
  <c r="V116" i="27"/>
  <c r="W115" i="27"/>
  <c r="V115" i="27"/>
  <c r="W109" i="27"/>
  <c r="V109" i="27"/>
  <c r="W108" i="27"/>
  <c r="V108" i="27"/>
  <c r="W107" i="27"/>
  <c r="V107" i="27"/>
  <c r="W106" i="27"/>
  <c r="V106" i="27"/>
  <c r="W105" i="27"/>
  <c r="V105" i="27"/>
  <c r="W104" i="27"/>
  <c r="V104" i="27"/>
  <c r="W103" i="27"/>
  <c r="V103" i="27"/>
  <c r="W102" i="27"/>
  <c r="V102" i="27"/>
  <c r="W101" i="27"/>
  <c r="V101" i="27"/>
  <c r="W100" i="27"/>
  <c r="V100" i="27"/>
  <c r="W99" i="27"/>
  <c r="V99" i="27"/>
  <c r="W98" i="27"/>
  <c r="V98" i="27"/>
  <c r="W97" i="27"/>
  <c r="V97" i="27"/>
  <c r="W96" i="27"/>
  <c r="V96" i="27"/>
  <c r="W95" i="27"/>
  <c r="V95" i="27"/>
  <c r="W94" i="27"/>
  <c r="V94" i="27"/>
  <c r="W93" i="27"/>
  <c r="V93" i="27"/>
  <c r="W92" i="27"/>
  <c r="V92" i="27"/>
  <c r="W86" i="27"/>
  <c r="V86" i="27"/>
  <c r="W85" i="27"/>
  <c r="V85" i="27"/>
  <c r="W84" i="27"/>
  <c r="V84" i="27"/>
  <c r="W83" i="27"/>
  <c r="V83" i="27"/>
  <c r="W82" i="27"/>
  <c r="V82" i="27"/>
  <c r="W81" i="27"/>
  <c r="V81" i="27"/>
  <c r="W80" i="27"/>
  <c r="V80" i="27"/>
  <c r="W79" i="27"/>
  <c r="V79" i="27"/>
  <c r="W78" i="27"/>
  <c r="V78" i="27"/>
  <c r="W77" i="27"/>
  <c r="V77" i="27"/>
  <c r="W76" i="27"/>
  <c r="V76" i="27"/>
  <c r="W75" i="27"/>
  <c r="V75" i="27"/>
  <c r="W74" i="27"/>
  <c r="V74" i="27"/>
  <c r="W73" i="27"/>
  <c r="V73" i="27"/>
  <c r="W72" i="27"/>
  <c r="V72" i="27"/>
  <c r="W71" i="27"/>
  <c r="V71" i="27"/>
  <c r="W70" i="27"/>
  <c r="V70" i="27"/>
  <c r="W69" i="27"/>
  <c r="V69" i="27"/>
  <c r="W62" i="27"/>
  <c r="V62" i="27"/>
  <c r="W61" i="27"/>
  <c r="V61" i="27"/>
  <c r="W60" i="27"/>
  <c r="V60" i="27"/>
  <c r="W59" i="27"/>
  <c r="V59" i="27"/>
  <c r="W58" i="27"/>
  <c r="V58" i="27"/>
  <c r="W57" i="27"/>
  <c r="V57" i="27"/>
  <c r="W56" i="27"/>
  <c r="V56" i="27"/>
  <c r="W55" i="27"/>
  <c r="V55" i="27"/>
  <c r="W54" i="27"/>
  <c r="V54" i="27"/>
  <c r="W53" i="27"/>
  <c r="V53" i="27"/>
  <c r="W52" i="27"/>
  <c r="V52" i="27"/>
  <c r="W51" i="27"/>
  <c r="V51" i="27"/>
  <c r="W50" i="27"/>
  <c r="V50" i="27"/>
  <c r="W49" i="27"/>
  <c r="V49" i="27"/>
  <c r="W48" i="27"/>
  <c r="V48" i="27"/>
  <c r="W47" i="27"/>
  <c r="V47" i="27"/>
  <c r="W46" i="27"/>
  <c r="V46" i="27"/>
  <c r="W45" i="27"/>
  <c r="V45" i="27"/>
  <c r="W43" i="27"/>
  <c r="V43" i="27"/>
  <c r="W42" i="27"/>
  <c r="V42" i="27"/>
  <c r="W41" i="27"/>
  <c r="V41" i="27"/>
  <c r="W40" i="27"/>
  <c r="V40" i="27"/>
  <c r="W38" i="27"/>
  <c r="V38" i="27"/>
  <c r="W36" i="27"/>
  <c r="V36" i="27"/>
  <c r="W35" i="27"/>
  <c r="V35" i="27"/>
  <c r="W33" i="27"/>
  <c r="V33" i="27"/>
  <c r="W32" i="27"/>
  <c r="V32" i="27"/>
  <c r="W31" i="27"/>
  <c r="V31" i="27"/>
  <c r="W30" i="27"/>
  <c r="V30" i="27"/>
  <c r="W29" i="27"/>
  <c r="V29" i="27"/>
  <c r="W27" i="27"/>
  <c r="V27" i="27"/>
  <c r="W26" i="27"/>
  <c r="V26" i="27"/>
  <c r="W25" i="27"/>
  <c r="V25" i="27"/>
  <c r="W24" i="27"/>
  <c r="V24" i="27"/>
  <c r="W21" i="27"/>
  <c r="V21" i="27"/>
  <c r="W19" i="27"/>
  <c r="V19" i="27"/>
  <c r="W18" i="27"/>
  <c r="V18" i="27"/>
  <c r="W17" i="27"/>
  <c r="V17" i="27"/>
  <c r="W15" i="27"/>
  <c r="V15" i="27"/>
  <c r="W13" i="27"/>
  <c r="V13" i="27"/>
  <c r="W12" i="27"/>
  <c r="V12" i="27"/>
  <c r="W9" i="27"/>
  <c r="V9" i="27"/>
  <c r="W8" i="27"/>
  <c r="V8" i="27"/>
  <c r="W6" i="27"/>
  <c r="V6" i="27"/>
  <c r="W5" i="27"/>
  <c r="V5" i="27"/>
  <c r="W4" i="27"/>
  <c r="V4" i="27"/>
  <c r="W2" i="27"/>
  <c r="V2" i="27"/>
  <c r="W10" i="27"/>
  <c r="V10" i="27"/>
  <c r="T4" i="28"/>
  <c r="U476" i="28"/>
  <c r="T476" i="28"/>
  <c r="U478" i="28"/>
  <c r="T478" i="28"/>
  <c r="U477" i="28"/>
  <c r="T477" i="28"/>
  <c r="U475" i="28"/>
  <c r="T475" i="28"/>
  <c r="U474" i="28"/>
  <c r="T474" i="28"/>
  <c r="U473" i="28"/>
  <c r="T473" i="28"/>
  <c r="U472" i="28"/>
  <c r="T472" i="28"/>
  <c r="U471" i="28"/>
  <c r="T471" i="28"/>
  <c r="U470" i="28"/>
  <c r="T470" i="28"/>
  <c r="T469" i="28"/>
  <c r="U469" i="28"/>
  <c r="U468" i="28"/>
  <c r="T468" i="28"/>
  <c r="U467" i="28"/>
  <c r="T467" i="28"/>
  <c r="U466" i="28"/>
  <c r="T466" i="28"/>
  <c r="U465" i="28"/>
  <c r="T465" i="28"/>
  <c r="U464" i="28"/>
  <c r="T464" i="28"/>
  <c r="U463" i="28"/>
  <c r="T463" i="28"/>
  <c r="U462" i="28"/>
  <c r="T462" i="28"/>
  <c r="U461" i="28"/>
  <c r="T461" i="28"/>
  <c r="U460" i="28"/>
  <c r="T460" i="28"/>
  <c r="U459" i="28"/>
  <c r="T459" i="28"/>
  <c r="U458" i="28"/>
  <c r="T458" i="28"/>
  <c r="U457" i="28"/>
  <c r="T457" i="28"/>
  <c r="U456" i="28"/>
  <c r="T456" i="28"/>
  <c r="U455" i="28"/>
  <c r="T455" i="28"/>
  <c r="U454" i="28"/>
  <c r="T454" i="28"/>
  <c r="U453" i="28"/>
  <c r="T453" i="28"/>
  <c r="U452" i="28"/>
  <c r="T452" i="28"/>
  <c r="T443" i="28"/>
  <c r="U451" i="28"/>
  <c r="T451" i="28"/>
  <c r="U450" i="28"/>
  <c r="T450" i="28"/>
  <c r="U449" i="28"/>
  <c r="T449" i="28"/>
  <c r="U448" i="28"/>
  <c r="T448" i="28"/>
  <c r="U447" i="28"/>
  <c r="T447" i="28"/>
  <c r="U446" i="28"/>
  <c r="T446" i="28"/>
  <c r="U445" i="28"/>
  <c r="T445" i="28"/>
  <c r="U444" i="28"/>
  <c r="T444" i="28"/>
  <c r="U443" i="28"/>
  <c r="U442" i="28"/>
  <c r="T442" i="28"/>
  <c r="U441" i="28"/>
  <c r="T441" i="28"/>
  <c r="U440" i="28"/>
  <c r="T440" i="28"/>
  <c r="U439" i="28"/>
  <c r="T439" i="28"/>
  <c r="U438" i="28"/>
  <c r="T438" i="28"/>
  <c r="U437" i="28"/>
  <c r="T437" i="28"/>
  <c r="U436" i="28"/>
  <c r="T436" i="28"/>
  <c r="U435" i="28"/>
  <c r="T435" i="28"/>
  <c r="U434" i="28"/>
  <c r="T434" i="28"/>
  <c r="U433" i="28"/>
  <c r="T433" i="28"/>
  <c r="U432" i="28"/>
  <c r="T432" i="28"/>
  <c r="U431" i="28"/>
  <c r="T431" i="28"/>
  <c r="U430" i="28"/>
  <c r="T430" i="28"/>
  <c r="U429" i="28"/>
  <c r="T429" i="28"/>
  <c r="U428" i="28"/>
  <c r="T428" i="28"/>
  <c r="U427" i="28"/>
  <c r="T427" i="28"/>
  <c r="U426" i="28"/>
  <c r="T426" i="28"/>
  <c r="U425" i="28"/>
  <c r="T425" i="28"/>
  <c r="T417" i="28"/>
  <c r="U417" i="28"/>
  <c r="V417" i="28"/>
  <c r="W417" i="28"/>
  <c r="X417" i="28"/>
  <c r="Y417" i="28"/>
  <c r="Z417" i="28"/>
  <c r="AA417" i="28"/>
  <c r="AB417" i="28"/>
  <c r="AC417" i="28"/>
  <c r="T418" i="28"/>
  <c r="U418" i="28"/>
  <c r="V418" i="28"/>
  <c r="W418" i="28"/>
  <c r="X418" i="28"/>
  <c r="Y418" i="28"/>
  <c r="Z418" i="28"/>
  <c r="AA418" i="28"/>
  <c r="AB418" i="28"/>
  <c r="AC418" i="28"/>
  <c r="T419" i="28"/>
  <c r="U419" i="28"/>
  <c r="V419" i="28"/>
  <c r="W419" i="28"/>
  <c r="X419" i="28"/>
  <c r="Y419" i="28"/>
  <c r="Z419" i="28"/>
  <c r="AA419" i="28"/>
  <c r="AB419" i="28"/>
  <c r="AC419" i="28"/>
  <c r="T420" i="28"/>
  <c r="U420" i="28"/>
  <c r="V420" i="28"/>
  <c r="W420" i="28"/>
  <c r="X420" i="28"/>
  <c r="Y420" i="28"/>
  <c r="Z420" i="28"/>
  <c r="AA420" i="28"/>
  <c r="AB420" i="28"/>
  <c r="AC420" i="28"/>
  <c r="T421" i="28"/>
  <c r="U421" i="28"/>
  <c r="V421" i="28"/>
  <c r="W421" i="28"/>
  <c r="X421" i="28"/>
  <c r="Y421" i="28"/>
  <c r="Z421" i="28"/>
  <c r="AA421" i="28"/>
  <c r="AB421" i="28"/>
  <c r="AC421" i="28"/>
  <c r="T422" i="28"/>
  <c r="U422" i="28"/>
  <c r="V422" i="28"/>
  <c r="W422" i="28"/>
  <c r="X422" i="28"/>
  <c r="Y422" i="28"/>
  <c r="Z422" i="28"/>
  <c r="AA422" i="28"/>
  <c r="AB422" i="28"/>
  <c r="AC422" i="28"/>
  <c r="T423" i="28"/>
  <c r="U423" i="28"/>
  <c r="V423" i="28"/>
  <c r="W423" i="28"/>
  <c r="X423" i="28"/>
  <c r="Y423" i="28"/>
  <c r="Z423" i="28"/>
  <c r="AA423" i="28"/>
  <c r="AB423" i="28"/>
  <c r="AC423" i="28"/>
  <c r="T424" i="28"/>
  <c r="U424" i="28"/>
  <c r="V424" i="28"/>
  <c r="W424" i="28"/>
  <c r="X424" i="28"/>
  <c r="Y424" i="28"/>
  <c r="Z424" i="28"/>
  <c r="AA424" i="28"/>
  <c r="AB424" i="28"/>
  <c r="AC424" i="28"/>
  <c r="U416" i="28"/>
  <c r="T416" i="28"/>
  <c r="U415" i="28"/>
  <c r="T415" i="28"/>
  <c r="U414" i="28"/>
  <c r="T414" i="28"/>
  <c r="U413" i="28"/>
  <c r="T413" i="28"/>
  <c r="U412" i="28"/>
  <c r="T412" i="28"/>
  <c r="U411" i="28"/>
  <c r="T411" i="28"/>
  <c r="U410" i="28"/>
  <c r="T410" i="28"/>
  <c r="U409" i="28"/>
  <c r="T409" i="28"/>
  <c r="U408" i="28"/>
  <c r="T408" i="28"/>
  <c r="U407" i="28"/>
  <c r="T407" i="28"/>
  <c r="U406" i="28"/>
  <c r="T406" i="28"/>
  <c r="U405" i="28"/>
  <c r="T405" i="28"/>
  <c r="U404" i="28"/>
  <c r="T404" i="28"/>
  <c r="U403" i="28"/>
  <c r="T403" i="28"/>
  <c r="U402" i="28"/>
  <c r="T402" i="28"/>
  <c r="U401" i="28"/>
  <c r="T401" i="28"/>
  <c r="T398" i="28"/>
  <c r="T395" i="28"/>
  <c r="V401" i="28"/>
  <c r="W401" i="28"/>
  <c r="X401" i="28"/>
  <c r="Y401" i="28"/>
  <c r="Z401" i="28"/>
  <c r="AA401" i="28"/>
  <c r="AB401" i="28"/>
  <c r="AC401" i="28"/>
  <c r="V402" i="28"/>
  <c r="W402" i="28"/>
  <c r="X402" i="28"/>
  <c r="Y402" i="28"/>
  <c r="Z402" i="28"/>
  <c r="AA402" i="28"/>
  <c r="AB402" i="28"/>
  <c r="AC402" i="28"/>
  <c r="V403" i="28"/>
  <c r="W403" i="28"/>
  <c r="X403" i="28"/>
  <c r="Y403" i="28"/>
  <c r="Z403" i="28"/>
  <c r="AA403" i="28"/>
  <c r="AB403" i="28"/>
  <c r="AC403" i="28"/>
  <c r="V404" i="28"/>
  <c r="W404" i="28"/>
  <c r="X404" i="28"/>
  <c r="Y404" i="28"/>
  <c r="Z404" i="28"/>
  <c r="AA404" i="28"/>
  <c r="AB404" i="28"/>
  <c r="AC404" i="28"/>
  <c r="V405" i="28"/>
  <c r="W405" i="28"/>
  <c r="X405" i="28"/>
  <c r="Y405" i="28"/>
  <c r="Z405" i="28"/>
  <c r="AA405" i="28"/>
  <c r="AB405" i="28"/>
  <c r="AC405" i="28"/>
  <c r="V406" i="28"/>
  <c r="W406" i="28"/>
  <c r="X406" i="28"/>
  <c r="Y406" i="28"/>
  <c r="Z406" i="28"/>
  <c r="AA406" i="28"/>
  <c r="AB406" i="28"/>
  <c r="AC406" i="28"/>
  <c r="V407" i="28"/>
  <c r="W407" i="28"/>
  <c r="X407" i="28"/>
  <c r="Y407" i="28"/>
  <c r="Z407" i="28"/>
  <c r="AA407" i="28"/>
  <c r="AB407" i="28"/>
  <c r="AC407" i="28"/>
  <c r="V408" i="28"/>
  <c r="W408" i="28"/>
  <c r="X408" i="28"/>
  <c r="Y408" i="28"/>
  <c r="Z408" i="28"/>
  <c r="AA408" i="28"/>
  <c r="AB408" i="28"/>
  <c r="AC408" i="28"/>
  <c r="V409" i="28"/>
  <c r="W409" i="28"/>
  <c r="X409" i="28"/>
  <c r="Y409" i="28"/>
  <c r="Z409" i="28"/>
  <c r="AA409" i="28"/>
  <c r="AB409" i="28"/>
  <c r="AC409" i="28"/>
  <c r="V410" i="28"/>
  <c r="W410" i="28"/>
  <c r="X410" i="28"/>
  <c r="Y410" i="28"/>
  <c r="Z410" i="28"/>
  <c r="AA410" i="28"/>
  <c r="AB410" i="28"/>
  <c r="AC410" i="28"/>
  <c r="V411" i="28"/>
  <c r="W411" i="28"/>
  <c r="X411" i="28"/>
  <c r="Y411" i="28"/>
  <c r="Z411" i="28"/>
  <c r="AA411" i="28"/>
  <c r="AB411" i="28"/>
  <c r="AC411" i="28"/>
  <c r="V412" i="28"/>
  <c r="W412" i="28"/>
  <c r="X412" i="28"/>
  <c r="Y412" i="28"/>
  <c r="Z412" i="28"/>
  <c r="AA412" i="28"/>
  <c r="AB412" i="28"/>
  <c r="AC412" i="28"/>
  <c r="V413" i="28"/>
  <c r="W413" i="28"/>
  <c r="X413" i="28"/>
  <c r="Y413" i="28"/>
  <c r="Z413" i="28"/>
  <c r="AA413" i="28"/>
  <c r="AB413" i="28"/>
  <c r="AC413" i="28"/>
  <c r="V414" i="28"/>
  <c r="W414" i="28"/>
  <c r="X414" i="28"/>
  <c r="Y414" i="28"/>
  <c r="Z414" i="28"/>
  <c r="AA414" i="28"/>
  <c r="AB414" i="28"/>
  <c r="AC414" i="28"/>
  <c r="V415" i="28"/>
  <c r="W415" i="28"/>
  <c r="X415" i="28"/>
  <c r="Y415" i="28"/>
  <c r="Z415" i="28"/>
  <c r="AA415" i="28"/>
  <c r="AB415" i="28"/>
  <c r="AC415" i="28"/>
  <c r="U400" i="28"/>
  <c r="T400" i="28"/>
  <c r="U399" i="28"/>
  <c r="T399" i="28"/>
  <c r="U398" i="28"/>
  <c r="U397" i="28"/>
  <c r="T397" i="28"/>
  <c r="U396" i="28"/>
  <c r="T396" i="28"/>
  <c r="U395" i="28"/>
  <c r="U394" i="28"/>
  <c r="T394" i="28"/>
  <c r="U393" i="28"/>
  <c r="T393" i="28"/>
  <c r="U392" i="28"/>
  <c r="T392" i="28"/>
  <c r="T144" i="28"/>
  <c r="U144" i="28"/>
  <c r="V144" i="28"/>
  <c r="W144" i="28"/>
  <c r="X144" i="28"/>
  <c r="Y144" i="28"/>
  <c r="Z144" i="28"/>
  <c r="AA144" i="28"/>
  <c r="AB144" i="28"/>
  <c r="AC144" i="28"/>
  <c r="T145" i="28"/>
  <c r="U145" i="28"/>
  <c r="V145" i="28"/>
  <c r="W145" i="28"/>
  <c r="X145" i="28"/>
  <c r="Y145" i="28"/>
  <c r="Z145" i="28"/>
  <c r="AA145" i="28"/>
  <c r="AB145" i="28"/>
  <c r="AC145" i="28"/>
  <c r="T12" i="28"/>
  <c r="U12" i="28"/>
  <c r="V12" i="28"/>
  <c r="W12" i="28"/>
  <c r="X12" i="28"/>
  <c r="Y12" i="28"/>
  <c r="T151" i="28"/>
  <c r="T167" i="28"/>
  <c r="T388" i="28"/>
  <c r="U391" i="28"/>
  <c r="U3" i="28"/>
  <c r="V3" i="28"/>
  <c r="AB3" i="28" s="1"/>
  <c r="W3" i="28"/>
  <c r="AA3" i="28" s="1"/>
  <c r="AC3" i="28" s="1"/>
  <c r="U4" i="28"/>
  <c r="V4" i="28"/>
  <c r="W4" i="28"/>
  <c r="Y4" i="28"/>
  <c r="AA4" i="28"/>
  <c r="AB4" i="28"/>
  <c r="AC4" i="28"/>
  <c r="U5" i="28"/>
  <c r="V5" i="28"/>
  <c r="X5" i="28" s="1"/>
  <c r="Z5" i="28" s="1"/>
  <c r="W5" i="28"/>
  <c r="Y5" i="28" s="1"/>
  <c r="AA5" i="28" s="1"/>
  <c r="AC5" i="28" s="1"/>
  <c r="AB5" i="28"/>
  <c r="T6" i="28"/>
  <c r="U6" i="28"/>
  <c r="V6" i="28"/>
  <c r="W6" i="28"/>
  <c r="X6" i="28"/>
  <c r="Y6" i="28"/>
  <c r="Z6" i="28"/>
  <c r="AA6" i="28"/>
  <c r="AB6" i="28"/>
  <c r="AC6" i="28"/>
  <c r="T7" i="28"/>
  <c r="U7" i="28"/>
  <c r="V7" i="28"/>
  <c r="W7" i="28"/>
  <c r="X7" i="28"/>
  <c r="Y7" i="28"/>
  <c r="Z7" i="28"/>
  <c r="AA7" i="28"/>
  <c r="AB7" i="28"/>
  <c r="AC7" i="28"/>
  <c r="T8" i="28"/>
  <c r="U8" i="28"/>
  <c r="V8" i="28"/>
  <c r="W8" i="28"/>
  <c r="X8" i="28"/>
  <c r="Y8" i="28"/>
  <c r="Z8" i="28"/>
  <c r="AA8" i="28"/>
  <c r="AB8" i="28"/>
  <c r="AC8" i="28"/>
  <c r="T9" i="28"/>
  <c r="U9" i="28"/>
  <c r="V9" i="28"/>
  <c r="W9" i="28"/>
  <c r="X9" i="28"/>
  <c r="Y9" i="28"/>
  <c r="Z9" i="28"/>
  <c r="AA9" i="28"/>
  <c r="AB9" i="28"/>
  <c r="AC9" i="28"/>
  <c r="T10" i="28"/>
  <c r="U10" i="28"/>
  <c r="V10" i="28"/>
  <c r="W10" i="28"/>
  <c r="X10" i="28"/>
  <c r="Y10" i="28"/>
  <c r="Z10" i="28"/>
  <c r="AA10" i="28"/>
  <c r="AB10" i="28"/>
  <c r="AC10" i="28"/>
  <c r="T11" i="28"/>
  <c r="U11" i="28"/>
  <c r="V11" i="28"/>
  <c r="W11" i="28"/>
  <c r="X11" i="28"/>
  <c r="Y11" i="28"/>
  <c r="Z11" i="28"/>
  <c r="AA11" i="28"/>
  <c r="AB11" i="28"/>
  <c r="AC11" i="28"/>
  <c r="Z12" i="28"/>
  <c r="AA12" i="28"/>
  <c r="AB12" i="28"/>
  <c r="AC12" i="28"/>
  <c r="T13" i="28"/>
  <c r="U13" i="28"/>
  <c r="V13" i="28"/>
  <c r="W13" i="28"/>
  <c r="X13" i="28"/>
  <c r="Y13" i="28"/>
  <c r="Z13" i="28"/>
  <c r="AA13" i="28"/>
  <c r="AB13" i="28"/>
  <c r="AC13" i="28"/>
  <c r="T14" i="28"/>
  <c r="U14" i="28"/>
  <c r="V14" i="28"/>
  <c r="W14" i="28"/>
  <c r="X14" i="28"/>
  <c r="Y14" i="28"/>
  <c r="Z14" i="28"/>
  <c r="AA14" i="28"/>
  <c r="AB14" i="28"/>
  <c r="AC14" i="28"/>
  <c r="T15" i="28"/>
  <c r="U15" i="28"/>
  <c r="V15" i="28"/>
  <c r="W15" i="28"/>
  <c r="X15" i="28"/>
  <c r="Y15" i="28"/>
  <c r="Z15" i="28"/>
  <c r="AA15" i="28"/>
  <c r="AB15" i="28"/>
  <c r="AC15" i="28"/>
  <c r="T16" i="28"/>
  <c r="U16" i="28"/>
  <c r="V16" i="28"/>
  <c r="W16" i="28"/>
  <c r="X16" i="28"/>
  <c r="Y16" i="28"/>
  <c r="Z16" i="28"/>
  <c r="AA16" i="28"/>
  <c r="AB16" i="28"/>
  <c r="AC16" i="28"/>
  <c r="T17" i="28"/>
  <c r="U17" i="28"/>
  <c r="V17" i="28"/>
  <c r="W17" i="28"/>
  <c r="X17" i="28"/>
  <c r="Y17" i="28"/>
  <c r="Z17" i="28"/>
  <c r="AA17" i="28"/>
  <c r="AB17" i="28"/>
  <c r="AC17" i="28"/>
  <c r="T18" i="28"/>
  <c r="U18" i="28"/>
  <c r="V18" i="28"/>
  <c r="W18" i="28"/>
  <c r="X18" i="28"/>
  <c r="Y18" i="28"/>
  <c r="Z18" i="28"/>
  <c r="AA18" i="28"/>
  <c r="AB18" i="28"/>
  <c r="AC18" i="28"/>
  <c r="T19" i="28"/>
  <c r="U19" i="28"/>
  <c r="V19" i="28"/>
  <c r="W19" i="28"/>
  <c r="X19" i="28"/>
  <c r="Y19" i="28"/>
  <c r="Z19" i="28"/>
  <c r="AA19" i="28"/>
  <c r="AB19" i="28"/>
  <c r="AC19" i="28"/>
  <c r="T20" i="28"/>
  <c r="U20" i="28"/>
  <c r="V20" i="28"/>
  <c r="W20" i="28"/>
  <c r="X20" i="28"/>
  <c r="Y20" i="28"/>
  <c r="Z20" i="28"/>
  <c r="AA20" i="28"/>
  <c r="AB20" i="28"/>
  <c r="AC20" i="28"/>
  <c r="T21" i="28"/>
  <c r="U21" i="28"/>
  <c r="V21" i="28"/>
  <c r="W21" i="28"/>
  <c r="X21" i="28"/>
  <c r="Y21" i="28"/>
  <c r="Z21" i="28"/>
  <c r="AA21" i="28"/>
  <c r="AB21" i="28"/>
  <c r="AC21" i="28"/>
  <c r="T22" i="28"/>
  <c r="U22" i="28"/>
  <c r="V22" i="28"/>
  <c r="W22" i="28"/>
  <c r="X22" i="28"/>
  <c r="Y22" i="28"/>
  <c r="Z22" i="28"/>
  <c r="AA22" i="28"/>
  <c r="AB22" i="28"/>
  <c r="AC22" i="28"/>
  <c r="T23" i="28"/>
  <c r="U23" i="28"/>
  <c r="V23" i="28"/>
  <c r="W23" i="28"/>
  <c r="X23" i="28"/>
  <c r="Y23" i="28"/>
  <c r="Z23" i="28"/>
  <c r="AA23" i="28"/>
  <c r="AB23" i="28"/>
  <c r="AC23" i="28"/>
  <c r="T24" i="28"/>
  <c r="U24" i="28"/>
  <c r="V24" i="28"/>
  <c r="W24" i="28"/>
  <c r="X24" i="28"/>
  <c r="Y24" i="28"/>
  <c r="Z24" i="28"/>
  <c r="AA24" i="28"/>
  <c r="AB24" i="28"/>
  <c r="AC24" i="28"/>
  <c r="T25" i="28"/>
  <c r="U25" i="28"/>
  <c r="V25" i="28"/>
  <c r="W25" i="28"/>
  <c r="X25" i="28"/>
  <c r="Y25" i="28"/>
  <c r="Z25" i="28"/>
  <c r="AA25" i="28"/>
  <c r="AB25" i="28"/>
  <c r="AC25" i="28"/>
  <c r="T26" i="28"/>
  <c r="U26" i="28"/>
  <c r="V26" i="28"/>
  <c r="W26" i="28"/>
  <c r="X26" i="28"/>
  <c r="Y26" i="28"/>
  <c r="Z26" i="28"/>
  <c r="AA26" i="28"/>
  <c r="AB26" i="28"/>
  <c r="AC26" i="28"/>
  <c r="T27" i="28"/>
  <c r="U27" i="28"/>
  <c r="V27" i="28"/>
  <c r="W27" i="28"/>
  <c r="X27" i="28"/>
  <c r="Y27" i="28"/>
  <c r="Z27" i="28"/>
  <c r="AA27" i="28"/>
  <c r="AB27" i="28"/>
  <c r="AC27" i="28"/>
  <c r="T28" i="28"/>
  <c r="U28" i="28"/>
  <c r="V28" i="28"/>
  <c r="W28" i="28"/>
  <c r="X28" i="28"/>
  <c r="Y28" i="28"/>
  <c r="Z28" i="28"/>
  <c r="AA28" i="28"/>
  <c r="AB28" i="28"/>
  <c r="AC28" i="28"/>
  <c r="T29" i="28"/>
  <c r="U29" i="28"/>
  <c r="V29" i="28"/>
  <c r="W29" i="28"/>
  <c r="X29" i="28"/>
  <c r="Y29" i="28"/>
  <c r="Z29" i="28"/>
  <c r="AA29" i="28"/>
  <c r="AB29" i="28"/>
  <c r="AC29" i="28"/>
  <c r="T30" i="28"/>
  <c r="U30" i="28"/>
  <c r="V30" i="28"/>
  <c r="W30" i="28"/>
  <c r="X30" i="28"/>
  <c r="Y30" i="28"/>
  <c r="Z30" i="28"/>
  <c r="AA30" i="28"/>
  <c r="AB30" i="28"/>
  <c r="AC30" i="28"/>
  <c r="T31" i="28"/>
  <c r="U31" i="28"/>
  <c r="V31" i="28"/>
  <c r="W31" i="28"/>
  <c r="X31" i="28"/>
  <c r="Y31" i="28"/>
  <c r="Z31" i="28"/>
  <c r="AA31" i="28"/>
  <c r="AB31" i="28"/>
  <c r="AC31" i="28"/>
  <c r="T32" i="28"/>
  <c r="U32" i="28"/>
  <c r="V32" i="28"/>
  <c r="W32" i="28"/>
  <c r="X32" i="28"/>
  <c r="Y32" i="28"/>
  <c r="Z32" i="28"/>
  <c r="AA32" i="28"/>
  <c r="AB32" i="28"/>
  <c r="AC32" i="28"/>
  <c r="T33" i="28"/>
  <c r="U33" i="28"/>
  <c r="V33" i="28"/>
  <c r="W33" i="28"/>
  <c r="X33" i="28"/>
  <c r="Y33" i="28"/>
  <c r="Z33" i="28"/>
  <c r="AA33" i="28"/>
  <c r="AB33" i="28"/>
  <c r="AC33" i="28"/>
  <c r="T34" i="28"/>
  <c r="U34" i="28"/>
  <c r="V34" i="28"/>
  <c r="W34" i="28"/>
  <c r="X34" i="28"/>
  <c r="Y34" i="28"/>
  <c r="Z34" i="28"/>
  <c r="AA34" i="28"/>
  <c r="AB34" i="28"/>
  <c r="AC34" i="28"/>
  <c r="T35" i="28"/>
  <c r="U35" i="28"/>
  <c r="V35" i="28"/>
  <c r="W35" i="28"/>
  <c r="X35" i="28"/>
  <c r="Y35" i="28"/>
  <c r="Z35" i="28"/>
  <c r="AA35" i="28"/>
  <c r="AB35" i="28"/>
  <c r="AC35" i="28"/>
  <c r="T36" i="28"/>
  <c r="U36" i="28"/>
  <c r="V36" i="28"/>
  <c r="W36" i="28"/>
  <c r="X36" i="28"/>
  <c r="Y36" i="28"/>
  <c r="Z36" i="28"/>
  <c r="AA36" i="28"/>
  <c r="AB36" i="28"/>
  <c r="AC36" i="28"/>
  <c r="T37" i="28"/>
  <c r="U37" i="28"/>
  <c r="V37" i="28"/>
  <c r="W37" i="28"/>
  <c r="X37" i="28"/>
  <c r="Y37" i="28"/>
  <c r="Z37" i="28"/>
  <c r="AA37" i="28"/>
  <c r="AB37" i="28"/>
  <c r="AC37" i="28"/>
  <c r="T38" i="28"/>
  <c r="U38" i="28"/>
  <c r="V38" i="28"/>
  <c r="W38" i="28"/>
  <c r="X38" i="28"/>
  <c r="Y38" i="28"/>
  <c r="Z38" i="28"/>
  <c r="AA38" i="28"/>
  <c r="AB38" i="28"/>
  <c r="AC38" i="28"/>
  <c r="T39" i="28"/>
  <c r="U39" i="28"/>
  <c r="V39" i="28"/>
  <c r="W39" i="28"/>
  <c r="X39" i="28"/>
  <c r="Y39" i="28"/>
  <c r="Z39" i="28"/>
  <c r="AA39" i="28"/>
  <c r="AB39" i="28"/>
  <c r="AC39" i="28"/>
  <c r="T40" i="28"/>
  <c r="U40" i="28"/>
  <c r="V40" i="28"/>
  <c r="W40" i="28"/>
  <c r="X40" i="28"/>
  <c r="Y40" i="28"/>
  <c r="Z40" i="28"/>
  <c r="AA40" i="28"/>
  <c r="AB40" i="28"/>
  <c r="AC40" i="28"/>
  <c r="T41" i="28"/>
  <c r="U41" i="28"/>
  <c r="V41" i="28"/>
  <c r="W41" i="28"/>
  <c r="X41" i="28"/>
  <c r="Y41" i="28"/>
  <c r="Z41" i="28"/>
  <c r="AA41" i="28"/>
  <c r="AB41" i="28"/>
  <c r="AC41" i="28"/>
  <c r="T42" i="28"/>
  <c r="U42" i="28"/>
  <c r="V42" i="28"/>
  <c r="W42" i="28"/>
  <c r="X42" i="28"/>
  <c r="Y42" i="28"/>
  <c r="Z42" i="28"/>
  <c r="AA42" i="28"/>
  <c r="AB42" i="28"/>
  <c r="AC42" i="28"/>
  <c r="T43" i="28"/>
  <c r="U43" i="28"/>
  <c r="V43" i="28"/>
  <c r="W43" i="28"/>
  <c r="X43" i="28"/>
  <c r="Y43" i="28"/>
  <c r="Z43" i="28"/>
  <c r="AA43" i="28"/>
  <c r="AB43" i="28"/>
  <c r="AC43" i="28"/>
  <c r="T44" i="28"/>
  <c r="U44" i="28"/>
  <c r="V44" i="28"/>
  <c r="W44" i="28"/>
  <c r="X44" i="28"/>
  <c r="Y44" i="28"/>
  <c r="Z44" i="28"/>
  <c r="AA44" i="28"/>
  <c r="AB44" i="28"/>
  <c r="AC44" i="28"/>
  <c r="T45" i="28"/>
  <c r="U45" i="28"/>
  <c r="V45" i="28"/>
  <c r="W45" i="28"/>
  <c r="X45" i="28"/>
  <c r="Y45" i="28"/>
  <c r="Z45" i="28"/>
  <c r="AA45" i="28"/>
  <c r="AB45" i="28"/>
  <c r="AC45" i="28"/>
  <c r="T46" i="28"/>
  <c r="U46" i="28"/>
  <c r="V46" i="28"/>
  <c r="W46" i="28"/>
  <c r="X46" i="28"/>
  <c r="Y46" i="28"/>
  <c r="Z46" i="28"/>
  <c r="AA46" i="28"/>
  <c r="AB46" i="28"/>
  <c r="AC46" i="28"/>
  <c r="T47" i="28"/>
  <c r="U47" i="28"/>
  <c r="V47" i="28"/>
  <c r="W47" i="28"/>
  <c r="X47" i="28"/>
  <c r="Y47" i="28"/>
  <c r="Z47" i="28"/>
  <c r="AA47" i="28"/>
  <c r="AB47" i="28"/>
  <c r="AC47" i="28"/>
  <c r="T48" i="28"/>
  <c r="U48" i="28"/>
  <c r="V48" i="28"/>
  <c r="W48" i="28"/>
  <c r="X48" i="28"/>
  <c r="Y48" i="28"/>
  <c r="Z48" i="28"/>
  <c r="AA48" i="28"/>
  <c r="AB48" i="28"/>
  <c r="AC48" i="28"/>
  <c r="T49" i="28"/>
  <c r="U49" i="28"/>
  <c r="V49" i="28"/>
  <c r="W49" i="28"/>
  <c r="X49" i="28"/>
  <c r="Y49" i="28"/>
  <c r="Z49" i="28"/>
  <c r="AA49" i="28"/>
  <c r="AB49" i="28"/>
  <c r="AC49" i="28"/>
  <c r="T50" i="28"/>
  <c r="U50" i="28"/>
  <c r="V50" i="28"/>
  <c r="W50" i="28"/>
  <c r="X50" i="28"/>
  <c r="Y50" i="28"/>
  <c r="Z50" i="28"/>
  <c r="AA50" i="28"/>
  <c r="AB50" i="28"/>
  <c r="AC50" i="28"/>
  <c r="T51" i="28"/>
  <c r="U51" i="28"/>
  <c r="V51" i="28"/>
  <c r="W51" i="28"/>
  <c r="X51" i="28"/>
  <c r="Y51" i="28"/>
  <c r="Z51" i="28"/>
  <c r="AA51" i="28"/>
  <c r="AB51" i="28"/>
  <c r="AC51" i="28"/>
  <c r="T52" i="28"/>
  <c r="U52" i="28"/>
  <c r="V52" i="28"/>
  <c r="W52" i="28"/>
  <c r="X52" i="28"/>
  <c r="Y52" i="28"/>
  <c r="Z52" i="28"/>
  <c r="AA52" i="28"/>
  <c r="AB52" i="28"/>
  <c r="AC52" i="28"/>
  <c r="T53" i="28"/>
  <c r="U53" i="28"/>
  <c r="V53" i="28"/>
  <c r="W53" i="28"/>
  <c r="X53" i="28"/>
  <c r="Y53" i="28"/>
  <c r="Z53" i="28"/>
  <c r="AA53" i="28"/>
  <c r="AB53" i="28"/>
  <c r="AC53" i="28"/>
  <c r="T54" i="28"/>
  <c r="U54" i="28"/>
  <c r="V54" i="28"/>
  <c r="W54" i="28"/>
  <c r="X54" i="28"/>
  <c r="Y54" i="28"/>
  <c r="Z54" i="28"/>
  <c r="AA54" i="28"/>
  <c r="AB54" i="28"/>
  <c r="AC54" i="28"/>
  <c r="T55" i="28"/>
  <c r="U55" i="28"/>
  <c r="V55" i="28"/>
  <c r="W55" i="28"/>
  <c r="X55" i="28"/>
  <c r="Y55" i="28"/>
  <c r="Z55" i="28"/>
  <c r="AA55" i="28"/>
  <c r="AB55" i="28"/>
  <c r="AC55" i="28"/>
  <c r="T56" i="28"/>
  <c r="U56" i="28"/>
  <c r="V56" i="28"/>
  <c r="W56" i="28"/>
  <c r="X56" i="28"/>
  <c r="Y56" i="28"/>
  <c r="Z56" i="28"/>
  <c r="AA56" i="28"/>
  <c r="AB56" i="28"/>
  <c r="AC56" i="28"/>
  <c r="T57" i="28"/>
  <c r="U57" i="28"/>
  <c r="V57" i="28"/>
  <c r="W57" i="28"/>
  <c r="X57" i="28"/>
  <c r="Y57" i="28"/>
  <c r="Z57" i="28"/>
  <c r="AA57" i="28"/>
  <c r="AB57" i="28"/>
  <c r="AC57" i="28"/>
  <c r="T58" i="28"/>
  <c r="U58" i="28"/>
  <c r="V58" i="28"/>
  <c r="W58" i="28"/>
  <c r="X58" i="28"/>
  <c r="Y58" i="28"/>
  <c r="Z58" i="28"/>
  <c r="AA58" i="28"/>
  <c r="AB58" i="28"/>
  <c r="AC58" i="28"/>
  <c r="T59" i="28"/>
  <c r="U59" i="28"/>
  <c r="V59" i="28"/>
  <c r="W59" i="28"/>
  <c r="X59" i="28"/>
  <c r="Y59" i="28"/>
  <c r="Z59" i="28"/>
  <c r="AA59" i="28"/>
  <c r="AB59" i="28"/>
  <c r="AC59" i="28"/>
  <c r="T60" i="28"/>
  <c r="U60" i="28"/>
  <c r="V60" i="28"/>
  <c r="W60" i="28"/>
  <c r="X60" i="28"/>
  <c r="Y60" i="28"/>
  <c r="Z60" i="28"/>
  <c r="AA60" i="28"/>
  <c r="AB60" i="28"/>
  <c r="AC60" i="28"/>
  <c r="T61" i="28"/>
  <c r="U61" i="28"/>
  <c r="V61" i="28"/>
  <c r="W61" i="28"/>
  <c r="X61" i="28"/>
  <c r="Y61" i="28"/>
  <c r="Z61" i="28"/>
  <c r="AA61" i="28"/>
  <c r="AB61" i="28"/>
  <c r="AC61" i="28"/>
  <c r="T62" i="28"/>
  <c r="U62" i="28"/>
  <c r="V62" i="28"/>
  <c r="W62" i="28"/>
  <c r="X62" i="28"/>
  <c r="Y62" i="28"/>
  <c r="Z62" i="28"/>
  <c r="AA62" i="28"/>
  <c r="AB62" i="28"/>
  <c r="AC62" i="28"/>
  <c r="T63" i="28"/>
  <c r="U63" i="28"/>
  <c r="V63" i="28"/>
  <c r="W63" i="28"/>
  <c r="X63" i="28"/>
  <c r="Y63" i="28"/>
  <c r="Z63" i="28"/>
  <c r="AA63" i="28"/>
  <c r="AB63" i="28"/>
  <c r="AC63" i="28"/>
  <c r="T64" i="28"/>
  <c r="U64" i="28"/>
  <c r="V64" i="28"/>
  <c r="W64" i="28"/>
  <c r="X64" i="28"/>
  <c r="Y64" i="28"/>
  <c r="Z64" i="28"/>
  <c r="AA64" i="28"/>
  <c r="AB64" i="28"/>
  <c r="AC64" i="28"/>
  <c r="T65" i="28"/>
  <c r="U65" i="28"/>
  <c r="V65" i="28"/>
  <c r="W65" i="28"/>
  <c r="X65" i="28"/>
  <c r="Y65" i="28"/>
  <c r="Z65" i="28"/>
  <c r="AA65" i="28"/>
  <c r="AB65" i="28"/>
  <c r="AC65" i="28"/>
  <c r="T66" i="28"/>
  <c r="U66" i="28"/>
  <c r="V66" i="28"/>
  <c r="W66" i="28"/>
  <c r="X66" i="28"/>
  <c r="Y66" i="28"/>
  <c r="Z66" i="28"/>
  <c r="AA66" i="28"/>
  <c r="AB66" i="28"/>
  <c r="AC66" i="28"/>
  <c r="T67" i="28"/>
  <c r="U67" i="28"/>
  <c r="V67" i="28"/>
  <c r="W67" i="28"/>
  <c r="X67" i="28"/>
  <c r="Y67" i="28"/>
  <c r="Z67" i="28"/>
  <c r="AA67" i="28"/>
  <c r="AB67" i="28"/>
  <c r="AC67" i="28"/>
  <c r="T68" i="28"/>
  <c r="U68" i="28"/>
  <c r="V68" i="28"/>
  <c r="W68" i="28"/>
  <c r="X68" i="28"/>
  <c r="Y68" i="28"/>
  <c r="Z68" i="28"/>
  <c r="AA68" i="28"/>
  <c r="AB68" i="28"/>
  <c r="AC68" i="28"/>
  <c r="T69" i="28"/>
  <c r="U69" i="28"/>
  <c r="V69" i="28"/>
  <c r="W69" i="28"/>
  <c r="X69" i="28"/>
  <c r="Y69" i="28"/>
  <c r="Z69" i="28"/>
  <c r="AA69" i="28"/>
  <c r="AB69" i="28"/>
  <c r="AC69" i="28"/>
  <c r="T70" i="28"/>
  <c r="U70" i="28"/>
  <c r="V70" i="28"/>
  <c r="W70" i="28"/>
  <c r="X70" i="28"/>
  <c r="Y70" i="28"/>
  <c r="Z70" i="28"/>
  <c r="AA70" i="28"/>
  <c r="AB70" i="28"/>
  <c r="AC70" i="28"/>
  <c r="T71" i="28"/>
  <c r="U71" i="28"/>
  <c r="V71" i="28"/>
  <c r="W71" i="28"/>
  <c r="X71" i="28"/>
  <c r="Y71" i="28"/>
  <c r="Z71" i="28"/>
  <c r="AA71" i="28"/>
  <c r="AB71" i="28"/>
  <c r="AC71" i="28"/>
  <c r="T72" i="28"/>
  <c r="U72" i="28"/>
  <c r="V72" i="28"/>
  <c r="W72" i="28"/>
  <c r="X72" i="28"/>
  <c r="Y72" i="28"/>
  <c r="Z72" i="28"/>
  <c r="AA72" i="28"/>
  <c r="AB72" i="28"/>
  <c r="AC72" i="28"/>
  <c r="T73" i="28"/>
  <c r="U73" i="28"/>
  <c r="V73" i="28"/>
  <c r="W73" i="28"/>
  <c r="X73" i="28"/>
  <c r="Y73" i="28"/>
  <c r="Z73" i="28"/>
  <c r="AA73" i="28"/>
  <c r="AB73" i="28"/>
  <c r="AC73" i="28"/>
  <c r="T74" i="28"/>
  <c r="U74" i="28"/>
  <c r="V74" i="28"/>
  <c r="W74" i="28"/>
  <c r="X74" i="28"/>
  <c r="Y74" i="28"/>
  <c r="Z74" i="28"/>
  <c r="AA74" i="28"/>
  <c r="AB74" i="28"/>
  <c r="AC74" i="28"/>
  <c r="T75" i="28"/>
  <c r="U75" i="28"/>
  <c r="V75" i="28"/>
  <c r="W75" i="28"/>
  <c r="X75" i="28"/>
  <c r="Y75" i="28"/>
  <c r="Z75" i="28"/>
  <c r="AA75" i="28"/>
  <c r="AB75" i="28"/>
  <c r="AC75" i="28"/>
  <c r="T76" i="28"/>
  <c r="U76" i="28"/>
  <c r="V76" i="28"/>
  <c r="W76" i="28"/>
  <c r="X76" i="28"/>
  <c r="Y76" i="28"/>
  <c r="Z76" i="28"/>
  <c r="AA76" i="28"/>
  <c r="AB76" i="28"/>
  <c r="AC76" i="28"/>
  <c r="T77" i="28"/>
  <c r="U77" i="28"/>
  <c r="V77" i="28"/>
  <c r="W77" i="28"/>
  <c r="X77" i="28"/>
  <c r="Y77" i="28"/>
  <c r="Z77" i="28"/>
  <c r="AA77" i="28"/>
  <c r="AB77" i="28"/>
  <c r="AC77" i="28"/>
  <c r="T78" i="28"/>
  <c r="U78" i="28"/>
  <c r="V78" i="28"/>
  <c r="W78" i="28"/>
  <c r="X78" i="28"/>
  <c r="Y78" i="28"/>
  <c r="Z78" i="28"/>
  <c r="AA78" i="28"/>
  <c r="AB78" i="28"/>
  <c r="AC78" i="28"/>
  <c r="T79" i="28"/>
  <c r="U79" i="28"/>
  <c r="V79" i="28"/>
  <c r="W79" i="28"/>
  <c r="X79" i="28"/>
  <c r="Y79" i="28"/>
  <c r="Z79" i="28"/>
  <c r="AA79" i="28"/>
  <c r="AB79" i="28"/>
  <c r="AC79" i="28"/>
  <c r="T80" i="28"/>
  <c r="U80" i="28"/>
  <c r="V80" i="28"/>
  <c r="W80" i="28"/>
  <c r="X80" i="28"/>
  <c r="Y80" i="28"/>
  <c r="Z80" i="28"/>
  <c r="AA80" i="28"/>
  <c r="AB80" i="28"/>
  <c r="AC80" i="28"/>
  <c r="T81" i="28"/>
  <c r="U81" i="28"/>
  <c r="V81" i="28"/>
  <c r="W81" i="28"/>
  <c r="X81" i="28"/>
  <c r="Y81" i="28"/>
  <c r="Z81" i="28"/>
  <c r="AA81" i="28"/>
  <c r="AB81" i="28"/>
  <c r="AC81" i="28"/>
  <c r="T82" i="28"/>
  <c r="U82" i="28"/>
  <c r="V82" i="28"/>
  <c r="W82" i="28"/>
  <c r="X82" i="28"/>
  <c r="Y82" i="28"/>
  <c r="Z82" i="28"/>
  <c r="AA82" i="28"/>
  <c r="AB82" i="28"/>
  <c r="AC82" i="28"/>
  <c r="T83" i="28"/>
  <c r="U83" i="28"/>
  <c r="V83" i="28"/>
  <c r="W83" i="28"/>
  <c r="X83" i="28"/>
  <c r="Y83" i="28"/>
  <c r="Z83" i="28"/>
  <c r="AA83" i="28"/>
  <c r="AB83" i="28"/>
  <c r="AC83" i="28"/>
  <c r="T84" i="28"/>
  <c r="U84" i="28"/>
  <c r="V84" i="28"/>
  <c r="W84" i="28"/>
  <c r="X84" i="28"/>
  <c r="Y84" i="28"/>
  <c r="Z84" i="28"/>
  <c r="AA84" i="28"/>
  <c r="AB84" i="28"/>
  <c r="AC84" i="28"/>
  <c r="T85" i="28"/>
  <c r="U85" i="28"/>
  <c r="V85" i="28"/>
  <c r="W85" i="28"/>
  <c r="X85" i="28"/>
  <c r="Y85" i="28"/>
  <c r="Z85" i="28"/>
  <c r="AA85" i="28"/>
  <c r="AB85" i="28"/>
  <c r="AC85" i="28"/>
  <c r="T86" i="28"/>
  <c r="U86" i="28"/>
  <c r="V86" i="28"/>
  <c r="W86" i="28"/>
  <c r="X86" i="28"/>
  <c r="Y86" i="28"/>
  <c r="Z86" i="28"/>
  <c r="AA86" i="28"/>
  <c r="AB86" i="28"/>
  <c r="AC86" i="28"/>
  <c r="T87" i="28"/>
  <c r="U87" i="28"/>
  <c r="V87" i="28"/>
  <c r="W87" i="28"/>
  <c r="X87" i="28"/>
  <c r="Y87" i="28"/>
  <c r="Z87" i="28"/>
  <c r="AA87" i="28"/>
  <c r="AB87" i="28"/>
  <c r="AC87" i="28"/>
  <c r="T88" i="28"/>
  <c r="U88" i="28"/>
  <c r="V88" i="28"/>
  <c r="W88" i="28"/>
  <c r="X88" i="28"/>
  <c r="Y88" i="28"/>
  <c r="Z88" i="28"/>
  <c r="AA88" i="28"/>
  <c r="AB88" i="28"/>
  <c r="AC88" i="28"/>
  <c r="T89" i="28"/>
  <c r="U89" i="28"/>
  <c r="V89" i="28"/>
  <c r="W89" i="28"/>
  <c r="X89" i="28"/>
  <c r="Y89" i="28"/>
  <c r="Z89" i="28"/>
  <c r="AA89" i="28"/>
  <c r="AB89" i="28"/>
  <c r="AC89" i="28"/>
  <c r="T90" i="28"/>
  <c r="U90" i="28"/>
  <c r="V90" i="28"/>
  <c r="W90" i="28"/>
  <c r="X90" i="28"/>
  <c r="Y90" i="28"/>
  <c r="Z90" i="28"/>
  <c r="AA90" i="28"/>
  <c r="AB90" i="28"/>
  <c r="AC90" i="28"/>
  <c r="T91" i="28"/>
  <c r="U91" i="28"/>
  <c r="V91" i="28"/>
  <c r="W91" i="28"/>
  <c r="X91" i="28"/>
  <c r="Y91" i="28"/>
  <c r="Z91" i="28"/>
  <c r="AA91" i="28"/>
  <c r="AB91" i="28"/>
  <c r="AC91" i="28"/>
  <c r="T92" i="28"/>
  <c r="U92" i="28"/>
  <c r="V92" i="28"/>
  <c r="W92" i="28"/>
  <c r="X92" i="28"/>
  <c r="Y92" i="28"/>
  <c r="Z92" i="28"/>
  <c r="AA92" i="28"/>
  <c r="AB92" i="28"/>
  <c r="AC92" i="28"/>
  <c r="T93" i="28"/>
  <c r="U93" i="28"/>
  <c r="V93" i="28"/>
  <c r="W93" i="28"/>
  <c r="X93" i="28"/>
  <c r="Y93" i="28"/>
  <c r="Z93" i="28"/>
  <c r="AA93" i="28"/>
  <c r="AB93" i="28"/>
  <c r="AC93" i="28"/>
  <c r="T94" i="28"/>
  <c r="U94" i="28"/>
  <c r="V94" i="28"/>
  <c r="W94" i="28"/>
  <c r="X94" i="28"/>
  <c r="Y94" i="28"/>
  <c r="Z94" i="28"/>
  <c r="AA94" i="28"/>
  <c r="AB94" i="28"/>
  <c r="AC94" i="28"/>
  <c r="T95" i="28"/>
  <c r="U95" i="28"/>
  <c r="V95" i="28"/>
  <c r="W95" i="28"/>
  <c r="X95" i="28"/>
  <c r="Y95" i="28"/>
  <c r="Z95" i="28"/>
  <c r="AA95" i="28"/>
  <c r="AB95" i="28"/>
  <c r="AC95" i="28"/>
  <c r="T96" i="28"/>
  <c r="U96" i="28"/>
  <c r="V96" i="28"/>
  <c r="W96" i="28"/>
  <c r="X96" i="28"/>
  <c r="Y96" i="28"/>
  <c r="Z96" i="28"/>
  <c r="AA96" i="28"/>
  <c r="AB96" i="28"/>
  <c r="AC96" i="28"/>
  <c r="T97" i="28"/>
  <c r="U97" i="28"/>
  <c r="V97" i="28"/>
  <c r="W97" i="28"/>
  <c r="X97" i="28"/>
  <c r="Y97" i="28"/>
  <c r="Z97" i="28"/>
  <c r="AA97" i="28"/>
  <c r="AB97" i="28"/>
  <c r="AC97" i="28"/>
  <c r="T98" i="28"/>
  <c r="U98" i="28"/>
  <c r="V98" i="28"/>
  <c r="W98" i="28"/>
  <c r="X98" i="28"/>
  <c r="Y98" i="28"/>
  <c r="Z98" i="28"/>
  <c r="AA98" i="28"/>
  <c r="AB98" i="28"/>
  <c r="AC98" i="28"/>
  <c r="T99" i="28"/>
  <c r="U99" i="28"/>
  <c r="V99" i="28"/>
  <c r="W99" i="28"/>
  <c r="X99" i="28"/>
  <c r="Y99" i="28"/>
  <c r="Z99" i="28"/>
  <c r="AA99" i="28"/>
  <c r="AB99" i="28"/>
  <c r="AC99" i="28"/>
  <c r="T100" i="28"/>
  <c r="U100" i="28"/>
  <c r="V100" i="28"/>
  <c r="W100" i="28"/>
  <c r="X100" i="28"/>
  <c r="Y100" i="28"/>
  <c r="Z100" i="28"/>
  <c r="AA100" i="28"/>
  <c r="AB100" i="28"/>
  <c r="AC100" i="28"/>
  <c r="T101" i="28"/>
  <c r="U101" i="28"/>
  <c r="V101" i="28"/>
  <c r="W101" i="28"/>
  <c r="X101" i="28"/>
  <c r="Y101" i="28"/>
  <c r="Z101" i="28"/>
  <c r="AA101" i="28"/>
  <c r="AB101" i="28"/>
  <c r="AC101" i="28"/>
  <c r="T102" i="28"/>
  <c r="U102" i="28"/>
  <c r="V102" i="28"/>
  <c r="W102" i="28"/>
  <c r="X102" i="28"/>
  <c r="Y102" i="28"/>
  <c r="Z102" i="28"/>
  <c r="AA102" i="28"/>
  <c r="AB102" i="28"/>
  <c r="AC102" i="28"/>
  <c r="T103" i="28"/>
  <c r="U103" i="28"/>
  <c r="V103" i="28"/>
  <c r="W103" i="28"/>
  <c r="X103" i="28"/>
  <c r="Y103" i="28"/>
  <c r="Z103" i="28"/>
  <c r="AA103" i="28"/>
  <c r="AB103" i="28"/>
  <c r="AC103" i="28"/>
  <c r="T104" i="28"/>
  <c r="U104" i="28"/>
  <c r="V104" i="28"/>
  <c r="W104" i="28"/>
  <c r="X104" i="28"/>
  <c r="Y104" i="28"/>
  <c r="Z104" i="28"/>
  <c r="AA104" i="28"/>
  <c r="AB104" i="28"/>
  <c r="AC104" i="28"/>
  <c r="T105" i="28"/>
  <c r="U105" i="28"/>
  <c r="V105" i="28"/>
  <c r="W105" i="28"/>
  <c r="X105" i="28"/>
  <c r="Y105" i="28"/>
  <c r="Z105" i="28"/>
  <c r="AA105" i="28"/>
  <c r="AB105" i="28"/>
  <c r="AC105" i="28"/>
  <c r="T106" i="28"/>
  <c r="U106" i="28"/>
  <c r="V106" i="28"/>
  <c r="W106" i="28"/>
  <c r="X106" i="28"/>
  <c r="Y106" i="28"/>
  <c r="Z106" i="28"/>
  <c r="AA106" i="28"/>
  <c r="AB106" i="28"/>
  <c r="AC106" i="28"/>
  <c r="T107" i="28"/>
  <c r="U107" i="28"/>
  <c r="V107" i="28"/>
  <c r="W107" i="28"/>
  <c r="X107" i="28"/>
  <c r="Y107" i="28"/>
  <c r="Z107" i="28"/>
  <c r="AA107" i="28"/>
  <c r="AB107" i="28"/>
  <c r="AC107" i="28"/>
  <c r="T108" i="28"/>
  <c r="U108" i="28"/>
  <c r="W108" i="28"/>
  <c r="X108" i="28"/>
  <c r="Y108" i="28"/>
  <c r="Z108" i="28"/>
  <c r="AA108" i="28"/>
  <c r="AB108" i="28"/>
  <c r="AC108" i="28"/>
  <c r="T109" i="28"/>
  <c r="U109" i="28"/>
  <c r="V109" i="28"/>
  <c r="W109" i="28"/>
  <c r="X109" i="28"/>
  <c r="Y109" i="28"/>
  <c r="Z109" i="28"/>
  <c r="AA109" i="28"/>
  <c r="AB109" i="28"/>
  <c r="AC109" i="28"/>
  <c r="T110" i="28"/>
  <c r="U110" i="28"/>
  <c r="V110" i="28"/>
  <c r="W110" i="28"/>
  <c r="X110" i="28"/>
  <c r="Y110" i="28"/>
  <c r="Z110" i="28"/>
  <c r="AA110" i="28"/>
  <c r="AB110" i="28"/>
  <c r="AC110" i="28"/>
  <c r="T111" i="28"/>
  <c r="U111" i="28"/>
  <c r="V111" i="28"/>
  <c r="W111" i="28"/>
  <c r="X111" i="28"/>
  <c r="Y111" i="28"/>
  <c r="Z111" i="28"/>
  <c r="AA111" i="28"/>
  <c r="AB111" i="28"/>
  <c r="AC111" i="28"/>
  <c r="T112" i="28"/>
  <c r="U112" i="28"/>
  <c r="V112" i="28"/>
  <c r="W112" i="28"/>
  <c r="X112" i="28"/>
  <c r="Y112" i="28"/>
  <c r="Z112" i="28"/>
  <c r="AA112" i="28"/>
  <c r="AB112" i="28"/>
  <c r="AC112" i="28"/>
  <c r="T113" i="28"/>
  <c r="U113" i="28"/>
  <c r="V113" i="28"/>
  <c r="W113" i="28"/>
  <c r="X113" i="28"/>
  <c r="Y113" i="28"/>
  <c r="Z113" i="28"/>
  <c r="AA113" i="28"/>
  <c r="AB113" i="28"/>
  <c r="AC113" i="28"/>
  <c r="T114" i="28"/>
  <c r="U114" i="28"/>
  <c r="V114" i="28"/>
  <c r="W114" i="28"/>
  <c r="X114" i="28"/>
  <c r="Y114" i="28"/>
  <c r="Z114" i="28"/>
  <c r="AA114" i="28"/>
  <c r="AB114" i="28"/>
  <c r="AC114" i="28"/>
  <c r="T115" i="28"/>
  <c r="U115" i="28"/>
  <c r="V115" i="28"/>
  <c r="W115" i="28"/>
  <c r="X115" i="28"/>
  <c r="Y115" i="28"/>
  <c r="Z115" i="28"/>
  <c r="AA115" i="28"/>
  <c r="AB115" i="28"/>
  <c r="AC115" i="28"/>
  <c r="T116" i="28"/>
  <c r="U116" i="28"/>
  <c r="V116" i="28"/>
  <c r="W116" i="28"/>
  <c r="X116" i="28"/>
  <c r="Y116" i="28"/>
  <c r="Z116" i="28"/>
  <c r="AA116" i="28"/>
  <c r="AB116" i="28"/>
  <c r="AC116" i="28"/>
  <c r="T117" i="28"/>
  <c r="U117" i="28"/>
  <c r="V117" i="28"/>
  <c r="W117" i="28"/>
  <c r="X117" i="28"/>
  <c r="Y117" i="28"/>
  <c r="Z117" i="28"/>
  <c r="AA117" i="28"/>
  <c r="AB117" i="28"/>
  <c r="AC117" i="28"/>
  <c r="T118" i="28"/>
  <c r="U118" i="28"/>
  <c r="V118" i="28"/>
  <c r="W118" i="28"/>
  <c r="X118" i="28"/>
  <c r="Y118" i="28"/>
  <c r="Z118" i="28"/>
  <c r="AA118" i="28"/>
  <c r="AB118" i="28"/>
  <c r="AC118" i="28"/>
  <c r="T119" i="28"/>
  <c r="U119" i="28"/>
  <c r="V119" i="28"/>
  <c r="W119" i="28"/>
  <c r="X119" i="28"/>
  <c r="Y119" i="28"/>
  <c r="Z119" i="28"/>
  <c r="AA119" i="28"/>
  <c r="AB119" i="28"/>
  <c r="AC119" i="28"/>
  <c r="T120" i="28"/>
  <c r="U120" i="28"/>
  <c r="V120" i="28"/>
  <c r="W120" i="28"/>
  <c r="X120" i="28"/>
  <c r="Y120" i="28"/>
  <c r="Z120" i="28"/>
  <c r="AA120" i="28"/>
  <c r="AB120" i="28"/>
  <c r="AC120" i="28"/>
  <c r="T121" i="28"/>
  <c r="U121" i="28"/>
  <c r="V121" i="28"/>
  <c r="W121" i="28"/>
  <c r="X121" i="28"/>
  <c r="Y121" i="28"/>
  <c r="Z121" i="28"/>
  <c r="AA121" i="28"/>
  <c r="AB121" i="28"/>
  <c r="AC121" i="28"/>
  <c r="T122" i="28"/>
  <c r="U122" i="28"/>
  <c r="V122" i="28"/>
  <c r="W122" i="28"/>
  <c r="X122" i="28"/>
  <c r="Y122" i="28"/>
  <c r="Z122" i="28"/>
  <c r="AA122" i="28"/>
  <c r="AB122" i="28"/>
  <c r="AC122" i="28"/>
  <c r="T123" i="28"/>
  <c r="U123" i="28"/>
  <c r="V123" i="28"/>
  <c r="W123" i="28"/>
  <c r="X123" i="28"/>
  <c r="Y123" i="28"/>
  <c r="Z123" i="28"/>
  <c r="AA123" i="28"/>
  <c r="AB123" i="28"/>
  <c r="AC123" i="28"/>
  <c r="T124" i="28"/>
  <c r="U124" i="28"/>
  <c r="V124" i="28"/>
  <c r="W124" i="28"/>
  <c r="X124" i="28"/>
  <c r="Y124" i="28"/>
  <c r="Z124" i="28"/>
  <c r="AA124" i="28"/>
  <c r="AB124" i="28"/>
  <c r="AC124" i="28"/>
  <c r="T125" i="28"/>
  <c r="U125" i="28"/>
  <c r="V125" i="28"/>
  <c r="W125" i="28"/>
  <c r="X125" i="28"/>
  <c r="Y125" i="28"/>
  <c r="Z125" i="28"/>
  <c r="AA125" i="28"/>
  <c r="AB125" i="28"/>
  <c r="AC125" i="28"/>
  <c r="T126" i="28"/>
  <c r="U126" i="28"/>
  <c r="V126" i="28"/>
  <c r="W126" i="28"/>
  <c r="X126" i="28"/>
  <c r="Y126" i="28"/>
  <c r="Z126" i="28"/>
  <c r="AA126" i="28"/>
  <c r="AB126" i="28"/>
  <c r="AC126" i="28"/>
  <c r="T127" i="28"/>
  <c r="U127" i="28"/>
  <c r="V127" i="28"/>
  <c r="W127" i="28"/>
  <c r="X127" i="28"/>
  <c r="Y127" i="28"/>
  <c r="Z127" i="28"/>
  <c r="AA127" i="28"/>
  <c r="AB127" i="28"/>
  <c r="AC127" i="28"/>
  <c r="T128" i="28"/>
  <c r="U128" i="28"/>
  <c r="V128" i="28"/>
  <c r="W128" i="28"/>
  <c r="X128" i="28"/>
  <c r="Y128" i="28"/>
  <c r="Z128" i="28"/>
  <c r="AA128" i="28"/>
  <c r="AB128" i="28"/>
  <c r="AC128" i="28"/>
  <c r="T129" i="28"/>
  <c r="U129" i="28"/>
  <c r="V129" i="28"/>
  <c r="W129" i="28"/>
  <c r="X129" i="28"/>
  <c r="Y129" i="28"/>
  <c r="Z129" i="28"/>
  <c r="AA129" i="28"/>
  <c r="AB129" i="28"/>
  <c r="AC129" i="28"/>
  <c r="T130" i="28"/>
  <c r="U130" i="28"/>
  <c r="V130" i="28"/>
  <c r="X130" i="28" s="1"/>
  <c r="W130" i="28"/>
  <c r="Y130" i="28" s="1"/>
  <c r="Z130" i="28"/>
  <c r="AA130" i="28"/>
  <c r="AB130" i="28"/>
  <c r="AC130" i="28"/>
  <c r="T131" i="28"/>
  <c r="U131" i="28"/>
  <c r="V131" i="28"/>
  <c r="W131" i="28"/>
  <c r="X131" i="28"/>
  <c r="Y131" i="28"/>
  <c r="Z131" i="28"/>
  <c r="AA131" i="28"/>
  <c r="AB131" i="28"/>
  <c r="AC131" i="28"/>
  <c r="T132" i="28"/>
  <c r="U132" i="28"/>
  <c r="V132" i="28"/>
  <c r="W132" i="28"/>
  <c r="X132" i="28"/>
  <c r="Y132" i="28"/>
  <c r="Z132" i="28"/>
  <c r="AA132" i="28"/>
  <c r="AB132" i="28"/>
  <c r="AC132" i="28"/>
  <c r="T133" i="28"/>
  <c r="U133" i="28"/>
  <c r="V133" i="28"/>
  <c r="W133" i="28"/>
  <c r="X133" i="28"/>
  <c r="Y133" i="28"/>
  <c r="Z133" i="28"/>
  <c r="AA133" i="28"/>
  <c r="AB133" i="28"/>
  <c r="AC133" i="28"/>
  <c r="T134" i="28"/>
  <c r="U134" i="28"/>
  <c r="V134" i="28"/>
  <c r="W134" i="28"/>
  <c r="X134" i="28"/>
  <c r="Y134" i="28"/>
  <c r="Z134" i="28"/>
  <c r="AA134" i="28"/>
  <c r="AB134" i="28"/>
  <c r="AC134" i="28"/>
  <c r="T135" i="28"/>
  <c r="U135" i="28"/>
  <c r="V135" i="28"/>
  <c r="W135" i="28"/>
  <c r="X135" i="28"/>
  <c r="Y135" i="28"/>
  <c r="Z135" i="28"/>
  <c r="AA135" i="28"/>
  <c r="AB135" i="28"/>
  <c r="AC135" i="28"/>
  <c r="T136" i="28"/>
  <c r="U136" i="28"/>
  <c r="V136" i="28"/>
  <c r="W136" i="28"/>
  <c r="X136" i="28"/>
  <c r="Y136" i="28"/>
  <c r="Z136" i="28"/>
  <c r="AA136" i="28"/>
  <c r="AB136" i="28"/>
  <c r="AC136" i="28"/>
  <c r="T137" i="28"/>
  <c r="U137" i="28"/>
  <c r="V137" i="28"/>
  <c r="W137" i="28"/>
  <c r="X137" i="28"/>
  <c r="Y137" i="28"/>
  <c r="Z137" i="28"/>
  <c r="AA137" i="28"/>
  <c r="AB137" i="28"/>
  <c r="AC137" i="28"/>
  <c r="T138" i="28"/>
  <c r="U138" i="28"/>
  <c r="V138" i="28"/>
  <c r="W138" i="28"/>
  <c r="X138" i="28"/>
  <c r="Y138" i="28"/>
  <c r="Z138" i="28"/>
  <c r="AA138" i="28"/>
  <c r="AB138" i="28"/>
  <c r="AC138" i="28"/>
  <c r="T139" i="28"/>
  <c r="U139" i="28"/>
  <c r="V139" i="28"/>
  <c r="W139" i="28"/>
  <c r="X139" i="28"/>
  <c r="Y139" i="28"/>
  <c r="Z139" i="28"/>
  <c r="AA139" i="28"/>
  <c r="AB139" i="28"/>
  <c r="AC139" i="28"/>
  <c r="T140" i="28"/>
  <c r="U140" i="28"/>
  <c r="V140" i="28"/>
  <c r="W140" i="28"/>
  <c r="X140" i="28"/>
  <c r="Y140" i="28"/>
  <c r="Z140" i="28"/>
  <c r="AA140" i="28"/>
  <c r="AB140" i="28"/>
  <c r="AC140" i="28"/>
  <c r="T141" i="28"/>
  <c r="U141" i="28"/>
  <c r="V141" i="28"/>
  <c r="W141" i="28"/>
  <c r="X141" i="28"/>
  <c r="Y141" i="28"/>
  <c r="Z141" i="28"/>
  <c r="AA141" i="28"/>
  <c r="AB141" i="28"/>
  <c r="AC141" i="28"/>
  <c r="T142" i="28"/>
  <c r="U142" i="28"/>
  <c r="V142" i="28"/>
  <c r="W142" i="28"/>
  <c r="X142" i="28"/>
  <c r="Y142" i="28"/>
  <c r="Z142" i="28"/>
  <c r="AA142" i="28"/>
  <c r="AB142" i="28"/>
  <c r="AC142" i="28"/>
  <c r="T143" i="28"/>
  <c r="U143" i="28"/>
  <c r="V143" i="28"/>
  <c r="W143" i="28"/>
  <c r="X143" i="28"/>
  <c r="Y143" i="28"/>
  <c r="Z143" i="28"/>
  <c r="AA143" i="28"/>
  <c r="AB143" i="28"/>
  <c r="AC143" i="28"/>
  <c r="T147" i="28"/>
  <c r="U147" i="28"/>
  <c r="V147" i="28"/>
  <c r="W147" i="28"/>
  <c r="X147" i="28"/>
  <c r="Y147" i="28"/>
  <c r="Z147" i="28"/>
  <c r="AA147" i="28"/>
  <c r="AB147" i="28"/>
  <c r="AC147" i="28"/>
  <c r="T148" i="28"/>
  <c r="U148" i="28"/>
  <c r="V148" i="28"/>
  <c r="W148" i="28"/>
  <c r="X148" i="28"/>
  <c r="Y148" i="28"/>
  <c r="Z148" i="28"/>
  <c r="AA148" i="28"/>
  <c r="AB148" i="28"/>
  <c r="AC148" i="28"/>
  <c r="T146" i="28"/>
  <c r="U146" i="28"/>
  <c r="V146" i="28"/>
  <c r="W146" i="28"/>
  <c r="X146" i="28"/>
  <c r="Y146" i="28"/>
  <c r="Z146" i="28"/>
  <c r="AA146" i="28"/>
  <c r="AB146" i="28"/>
  <c r="AC146" i="28"/>
  <c r="T149" i="28"/>
  <c r="U149" i="28"/>
  <c r="V149" i="28"/>
  <c r="W149" i="28"/>
  <c r="X149" i="28"/>
  <c r="Y149" i="28"/>
  <c r="Z149" i="28"/>
  <c r="AA149" i="28"/>
  <c r="AB149" i="28"/>
  <c r="AC149" i="28"/>
  <c r="T150" i="28"/>
  <c r="U150" i="28"/>
  <c r="V150" i="28"/>
  <c r="W150" i="28"/>
  <c r="X150" i="28"/>
  <c r="Y150" i="28"/>
  <c r="Z150" i="28"/>
  <c r="AA150" i="28"/>
  <c r="AB150" i="28"/>
  <c r="AC150" i="28"/>
  <c r="U151" i="28"/>
  <c r="V151" i="28"/>
  <c r="X151" i="28" s="1"/>
  <c r="Z151" i="28" s="1"/>
  <c r="W151" i="28"/>
  <c r="Y151" i="28"/>
  <c r="AA151" i="28"/>
  <c r="AB151" i="28"/>
  <c r="AC151" i="28"/>
  <c r="T152" i="28"/>
  <c r="U152" i="28"/>
  <c r="V152" i="28"/>
  <c r="W152" i="28"/>
  <c r="X152" i="28"/>
  <c r="Y152" i="28"/>
  <c r="Z152" i="28"/>
  <c r="AA152" i="28"/>
  <c r="AB152" i="28"/>
  <c r="AC152" i="28"/>
  <c r="T153" i="28"/>
  <c r="U153" i="28"/>
  <c r="V153" i="28"/>
  <c r="W153" i="28"/>
  <c r="X153" i="28"/>
  <c r="Y153" i="28"/>
  <c r="Z153" i="28"/>
  <c r="AA153" i="28"/>
  <c r="AB153" i="28"/>
  <c r="AC153" i="28"/>
  <c r="T154" i="28"/>
  <c r="U154" i="28"/>
  <c r="V154" i="28"/>
  <c r="W154" i="28"/>
  <c r="X154" i="28"/>
  <c r="Y154" i="28"/>
  <c r="Z154" i="28"/>
  <c r="AA154" i="28"/>
  <c r="AB154" i="28"/>
  <c r="AC154" i="28"/>
  <c r="T155" i="28"/>
  <c r="U155" i="28"/>
  <c r="V155" i="28"/>
  <c r="W155" i="28"/>
  <c r="X155" i="28"/>
  <c r="Y155" i="28"/>
  <c r="Z155" i="28"/>
  <c r="AA155" i="28"/>
  <c r="AB155" i="28"/>
  <c r="AC155" i="28"/>
  <c r="T156" i="28"/>
  <c r="U156" i="28"/>
  <c r="V156" i="28"/>
  <c r="W156" i="28"/>
  <c r="X156" i="28"/>
  <c r="Y156" i="28"/>
  <c r="Z156" i="28"/>
  <c r="AA156" i="28"/>
  <c r="AB156" i="28"/>
  <c r="AC156" i="28"/>
  <c r="T157" i="28"/>
  <c r="U157" i="28"/>
  <c r="V157" i="28"/>
  <c r="W157" i="28"/>
  <c r="X157" i="28"/>
  <c r="Y157" i="28"/>
  <c r="Z157" i="28"/>
  <c r="AA157" i="28"/>
  <c r="AB157" i="28"/>
  <c r="AC157" i="28"/>
  <c r="T158" i="28"/>
  <c r="U158" i="28"/>
  <c r="V158" i="28"/>
  <c r="W158" i="28"/>
  <c r="X158" i="28"/>
  <c r="Y158" i="28"/>
  <c r="Z158" i="28"/>
  <c r="AA158" i="28"/>
  <c r="AB158" i="28"/>
  <c r="AC158" i="28"/>
  <c r="T159" i="28"/>
  <c r="U159" i="28"/>
  <c r="V159" i="28"/>
  <c r="W159" i="28"/>
  <c r="X159" i="28"/>
  <c r="Y159" i="28"/>
  <c r="Z159" i="28"/>
  <c r="AA159" i="28"/>
  <c r="AB159" i="28"/>
  <c r="AC159" i="28"/>
  <c r="T160" i="28"/>
  <c r="U160" i="28"/>
  <c r="V160" i="28"/>
  <c r="W160" i="28"/>
  <c r="X160" i="28"/>
  <c r="Y160" i="28"/>
  <c r="Z160" i="28"/>
  <c r="AA160" i="28"/>
  <c r="AB160" i="28"/>
  <c r="AC160" i="28"/>
  <c r="T161" i="28"/>
  <c r="U161" i="28"/>
  <c r="V161" i="28"/>
  <c r="W161" i="28"/>
  <c r="X161" i="28"/>
  <c r="Y161" i="28"/>
  <c r="Z161" i="28"/>
  <c r="AA161" i="28"/>
  <c r="AB161" i="28"/>
  <c r="AC161" i="28"/>
  <c r="T162" i="28"/>
  <c r="U162" i="28"/>
  <c r="V162" i="28"/>
  <c r="W162" i="28"/>
  <c r="X162" i="28"/>
  <c r="Y162" i="28"/>
  <c r="Z162" i="28"/>
  <c r="AA162" i="28"/>
  <c r="AB162" i="28"/>
  <c r="AC162" i="28"/>
  <c r="T163" i="28"/>
  <c r="U163" i="28"/>
  <c r="V163" i="28"/>
  <c r="W163" i="28"/>
  <c r="X163" i="28"/>
  <c r="Y163" i="28"/>
  <c r="Z163" i="28"/>
  <c r="AA163" i="28"/>
  <c r="AB163" i="28"/>
  <c r="AC163" i="28"/>
  <c r="T164" i="28"/>
  <c r="U164" i="28"/>
  <c r="V164" i="28"/>
  <c r="W164" i="28"/>
  <c r="X164" i="28"/>
  <c r="Y164" i="28"/>
  <c r="Z164" i="28"/>
  <c r="AA164" i="28"/>
  <c r="AB164" i="28"/>
  <c r="AC164" i="28"/>
  <c r="T165" i="28"/>
  <c r="U165" i="28"/>
  <c r="V165" i="28"/>
  <c r="W165" i="28"/>
  <c r="X165" i="28"/>
  <c r="Y165" i="28"/>
  <c r="Z165" i="28"/>
  <c r="AA165" i="28"/>
  <c r="AB165" i="28"/>
  <c r="AC165" i="28"/>
  <c r="T166" i="28"/>
  <c r="U166" i="28"/>
  <c r="V166" i="28"/>
  <c r="W166" i="28"/>
  <c r="X166" i="28"/>
  <c r="Y166" i="28"/>
  <c r="Z166" i="28"/>
  <c r="AA166" i="28"/>
  <c r="AB166" i="28"/>
  <c r="AC166" i="28"/>
  <c r="U167" i="28"/>
  <c r="V167" i="28"/>
  <c r="W167" i="28"/>
  <c r="X167" i="28"/>
  <c r="Y167" i="28"/>
  <c r="Z167" i="28"/>
  <c r="AA167" i="28"/>
  <c r="AB167" i="28"/>
  <c r="AC167" i="28"/>
  <c r="T168" i="28"/>
  <c r="U168" i="28"/>
  <c r="V168" i="28"/>
  <c r="W168" i="28"/>
  <c r="X168" i="28"/>
  <c r="Y168" i="28"/>
  <c r="Z168" i="28"/>
  <c r="AA168" i="28"/>
  <c r="AB168" i="28"/>
  <c r="AC168" i="28"/>
  <c r="T169" i="28"/>
  <c r="U169" i="28"/>
  <c r="V169" i="28"/>
  <c r="X169" i="28" s="1"/>
  <c r="Z169" i="28" s="1"/>
  <c r="W169" i="28"/>
  <c r="Y169" i="28"/>
  <c r="AA169" i="28"/>
  <c r="AB169" i="28"/>
  <c r="AC169" i="28"/>
  <c r="T170" i="28"/>
  <c r="U170" i="28"/>
  <c r="V170" i="28"/>
  <c r="W170" i="28"/>
  <c r="X170" i="28"/>
  <c r="Y170" i="28"/>
  <c r="Z170" i="28"/>
  <c r="AA170" i="28"/>
  <c r="AB170" i="28"/>
  <c r="AC170" i="28"/>
  <c r="T171" i="28"/>
  <c r="U171" i="28"/>
  <c r="V171" i="28"/>
  <c r="W171" i="28"/>
  <c r="X171" i="28"/>
  <c r="Y171" i="28"/>
  <c r="Z171" i="28"/>
  <c r="AA171" i="28"/>
  <c r="AB171" i="28"/>
  <c r="AC171" i="28"/>
  <c r="T172" i="28"/>
  <c r="U172" i="28"/>
  <c r="V172" i="28"/>
  <c r="W172" i="28"/>
  <c r="X172" i="28"/>
  <c r="Y172" i="28"/>
  <c r="Z172" i="28"/>
  <c r="AA172" i="28"/>
  <c r="AB172" i="28"/>
  <c r="AC172" i="28"/>
  <c r="T173" i="28"/>
  <c r="U173" i="28"/>
  <c r="V173" i="28"/>
  <c r="W173" i="28"/>
  <c r="X173" i="28"/>
  <c r="Y173" i="28"/>
  <c r="Z173" i="28"/>
  <c r="AA173" i="28"/>
  <c r="AB173" i="28"/>
  <c r="AC173" i="28"/>
  <c r="T174" i="28"/>
  <c r="U174" i="28"/>
  <c r="V174" i="28"/>
  <c r="W174" i="28"/>
  <c r="X174" i="28"/>
  <c r="Y174" i="28"/>
  <c r="Z174" i="28"/>
  <c r="AA174" i="28"/>
  <c r="AB174" i="28"/>
  <c r="AC174" i="28"/>
  <c r="T175" i="28"/>
  <c r="U175" i="28"/>
  <c r="V175" i="28"/>
  <c r="W175" i="28"/>
  <c r="X175" i="28"/>
  <c r="Y175" i="28"/>
  <c r="Z175" i="28"/>
  <c r="AA175" i="28"/>
  <c r="AB175" i="28"/>
  <c r="AC175" i="28"/>
  <c r="T176" i="28"/>
  <c r="U176" i="28"/>
  <c r="V176" i="28"/>
  <c r="W176" i="28"/>
  <c r="X176" i="28"/>
  <c r="Y176" i="28"/>
  <c r="Z176" i="28"/>
  <c r="AA176" i="28"/>
  <c r="AB176" i="28"/>
  <c r="AC176" i="28"/>
  <c r="T177" i="28"/>
  <c r="U177" i="28"/>
  <c r="V177" i="28"/>
  <c r="W177" i="28"/>
  <c r="X177" i="28"/>
  <c r="Y177" i="28"/>
  <c r="Z177" i="28"/>
  <c r="AA177" i="28"/>
  <c r="AB177" i="28"/>
  <c r="AC177" i="28"/>
  <c r="T178" i="28"/>
  <c r="U178" i="28"/>
  <c r="V178" i="28"/>
  <c r="W178" i="28"/>
  <c r="X178" i="28"/>
  <c r="Y178" i="28"/>
  <c r="Z178" i="28"/>
  <c r="AA178" i="28"/>
  <c r="AB178" i="28"/>
  <c r="AC178" i="28"/>
  <c r="T179" i="28"/>
  <c r="U179" i="28"/>
  <c r="V179" i="28"/>
  <c r="W179" i="28"/>
  <c r="X179" i="28"/>
  <c r="Y179" i="28"/>
  <c r="Z179" i="28"/>
  <c r="AA179" i="28"/>
  <c r="AB179" i="28"/>
  <c r="AC179" i="28"/>
  <c r="T180" i="28"/>
  <c r="U180" i="28"/>
  <c r="V180" i="28"/>
  <c r="W180" i="28"/>
  <c r="X180" i="28"/>
  <c r="Y180" i="28"/>
  <c r="Z180" i="28"/>
  <c r="AA180" i="28"/>
  <c r="AB180" i="28"/>
  <c r="AC180" i="28"/>
  <c r="T181" i="28"/>
  <c r="U181" i="28"/>
  <c r="V181" i="28"/>
  <c r="W181" i="28"/>
  <c r="X181" i="28"/>
  <c r="Y181" i="28"/>
  <c r="Z181" i="28"/>
  <c r="AA181" i="28"/>
  <c r="AB181" i="28"/>
  <c r="AC181" i="28"/>
  <c r="T182" i="28"/>
  <c r="U182" i="28"/>
  <c r="V182" i="28"/>
  <c r="W182" i="28"/>
  <c r="X182" i="28"/>
  <c r="Y182" i="28"/>
  <c r="Z182" i="28"/>
  <c r="AA182" i="28"/>
  <c r="AB182" i="28"/>
  <c r="AC182" i="28"/>
  <c r="T183" i="28"/>
  <c r="U183" i="28"/>
  <c r="V183" i="28"/>
  <c r="W183" i="28"/>
  <c r="X183" i="28"/>
  <c r="Y183" i="28"/>
  <c r="Z183" i="28"/>
  <c r="AA183" i="28"/>
  <c r="AB183" i="28"/>
  <c r="AC183" i="28"/>
  <c r="T184" i="28"/>
  <c r="U184" i="28"/>
  <c r="V184" i="28"/>
  <c r="W184" i="28"/>
  <c r="X184" i="28"/>
  <c r="Y184" i="28"/>
  <c r="Z184" i="28"/>
  <c r="AA184" i="28"/>
  <c r="AB184" i="28"/>
  <c r="AC184" i="28"/>
  <c r="T185" i="28"/>
  <c r="U185" i="28"/>
  <c r="V185" i="28"/>
  <c r="W185" i="28"/>
  <c r="X185" i="28"/>
  <c r="Y185" i="28"/>
  <c r="Z185" i="28"/>
  <c r="AA185" i="28"/>
  <c r="AB185" i="28"/>
  <c r="AC185" i="28"/>
  <c r="T186" i="28"/>
  <c r="U186" i="28"/>
  <c r="V186" i="28"/>
  <c r="W186" i="28"/>
  <c r="X186" i="28"/>
  <c r="Y186" i="28"/>
  <c r="Z186" i="28"/>
  <c r="AA186" i="28"/>
  <c r="AB186" i="28"/>
  <c r="AC186" i="28"/>
  <c r="T187" i="28"/>
  <c r="U187" i="28"/>
  <c r="V187" i="28"/>
  <c r="W187" i="28"/>
  <c r="X187" i="28"/>
  <c r="Y187" i="28"/>
  <c r="Z187" i="28"/>
  <c r="AA187" i="28"/>
  <c r="AB187" i="28"/>
  <c r="AC187" i="28"/>
  <c r="T188" i="28"/>
  <c r="U188" i="28"/>
  <c r="V188" i="28"/>
  <c r="W188" i="28"/>
  <c r="X188" i="28"/>
  <c r="Y188" i="28"/>
  <c r="Z188" i="28"/>
  <c r="AA188" i="28"/>
  <c r="AB188" i="28"/>
  <c r="AC188" i="28"/>
  <c r="T189" i="28"/>
  <c r="U189" i="28"/>
  <c r="V189" i="28"/>
  <c r="W189" i="28"/>
  <c r="X189" i="28"/>
  <c r="Y189" i="28"/>
  <c r="Z189" i="28"/>
  <c r="AA189" i="28"/>
  <c r="AB189" i="28"/>
  <c r="AC189" i="28"/>
  <c r="T191" i="28"/>
  <c r="U191" i="28"/>
  <c r="V191" i="28"/>
  <c r="W191" i="28"/>
  <c r="X191" i="28"/>
  <c r="Y191" i="28"/>
  <c r="Z191" i="28"/>
  <c r="AA191" i="28"/>
  <c r="AB191" i="28"/>
  <c r="AC191" i="28"/>
  <c r="T192" i="28"/>
  <c r="U192" i="28"/>
  <c r="V192" i="28"/>
  <c r="W192" i="28"/>
  <c r="X192" i="28"/>
  <c r="Y192" i="28"/>
  <c r="Z192" i="28"/>
  <c r="AA192" i="28"/>
  <c r="AB192" i="28"/>
  <c r="AC192" i="28"/>
  <c r="T193" i="28"/>
  <c r="U193" i="28"/>
  <c r="V193" i="28"/>
  <c r="W193" i="28"/>
  <c r="X193" i="28"/>
  <c r="Y193" i="28"/>
  <c r="Z193" i="28"/>
  <c r="AA193" i="28"/>
  <c r="AB193" i="28"/>
  <c r="AC193" i="28"/>
  <c r="T194" i="28"/>
  <c r="U194" i="28"/>
  <c r="V194" i="28"/>
  <c r="W194" i="28"/>
  <c r="X194" i="28"/>
  <c r="Y194" i="28"/>
  <c r="Z194" i="28"/>
  <c r="AA194" i="28"/>
  <c r="AB194" i="28"/>
  <c r="AC194" i="28"/>
  <c r="T195" i="28"/>
  <c r="U195" i="28"/>
  <c r="V195" i="28"/>
  <c r="W195" i="28"/>
  <c r="X195" i="28"/>
  <c r="Y195" i="28"/>
  <c r="Z195" i="28"/>
  <c r="AA195" i="28"/>
  <c r="AB195" i="28"/>
  <c r="AC195" i="28"/>
  <c r="T196" i="28"/>
  <c r="U196" i="28"/>
  <c r="V196" i="28"/>
  <c r="W196" i="28"/>
  <c r="X196" i="28"/>
  <c r="Y196" i="28"/>
  <c r="Z196" i="28"/>
  <c r="AA196" i="28"/>
  <c r="AB196" i="28"/>
  <c r="AC196" i="28"/>
  <c r="T197" i="28"/>
  <c r="U197" i="28"/>
  <c r="V197" i="28"/>
  <c r="W197" i="28"/>
  <c r="X197" i="28"/>
  <c r="Y197" i="28"/>
  <c r="Z197" i="28"/>
  <c r="AA197" i="28"/>
  <c r="AB197" i="28"/>
  <c r="AC197" i="28"/>
  <c r="T198" i="28"/>
  <c r="U198" i="28"/>
  <c r="V198" i="28"/>
  <c r="W198" i="28"/>
  <c r="X198" i="28"/>
  <c r="Y198" i="28"/>
  <c r="Z198" i="28"/>
  <c r="AA198" i="28"/>
  <c r="AB198" i="28"/>
  <c r="AC198" i="28"/>
  <c r="T199" i="28"/>
  <c r="U199" i="28"/>
  <c r="V199" i="28"/>
  <c r="W199" i="28"/>
  <c r="X199" i="28"/>
  <c r="Y199" i="28"/>
  <c r="Z199" i="28"/>
  <c r="AA199" i="28"/>
  <c r="AB199" i="28"/>
  <c r="AC199" i="28"/>
  <c r="T200" i="28"/>
  <c r="U200" i="28"/>
  <c r="V200" i="28"/>
  <c r="W200" i="28"/>
  <c r="X200" i="28"/>
  <c r="Y200" i="28"/>
  <c r="Z200" i="28"/>
  <c r="AA200" i="28"/>
  <c r="AB200" i="28"/>
  <c r="AC200" i="28"/>
  <c r="T201" i="28"/>
  <c r="U201" i="28"/>
  <c r="V201" i="28"/>
  <c r="W201" i="28"/>
  <c r="X201" i="28"/>
  <c r="Y201" i="28"/>
  <c r="Z201" i="28"/>
  <c r="AA201" i="28"/>
  <c r="AB201" i="28"/>
  <c r="AC201" i="28"/>
  <c r="T202" i="28"/>
  <c r="U202" i="28"/>
  <c r="V202" i="28"/>
  <c r="W202" i="28"/>
  <c r="X202" i="28"/>
  <c r="Y202" i="28"/>
  <c r="Z202" i="28"/>
  <c r="AA202" i="28"/>
  <c r="AB202" i="28"/>
  <c r="AC202" i="28"/>
  <c r="T203" i="28"/>
  <c r="U203" i="28"/>
  <c r="V203" i="28"/>
  <c r="W203" i="28"/>
  <c r="X203" i="28"/>
  <c r="Y203" i="28"/>
  <c r="Z203" i="28"/>
  <c r="AA203" i="28"/>
  <c r="AB203" i="28"/>
  <c r="AC203" i="28"/>
  <c r="T204" i="28"/>
  <c r="U204" i="28"/>
  <c r="V204" i="28"/>
  <c r="W204" i="28"/>
  <c r="X204" i="28"/>
  <c r="Y204" i="28"/>
  <c r="Z204" i="28"/>
  <c r="AA204" i="28"/>
  <c r="AB204" i="28"/>
  <c r="AC204" i="28"/>
  <c r="T205" i="28"/>
  <c r="U205" i="28"/>
  <c r="V205" i="28"/>
  <c r="W205" i="28"/>
  <c r="X205" i="28"/>
  <c r="Y205" i="28"/>
  <c r="Z205" i="28"/>
  <c r="AA205" i="28"/>
  <c r="AB205" i="28"/>
  <c r="AC205" i="28"/>
  <c r="T206" i="28"/>
  <c r="U206" i="28"/>
  <c r="V206" i="28"/>
  <c r="W206" i="28"/>
  <c r="X206" i="28"/>
  <c r="Y206" i="28"/>
  <c r="Z206" i="28"/>
  <c r="AA206" i="28"/>
  <c r="AB206" i="28"/>
  <c r="AC206" i="28"/>
  <c r="T207" i="28"/>
  <c r="U207" i="28"/>
  <c r="V207" i="28"/>
  <c r="W207" i="28"/>
  <c r="X207" i="28"/>
  <c r="Y207" i="28"/>
  <c r="Z207" i="28"/>
  <c r="AA207" i="28"/>
  <c r="AB207" i="28"/>
  <c r="AC207" i="28"/>
  <c r="T208" i="28"/>
  <c r="U208" i="28"/>
  <c r="V208" i="28"/>
  <c r="W208" i="28"/>
  <c r="X208" i="28"/>
  <c r="Y208" i="28"/>
  <c r="Z208" i="28"/>
  <c r="AA208" i="28"/>
  <c r="AB208" i="28"/>
  <c r="AC208" i="28"/>
  <c r="T209" i="28"/>
  <c r="U209" i="28"/>
  <c r="V209" i="28"/>
  <c r="W209" i="28"/>
  <c r="X209" i="28"/>
  <c r="Y209" i="28"/>
  <c r="Z209" i="28"/>
  <c r="AA209" i="28"/>
  <c r="AB209" i="28"/>
  <c r="AC209" i="28"/>
  <c r="T210" i="28"/>
  <c r="U210" i="28"/>
  <c r="V210" i="28"/>
  <c r="W210" i="28"/>
  <c r="X210" i="28"/>
  <c r="Y210" i="28"/>
  <c r="Z210" i="28"/>
  <c r="AA210" i="28"/>
  <c r="AB210" i="28"/>
  <c r="AC210" i="28"/>
  <c r="T211" i="28"/>
  <c r="U211" i="28"/>
  <c r="V211" i="28"/>
  <c r="W211" i="28"/>
  <c r="X211" i="28"/>
  <c r="Y211" i="28"/>
  <c r="Z211" i="28"/>
  <c r="AA211" i="28"/>
  <c r="AB211" i="28"/>
  <c r="AC211" i="28"/>
  <c r="T212" i="28"/>
  <c r="U212" i="28"/>
  <c r="V212" i="28"/>
  <c r="W212" i="28"/>
  <c r="X212" i="28"/>
  <c r="Y212" i="28"/>
  <c r="Z212" i="28"/>
  <c r="AA212" i="28"/>
  <c r="AB212" i="28"/>
  <c r="AC212" i="28"/>
  <c r="T213" i="28"/>
  <c r="U213" i="28"/>
  <c r="V213" i="28"/>
  <c r="W213" i="28"/>
  <c r="X213" i="28"/>
  <c r="Y213" i="28"/>
  <c r="Z213" i="28"/>
  <c r="AA213" i="28"/>
  <c r="AB213" i="28"/>
  <c r="AC213" i="28"/>
  <c r="T214" i="28"/>
  <c r="U214" i="28"/>
  <c r="V214" i="28"/>
  <c r="W214" i="28"/>
  <c r="X214" i="28"/>
  <c r="Y214" i="28"/>
  <c r="Z214" i="28"/>
  <c r="AA214" i="28"/>
  <c r="AB214" i="28"/>
  <c r="AC214" i="28"/>
  <c r="T215" i="28"/>
  <c r="U215" i="28"/>
  <c r="V215" i="28"/>
  <c r="W215" i="28"/>
  <c r="X215" i="28"/>
  <c r="Y215" i="28"/>
  <c r="Z215" i="28"/>
  <c r="AA215" i="28"/>
  <c r="AB215" i="28"/>
  <c r="AC215" i="28"/>
  <c r="T216" i="28"/>
  <c r="U216" i="28"/>
  <c r="V216" i="28"/>
  <c r="W216" i="28"/>
  <c r="X216" i="28"/>
  <c r="Y216" i="28"/>
  <c r="Z216" i="28"/>
  <c r="AA216" i="28"/>
  <c r="AB216" i="28"/>
  <c r="AC216" i="28"/>
  <c r="T217" i="28"/>
  <c r="U217" i="28"/>
  <c r="V217" i="28"/>
  <c r="W217" i="28"/>
  <c r="X217" i="28"/>
  <c r="Y217" i="28"/>
  <c r="Z217" i="28"/>
  <c r="AA217" i="28"/>
  <c r="AB217" i="28"/>
  <c r="AC217" i="28"/>
  <c r="T218" i="28"/>
  <c r="U218" i="28"/>
  <c r="V218" i="28"/>
  <c r="W218" i="28"/>
  <c r="X218" i="28"/>
  <c r="Y218" i="28"/>
  <c r="Z218" i="28"/>
  <c r="AA218" i="28"/>
  <c r="AB218" i="28"/>
  <c r="AC218" i="28"/>
  <c r="T219" i="28"/>
  <c r="U219" i="28"/>
  <c r="V219" i="28"/>
  <c r="W219" i="28"/>
  <c r="X219" i="28"/>
  <c r="Y219" i="28"/>
  <c r="Z219" i="28"/>
  <c r="AA219" i="28"/>
  <c r="AB219" i="28"/>
  <c r="AC219" i="28"/>
  <c r="T220" i="28"/>
  <c r="U220" i="28"/>
  <c r="V220" i="28"/>
  <c r="W220" i="28"/>
  <c r="X220" i="28"/>
  <c r="Y220" i="28"/>
  <c r="Z220" i="28"/>
  <c r="AA220" i="28"/>
  <c r="AB220" i="28"/>
  <c r="AC220" i="28"/>
  <c r="T221" i="28"/>
  <c r="U221" i="28"/>
  <c r="V221" i="28"/>
  <c r="W221" i="28"/>
  <c r="X221" i="28"/>
  <c r="Y221" i="28"/>
  <c r="Z221" i="28"/>
  <c r="AA221" i="28"/>
  <c r="AB221" i="28"/>
  <c r="AC221" i="28"/>
  <c r="T222" i="28"/>
  <c r="U222" i="28"/>
  <c r="V222" i="28"/>
  <c r="W222" i="28"/>
  <c r="X222" i="28"/>
  <c r="Y222" i="28"/>
  <c r="Z222" i="28"/>
  <c r="AA222" i="28"/>
  <c r="AB222" i="28"/>
  <c r="AC222" i="28"/>
  <c r="T223" i="28"/>
  <c r="U223" i="28"/>
  <c r="V223" i="28"/>
  <c r="W223" i="28"/>
  <c r="X223" i="28"/>
  <c r="Y223" i="28"/>
  <c r="Z223" i="28"/>
  <c r="AA223" i="28"/>
  <c r="AB223" i="28"/>
  <c r="AC223" i="28"/>
  <c r="T224" i="28"/>
  <c r="U224" i="28"/>
  <c r="V224" i="28"/>
  <c r="W224" i="28"/>
  <c r="X224" i="28"/>
  <c r="Y224" i="28"/>
  <c r="Z224" i="28"/>
  <c r="AA224" i="28"/>
  <c r="AB224" i="28"/>
  <c r="AC224" i="28"/>
  <c r="T225" i="28"/>
  <c r="U225" i="28"/>
  <c r="V225" i="28"/>
  <c r="W225" i="28"/>
  <c r="X225" i="28"/>
  <c r="Y225" i="28"/>
  <c r="Z225" i="28"/>
  <c r="AA225" i="28"/>
  <c r="AB225" i="28"/>
  <c r="AC225" i="28"/>
  <c r="T226" i="28"/>
  <c r="U226" i="28"/>
  <c r="V226" i="28"/>
  <c r="W226" i="28"/>
  <c r="X226" i="28"/>
  <c r="Y226" i="28"/>
  <c r="Z226" i="28"/>
  <c r="AA226" i="28"/>
  <c r="AB226" i="28"/>
  <c r="AC226" i="28"/>
  <c r="T227" i="28"/>
  <c r="U227" i="28"/>
  <c r="V227" i="28"/>
  <c r="W227" i="28"/>
  <c r="X227" i="28"/>
  <c r="Y227" i="28"/>
  <c r="Z227" i="28"/>
  <c r="AA227" i="28"/>
  <c r="AB227" i="28"/>
  <c r="AC227" i="28"/>
  <c r="T228" i="28"/>
  <c r="U228" i="28"/>
  <c r="V228" i="28"/>
  <c r="W228" i="28"/>
  <c r="X228" i="28"/>
  <c r="Y228" i="28"/>
  <c r="Z228" i="28"/>
  <c r="AA228" i="28"/>
  <c r="AB228" i="28"/>
  <c r="AC228" i="28"/>
  <c r="T229" i="28"/>
  <c r="U229" i="28"/>
  <c r="V229" i="28"/>
  <c r="W229" i="28"/>
  <c r="X229" i="28"/>
  <c r="Y229" i="28"/>
  <c r="Z229" i="28"/>
  <c r="AA229" i="28"/>
  <c r="AB229" i="28"/>
  <c r="AC229" i="28"/>
  <c r="T230" i="28"/>
  <c r="U230" i="28"/>
  <c r="V230" i="28"/>
  <c r="W230" i="28"/>
  <c r="X230" i="28"/>
  <c r="Y230" i="28"/>
  <c r="Z230" i="28"/>
  <c r="AA230" i="28"/>
  <c r="AB230" i="28"/>
  <c r="AC230" i="28"/>
  <c r="T231" i="28"/>
  <c r="U231" i="28"/>
  <c r="V231" i="28"/>
  <c r="W231" i="28"/>
  <c r="X231" i="28"/>
  <c r="Y231" i="28"/>
  <c r="Z231" i="28"/>
  <c r="AA231" i="28"/>
  <c r="AB231" i="28"/>
  <c r="AC231" i="28"/>
  <c r="T232" i="28"/>
  <c r="U232" i="28"/>
  <c r="V232" i="28"/>
  <c r="W232" i="28"/>
  <c r="X232" i="28"/>
  <c r="Y232" i="28"/>
  <c r="Z232" i="28"/>
  <c r="AA232" i="28"/>
  <c r="AB232" i="28"/>
  <c r="AC232" i="28"/>
  <c r="T233" i="28"/>
  <c r="U233" i="28"/>
  <c r="V233" i="28"/>
  <c r="W233" i="28"/>
  <c r="X233" i="28"/>
  <c r="Y233" i="28"/>
  <c r="Z233" i="28"/>
  <c r="AA233" i="28"/>
  <c r="AB233" i="28"/>
  <c r="AC233" i="28"/>
  <c r="T234" i="28"/>
  <c r="U234" i="28"/>
  <c r="V234" i="28"/>
  <c r="W234" i="28"/>
  <c r="X234" i="28"/>
  <c r="Y234" i="28"/>
  <c r="Z234" i="28"/>
  <c r="AA234" i="28"/>
  <c r="AB234" i="28"/>
  <c r="AC234" i="28"/>
  <c r="T235" i="28"/>
  <c r="U235" i="28"/>
  <c r="V235" i="28"/>
  <c r="W235" i="28"/>
  <c r="X235" i="28"/>
  <c r="Y235" i="28"/>
  <c r="Z235" i="28"/>
  <c r="AA235" i="28"/>
  <c r="AB235" i="28"/>
  <c r="AC235" i="28"/>
  <c r="T236" i="28"/>
  <c r="U236" i="28"/>
  <c r="V236" i="28"/>
  <c r="W236" i="28"/>
  <c r="X236" i="28"/>
  <c r="Y236" i="28"/>
  <c r="Z236" i="28"/>
  <c r="AA236" i="28"/>
  <c r="AB236" i="28"/>
  <c r="AC236" i="28"/>
  <c r="T237" i="28"/>
  <c r="U237" i="28"/>
  <c r="V237" i="28"/>
  <c r="W237" i="28"/>
  <c r="X237" i="28"/>
  <c r="Y237" i="28"/>
  <c r="Z237" i="28"/>
  <c r="AA237" i="28"/>
  <c r="AB237" i="28"/>
  <c r="AC237" i="28"/>
  <c r="T238" i="28"/>
  <c r="U238" i="28"/>
  <c r="V238" i="28"/>
  <c r="W238" i="28"/>
  <c r="X238" i="28"/>
  <c r="Y238" i="28"/>
  <c r="Z238" i="28"/>
  <c r="AA238" i="28"/>
  <c r="AB238" i="28"/>
  <c r="AC238" i="28"/>
  <c r="T239" i="28"/>
  <c r="U239" i="28"/>
  <c r="V239" i="28"/>
  <c r="W239" i="28"/>
  <c r="X239" i="28"/>
  <c r="Y239" i="28"/>
  <c r="Z239" i="28"/>
  <c r="AA239" i="28"/>
  <c r="AB239" i="28"/>
  <c r="AC239" i="28"/>
  <c r="T240" i="28"/>
  <c r="U240" i="28"/>
  <c r="V240" i="28"/>
  <c r="W240" i="28"/>
  <c r="X240" i="28"/>
  <c r="Y240" i="28"/>
  <c r="Z240" i="28"/>
  <c r="AA240" i="28"/>
  <c r="AB240" i="28"/>
  <c r="AC240" i="28"/>
  <c r="T241" i="28"/>
  <c r="U241" i="28"/>
  <c r="V241" i="28"/>
  <c r="W241" i="28"/>
  <c r="X241" i="28"/>
  <c r="Y241" i="28"/>
  <c r="Z241" i="28"/>
  <c r="AA241" i="28"/>
  <c r="AB241" i="28"/>
  <c r="AC241" i="28"/>
  <c r="T242" i="28"/>
  <c r="U242" i="28"/>
  <c r="V242" i="28"/>
  <c r="W242" i="28"/>
  <c r="X242" i="28"/>
  <c r="Y242" i="28"/>
  <c r="Z242" i="28"/>
  <c r="AA242" i="28"/>
  <c r="AB242" i="28"/>
  <c r="AC242" i="28"/>
  <c r="T243" i="28"/>
  <c r="U243" i="28"/>
  <c r="V243" i="28"/>
  <c r="W243" i="28"/>
  <c r="X243" i="28"/>
  <c r="Y243" i="28"/>
  <c r="Z243" i="28"/>
  <c r="AA243" i="28"/>
  <c r="AB243" i="28"/>
  <c r="AC243" i="28"/>
  <c r="T244" i="28"/>
  <c r="U244" i="28"/>
  <c r="V244" i="28"/>
  <c r="W244" i="28"/>
  <c r="X244" i="28"/>
  <c r="Y244" i="28"/>
  <c r="Z244" i="28"/>
  <c r="AA244" i="28"/>
  <c r="AB244" i="28"/>
  <c r="AC244" i="28"/>
  <c r="T263" i="28"/>
  <c r="U263" i="28"/>
  <c r="V263" i="28"/>
  <c r="W263" i="28"/>
  <c r="X263" i="28"/>
  <c r="Y263" i="28"/>
  <c r="Z263" i="28"/>
  <c r="AA263" i="28"/>
  <c r="AB263" i="28"/>
  <c r="AC263" i="28"/>
  <c r="T258" i="28"/>
  <c r="U258" i="28"/>
  <c r="V258" i="28"/>
  <c r="W258" i="28"/>
  <c r="X258" i="28"/>
  <c r="Y258" i="28"/>
  <c r="Z258" i="28"/>
  <c r="AA258" i="28"/>
  <c r="AB258" i="28"/>
  <c r="AC258" i="28"/>
  <c r="T264" i="28"/>
  <c r="U264" i="28"/>
  <c r="V264" i="28"/>
  <c r="W264" i="28"/>
  <c r="X264" i="28"/>
  <c r="Y264" i="28"/>
  <c r="Z264" i="28"/>
  <c r="AA264" i="28"/>
  <c r="AB264" i="28"/>
  <c r="AC264" i="28"/>
  <c r="T259" i="28"/>
  <c r="U259" i="28"/>
  <c r="V259" i="28"/>
  <c r="W259" i="28"/>
  <c r="X259" i="28"/>
  <c r="Y259" i="28"/>
  <c r="Z259" i="28"/>
  <c r="AA259" i="28"/>
  <c r="AB259" i="28"/>
  <c r="AC259" i="28"/>
  <c r="T265" i="28"/>
  <c r="U265" i="28"/>
  <c r="V265" i="28"/>
  <c r="W265" i="28"/>
  <c r="X265" i="28"/>
  <c r="Y265" i="28"/>
  <c r="Z265" i="28"/>
  <c r="AA265" i="28"/>
  <c r="AB265" i="28"/>
  <c r="AC265" i="28"/>
  <c r="T260" i="28"/>
  <c r="U260" i="28"/>
  <c r="V260" i="28"/>
  <c r="W260" i="28"/>
  <c r="X260" i="28"/>
  <c r="Y260" i="28"/>
  <c r="Z260" i="28"/>
  <c r="AA260" i="28"/>
  <c r="AB260" i="28"/>
  <c r="AC260" i="28"/>
  <c r="T266" i="28"/>
  <c r="U266" i="28"/>
  <c r="V266" i="28"/>
  <c r="W266" i="28"/>
  <c r="X266" i="28"/>
  <c r="Y266" i="28"/>
  <c r="Z266" i="28"/>
  <c r="AA266" i="28"/>
  <c r="AB266" i="28"/>
  <c r="AC266" i="28"/>
  <c r="T261" i="28"/>
  <c r="U261" i="28"/>
  <c r="V261" i="28"/>
  <c r="W261" i="28"/>
  <c r="X261" i="28"/>
  <c r="Y261" i="28"/>
  <c r="Z261" i="28"/>
  <c r="AA261" i="28"/>
  <c r="AB261" i="28"/>
  <c r="AC261" i="28"/>
  <c r="T267" i="28"/>
  <c r="U267" i="28"/>
  <c r="V267" i="28"/>
  <c r="W267" i="28"/>
  <c r="X267" i="28"/>
  <c r="Y267" i="28"/>
  <c r="Z267" i="28"/>
  <c r="AA267" i="28"/>
  <c r="AB267" i="28"/>
  <c r="AC267" i="28"/>
  <c r="T262" i="28"/>
  <c r="U262" i="28"/>
  <c r="V262" i="28"/>
  <c r="W262" i="28"/>
  <c r="X262" i="28"/>
  <c r="Y262" i="28"/>
  <c r="Z262" i="28"/>
  <c r="AA262" i="28"/>
  <c r="AB262" i="28"/>
  <c r="AC262" i="28"/>
  <c r="T268" i="28"/>
  <c r="U268" i="28"/>
  <c r="V268" i="28"/>
  <c r="W268" i="28"/>
  <c r="X268" i="28"/>
  <c r="Y268" i="28"/>
  <c r="Z268" i="28"/>
  <c r="AA268" i="28"/>
  <c r="AB268" i="28"/>
  <c r="AC268" i="28"/>
  <c r="T269" i="28"/>
  <c r="U269" i="28"/>
  <c r="V269" i="28"/>
  <c r="W269" i="28"/>
  <c r="X269" i="28"/>
  <c r="Y269" i="28"/>
  <c r="Z269" i="28"/>
  <c r="AA269" i="28"/>
  <c r="AB269" i="28"/>
  <c r="AC269" i="28"/>
  <c r="T275" i="28"/>
  <c r="U275" i="28"/>
  <c r="V275" i="28"/>
  <c r="W275" i="28"/>
  <c r="X275" i="28"/>
  <c r="Y275" i="28"/>
  <c r="Z275" i="28"/>
  <c r="AA275" i="28"/>
  <c r="AB275" i="28"/>
  <c r="AC275" i="28"/>
  <c r="T270" i="28"/>
  <c r="U270" i="28"/>
  <c r="V270" i="28"/>
  <c r="W270" i="28"/>
  <c r="X270" i="28"/>
  <c r="Y270" i="28"/>
  <c r="Z270" i="28"/>
  <c r="AA270" i="28"/>
  <c r="AB270" i="28"/>
  <c r="AC270" i="28"/>
  <c r="T276" i="28"/>
  <c r="U276" i="28"/>
  <c r="V276" i="28"/>
  <c r="W276" i="28"/>
  <c r="X276" i="28"/>
  <c r="Y276" i="28"/>
  <c r="Z276" i="28"/>
  <c r="AA276" i="28"/>
  <c r="AB276" i="28"/>
  <c r="AC276" i="28"/>
  <c r="T271" i="28"/>
  <c r="U271" i="28"/>
  <c r="V271" i="28"/>
  <c r="W271" i="28"/>
  <c r="X271" i="28"/>
  <c r="Y271" i="28"/>
  <c r="Z271" i="28"/>
  <c r="AA271" i="28"/>
  <c r="AB271" i="28"/>
  <c r="AC271" i="28"/>
  <c r="T277" i="28"/>
  <c r="U277" i="28"/>
  <c r="V277" i="28"/>
  <c r="W277" i="28"/>
  <c r="X277" i="28"/>
  <c r="Y277" i="28"/>
  <c r="Z277" i="28"/>
  <c r="AA277" i="28"/>
  <c r="AB277" i="28"/>
  <c r="AC277" i="28"/>
  <c r="T272" i="28"/>
  <c r="U272" i="28"/>
  <c r="V272" i="28"/>
  <c r="W272" i="28"/>
  <c r="X272" i="28"/>
  <c r="Y272" i="28"/>
  <c r="Z272" i="28"/>
  <c r="AA272" i="28"/>
  <c r="AB272" i="28"/>
  <c r="AC272" i="28"/>
  <c r="T278" i="28"/>
  <c r="U278" i="28"/>
  <c r="V278" i="28"/>
  <c r="W278" i="28"/>
  <c r="X278" i="28"/>
  <c r="Y278" i="28"/>
  <c r="Z278" i="28"/>
  <c r="AA278" i="28"/>
  <c r="AB278" i="28"/>
  <c r="AC278" i="28"/>
  <c r="T273" i="28"/>
  <c r="U273" i="28"/>
  <c r="V273" i="28"/>
  <c r="W273" i="28"/>
  <c r="X273" i="28"/>
  <c r="Y273" i="28"/>
  <c r="Z273" i="28"/>
  <c r="AA273" i="28"/>
  <c r="AB273" i="28"/>
  <c r="AC273" i="28"/>
  <c r="T279" i="28"/>
  <c r="U279" i="28"/>
  <c r="V279" i="28"/>
  <c r="W279" i="28"/>
  <c r="X279" i="28"/>
  <c r="Y279" i="28"/>
  <c r="Z279" i="28"/>
  <c r="AA279" i="28"/>
  <c r="AB279" i="28"/>
  <c r="AC279" i="28"/>
  <c r="T274" i="28"/>
  <c r="U274" i="28"/>
  <c r="V274" i="28"/>
  <c r="W274" i="28"/>
  <c r="X274" i="28"/>
  <c r="Y274" i="28"/>
  <c r="Z274" i="28"/>
  <c r="AA274" i="28"/>
  <c r="AB274" i="28"/>
  <c r="AC274" i="28"/>
  <c r="T280" i="28"/>
  <c r="U280" i="28"/>
  <c r="V280" i="28"/>
  <c r="W280" i="28"/>
  <c r="X280" i="28"/>
  <c r="Y280" i="28"/>
  <c r="Z280" i="28"/>
  <c r="AA280" i="28"/>
  <c r="AB280" i="28"/>
  <c r="AC280" i="28"/>
  <c r="T281" i="28"/>
  <c r="U281" i="28"/>
  <c r="V281" i="28"/>
  <c r="W281" i="28"/>
  <c r="X281" i="28"/>
  <c r="Y281" i="28"/>
  <c r="Z281" i="28"/>
  <c r="AA281" i="28"/>
  <c r="AB281" i="28"/>
  <c r="AC281" i="28"/>
  <c r="T287" i="28"/>
  <c r="U287" i="28"/>
  <c r="V287" i="28"/>
  <c r="W287" i="28"/>
  <c r="X287" i="28"/>
  <c r="Y287" i="28"/>
  <c r="Z287" i="28"/>
  <c r="AA287" i="28"/>
  <c r="AB287" i="28"/>
  <c r="AC287" i="28"/>
  <c r="T282" i="28"/>
  <c r="U282" i="28"/>
  <c r="V282" i="28"/>
  <c r="W282" i="28"/>
  <c r="X282" i="28"/>
  <c r="Y282" i="28"/>
  <c r="Z282" i="28"/>
  <c r="AA282" i="28"/>
  <c r="AB282" i="28"/>
  <c r="AC282" i="28"/>
  <c r="T288" i="28"/>
  <c r="U288" i="28"/>
  <c r="V288" i="28"/>
  <c r="W288" i="28"/>
  <c r="X288" i="28"/>
  <c r="Y288" i="28"/>
  <c r="Z288" i="28"/>
  <c r="AA288" i="28"/>
  <c r="AB288" i="28"/>
  <c r="AC288" i="28"/>
  <c r="T283" i="28"/>
  <c r="U283" i="28"/>
  <c r="V283" i="28"/>
  <c r="W283" i="28"/>
  <c r="X283" i="28"/>
  <c r="Y283" i="28"/>
  <c r="Z283" i="28"/>
  <c r="AA283" i="28"/>
  <c r="AB283" i="28"/>
  <c r="AC283" i="28"/>
  <c r="T289" i="28"/>
  <c r="U289" i="28"/>
  <c r="V289" i="28"/>
  <c r="W289" i="28"/>
  <c r="X289" i="28"/>
  <c r="Y289" i="28"/>
  <c r="Z289" i="28"/>
  <c r="AA289" i="28"/>
  <c r="AB289" i="28"/>
  <c r="AC289" i="28"/>
  <c r="T284" i="28"/>
  <c r="U284" i="28"/>
  <c r="V284" i="28"/>
  <c r="W284" i="28"/>
  <c r="X284" i="28"/>
  <c r="Y284" i="28"/>
  <c r="Z284" i="28"/>
  <c r="AA284" i="28"/>
  <c r="AB284" i="28"/>
  <c r="AC284" i="28"/>
  <c r="T290" i="28"/>
  <c r="U290" i="28"/>
  <c r="V290" i="28"/>
  <c r="W290" i="28"/>
  <c r="X290" i="28"/>
  <c r="Y290" i="28"/>
  <c r="Z290" i="28"/>
  <c r="AA290" i="28"/>
  <c r="AB290" i="28"/>
  <c r="AC290" i="28"/>
  <c r="T285" i="28"/>
  <c r="U285" i="28"/>
  <c r="V285" i="28"/>
  <c r="W285" i="28"/>
  <c r="X285" i="28"/>
  <c r="Y285" i="28"/>
  <c r="Z285" i="28"/>
  <c r="AA285" i="28"/>
  <c r="AB285" i="28"/>
  <c r="AC285" i="28"/>
  <c r="T291" i="28"/>
  <c r="U291" i="28"/>
  <c r="V291" i="28"/>
  <c r="W291" i="28"/>
  <c r="X291" i="28"/>
  <c r="Y291" i="28"/>
  <c r="Z291" i="28"/>
  <c r="AA291" i="28"/>
  <c r="AB291" i="28"/>
  <c r="AC291" i="28"/>
  <c r="T286" i="28"/>
  <c r="U286" i="28"/>
  <c r="V286" i="28"/>
  <c r="W286" i="28"/>
  <c r="X286" i="28"/>
  <c r="Y286" i="28"/>
  <c r="Z286" i="28"/>
  <c r="AA286" i="28"/>
  <c r="AB286" i="28"/>
  <c r="AC286" i="28"/>
  <c r="T292" i="28"/>
  <c r="U292" i="28"/>
  <c r="V292" i="28"/>
  <c r="W292" i="28"/>
  <c r="X292" i="28"/>
  <c r="Y292" i="28"/>
  <c r="Z292" i="28"/>
  <c r="AA292" i="28"/>
  <c r="AB292" i="28"/>
  <c r="AC292" i="28"/>
  <c r="T293" i="28"/>
  <c r="U293" i="28"/>
  <c r="V293" i="28"/>
  <c r="W293" i="28"/>
  <c r="X293" i="28"/>
  <c r="Y293" i="28"/>
  <c r="Z293" i="28"/>
  <c r="AA293" i="28"/>
  <c r="AB293" i="28"/>
  <c r="AC293" i="28"/>
  <c r="T299" i="28"/>
  <c r="U299" i="28"/>
  <c r="V299" i="28"/>
  <c r="W299" i="28"/>
  <c r="X299" i="28"/>
  <c r="Y299" i="28"/>
  <c r="Z299" i="28"/>
  <c r="AA299" i="28"/>
  <c r="AB299" i="28"/>
  <c r="AC299" i="28"/>
  <c r="T294" i="28"/>
  <c r="U294" i="28"/>
  <c r="V294" i="28"/>
  <c r="W294" i="28"/>
  <c r="X294" i="28"/>
  <c r="Y294" i="28"/>
  <c r="Z294" i="28"/>
  <c r="AA294" i="28"/>
  <c r="AB294" i="28"/>
  <c r="AC294" i="28"/>
  <c r="T300" i="28"/>
  <c r="U300" i="28"/>
  <c r="V300" i="28"/>
  <c r="W300" i="28"/>
  <c r="X300" i="28"/>
  <c r="Y300" i="28"/>
  <c r="Z300" i="28"/>
  <c r="AA300" i="28"/>
  <c r="AB300" i="28"/>
  <c r="AC300" i="28"/>
  <c r="T295" i="28"/>
  <c r="U295" i="28"/>
  <c r="V295" i="28"/>
  <c r="W295" i="28"/>
  <c r="X295" i="28"/>
  <c r="Y295" i="28"/>
  <c r="Z295" i="28"/>
  <c r="AA295" i="28"/>
  <c r="AB295" i="28"/>
  <c r="AC295" i="28"/>
  <c r="T301" i="28"/>
  <c r="U301" i="28"/>
  <c r="V301" i="28"/>
  <c r="W301" i="28"/>
  <c r="X301" i="28"/>
  <c r="Y301" i="28"/>
  <c r="Z301" i="28"/>
  <c r="AA301" i="28"/>
  <c r="AB301" i="28"/>
  <c r="AC301" i="28"/>
  <c r="T296" i="28"/>
  <c r="U296" i="28"/>
  <c r="V296" i="28"/>
  <c r="W296" i="28"/>
  <c r="X296" i="28"/>
  <c r="Y296" i="28"/>
  <c r="Z296" i="28"/>
  <c r="AA296" i="28"/>
  <c r="AB296" i="28"/>
  <c r="AC296" i="28"/>
  <c r="T302" i="28"/>
  <c r="U302" i="28"/>
  <c r="V302" i="28"/>
  <c r="W302" i="28"/>
  <c r="X302" i="28"/>
  <c r="Y302" i="28"/>
  <c r="Z302" i="28"/>
  <c r="AA302" i="28"/>
  <c r="AB302" i="28"/>
  <c r="AC302" i="28"/>
  <c r="T297" i="28"/>
  <c r="U297" i="28"/>
  <c r="V297" i="28"/>
  <c r="W297" i="28"/>
  <c r="X297" i="28"/>
  <c r="Y297" i="28"/>
  <c r="Z297" i="28"/>
  <c r="AA297" i="28"/>
  <c r="AB297" i="28"/>
  <c r="AC297" i="28"/>
  <c r="T303" i="28"/>
  <c r="U303" i="28"/>
  <c r="V303" i="28"/>
  <c r="W303" i="28"/>
  <c r="X303" i="28"/>
  <c r="Y303" i="28"/>
  <c r="Z303" i="28"/>
  <c r="AA303" i="28"/>
  <c r="AB303" i="28"/>
  <c r="AC303" i="28"/>
  <c r="T298" i="28"/>
  <c r="U298" i="28"/>
  <c r="V298" i="28"/>
  <c r="W298" i="28"/>
  <c r="X298" i="28"/>
  <c r="Y298" i="28"/>
  <c r="Z298" i="28"/>
  <c r="AA298" i="28"/>
  <c r="AB298" i="28"/>
  <c r="AC298" i="28"/>
  <c r="T304" i="28"/>
  <c r="U304" i="28"/>
  <c r="V304" i="28"/>
  <c r="W304" i="28"/>
  <c r="X304" i="28"/>
  <c r="Y304" i="28"/>
  <c r="Z304" i="28"/>
  <c r="AA304" i="28"/>
  <c r="AB304" i="28"/>
  <c r="AC304" i="28"/>
  <c r="T305" i="28"/>
  <c r="U305" i="28"/>
  <c r="V305" i="28"/>
  <c r="W305" i="28"/>
  <c r="X305" i="28"/>
  <c r="Y305" i="28"/>
  <c r="Z305" i="28"/>
  <c r="AA305" i="28"/>
  <c r="AB305" i="28"/>
  <c r="AC305" i="28"/>
  <c r="T306" i="28"/>
  <c r="U306" i="28"/>
  <c r="V306" i="28"/>
  <c r="W306" i="28"/>
  <c r="X306" i="28"/>
  <c r="Y306" i="28"/>
  <c r="Z306" i="28"/>
  <c r="AA306" i="28"/>
  <c r="AB306" i="28"/>
  <c r="AC306" i="28"/>
  <c r="T307" i="28"/>
  <c r="U307" i="28"/>
  <c r="V307" i="28"/>
  <c r="W307" i="28"/>
  <c r="X307" i="28"/>
  <c r="Y307" i="28"/>
  <c r="Z307" i="28"/>
  <c r="AA307" i="28"/>
  <c r="AB307" i="28"/>
  <c r="AC307" i="28"/>
  <c r="T308" i="28"/>
  <c r="U308" i="28"/>
  <c r="V308" i="28"/>
  <c r="W308" i="28"/>
  <c r="X308" i="28"/>
  <c r="Y308" i="28"/>
  <c r="Z308" i="28"/>
  <c r="AA308" i="28"/>
  <c r="AB308" i="28"/>
  <c r="AC308" i="28"/>
  <c r="T309" i="28"/>
  <c r="U309" i="28"/>
  <c r="V309" i="28"/>
  <c r="W309" i="28"/>
  <c r="X309" i="28"/>
  <c r="Y309" i="28"/>
  <c r="Z309" i="28"/>
  <c r="AA309" i="28"/>
  <c r="AB309" i="28"/>
  <c r="AC309" i="28"/>
  <c r="T310" i="28"/>
  <c r="U310" i="28"/>
  <c r="V310" i="28"/>
  <c r="W310" i="28"/>
  <c r="X310" i="28"/>
  <c r="Y310" i="28"/>
  <c r="Z310" i="28"/>
  <c r="AA310" i="28"/>
  <c r="AB310" i="28"/>
  <c r="AC310" i="28"/>
  <c r="T311" i="28"/>
  <c r="U311" i="28"/>
  <c r="V311" i="28"/>
  <c r="W311" i="28"/>
  <c r="X311" i="28"/>
  <c r="Y311" i="28"/>
  <c r="Z311" i="28"/>
  <c r="AA311" i="28"/>
  <c r="AB311" i="28"/>
  <c r="AC311" i="28"/>
  <c r="T312" i="28"/>
  <c r="U312" i="28"/>
  <c r="V312" i="28"/>
  <c r="W312" i="28"/>
  <c r="X312" i="28"/>
  <c r="Y312" i="28"/>
  <c r="Z312" i="28"/>
  <c r="AA312" i="28"/>
  <c r="AB312" i="28"/>
  <c r="AC312" i="28"/>
  <c r="T313" i="28"/>
  <c r="U313" i="28"/>
  <c r="V313" i="28"/>
  <c r="W313" i="28"/>
  <c r="X313" i="28"/>
  <c r="Y313" i="28"/>
  <c r="Z313" i="28"/>
  <c r="AA313" i="28"/>
  <c r="AB313" i="28"/>
  <c r="AC313" i="28"/>
  <c r="T314" i="28"/>
  <c r="U314" i="28"/>
  <c r="V314" i="28"/>
  <c r="W314" i="28"/>
  <c r="X314" i="28"/>
  <c r="Y314" i="28"/>
  <c r="Z314" i="28"/>
  <c r="AA314" i="28"/>
  <c r="AB314" i="28"/>
  <c r="AC314" i="28"/>
  <c r="T315" i="28"/>
  <c r="U315" i="28"/>
  <c r="V315" i="28"/>
  <c r="W315" i="28"/>
  <c r="X315" i="28"/>
  <c r="Y315" i="28"/>
  <c r="Z315" i="28"/>
  <c r="AA315" i="28"/>
  <c r="AB315" i="28"/>
  <c r="AC315" i="28"/>
  <c r="T316" i="28"/>
  <c r="U316" i="28"/>
  <c r="V316" i="28"/>
  <c r="W316" i="28"/>
  <c r="X316" i="28"/>
  <c r="Y316" i="28"/>
  <c r="Z316" i="28"/>
  <c r="AA316" i="28"/>
  <c r="AB316" i="28"/>
  <c r="AC316" i="28"/>
  <c r="T317" i="28"/>
  <c r="U317" i="28"/>
  <c r="V317" i="28"/>
  <c r="W317" i="28"/>
  <c r="X317" i="28"/>
  <c r="Y317" i="28"/>
  <c r="Z317" i="28"/>
  <c r="AA317" i="28"/>
  <c r="AB317" i="28"/>
  <c r="AC317" i="28"/>
  <c r="T318" i="28"/>
  <c r="U318" i="28"/>
  <c r="V318" i="28"/>
  <c r="W318" i="28"/>
  <c r="X318" i="28"/>
  <c r="Y318" i="28"/>
  <c r="Z318" i="28"/>
  <c r="AA318" i="28"/>
  <c r="AB318" i="28"/>
  <c r="AC318" i="28"/>
  <c r="T319" i="28"/>
  <c r="U319" i="28"/>
  <c r="V319" i="28"/>
  <c r="W319" i="28"/>
  <c r="X319" i="28"/>
  <c r="Y319" i="28"/>
  <c r="Z319" i="28"/>
  <c r="AA319" i="28"/>
  <c r="AB319" i="28"/>
  <c r="AC319" i="28"/>
  <c r="T320" i="28"/>
  <c r="U320" i="28"/>
  <c r="V320" i="28"/>
  <c r="W320" i="28"/>
  <c r="X320" i="28"/>
  <c r="Y320" i="28"/>
  <c r="Z320" i="28"/>
  <c r="AA320" i="28"/>
  <c r="AB320" i="28"/>
  <c r="AC320" i="28"/>
  <c r="T321" i="28"/>
  <c r="U321" i="28"/>
  <c r="V321" i="28"/>
  <c r="W321" i="28"/>
  <c r="X321" i="28"/>
  <c r="Y321" i="28"/>
  <c r="Z321" i="28"/>
  <c r="AA321" i="28"/>
  <c r="AB321" i="28"/>
  <c r="AC321" i="28"/>
  <c r="T322" i="28"/>
  <c r="U322" i="28"/>
  <c r="V322" i="28"/>
  <c r="W322" i="28"/>
  <c r="X322" i="28"/>
  <c r="Y322" i="28"/>
  <c r="Z322" i="28"/>
  <c r="AA322" i="28"/>
  <c r="AB322" i="28"/>
  <c r="AC322" i="28"/>
  <c r="T323" i="28"/>
  <c r="U323" i="28"/>
  <c r="V323" i="28"/>
  <c r="W323" i="28"/>
  <c r="X323" i="28"/>
  <c r="Y323" i="28"/>
  <c r="Z323" i="28"/>
  <c r="AA323" i="28"/>
  <c r="AB323" i="28"/>
  <c r="AC323" i="28"/>
  <c r="T324" i="28"/>
  <c r="U324" i="28"/>
  <c r="V324" i="28"/>
  <c r="W324" i="28"/>
  <c r="X324" i="28"/>
  <c r="Y324" i="28"/>
  <c r="Z324" i="28"/>
  <c r="AA324" i="28"/>
  <c r="AB324" i="28"/>
  <c r="AC324" i="28"/>
  <c r="T325" i="28"/>
  <c r="U325" i="28"/>
  <c r="V325" i="28"/>
  <c r="W325" i="28"/>
  <c r="X325" i="28"/>
  <c r="Y325" i="28"/>
  <c r="Z325" i="28"/>
  <c r="AA325" i="28"/>
  <c r="AB325" i="28"/>
  <c r="AC325" i="28"/>
  <c r="T326" i="28"/>
  <c r="U326" i="28"/>
  <c r="V326" i="28"/>
  <c r="W326" i="28"/>
  <c r="X326" i="28"/>
  <c r="Y326" i="28"/>
  <c r="Z326" i="28"/>
  <c r="AA326" i="28"/>
  <c r="AB326" i="28"/>
  <c r="AC326" i="28"/>
  <c r="T327" i="28"/>
  <c r="U327" i="28"/>
  <c r="V327" i="28"/>
  <c r="W327" i="28"/>
  <c r="X327" i="28"/>
  <c r="Y327" i="28"/>
  <c r="Z327" i="28"/>
  <c r="AA327" i="28"/>
  <c r="AB327" i="28"/>
  <c r="AC327" i="28"/>
  <c r="T328" i="28"/>
  <c r="U328" i="28"/>
  <c r="V328" i="28"/>
  <c r="W328" i="28"/>
  <c r="X328" i="28"/>
  <c r="Y328" i="28"/>
  <c r="Z328" i="28"/>
  <c r="AA328" i="28"/>
  <c r="AB328" i="28"/>
  <c r="AC328" i="28"/>
  <c r="T329" i="28"/>
  <c r="U329" i="28"/>
  <c r="V329" i="28"/>
  <c r="W329" i="28"/>
  <c r="X329" i="28"/>
  <c r="Y329" i="28"/>
  <c r="Z329" i="28"/>
  <c r="AA329" i="28"/>
  <c r="AB329" i="28"/>
  <c r="AC329" i="28"/>
  <c r="T330" i="28"/>
  <c r="U330" i="28"/>
  <c r="V330" i="28"/>
  <c r="W330" i="28"/>
  <c r="X330" i="28"/>
  <c r="Y330" i="28"/>
  <c r="Z330" i="28"/>
  <c r="AA330" i="28"/>
  <c r="AB330" i="28"/>
  <c r="AC330" i="28"/>
  <c r="T331" i="28"/>
  <c r="U331" i="28"/>
  <c r="V331" i="28"/>
  <c r="W331" i="28"/>
  <c r="X331" i="28"/>
  <c r="Y331" i="28"/>
  <c r="Z331" i="28"/>
  <c r="AA331" i="28"/>
  <c r="AB331" i="28"/>
  <c r="AC331" i="28"/>
  <c r="T332" i="28"/>
  <c r="U332" i="28"/>
  <c r="V332" i="28"/>
  <c r="W332" i="28"/>
  <c r="X332" i="28"/>
  <c r="Y332" i="28"/>
  <c r="Z332" i="28"/>
  <c r="AA332" i="28"/>
  <c r="AB332" i="28"/>
  <c r="AC332" i="28"/>
  <c r="T333" i="28"/>
  <c r="U333" i="28"/>
  <c r="V333" i="28"/>
  <c r="W333" i="28"/>
  <c r="X333" i="28"/>
  <c r="Y333" i="28"/>
  <c r="Z333" i="28"/>
  <c r="AA333" i="28"/>
  <c r="AB333" i="28"/>
  <c r="AC333" i="28"/>
  <c r="T334" i="28"/>
  <c r="U334" i="28"/>
  <c r="V334" i="28"/>
  <c r="W334" i="28"/>
  <c r="X334" i="28"/>
  <c r="Y334" i="28"/>
  <c r="Z334" i="28"/>
  <c r="AA334" i="28"/>
  <c r="AB334" i="28"/>
  <c r="AC334" i="28"/>
  <c r="T335" i="28"/>
  <c r="U335" i="28"/>
  <c r="V335" i="28"/>
  <c r="W335" i="28"/>
  <c r="X335" i="28"/>
  <c r="Y335" i="28"/>
  <c r="Z335" i="28"/>
  <c r="AA335" i="28"/>
  <c r="AB335" i="28"/>
  <c r="AC335" i="28"/>
  <c r="T341" i="28"/>
  <c r="U341" i="28"/>
  <c r="V341" i="28"/>
  <c r="W341" i="28"/>
  <c r="X341" i="28"/>
  <c r="Y341" i="28"/>
  <c r="Z341" i="28"/>
  <c r="AA341" i="28"/>
  <c r="AB341" i="28"/>
  <c r="AC341" i="28"/>
  <c r="T340" i="28"/>
  <c r="U340" i="28"/>
  <c r="V340" i="28"/>
  <c r="W340" i="28"/>
  <c r="X340" i="28"/>
  <c r="Y340" i="28"/>
  <c r="Z340" i="28"/>
  <c r="AA340" i="28"/>
  <c r="AB340" i="28"/>
  <c r="AC340" i="28"/>
  <c r="T342" i="28"/>
  <c r="U342" i="28"/>
  <c r="V342" i="28"/>
  <c r="W342" i="28"/>
  <c r="X342" i="28"/>
  <c r="Y342" i="28"/>
  <c r="Z342" i="28"/>
  <c r="AA342" i="28"/>
  <c r="AB342" i="28"/>
  <c r="AC342" i="28"/>
  <c r="T336" i="28"/>
  <c r="U336" i="28"/>
  <c r="V336" i="28"/>
  <c r="W336" i="28"/>
  <c r="X336" i="28"/>
  <c r="Y336" i="28"/>
  <c r="Z336" i="28"/>
  <c r="AA336" i="28"/>
  <c r="AB336" i="28"/>
  <c r="AC336" i="28"/>
  <c r="T343" i="28"/>
  <c r="U343" i="28"/>
  <c r="V343" i="28"/>
  <c r="W343" i="28"/>
  <c r="X343" i="28"/>
  <c r="Y343" i="28"/>
  <c r="Z343" i="28"/>
  <c r="AA343" i="28"/>
  <c r="AB343" i="28"/>
  <c r="AC343" i="28"/>
  <c r="T337" i="28"/>
  <c r="U337" i="28"/>
  <c r="V337" i="28"/>
  <c r="W337" i="28"/>
  <c r="X337" i="28"/>
  <c r="Y337" i="28"/>
  <c r="Z337" i="28"/>
  <c r="AA337" i="28"/>
  <c r="AB337" i="28"/>
  <c r="AC337" i="28"/>
  <c r="T344" i="28"/>
  <c r="U344" i="28"/>
  <c r="V344" i="28"/>
  <c r="X344" i="28" s="1"/>
  <c r="Z344" i="28" s="1"/>
  <c r="W344" i="28"/>
  <c r="Y344" i="28"/>
  <c r="AA344" i="28"/>
  <c r="AB344" i="28"/>
  <c r="AC344" i="28"/>
  <c r="T338" i="28"/>
  <c r="U338" i="28"/>
  <c r="V338" i="28"/>
  <c r="W338" i="28"/>
  <c r="X338" i="28"/>
  <c r="Y338" i="28"/>
  <c r="Z338" i="28"/>
  <c r="AA338" i="28"/>
  <c r="AB338" i="28"/>
  <c r="AC338" i="28"/>
  <c r="T345" i="28"/>
  <c r="U345" i="28"/>
  <c r="V345" i="28"/>
  <c r="W345" i="28"/>
  <c r="X345" i="28"/>
  <c r="Y345" i="28"/>
  <c r="Z345" i="28"/>
  <c r="AA345" i="28"/>
  <c r="AB345" i="28"/>
  <c r="AC345" i="28"/>
  <c r="T346" i="28"/>
  <c r="U346" i="28"/>
  <c r="V346" i="28"/>
  <c r="W346" i="28"/>
  <c r="X346" i="28"/>
  <c r="Y346" i="28"/>
  <c r="Z346" i="28"/>
  <c r="AA346" i="28"/>
  <c r="AB346" i="28"/>
  <c r="AC346" i="28"/>
  <c r="T339" i="28"/>
  <c r="U339" i="28"/>
  <c r="V339" i="28"/>
  <c r="W339" i="28"/>
  <c r="X339" i="28"/>
  <c r="Y339" i="28"/>
  <c r="Z339" i="28"/>
  <c r="AA339" i="28"/>
  <c r="AB339" i="28"/>
  <c r="AC339" i="28"/>
  <c r="T353" i="28"/>
  <c r="U353" i="28"/>
  <c r="V353" i="28"/>
  <c r="W353" i="28"/>
  <c r="X353" i="28"/>
  <c r="Y353" i="28"/>
  <c r="Z353" i="28"/>
  <c r="AA353" i="28"/>
  <c r="AB353" i="28"/>
  <c r="AC353" i="28"/>
  <c r="T347" i="28"/>
  <c r="U347" i="28"/>
  <c r="V347" i="28"/>
  <c r="W347" i="28"/>
  <c r="X347" i="28"/>
  <c r="Y347" i="28"/>
  <c r="Z347" i="28"/>
  <c r="AA347" i="28"/>
  <c r="AB347" i="28"/>
  <c r="AC347" i="28"/>
  <c r="T359" i="28"/>
  <c r="U359" i="28"/>
  <c r="V359" i="28"/>
  <c r="W359" i="28"/>
  <c r="X359" i="28"/>
  <c r="Y359" i="28"/>
  <c r="Z359" i="28"/>
  <c r="AA359" i="28"/>
  <c r="AB359" i="28"/>
  <c r="AC359" i="28"/>
  <c r="T360" i="28"/>
  <c r="U360" i="28"/>
  <c r="V360" i="28"/>
  <c r="W360" i="28"/>
  <c r="X360" i="28"/>
  <c r="Y360" i="28"/>
  <c r="Z360" i="28"/>
  <c r="AA360" i="28"/>
  <c r="AB360" i="28"/>
  <c r="AC360" i="28"/>
  <c r="T354" i="28"/>
  <c r="U354" i="28"/>
  <c r="V354" i="28"/>
  <c r="W354" i="28"/>
  <c r="X354" i="28"/>
  <c r="Y354" i="28"/>
  <c r="Z354" i="28"/>
  <c r="AA354" i="28"/>
  <c r="AB354" i="28"/>
  <c r="AC354" i="28"/>
  <c r="T348" i="28"/>
  <c r="U348" i="28"/>
  <c r="V348" i="28"/>
  <c r="W348" i="28"/>
  <c r="X348" i="28"/>
  <c r="Y348" i="28"/>
  <c r="Z348" i="28"/>
  <c r="AA348" i="28"/>
  <c r="AB348" i="28"/>
  <c r="AC348" i="28"/>
  <c r="T361" i="28"/>
  <c r="U361" i="28"/>
  <c r="V361" i="28"/>
  <c r="W361" i="28"/>
  <c r="X361" i="28"/>
  <c r="Y361" i="28"/>
  <c r="Z361" i="28"/>
  <c r="AA361" i="28"/>
  <c r="AB361" i="28"/>
  <c r="AC361" i="28"/>
  <c r="T355" i="28"/>
  <c r="U355" i="28"/>
  <c r="V355" i="28"/>
  <c r="W355" i="28"/>
  <c r="X355" i="28"/>
  <c r="Y355" i="28"/>
  <c r="Z355" i="28"/>
  <c r="AA355" i="28"/>
  <c r="AB355" i="28"/>
  <c r="AC355" i="28"/>
  <c r="T349" i="28"/>
  <c r="U349" i="28"/>
  <c r="V349" i="28"/>
  <c r="W349" i="28"/>
  <c r="X349" i="28"/>
  <c r="Y349" i="28"/>
  <c r="Z349" i="28"/>
  <c r="AA349" i="28"/>
  <c r="AB349" i="28"/>
  <c r="AC349" i="28"/>
  <c r="T362" i="28"/>
  <c r="U362" i="28"/>
  <c r="V362" i="28"/>
  <c r="W362" i="28"/>
  <c r="X362" i="28"/>
  <c r="Y362" i="28"/>
  <c r="Z362" i="28"/>
  <c r="AA362" i="28"/>
  <c r="AB362" i="28"/>
  <c r="AC362" i="28"/>
  <c r="T356" i="28"/>
  <c r="U356" i="28"/>
  <c r="V356" i="28"/>
  <c r="W356" i="28"/>
  <c r="X356" i="28"/>
  <c r="Y356" i="28"/>
  <c r="Z356" i="28"/>
  <c r="AA356" i="28"/>
  <c r="AB356" i="28"/>
  <c r="AC356" i="28"/>
  <c r="T350" i="28"/>
  <c r="U350" i="28"/>
  <c r="V350" i="28"/>
  <c r="W350" i="28"/>
  <c r="X350" i="28"/>
  <c r="Y350" i="28"/>
  <c r="Z350" i="28"/>
  <c r="AA350" i="28"/>
  <c r="AB350" i="28"/>
  <c r="AC350" i="28"/>
  <c r="T363" i="28"/>
  <c r="U363" i="28"/>
  <c r="V363" i="28"/>
  <c r="W363" i="28"/>
  <c r="X363" i="28"/>
  <c r="Y363" i="28"/>
  <c r="Z363" i="28"/>
  <c r="AA363" i="28"/>
  <c r="AB363" i="28"/>
  <c r="AC363" i="28"/>
  <c r="T364" i="28"/>
  <c r="U364" i="28"/>
  <c r="V364" i="28"/>
  <c r="W364" i="28"/>
  <c r="X364" i="28"/>
  <c r="Y364" i="28"/>
  <c r="Z364" i="28"/>
  <c r="AA364" i="28"/>
  <c r="AB364" i="28"/>
  <c r="AC364" i="28"/>
  <c r="T357" i="28"/>
  <c r="U357" i="28"/>
  <c r="V357" i="28"/>
  <c r="W357" i="28"/>
  <c r="X357" i="28"/>
  <c r="Y357" i="28"/>
  <c r="Z357" i="28"/>
  <c r="AA357" i="28"/>
  <c r="AB357" i="28"/>
  <c r="AC357" i="28"/>
  <c r="T351" i="28"/>
  <c r="U351" i="28"/>
  <c r="V351" i="28"/>
  <c r="W351" i="28"/>
  <c r="X351" i="28"/>
  <c r="Y351" i="28"/>
  <c r="Z351" i="28"/>
  <c r="AA351" i="28"/>
  <c r="AB351" i="28"/>
  <c r="AC351" i="28"/>
  <c r="T365" i="28"/>
  <c r="U365" i="28"/>
  <c r="V365" i="28"/>
  <c r="W365" i="28"/>
  <c r="X365" i="28"/>
  <c r="Y365" i="28"/>
  <c r="Z365" i="28"/>
  <c r="AA365" i="28"/>
  <c r="AB365" i="28"/>
  <c r="AC365" i="28"/>
  <c r="T371" i="28"/>
  <c r="U371" i="28"/>
  <c r="V371" i="28"/>
  <c r="W371" i="28"/>
  <c r="X371" i="28"/>
  <c r="Y371" i="28"/>
  <c r="Z371" i="28"/>
  <c r="AA371" i="28"/>
  <c r="AB371" i="28"/>
  <c r="AC371" i="28"/>
  <c r="T366" i="28"/>
  <c r="U366" i="28"/>
  <c r="V366" i="28"/>
  <c r="W366" i="28"/>
  <c r="X366" i="28"/>
  <c r="Y366" i="28"/>
  <c r="Z366" i="28"/>
  <c r="AA366" i="28"/>
  <c r="AB366" i="28"/>
  <c r="AC366" i="28"/>
  <c r="T372" i="28"/>
  <c r="U372" i="28"/>
  <c r="V372" i="28"/>
  <c r="W372" i="28"/>
  <c r="X372" i="28"/>
  <c r="Y372" i="28"/>
  <c r="Z372" i="28"/>
  <c r="AA372" i="28"/>
  <c r="AB372" i="28"/>
  <c r="AC372" i="28"/>
  <c r="T367" i="28"/>
  <c r="U367" i="28"/>
  <c r="V367" i="28"/>
  <c r="W367" i="28"/>
  <c r="X367" i="28"/>
  <c r="Y367" i="28"/>
  <c r="Z367" i="28"/>
  <c r="AA367" i="28"/>
  <c r="AB367" i="28"/>
  <c r="AC367" i="28"/>
  <c r="T373" i="28"/>
  <c r="U373" i="28"/>
  <c r="V373" i="28"/>
  <c r="W373" i="28"/>
  <c r="X373" i="28"/>
  <c r="Y373" i="28"/>
  <c r="Z373" i="28"/>
  <c r="AA373" i="28"/>
  <c r="AB373" i="28"/>
  <c r="AC373" i="28"/>
  <c r="T368" i="28"/>
  <c r="U368" i="28"/>
  <c r="V368" i="28"/>
  <c r="W368" i="28"/>
  <c r="X368" i="28"/>
  <c r="Y368" i="28"/>
  <c r="Z368" i="28"/>
  <c r="AA368" i="28"/>
  <c r="AB368" i="28"/>
  <c r="AC368" i="28"/>
  <c r="T374" i="28"/>
  <c r="U374" i="28"/>
  <c r="V374" i="28"/>
  <c r="W374" i="28"/>
  <c r="X374" i="28"/>
  <c r="Y374" i="28"/>
  <c r="Z374" i="28"/>
  <c r="AA374" i="28"/>
  <c r="AB374" i="28"/>
  <c r="AC374" i="28"/>
  <c r="T369" i="28"/>
  <c r="U369" i="28"/>
  <c r="V369" i="28"/>
  <c r="W369" i="28"/>
  <c r="X369" i="28"/>
  <c r="Y369" i="28"/>
  <c r="Z369" i="28"/>
  <c r="AA369" i="28"/>
  <c r="AB369" i="28"/>
  <c r="AC369" i="28"/>
  <c r="T375" i="28"/>
  <c r="U375" i="28"/>
  <c r="V375" i="28"/>
  <c r="W375" i="28"/>
  <c r="X375" i="28"/>
  <c r="Y375" i="28"/>
  <c r="Z375" i="28"/>
  <c r="AA375" i="28"/>
  <c r="AB375" i="28"/>
  <c r="AC375" i="28"/>
  <c r="T370" i="28"/>
  <c r="U370" i="28"/>
  <c r="V370" i="28"/>
  <c r="W370" i="28"/>
  <c r="X370" i="28"/>
  <c r="Y370" i="28"/>
  <c r="Z370" i="28"/>
  <c r="AA370" i="28"/>
  <c r="AB370" i="28"/>
  <c r="AC370" i="28"/>
  <c r="T376" i="28"/>
  <c r="U376" i="28"/>
  <c r="V376" i="28"/>
  <c r="W376" i="28"/>
  <c r="X376" i="28"/>
  <c r="Y376" i="28"/>
  <c r="Z376" i="28"/>
  <c r="AA376" i="28"/>
  <c r="AB376" i="28"/>
  <c r="AC376" i="28"/>
  <c r="T377" i="28"/>
  <c r="U377" i="28"/>
  <c r="V377" i="28"/>
  <c r="W377" i="28"/>
  <c r="X377" i="28"/>
  <c r="Y377" i="28"/>
  <c r="Z377" i="28"/>
  <c r="AA377" i="28"/>
  <c r="AB377" i="28"/>
  <c r="AC377" i="28"/>
  <c r="T378" i="28"/>
  <c r="U378" i="28"/>
  <c r="V378" i="28"/>
  <c r="W378" i="28"/>
  <c r="X378" i="28"/>
  <c r="Y378" i="28"/>
  <c r="Z378" i="28"/>
  <c r="AA378" i="28"/>
  <c r="AB378" i="28"/>
  <c r="AC378" i="28"/>
  <c r="T380" i="28"/>
  <c r="U380" i="28"/>
  <c r="V380" i="28"/>
  <c r="W380" i="28"/>
  <c r="X380" i="28"/>
  <c r="Y380" i="28"/>
  <c r="Z380" i="28"/>
  <c r="AA380" i="28"/>
  <c r="AB380" i="28"/>
  <c r="AC380" i="28"/>
  <c r="T381" i="28"/>
  <c r="U381" i="28"/>
  <c r="V381" i="28"/>
  <c r="W381" i="28"/>
  <c r="X381" i="28"/>
  <c r="Y381" i="28"/>
  <c r="Z381" i="28"/>
  <c r="AA381" i="28"/>
  <c r="AB381" i="28"/>
  <c r="AC381" i="28"/>
  <c r="T382" i="28"/>
  <c r="U382" i="28"/>
  <c r="V382" i="28"/>
  <c r="W382" i="28"/>
  <c r="X382" i="28"/>
  <c r="Y382" i="28"/>
  <c r="Z382" i="28"/>
  <c r="AA382" i="28"/>
  <c r="AB382" i="28"/>
  <c r="AC382" i="28"/>
  <c r="T379" i="28"/>
  <c r="U379" i="28"/>
  <c r="V379" i="28"/>
  <c r="W379" i="28"/>
  <c r="X379" i="28"/>
  <c r="Y379" i="28"/>
  <c r="Z379" i="28"/>
  <c r="AA379" i="28"/>
  <c r="AB379" i="28"/>
  <c r="AC379" i="28"/>
  <c r="T383" i="28"/>
  <c r="U383" i="28"/>
  <c r="V383" i="28"/>
  <c r="W383" i="28"/>
  <c r="X383" i="28"/>
  <c r="Y383" i="28"/>
  <c r="Z383" i="28"/>
  <c r="AA383" i="28"/>
  <c r="AB383" i="28"/>
  <c r="AC383" i="28"/>
  <c r="T384" i="28"/>
  <c r="U384" i="28"/>
  <c r="V384" i="28"/>
  <c r="W384" i="28"/>
  <c r="X384" i="28"/>
  <c r="Y384" i="28"/>
  <c r="Z384" i="28"/>
  <c r="AA384" i="28"/>
  <c r="AB384" i="28"/>
  <c r="AC384" i="28"/>
  <c r="T385" i="28"/>
  <c r="U385" i="28"/>
  <c r="V385" i="28"/>
  <c r="W385" i="28"/>
  <c r="X385" i="28"/>
  <c r="Y385" i="28"/>
  <c r="Z385" i="28"/>
  <c r="AA385" i="28"/>
  <c r="AB385" i="28"/>
  <c r="AC385" i="28"/>
  <c r="T386" i="28"/>
  <c r="U386" i="28"/>
  <c r="V386" i="28"/>
  <c r="W386" i="28"/>
  <c r="X386" i="28"/>
  <c r="Y386" i="28"/>
  <c r="Z386" i="28"/>
  <c r="AA386" i="28"/>
  <c r="AB386" i="28"/>
  <c r="AC386" i="28"/>
  <c r="T387" i="28"/>
  <c r="U387" i="28"/>
  <c r="V387" i="28"/>
  <c r="W387" i="28"/>
  <c r="X387" i="28"/>
  <c r="Y387" i="28"/>
  <c r="Z387" i="28"/>
  <c r="AA387" i="28"/>
  <c r="AB387" i="28"/>
  <c r="AC387" i="28"/>
  <c r="T389" i="28"/>
  <c r="U389" i="28"/>
  <c r="V389" i="28"/>
  <c r="W389" i="28"/>
  <c r="Y389" i="28" s="1"/>
  <c r="X389" i="28"/>
  <c r="Z389" i="28" s="1"/>
  <c r="AA389" i="28"/>
  <c r="AB389" i="28"/>
  <c r="AC389" i="28"/>
  <c r="T390" i="28"/>
  <c r="U390" i="28"/>
  <c r="V390" i="28"/>
  <c r="W390" i="28"/>
  <c r="X390" i="28"/>
  <c r="Y390" i="28"/>
  <c r="Z390" i="28"/>
  <c r="AA390" i="28"/>
  <c r="AB390" i="28"/>
  <c r="AC390" i="28"/>
  <c r="U388" i="28"/>
  <c r="V388" i="28"/>
  <c r="W388" i="28"/>
  <c r="X388" i="28"/>
  <c r="Y388" i="28"/>
  <c r="Z388" i="28"/>
  <c r="AA388" i="28"/>
  <c r="AB388" i="28"/>
  <c r="AC388" i="28"/>
  <c r="T391" i="28"/>
  <c r="V391" i="28"/>
  <c r="W391" i="28"/>
  <c r="X391" i="28"/>
  <c r="Y391" i="28"/>
  <c r="Z391" i="28"/>
  <c r="AA391" i="28"/>
  <c r="AB391" i="28"/>
  <c r="AC391" i="28"/>
  <c r="U245" i="28"/>
  <c r="U251" i="28"/>
  <c r="U246" i="28"/>
  <c r="U252" i="28"/>
  <c r="U247" i="28"/>
  <c r="U253" i="28"/>
  <c r="U248" i="28"/>
  <c r="U254" i="28"/>
  <c r="U249" i="28"/>
  <c r="U255" i="28"/>
  <c r="U250" i="28"/>
  <c r="U256" i="28"/>
  <c r="U257" i="28"/>
  <c r="T251" i="28"/>
  <c r="T246" i="28"/>
  <c r="T252" i="28"/>
  <c r="T247" i="28"/>
  <c r="T253" i="28"/>
  <c r="T248" i="28"/>
  <c r="T254" i="28"/>
  <c r="T249" i="28"/>
  <c r="T255" i="28"/>
  <c r="T250" i="28"/>
  <c r="T256" i="28"/>
  <c r="T257" i="28"/>
  <c r="T245" i="28"/>
  <c r="P244" i="34" a="1"/>
  <c r="P244" i="34"/>
  <c r="B2" i="31"/>
  <c r="D44" i="31"/>
  <c r="C44" i="31"/>
  <c r="B44" i="31"/>
  <c r="D23" i="31"/>
  <c r="C23" i="31"/>
  <c r="B23" i="31"/>
  <c r="D2" i="31"/>
  <c r="C2" i="31"/>
  <c r="W190" i="28" l="1"/>
  <c r="Y190" i="28" s="1"/>
  <c r="AA190" i="28" s="1"/>
  <c r="AC190" i="28" s="1"/>
  <c r="V190" i="28"/>
  <c r="X190" i="28" s="1"/>
  <c r="Z190" i="28" s="1"/>
  <c r="AB190" i="28" s="1"/>
  <c r="W352" i="28"/>
  <c r="Y352" i="28" s="1"/>
  <c r="AA352" i="28" s="1"/>
  <c r="AC352" i="28" s="1"/>
  <c r="V352" i="28"/>
  <c r="X352" i="28" s="1"/>
  <c r="Z352" i="28" s="1"/>
  <c r="AB352" i="28" s="1"/>
  <c r="W358" i="28"/>
  <c r="Y358" i="28" s="1"/>
  <c r="AA358" i="28" s="1"/>
  <c r="AC358" i="28" s="1"/>
  <c r="V358" i="28"/>
  <c r="X358" i="28" s="1"/>
  <c r="Z358" i="28" s="1"/>
  <c r="AB358" i="28" s="1"/>
  <c r="AA356" i="37"/>
  <c r="AB356" i="37" s="1"/>
  <c r="AD356" i="37" s="1"/>
  <c r="AA357" i="37"/>
  <c r="AB357" i="37" s="1"/>
  <c r="AC357" i="37" s="1"/>
  <c r="AD357" i="37" s="1"/>
  <c r="AA358" i="37"/>
  <c r="AB358" i="37" s="1"/>
  <c r="AC358" i="37" s="1"/>
  <c r="AD358" i="37" s="1"/>
  <c r="AA359" i="37"/>
  <c r="AB359" i="37" s="1"/>
  <c r="AC359" i="37" s="1"/>
  <c r="AD359" i="37" s="1"/>
  <c r="AA360" i="37"/>
  <c r="AB360" i="37" s="1"/>
  <c r="AC360" i="37" s="1"/>
  <c r="AD360" i="37" s="1"/>
  <c r="AA361" i="37"/>
  <c r="AB361" i="37" s="1"/>
  <c r="AC361" i="37" s="1"/>
  <c r="AD361" i="37" s="1"/>
  <c r="AA362" i="37"/>
  <c r="AB362" i="37" s="1"/>
  <c r="AC362" i="37" s="1"/>
  <c r="AD362" i="37" s="1"/>
  <c r="AA363" i="37"/>
  <c r="AB363" i="37" s="1"/>
  <c r="AC363" i="37" s="1"/>
  <c r="AD363" i="37" s="1"/>
  <c r="AA364" i="37"/>
  <c r="AB364" i="37" s="1"/>
  <c r="AC364" i="37" s="1"/>
  <c r="AD364" i="37" s="1"/>
  <c r="AA365" i="37"/>
  <c r="AB365" i="37" s="1"/>
  <c r="AC365" i="37" s="1"/>
  <c r="AD365" i="37" s="1"/>
  <c r="AA366" i="37"/>
  <c r="AB366" i="37" s="1"/>
  <c r="AC366" i="37" s="1"/>
  <c r="AD366" i="37" s="1"/>
  <c r="AA367" i="37"/>
  <c r="AB367" i="37" s="1"/>
  <c r="AC367" i="37" s="1"/>
  <c r="AD367" i="37" s="1"/>
  <c r="AA368" i="37"/>
  <c r="AB368" i="37" s="1"/>
  <c r="AC368" i="37" s="1"/>
  <c r="AD368" i="37" s="1"/>
  <c r="AA369" i="37"/>
  <c r="AB369" i="37" s="1"/>
  <c r="AC369" i="37" s="1"/>
  <c r="AD369" i="37" s="1"/>
  <c r="AA370" i="37"/>
  <c r="AB370" i="37" s="1"/>
  <c r="AC370" i="37" s="1"/>
  <c r="AD370" i="37" s="1"/>
  <c r="AA371" i="37"/>
  <c r="AB371" i="37" s="1"/>
  <c r="AC371" i="37" s="1"/>
  <c r="AD371" i="37" s="1"/>
  <c r="AA372" i="37"/>
  <c r="AB372" i="37" s="1"/>
  <c r="AC372" i="37" s="1"/>
  <c r="AD372" i="37" s="1"/>
  <c r="AA373" i="37"/>
  <c r="AB373" i="37" s="1"/>
  <c r="AC373" i="37" s="1"/>
  <c r="AD373" i="37" s="1"/>
  <c r="AA374" i="37"/>
  <c r="AB374" i="37" s="1"/>
  <c r="AC374" i="37" s="1"/>
  <c r="AD374" i="37" s="1"/>
  <c r="AA375" i="37"/>
  <c r="AB375" i="37" s="1"/>
  <c r="AC375" i="37" s="1"/>
  <c r="AD375" i="37" s="1"/>
  <c r="AA376" i="37"/>
  <c r="AB376" i="37" s="1"/>
  <c r="AC376" i="37" s="1"/>
  <c r="AD376" i="37" s="1"/>
  <c r="AA377" i="37"/>
  <c r="AB377" i="37" s="1"/>
  <c r="AC377" i="37" s="1"/>
  <c r="AD377" i="37" s="1"/>
  <c r="AA378" i="37"/>
  <c r="AB378" i="37" s="1"/>
  <c r="AC378" i="37" s="1"/>
  <c r="AD378" i="37" s="1"/>
  <c r="AA379" i="37"/>
  <c r="AB379" i="37" s="1"/>
  <c r="AC379" i="37" s="1"/>
  <c r="AD379" i="37" s="1"/>
  <c r="AA380" i="37"/>
  <c r="AB380" i="37" s="1"/>
  <c r="AC380" i="37" s="1"/>
  <c r="AD380" i="37" s="1"/>
  <c r="AA381" i="37"/>
  <c r="AB381" i="37" s="1"/>
  <c r="AC381" i="37" s="1"/>
  <c r="AD381" i="37" s="1"/>
  <c r="AA385" i="37"/>
  <c r="AB385" i="37" s="1"/>
  <c r="AC385" i="37" s="1"/>
  <c r="AD385" i="37" s="1"/>
  <c r="AA386" i="37"/>
  <c r="AB386" i="37" s="1"/>
  <c r="AC386" i="37" s="1"/>
  <c r="AD386" i="37" s="1"/>
  <c r="AA355" i="37"/>
  <c r="AC355" i="37" s="1"/>
  <c r="AD355" i="37" s="1"/>
  <c r="W550" i="28"/>
  <c r="Y550" i="28" s="1"/>
  <c r="AA550" i="28" s="1"/>
  <c r="AC550" i="28" s="1"/>
  <c r="V550" i="28"/>
  <c r="X550" i="28" s="1"/>
  <c r="Z550" i="28" s="1"/>
  <c r="AB550" i="28" s="1"/>
  <c r="W551" i="28"/>
  <c r="Y551" i="28" s="1"/>
  <c r="AA551" i="28" s="1"/>
  <c r="AC551" i="28" s="1"/>
  <c r="V551" i="28"/>
  <c r="X551" i="28" s="1"/>
  <c r="Z551" i="28" s="1"/>
  <c r="AB551" i="28" s="1"/>
  <c r="W552" i="28"/>
  <c r="Y552" i="28" s="1"/>
  <c r="AA552" i="28" s="1"/>
  <c r="AC552" i="28" s="1"/>
  <c r="V552" i="28"/>
  <c r="X552" i="28" s="1"/>
  <c r="Z552" i="28" s="1"/>
  <c r="AB552" i="28" s="1"/>
  <c r="W553" i="28"/>
  <c r="Y553" i="28" s="1"/>
  <c r="AA553" i="28" s="1"/>
  <c r="AC553" i="28" s="1"/>
  <c r="V553" i="28"/>
  <c r="X553" i="28" s="1"/>
  <c r="Z553" i="28" s="1"/>
  <c r="AB553" i="28" s="1"/>
  <c r="W554" i="28"/>
  <c r="Y554" i="28" s="1"/>
  <c r="AA554" i="28" s="1"/>
  <c r="AC554" i="28" s="1"/>
  <c r="V554" i="28"/>
  <c r="X554" i="28" s="1"/>
  <c r="Z554" i="28" s="1"/>
  <c r="AB554" i="28" s="1"/>
  <c r="W555" i="28"/>
  <c r="Y555" i="28" s="1"/>
  <c r="AA555" i="28" s="1"/>
  <c r="AC555" i="28" s="1"/>
  <c r="V555" i="28"/>
  <c r="X555" i="28" s="1"/>
  <c r="Z555" i="28" s="1"/>
  <c r="AB555" i="28" s="1"/>
  <c r="W556" i="28"/>
  <c r="Y556" i="28" s="1"/>
  <c r="AA556" i="28" s="1"/>
  <c r="AC556" i="28" s="1"/>
  <c r="V556" i="28"/>
  <c r="X556" i="28" s="1"/>
  <c r="Z556" i="28" s="1"/>
  <c r="AB556" i="28" s="1"/>
  <c r="W557" i="28"/>
  <c r="Y557" i="28" s="1"/>
  <c r="AA557" i="28" s="1"/>
  <c r="AC557" i="28" s="1"/>
  <c r="V557" i="28"/>
  <c r="X557" i="28" s="1"/>
  <c r="Z557" i="28" s="1"/>
  <c r="AB557" i="28" s="1"/>
  <c r="W558" i="28"/>
  <c r="Y558" i="28" s="1"/>
  <c r="AA558" i="28" s="1"/>
  <c r="AC558" i="28" s="1"/>
  <c r="V558" i="28"/>
  <c r="X558" i="28" s="1"/>
  <c r="Z558" i="28" s="1"/>
  <c r="AB558" i="28" s="1"/>
  <c r="W549" i="28"/>
  <c r="Y549" i="28" s="1"/>
  <c r="AA549" i="28" s="1"/>
  <c r="AC549" i="28" s="1"/>
  <c r="V549" i="28"/>
  <c r="X549" i="28" s="1"/>
  <c r="Z549" i="28" s="1"/>
  <c r="AB549" i="28" s="1"/>
  <c r="W540" i="28"/>
  <c r="Y540" i="28" s="1"/>
  <c r="AA540" i="28" s="1"/>
  <c r="AC540" i="28" s="1"/>
  <c r="V540" i="28"/>
  <c r="X540" i="28" s="1"/>
  <c r="Z540" i="28" s="1"/>
  <c r="AB540" i="28" s="1"/>
  <c r="W541" i="28"/>
  <c r="Y541" i="28" s="1"/>
  <c r="AA541" i="28" s="1"/>
  <c r="AC541" i="28" s="1"/>
  <c r="V541" i="28"/>
  <c r="X541" i="28" s="1"/>
  <c r="Z541" i="28" s="1"/>
  <c r="AB541" i="28" s="1"/>
  <c r="W542" i="28"/>
  <c r="Y542" i="28" s="1"/>
  <c r="AA542" i="28" s="1"/>
  <c r="AC542" i="28" s="1"/>
  <c r="V542" i="28"/>
  <c r="X542" i="28" s="1"/>
  <c r="Z542" i="28" s="1"/>
  <c r="AB542" i="28" s="1"/>
  <c r="W543" i="28"/>
  <c r="Y543" i="28" s="1"/>
  <c r="AA543" i="28" s="1"/>
  <c r="AC543" i="28" s="1"/>
  <c r="V543" i="28"/>
  <c r="X543" i="28" s="1"/>
  <c r="Z543" i="28" s="1"/>
  <c r="AB543" i="28" s="1"/>
  <c r="W544" i="28"/>
  <c r="Y544" i="28" s="1"/>
  <c r="AA544" i="28" s="1"/>
  <c r="AC544" i="28" s="1"/>
  <c r="V544" i="28"/>
  <c r="X544" i="28" s="1"/>
  <c r="Z544" i="28" s="1"/>
  <c r="AB544" i="28" s="1"/>
  <c r="W545" i="28"/>
  <c r="Y545" i="28" s="1"/>
  <c r="AA545" i="28" s="1"/>
  <c r="AC545" i="28" s="1"/>
  <c r="V545" i="28"/>
  <c r="X545" i="28" s="1"/>
  <c r="Z545" i="28" s="1"/>
  <c r="AB545" i="28" s="1"/>
  <c r="W546" i="28"/>
  <c r="Y546" i="28" s="1"/>
  <c r="AA546" i="28" s="1"/>
  <c r="AC546" i="28" s="1"/>
  <c r="V546" i="28"/>
  <c r="X546" i="28" s="1"/>
  <c r="Z546" i="28" s="1"/>
  <c r="AB546" i="28" s="1"/>
  <c r="W547" i="28"/>
  <c r="Y547" i="28" s="1"/>
  <c r="AA547" i="28" s="1"/>
  <c r="AC547" i="28" s="1"/>
  <c r="V547" i="28"/>
  <c r="X547" i="28" s="1"/>
  <c r="Z547" i="28" s="1"/>
  <c r="AB547" i="28" s="1"/>
  <c r="W548" i="28"/>
  <c r="Y548" i="28" s="1"/>
  <c r="AA548" i="28" s="1"/>
  <c r="AC548" i="28" s="1"/>
  <c r="V548" i="28"/>
  <c r="X548" i="28" s="1"/>
  <c r="Z548" i="28" s="1"/>
  <c r="AB548" i="28" s="1"/>
  <c r="W532" i="28"/>
  <c r="Y532" i="28" s="1"/>
  <c r="AA532" i="28" s="1"/>
  <c r="AC532" i="28" s="1"/>
  <c r="V532" i="28"/>
  <c r="X532" i="28" s="1"/>
  <c r="Z532" i="28" s="1"/>
  <c r="AB532" i="28" s="1"/>
  <c r="W533" i="28"/>
  <c r="Y533" i="28" s="1"/>
  <c r="AA533" i="28" s="1"/>
  <c r="AC533" i="28" s="1"/>
  <c r="V533" i="28"/>
  <c r="X533" i="28" s="1"/>
  <c r="Z533" i="28" s="1"/>
  <c r="AB533" i="28" s="1"/>
  <c r="W534" i="28"/>
  <c r="Y534" i="28" s="1"/>
  <c r="AA534" i="28" s="1"/>
  <c r="AC534" i="28" s="1"/>
  <c r="V534" i="28"/>
  <c r="X534" i="28" s="1"/>
  <c r="Z534" i="28" s="1"/>
  <c r="AB534" i="28" s="1"/>
  <c r="W535" i="28"/>
  <c r="Y535" i="28" s="1"/>
  <c r="AA535" i="28" s="1"/>
  <c r="AC535" i="28" s="1"/>
  <c r="V535" i="28"/>
  <c r="X535" i="28" s="1"/>
  <c r="Z535" i="28" s="1"/>
  <c r="AB535" i="28" s="1"/>
  <c r="W536" i="28"/>
  <c r="Y536" i="28" s="1"/>
  <c r="AA536" i="28" s="1"/>
  <c r="AC536" i="28" s="1"/>
  <c r="V536" i="28"/>
  <c r="X536" i="28" s="1"/>
  <c r="Z536" i="28" s="1"/>
  <c r="AB536" i="28" s="1"/>
  <c r="W537" i="28"/>
  <c r="Y537" i="28" s="1"/>
  <c r="AA537" i="28" s="1"/>
  <c r="AC537" i="28" s="1"/>
  <c r="V537" i="28"/>
  <c r="X537" i="28" s="1"/>
  <c r="Z537" i="28" s="1"/>
  <c r="AB537" i="28" s="1"/>
  <c r="W538" i="28"/>
  <c r="Y538" i="28" s="1"/>
  <c r="AA538" i="28" s="1"/>
  <c r="AC538" i="28" s="1"/>
  <c r="V538" i="28"/>
  <c r="X538" i="28" s="1"/>
  <c r="Z538" i="28" s="1"/>
  <c r="AB538" i="28" s="1"/>
  <c r="W539" i="28"/>
  <c r="Y539" i="28" s="1"/>
  <c r="AA539" i="28" s="1"/>
  <c r="AC539" i="28" s="1"/>
  <c r="V539" i="28"/>
  <c r="X539" i="28" s="1"/>
  <c r="Z539" i="28" s="1"/>
  <c r="AB539" i="28" s="1"/>
  <c r="AA233" i="37"/>
  <c r="AB233" i="37"/>
  <c r="AD233" i="37" s="1"/>
  <c r="AB47" i="37"/>
  <c r="AD47" i="37" s="1"/>
  <c r="AA2" i="38"/>
  <c r="AA3" i="38"/>
  <c r="AB3" i="38" s="1"/>
  <c r="AC3" i="38" s="1"/>
  <c r="AD3" i="38" s="1"/>
  <c r="AA4" i="38"/>
  <c r="AB4" i="38" s="1"/>
  <c r="AC4" i="38" s="1"/>
  <c r="AD4" i="38" s="1"/>
  <c r="AA5" i="38"/>
  <c r="AB5" i="38" s="1"/>
  <c r="AC5" i="38" s="1"/>
  <c r="AD5" i="38" s="1"/>
  <c r="AA6" i="38"/>
  <c r="AB6" i="38" s="1"/>
  <c r="AC6" i="38" s="1"/>
  <c r="AD6" i="38" s="1"/>
  <c r="AA7" i="38"/>
  <c r="AB7" i="38" s="1"/>
  <c r="AC7" i="38" s="1"/>
  <c r="AD7" i="38" s="1"/>
  <c r="AA8" i="38"/>
  <c r="AB8" i="38" s="1"/>
  <c r="AC8" i="38" s="1"/>
  <c r="AD8" i="38" s="1"/>
  <c r="AA9" i="38"/>
  <c r="AB9" i="38" s="1"/>
  <c r="AC9" i="38" s="1"/>
  <c r="AD9" i="38" s="1"/>
  <c r="AA10" i="38"/>
  <c r="AB10" i="38" s="1"/>
  <c r="AC10" i="38" s="1"/>
  <c r="AD10" i="38" s="1"/>
  <c r="AA11" i="38"/>
  <c r="AB11" i="38" s="1"/>
  <c r="AC11" i="38" s="1"/>
  <c r="AD11" i="38" s="1"/>
  <c r="AA12" i="38"/>
  <c r="AB12" i="38" s="1"/>
  <c r="AC12" i="38" s="1"/>
  <c r="AD12" i="38" s="1"/>
  <c r="AA13" i="38"/>
  <c r="AB13" i="38" s="1"/>
  <c r="AC13" i="38" s="1"/>
  <c r="AD13" i="38" s="1"/>
  <c r="AA14" i="38"/>
  <c r="AB14" i="38" s="1"/>
  <c r="AC14" i="38" s="1"/>
  <c r="AD14" i="38" s="1"/>
  <c r="AA15" i="38"/>
  <c r="AB15" i="38" s="1"/>
  <c r="AC15" i="38" s="1"/>
  <c r="AD15" i="38" s="1"/>
  <c r="AA16" i="38"/>
  <c r="AB16" i="38" s="1"/>
  <c r="AC16" i="38" s="1"/>
  <c r="AD16" i="38" s="1"/>
  <c r="AA17" i="38"/>
  <c r="AB17" i="38" s="1"/>
  <c r="AC17" i="38" s="1"/>
  <c r="AD17" i="38" s="1"/>
  <c r="AA18" i="38"/>
  <c r="AB18" i="38" s="1"/>
  <c r="AC18" i="38" s="1"/>
  <c r="AD18" i="38" s="1"/>
  <c r="AA19" i="38"/>
  <c r="AB19" i="38" s="1"/>
  <c r="AC19" i="38" s="1"/>
  <c r="AD19" i="38" s="1"/>
  <c r="AA20" i="38"/>
  <c r="AB20" i="38" s="1"/>
  <c r="AC20" i="38" s="1"/>
  <c r="AD20" i="38" s="1"/>
  <c r="AA21" i="38"/>
  <c r="AB21" i="38" s="1"/>
  <c r="AC21" i="38" s="1"/>
  <c r="AD21" i="38" s="1"/>
  <c r="AA22" i="38"/>
  <c r="AB22" i="38" s="1"/>
  <c r="AC22" i="38" s="1"/>
  <c r="AD22" i="38" s="1"/>
  <c r="AA23" i="38"/>
  <c r="AB23" i="38" s="1"/>
  <c r="AC23" i="38" s="1"/>
  <c r="AD23" i="38" s="1"/>
  <c r="AA24" i="38"/>
  <c r="AB24" i="38" s="1"/>
  <c r="AC24" i="38" s="1"/>
  <c r="AD24" i="38" s="1"/>
  <c r="AA25" i="38"/>
  <c r="AB25" i="38" s="1"/>
  <c r="AC25" i="38" s="1"/>
  <c r="AD25" i="38" s="1"/>
  <c r="AA26" i="38"/>
  <c r="AB26" i="38" s="1"/>
  <c r="AC26" i="38" s="1"/>
  <c r="AD26" i="38" s="1"/>
  <c r="AA27" i="38"/>
  <c r="AB27" i="38" s="1"/>
  <c r="AC27" i="38" s="1"/>
  <c r="AD27" i="38" s="1"/>
  <c r="AA28" i="38"/>
  <c r="AB28" i="38" s="1"/>
  <c r="AC28" i="38" s="1"/>
  <c r="AD28" i="38" s="1"/>
  <c r="AA42" i="38"/>
  <c r="AB42" i="38" s="1"/>
  <c r="AC42" i="38" s="1"/>
  <c r="AD42" i="38" s="1"/>
  <c r="AA47" i="38"/>
  <c r="AB47" i="38" s="1"/>
  <c r="AC47" i="38" s="1"/>
  <c r="AD47" i="38" s="1"/>
  <c r="AA51" i="38"/>
  <c r="AB51" i="38" s="1"/>
  <c r="AC51" i="38" s="1"/>
  <c r="AD51" i="38" s="1"/>
  <c r="AA52" i="38"/>
  <c r="AB52" i="38" s="1"/>
  <c r="AC52" i="38" s="1"/>
  <c r="AD52" i="38" s="1"/>
  <c r="AA53" i="38"/>
  <c r="AB53" i="38" s="1"/>
  <c r="AC53" i="38" s="1"/>
  <c r="AD53" i="38" s="1"/>
  <c r="AA55" i="38"/>
  <c r="AB55" i="38" s="1"/>
  <c r="AC55" i="38" s="1"/>
  <c r="AD55" i="38" s="1"/>
  <c r="AA56" i="38"/>
  <c r="AB56" i="38" s="1"/>
  <c r="AC56" i="38" s="1"/>
  <c r="AD56" i="38" s="1"/>
  <c r="AA57" i="38"/>
  <c r="AB57" i="38" s="1"/>
  <c r="AC57" i="38" s="1"/>
  <c r="AD57" i="38" s="1"/>
  <c r="AH57" i="38" s="1"/>
  <c r="AA58" i="38"/>
  <c r="AB58" i="38" s="1"/>
  <c r="AC58" i="38" s="1"/>
  <c r="AD58" i="38" s="1"/>
  <c r="AA59" i="38"/>
  <c r="AB59" i="38" s="1"/>
  <c r="AC59" i="38" s="1"/>
  <c r="AD59" i="38" s="1"/>
  <c r="AA60" i="38"/>
  <c r="AB60" i="38" s="1"/>
  <c r="AC60" i="38" s="1"/>
  <c r="AD60" i="38" s="1"/>
  <c r="AA61" i="38"/>
  <c r="AB61" i="38" s="1"/>
  <c r="AC61" i="38" s="1"/>
  <c r="AD61" i="38" s="1"/>
  <c r="AA62" i="38"/>
  <c r="AB62" i="38" s="1"/>
  <c r="AC62" i="38" s="1"/>
  <c r="AD62" i="38" s="1"/>
  <c r="AA63" i="38"/>
  <c r="AB63" i="38" s="1"/>
  <c r="AC63" i="38" s="1"/>
  <c r="AD63" i="38" s="1"/>
  <c r="AA64" i="38"/>
  <c r="AB64" i="38" s="1"/>
  <c r="AC64" i="38" s="1"/>
  <c r="AD64" i="38" s="1"/>
  <c r="AA65" i="38"/>
  <c r="AB65" i="38" s="1"/>
  <c r="AC65" i="38" s="1"/>
  <c r="AD65" i="38" s="1"/>
  <c r="AA66" i="38"/>
  <c r="AB66" i="38" s="1"/>
  <c r="AC66" i="38" s="1"/>
  <c r="AD66" i="38" s="1"/>
  <c r="AA69" i="38"/>
  <c r="AB69" i="38" s="1"/>
  <c r="AC69" i="38" s="1"/>
  <c r="AD69" i="38" s="1"/>
  <c r="AA70" i="38"/>
  <c r="AB70" i="38" s="1"/>
  <c r="AC70" i="38" s="1"/>
  <c r="AD70" i="38" s="1"/>
  <c r="AA71" i="38"/>
  <c r="AB71" i="38" s="1"/>
  <c r="AC71" i="38" s="1"/>
  <c r="AD71" i="38" s="1"/>
  <c r="AA72" i="38"/>
  <c r="AB72" i="38" s="1"/>
  <c r="AC72" i="38" s="1"/>
  <c r="AD72" i="38" s="1"/>
  <c r="AA73" i="38"/>
  <c r="AB73" i="38" s="1"/>
  <c r="AC73" i="38" s="1"/>
  <c r="AD73" i="38" s="1"/>
  <c r="AA74" i="38"/>
  <c r="AB74" i="38" s="1"/>
  <c r="AC74" i="38" s="1"/>
  <c r="AD74" i="38" s="1"/>
  <c r="AA75" i="38"/>
  <c r="AB75" i="38" s="1"/>
  <c r="AC75" i="38" s="1"/>
  <c r="AD75" i="38" s="1"/>
  <c r="AA76" i="38"/>
  <c r="AB76" i="38" s="1"/>
  <c r="AC76" i="38" s="1"/>
  <c r="AD76" i="38" s="1"/>
  <c r="AA79" i="38"/>
  <c r="AB79" i="38" s="1"/>
  <c r="AC79" i="38" s="1"/>
  <c r="AD79" i="38" s="1"/>
  <c r="AA80" i="38"/>
  <c r="AB80" i="38" s="1"/>
  <c r="AC80" i="38" s="1"/>
  <c r="AD80" i="38" s="1"/>
  <c r="AA81" i="38"/>
  <c r="AB81" i="38" s="1"/>
  <c r="AC81" i="38" s="1"/>
  <c r="AD81" i="38" s="1"/>
  <c r="AA84" i="38"/>
  <c r="AB84" i="38" s="1"/>
  <c r="AC84" i="38" s="1"/>
  <c r="AD84" i="38" s="1"/>
  <c r="AA85" i="38"/>
  <c r="AB85" i="38" s="1"/>
  <c r="AC85" i="38" s="1"/>
  <c r="AD85" i="38" s="1"/>
  <c r="AA86" i="38"/>
  <c r="AB86" i="38" s="1"/>
  <c r="AC86" i="38" s="1"/>
  <c r="AD86" i="38" s="1"/>
  <c r="AA89" i="38"/>
  <c r="AB89" i="38" s="1"/>
  <c r="AC89" i="38" s="1"/>
  <c r="AD89" i="38" s="1"/>
  <c r="AA90" i="38"/>
  <c r="AB90" i="38" s="1"/>
  <c r="AC90" i="38" s="1"/>
  <c r="AD90" i="38" s="1"/>
  <c r="AA91" i="38"/>
  <c r="AB91" i="38" s="1"/>
  <c r="AC91" i="38" s="1"/>
  <c r="AD91" i="38" s="1"/>
  <c r="AA92" i="38"/>
  <c r="AB92" i="38" s="1"/>
  <c r="AC92" i="38" s="1"/>
  <c r="AD92" i="38" s="1"/>
  <c r="AA93" i="38"/>
  <c r="AB93" i="38" s="1"/>
  <c r="AC93" i="38" s="1"/>
  <c r="AD93" i="38" s="1"/>
  <c r="AA94" i="38"/>
  <c r="AB94" i="38" s="1"/>
  <c r="AC94" i="38" s="1"/>
  <c r="AD94" i="38" s="1"/>
  <c r="AA95" i="38"/>
  <c r="AB95" i="38" s="1"/>
  <c r="AC95" i="38" s="1"/>
  <c r="AD95" i="38" s="1"/>
  <c r="AA96" i="38"/>
  <c r="AB96" i="38" s="1"/>
  <c r="AC96" i="38" s="1"/>
  <c r="AD96" i="38" s="1"/>
  <c r="AA97" i="38"/>
  <c r="AB97" i="38" s="1"/>
  <c r="AC97" i="38" s="1"/>
  <c r="AD97" i="38" s="1"/>
  <c r="AA98" i="38"/>
  <c r="AB98" i="38" s="1"/>
  <c r="AC98" i="38" s="1"/>
  <c r="AD98" i="38" s="1"/>
  <c r="AA99" i="38"/>
  <c r="AB99" i="38" s="1"/>
  <c r="AC99" i="38" s="1"/>
  <c r="AD99" i="38" s="1"/>
  <c r="AA100" i="38"/>
  <c r="AB100" i="38" s="1"/>
  <c r="AC100" i="38" s="1"/>
  <c r="AD100" i="38" s="1"/>
  <c r="AA109" i="38"/>
  <c r="AB109" i="38" s="1"/>
  <c r="AC109" i="38" s="1"/>
  <c r="AD109" i="38" s="1"/>
  <c r="AA110" i="38"/>
  <c r="AB110" i="38" s="1"/>
  <c r="AC110" i="38" s="1"/>
  <c r="AD110" i="38" s="1"/>
  <c r="AA111" i="38"/>
  <c r="AB111" i="38" s="1"/>
  <c r="AC111" i="38" s="1"/>
  <c r="AD111" i="38" s="1"/>
  <c r="AA112" i="38"/>
  <c r="AB112" i="38" s="1"/>
  <c r="AC112" i="38" s="1"/>
  <c r="AD112" i="38" s="1"/>
  <c r="AA113" i="38"/>
  <c r="AB113" i="38" s="1"/>
  <c r="AC113" i="38" s="1"/>
  <c r="AD113" i="38" s="1"/>
  <c r="AA114" i="38"/>
  <c r="AB114" i="38" s="1"/>
  <c r="AC114" i="38" s="1"/>
  <c r="AD114" i="38" s="1"/>
  <c r="AA115" i="38"/>
  <c r="AB115" i="38" s="1"/>
  <c r="AC115" i="38" s="1"/>
  <c r="AD115" i="38" s="1"/>
  <c r="AA116" i="38"/>
  <c r="AB116" i="38" s="1"/>
  <c r="AC116" i="38" s="1"/>
  <c r="AD116" i="38" s="1"/>
  <c r="AA117" i="38"/>
  <c r="AB117" i="38" s="1"/>
  <c r="AC117" i="38" s="1"/>
  <c r="AD117" i="38" s="1"/>
  <c r="AA118" i="38"/>
  <c r="AB118" i="38" s="1"/>
  <c r="AC118" i="38" s="1"/>
  <c r="AD118" i="38" s="1"/>
  <c r="AA119" i="38"/>
  <c r="AB119" i="38" s="1"/>
  <c r="AC119" i="38" s="1"/>
  <c r="AD119" i="38" s="1"/>
  <c r="AA120" i="38"/>
  <c r="AB120" i="38" s="1"/>
  <c r="AC120" i="38" s="1"/>
  <c r="AD120" i="38" s="1"/>
  <c r="AA121" i="38"/>
  <c r="AB121" i="38" s="1"/>
  <c r="AC121" i="38" s="1"/>
  <c r="AD121" i="38" s="1"/>
  <c r="AA122" i="38"/>
  <c r="AB122" i="38" s="1"/>
  <c r="AC122" i="38" s="1"/>
  <c r="AD122" i="38" s="1"/>
  <c r="AA123" i="38"/>
  <c r="AB123" i="38" s="1"/>
  <c r="AC123" i="38" s="1"/>
  <c r="AD123" i="38" s="1"/>
  <c r="AA124" i="38"/>
  <c r="AB124" i="38" s="1"/>
  <c r="AC124" i="38" s="1"/>
  <c r="AD124" i="38" s="1"/>
  <c r="AA125" i="38"/>
  <c r="AB125" i="38" s="1"/>
  <c r="AC125" i="38" s="1"/>
  <c r="AD125" i="38" s="1"/>
  <c r="AA126" i="38"/>
  <c r="AB126" i="38" s="1"/>
  <c r="AC126" i="38" s="1"/>
  <c r="AD126" i="38" s="1"/>
  <c r="AA127" i="38"/>
  <c r="AB127" i="38" s="1"/>
  <c r="AC127" i="38" s="1"/>
  <c r="AD127" i="38" s="1"/>
  <c r="AA128" i="38"/>
  <c r="AB128" i="38" s="1"/>
  <c r="AC128" i="38" s="1"/>
  <c r="AD128" i="38" s="1"/>
  <c r="AA129" i="38"/>
  <c r="AB129" i="38" s="1"/>
  <c r="AC129" i="38" s="1"/>
  <c r="AD129" i="38" s="1"/>
  <c r="AA130" i="38"/>
  <c r="AB130" i="38" s="1"/>
  <c r="AC130" i="38" s="1"/>
  <c r="AD130" i="38" s="1"/>
  <c r="AA131" i="38"/>
  <c r="AB131" i="38" s="1"/>
  <c r="AC131" i="38" s="1"/>
  <c r="AD131" i="38" s="1"/>
  <c r="AA132" i="38"/>
  <c r="AB132" i="38" s="1"/>
  <c r="AC132" i="38" s="1"/>
  <c r="AD132" i="38" s="1"/>
  <c r="AA133" i="38"/>
  <c r="AB133" i="38" s="1"/>
  <c r="AC133" i="38" s="1"/>
  <c r="AD133" i="38" s="1"/>
  <c r="AA134" i="38"/>
  <c r="AB134" i="38" s="1"/>
  <c r="AC134" i="38" s="1"/>
  <c r="AD134" i="38" s="1"/>
  <c r="AA135" i="38"/>
  <c r="AB135" i="38" s="1"/>
  <c r="AC135" i="38" s="1"/>
  <c r="AD135" i="38" s="1"/>
  <c r="AA172" i="38"/>
  <c r="AB172" i="38" s="1"/>
  <c r="AC172" i="38" s="1"/>
  <c r="AD172" i="38" s="1"/>
  <c r="AA173" i="38"/>
  <c r="AB173" i="38" s="1"/>
  <c r="AC173" i="38" s="1"/>
  <c r="AD173" i="38" s="1"/>
  <c r="AA174" i="38"/>
  <c r="AB174" i="38" s="1"/>
  <c r="AC174" i="38" s="1"/>
  <c r="AD174" i="38" s="1"/>
  <c r="AA175" i="38"/>
  <c r="AB175" i="38" s="1"/>
  <c r="AC175" i="38" s="1"/>
  <c r="AD175" i="38" s="1"/>
  <c r="AA176" i="38"/>
  <c r="AB176" i="38" s="1"/>
  <c r="AC176" i="38" s="1"/>
  <c r="AD176" i="38" s="1"/>
  <c r="AA177" i="38"/>
  <c r="AB177" i="38" s="1"/>
  <c r="AC177" i="38" s="1"/>
  <c r="AD177" i="38" s="1"/>
  <c r="AA178" i="38"/>
  <c r="AB178" i="38" s="1"/>
  <c r="AC178" i="38" s="1"/>
  <c r="AD178" i="38" s="1"/>
  <c r="AA179" i="38"/>
  <c r="AB179" i="38" s="1"/>
  <c r="AC179" i="38" s="1"/>
  <c r="AD179" i="38" s="1"/>
  <c r="AA180" i="38"/>
  <c r="AB180" i="38" s="1"/>
  <c r="AC180" i="38" s="1"/>
  <c r="AD180" i="38" s="1"/>
  <c r="AA181" i="38"/>
  <c r="AB181" i="38" s="1"/>
  <c r="AC181" i="38" s="1"/>
  <c r="AD181" i="38" s="1"/>
  <c r="AA182" i="38"/>
  <c r="AB182" i="38" s="1"/>
  <c r="AC182" i="38" s="1"/>
  <c r="AD182" i="38" s="1"/>
  <c r="AA183" i="38"/>
  <c r="AB183" i="38" s="1"/>
  <c r="AC183" i="38" s="1"/>
  <c r="AD183" i="38" s="1"/>
  <c r="AA184" i="38"/>
  <c r="AB184" i="38" s="1"/>
  <c r="AC184" i="38" s="1"/>
  <c r="AD184" i="38" s="1"/>
  <c r="AA185" i="38"/>
  <c r="AB185" i="38" s="1"/>
  <c r="AC185" i="38" s="1"/>
  <c r="AD185" i="38" s="1"/>
  <c r="AA186" i="38"/>
  <c r="AB186" i="38" s="1"/>
  <c r="AC186" i="38" s="1"/>
  <c r="AD186" i="38" s="1"/>
  <c r="AA187" i="38"/>
  <c r="AB187" i="38" s="1"/>
  <c r="AC187" i="38" s="1"/>
  <c r="AD187" i="38" s="1"/>
  <c r="AA188" i="38"/>
  <c r="AB188" i="38" s="1"/>
  <c r="AC188" i="38" s="1"/>
  <c r="AD188" i="38" s="1"/>
  <c r="AA189" i="38"/>
  <c r="AB189" i="38" s="1"/>
  <c r="AC189" i="38" s="1"/>
  <c r="AD189" i="38" s="1"/>
  <c r="AA190" i="38"/>
  <c r="AB190" i="38" s="1"/>
  <c r="AC190" i="38" s="1"/>
  <c r="AD190" i="38" s="1"/>
  <c r="AA191" i="38"/>
  <c r="AB191" i="38" s="1"/>
  <c r="AC191" i="38" s="1"/>
  <c r="AD191" i="38" s="1"/>
  <c r="AA192" i="38"/>
  <c r="AB192" i="38" s="1"/>
  <c r="AC192" i="38" s="1"/>
  <c r="AD192" i="38" s="1"/>
  <c r="AA193" i="38"/>
  <c r="AB193" i="38" s="1"/>
  <c r="AC193" i="38" s="1"/>
  <c r="AD193" i="38" s="1"/>
  <c r="AA194" i="38"/>
  <c r="AB194" i="38" s="1"/>
  <c r="AC194" i="38" s="1"/>
  <c r="AD194" i="38" s="1"/>
  <c r="AA195" i="38"/>
  <c r="AB195" i="38" s="1"/>
  <c r="AC195" i="38" s="1"/>
  <c r="AD195" i="38" s="1"/>
  <c r="AA196" i="38"/>
  <c r="AB196" i="38" s="1"/>
  <c r="AC196" i="38" s="1"/>
  <c r="AD196" i="38" s="1"/>
  <c r="AA197" i="38"/>
  <c r="AB197" i="38" s="1"/>
  <c r="AC197" i="38" s="1"/>
  <c r="AD197" i="38" s="1"/>
  <c r="AA198" i="38"/>
  <c r="AB198" i="38" s="1"/>
  <c r="AC198" i="38" s="1"/>
  <c r="AD198" i="38" s="1"/>
  <c r="AA199" i="38"/>
  <c r="AB199" i="38" s="1"/>
  <c r="AC199" i="38" s="1"/>
  <c r="AD199" i="38" s="1"/>
  <c r="AA200" i="38"/>
  <c r="AB200" i="38" s="1"/>
  <c r="AC200" i="38" s="1"/>
  <c r="AD200" i="38" s="1"/>
  <c r="AA201" i="38"/>
  <c r="AB201" i="38" s="1"/>
  <c r="AC201" i="38" s="1"/>
  <c r="AD201" i="38" s="1"/>
  <c r="AA202" i="38"/>
  <c r="AB202" i="38" s="1"/>
  <c r="AC202" i="38" s="1"/>
  <c r="AD202" i="38" s="1"/>
  <c r="AA203" i="38"/>
  <c r="AB203" i="38" s="1"/>
  <c r="AC203" i="38" s="1"/>
  <c r="AD203" i="38" s="1"/>
  <c r="AA204" i="38"/>
  <c r="AB204" i="38" s="1"/>
  <c r="AC204" i="38" s="1"/>
  <c r="AD204" i="38" s="1"/>
  <c r="AA205" i="38"/>
  <c r="AB205" i="38" s="1"/>
  <c r="AC205" i="38" s="1"/>
  <c r="AD205" i="38" s="1"/>
  <c r="AA206" i="38"/>
  <c r="AB206" i="38" s="1"/>
  <c r="AC206" i="38" s="1"/>
  <c r="AD206" i="38" s="1"/>
  <c r="AA207" i="38"/>
  <c r="AB207" i="38" s="1"/>
  <c r="AC207" i="38" s="1"/>
  <c r="AD207" i="38" s="1"/>
  <c r="AA208" i="38"/>
  <c r="AB208" i="38" s="1"/>
  <c r="AC208" i="38" s="1"/>
  <c r="AD208" i="38" s="1"/>
  <c r="AA209" i="38"/>
  <c r="AB209" i="38" s="1"/>
  <c r="AC209" i="38" s="1"/>
  <c r="AD209" i="38" s="1"/>
  <c r="AA210" i="38"/>
  <c r="AB210" i="38" s="1"/>
  <c r="AC210" i="38" s="1"/>
  <c r="AD210" i="38" s="1"/>
  <c r="AA211" i="38"/>
  <c r="AB211" i="38" s="1"/>
  <c r="AC211" i="38" s="1"/>
  <c r="AD211" i="38" s="1"/>
  <c r="AA212" i="38"/>
  <c r="AB212" i="38" s="1"/>
  <c r="AC212" i="38" s="1"/>
  <c r="AD212" i="38" s="1"/>
  <c r="AA213" i="38"/>
  <c r="AB213" i="38" s="1"/>
  <c r="AC213" i="38" s="1"/>
  <c r="AD213" i="38" s="1"/>
  <c r="AA214" i="38"/>
  <c r="AB214" i="38" s="1"/>
  <c r="AC214" i="38" s="1"/>
  <c r="AD214" i="38" s="1"/>
  <c r="AA215" i="38"/>
  <c r="AB215" i="38" s="1"/>
  <c r="AC215" i="38" s="1"/>
  <c r="AD215" i="38" s="1"/>
  <c r="AA216" i="38"/>
  <c r="AB216" i="38" s="1"/>
  <c r="AC216" i="38" s="1"/>
  <c r="AD216" i="38" s="1"/>
  <c r="AA217" i="38"/>
  <c r="AB217" i="38" s="1"/>
  <c r="AC217" i="38" s="1"/>
  <c r="AD217" i="38" s="1"/>
  <c r="AA218" i="38"/>
  <c r="AB218" i="38" s="1"/>
  <c r="AC218" i="38" s="1"/>
  <c r="AD218" i="38" s="1"/>
  <c r="AA219" i="38"/>
  <c r="AB219" i="38" s="1"/>
  <c r="AC219" i="38" s="1"/>
  <c r="AD219" i="38" s="1"/>
  <c r="AA220" i="38"/>
  <c r="AB220" i="38" s="1"/>
  <c r="AC220" i="38" s="1"/>
  <c r="AD220" i="38" s="1"/>
  <c r="AA221" i="38"/>
  <c r="AB221" i="38" s="1"/>
  <c r="AC221" i="38" s="1"/>
  <c r="AD221" i="38" s="1"/>
  <c r="AA222" i="38"/>
  <c r="AB222" i="38" s="1"/>
  <c r="AC222" i="38" s="1"/>
  <c r="AD222" i="38" s="1"/>
  <c r="AA223" i="38"/>
  <c r="AB223" i="38" s="1"/>
  <c r="AC223" i="38" s="1"/>
  <c r="AD223" i="38" s="1"/>
  <c r="AA224" i="38"/>
  <c r="AB224" i="38" s="1"/>
  <c r="AC224" i="38" s="1"/>
  <c r="AD224" i="38" s="1"/>
  <c r="AA225" i="38"/>
  <c r="AB225" i="38" s="1"/>
  <c r="AC225" i="38" s="1"/>
  <c r="AD225" i="38" s="1"/>
  <c r="AA233" i="38"/>
  <c r="AB233" i="38" s="1"/>
  <c r="AC233" i="38" s="1"/>
  <c r="AD233" i="38" s="1"/>
  <c r="AA235" i="38"/>
  <c r="AB235" i="38" s="1"/>
  <c r="AC235" i="38" s="1"/>
  <c r="AD235" i="38" s="1"/>
  <c r="AA237" i="38"/>
  <c r="AB237" i="38" s="1"/>
  <c r="AC237" i="38" s="1"/>
  <c r="AD237" i="38" s="1"/>
  <c r="AA257" i="38"/>
  <c r="AB257" i="38" s="1"/>
  <c r="AC257" i="38" s="1"/>
  <c r="AD257" i="38" s="1"/>
  <c r="AF2" i="37"/>
  <c r="AE2" i="37"/>
  <c r="AA172" i="37"/>
  <c r="AB172" i="37" s="1"/>
  <c r="AD172" i="37" s="1"/>
  <c r="AA173" i="37"/>
  <c r="AB173" i="37" s="1"/>
  <c r="AD173" i="37" s="1"/>
  <c r="AA174" i="37"/>
  <c r="AB174" i="37" s="1"/>
  <c r="AD174" i="37" s="1"/>
  <c r="AA175" i="37"/>
  <c r="AB175" i="37" s="1"/>
  <c r="AD175" i="37" s="1"/>
  <c r="AA176" i="37"/>
  <c r="AB176" i="37" s="1"/>
  <c r="AD176" i="37" s="1"/>
  <c r="AA177" i="37"/>
  <c r="AB177" i="37" s="1"/>
  <c r="AD177" i="37" s="1"/>
  <c r="AA178" i="37"/>
  <c r="AB178" i="37" s="1"/>
  <c r="AD178" i="37" s="1"/>
  <c r="AA179" i="37"/>
  <c r="AB179" i="37" s="1"/>
  <c r="AD179" i="37" s="1"/>
  <c r="AA180" i="37"/>
  <c r="AB180" i="37" s="1"/>
  <c r="AD180" i="37" s="1"/>
  <c r="AA181" i="37"/>
  <c r="AB181" i="37" s="1"/>
  <c r="AD181" i="37" s="1"/>
  <c r="AA182" i="37"/>
  <c r="AB182" i="37" s="1"/>
  <c r="AD182" i="37" s="1"/>
  <c r="AA183" i="37"/>
  <c r="AB183" i="37" s="1"/>
  <c r="AD183" i="37" s="1"/>
  <c r="AA184" i="37"/>
  <c r="AB184" i="37" s="1"/>
  <c r="AD184" i="37" s="1"/>
  <c r="AA185" i="37"/>
  <c r="AB185" i="37" s="1"/>
  <c r="AD185" i="37" s="1"/>
  <c r="AA186" i="37"/>
  <c r="AB186" i="37" s="1"/>
  <c r="AD186" i="37" s="1"/>
  <c r="AA187" i="37"/>
  <c r="AB187" i="37" s="1"/>
  <c r="AD187" i="37" s="1"/>
  <c r="AA188" i="37"/>
  <c r="AB188" i="37" s="1"/>
  <c r="AD188" i="37" s="1"/>
  <c r="AA189" i="37"/>
  <c r="AB189" i="37" s="1"/>
  <c r="AD189" i="37" s="1"/>
  <c r="AA190" i="37"/>
  <c r="AB190" i="37" s="1"/>
  <c r="AD190" i="37" s="1"/>
  <c r="AA191" i="37"/>
  <c r="AB191" i="37" s="1"/>
  <c r="AD191" i="37" s="1"/>
  <c r="AA192" i="37"/>
  <c r="AB192" i="37" s="1"/>
  <c r="AD192" i="37" s="1"/>
  <c r="AA193" i="37"/>
  <c r="AB193" i="37" s="1"/>
  <c r="AD193" i="37" s="1"/>
  <c r="AA194" i="37"/>
  <c r="AB194" i="37" s="1"/>
  <c r="AD194" i="37" s="1"/>
  <c r="AA195" i="37"/>
  <c r="AB195" i="37" s="1"/>
  <c r="AD195" i="37" s="1"/>
  <c r="AA196" i="37"/>
  <c r="AB196" i="37" s="1"/>
  <c r="AD196" i="37" s="1"/>
  <c r="AA197" i="37"/>
  <c r="AB197" i="37" s="1"/>
  <c r="AD197" i="37" s="1"/>
  <c r="AA198" i="37"/>
  <c r="AB198" i="37" s="1"/>
  <c r="AD198" i="37" s="1"/>
  <c r="AA199" i="37"/>
  <c r="AB199" i="37" s="1"/>
  <c r="AD199" i="37" s="1"/>
  <c r="AA200" i="37"/>
  <c r="AB200" i="37" s="1"/>
  <c r="AD200" i="37" s="1"/>
  <c r="AA201" i="37"/>
  <c r="AB201" i="37" s="1"/>
  <c r="AD201" i="37" s="1"/>
  <c r="AA202" i="37"/>
  <c r="AB202" i="37" s="1"/>
  <c r="AD202" i="37" s="1"/>
  <c r="AA203" i="37"/>
  <c r="AB203" i="37" s="1"/>
  <c r="AD203" i="37" s="1"/>
  <c r="AA204" i="37"/>
  <c r="AB204" i="37" s="1"/>
  <c r="AD204" i="37" s="1"/>
  <c r="AA205" i="37"/>
  <c r="AB205" i="37" s="1"/>
  <c r="AD205" i="37" s="1"/>
  <c r="AA206" i="37"/>
  <c r="AB206" i="37" s="1"/>
  <c r="AD206" i="37" s="1"/>
  <c r="AA207" i="37"/>
  <c r="AB207" i="37" s="1"/>
  <c r="AD207" i="37" s="1"/>
  <c r="AA208" i="37"/>
  <c r="AB208" i="37" s="1"/>
  <c r="AD208" i="37" s="1"/>
  <c r="AA209" i="37"/>
  <c r="AB209" i="37" s="1"/>
  <c r="AD209" i="37" s="1"/>
  <c r="AA210" i="37"/>
  <c r="AB210" i="37" s="1"/>
  <c r="AD210" i="37" s="1"/>
  <c r="AA211" i="37"/>
  <c r="AB211" i="37" s="1"/>
  <c r="AD211" i="37" s="1"/>
  <c r="AA212" i="37"/>
  <c r="AB212" i="37" s="1"/>
  <c r="AD212" i="37" s="1"/>
  <c r="AA213" i="37"/>
  <c r="AB213" i="37" s="1"/>
  <c r="AD213" i="37" s="1"/>
  <c r="AA214" i="37"/>
  <c r="AB214" i="37" s="1"/>
  <c r="AD214" i="37" s="1"/>
  <c r="AA215" i="37"/>
  <c r="AB215" i="37" s="1"/>
  <c r="AD215" i="37" s="1"/>
  <c r="AA216" i="37"/>
  <c r="AB216" i="37" s="1"/>
  <c r="AD216" i="37" s="1"/>
  <c r="AA217" i="37"/>
  <c r="AB217" i="37" s="1"/>
  <c r="AD217" i="37" s="1"/>
  <c r="AA218" i="37"/>
  <c r="AB218" i="37" s="1"/>
  <c r="AD218" i="37" s="1"/>
  <c r="AA219" i="37"/>
  <c r="AB219" i="37" s="1"/>
  <c r="AD219" i="37" s="1"/>
  <c r="AA220" i="37"/>
  <c r="AB220" i="37" s="1"/>
  <c r="AD220" i="37" s="1"/>
  <c r="AA221" i="37"/>
  <c r="AB221" i="37" s="1"/>
  <c r="AD221" i="37" s="1"/>
  <c r="AA222" i="37"/>
  <c r="AB222" i="37" s="1"/>
  <c r="AD222" i="37" s="1"/>
  <c r="AA223" i="37"/>
  <c r="AB223" i="37" s="1"/>
  <c r="AD223" i="37" s="1"/>
  <c r="AA224" i="37"/>
  <c r="AB224" i="37" s="1"/>
  <c r="AD224" i="37" s="1"/>
  <c r="AA225" i="37"/>
  <c r="AB225" i="37" s="1"/>
  <c r="AD225" i="37" s="1"/>
  <c r="AA235" i="37"/>
  <c r="AB235" i="37" s="1"/>
  <c r="AD235" i="37" s="1"/>
  <c r="AA237" i="37"/>
  <c r="AB237" i="37" s="1"/>
  <c r="AD237" i="37" s="1"/>
  <c r="AA257" i="37"/>
  <c r="W531" i="28"/>
  <c r="Y531" i="28" s="1"/>
  <c r="AA531" i="28" s="1"/>
  <c r="AC531" i="28" s="1"/>
  <c r="V531" i="28"/>
  <c r="X531" i="28" s="1"/>
  <c r="Z531" i="28" s="1"/>
  <c r="AB531" i="28" s="1"/>
  <c r="W523" i="28"/>
  <c r="Y523" i="28" s="1"/>
  <c r="AA523" i="28" s="1"/>
  <c r="AC523" i="28" s="1"/>
  <c r="V523" i="28"/>
  <c r="X523" i="28" s="1"/>
  <c r="Z523" i="28" s="1"/>
  <c r="AB523" i="28" s="1"/>
  <c r="W524" i="28"/>
  <c r="Y524" i="28" s="1"/>
  <c r="AA524" i="28" s="1"/>
  <c r="AC524" i="28" s="1"/>
  <c r="V524" i="28"/>
  <c r="X524" i="28" s="1"/>
  <c r="Z524" i="28" s="1"/>
  <c r="AB524" i="28" s="1"/>
  <c r="W525" i="28"/>
  <c r="Y525" i="28" s="1"/>
  <c r="AA525" i="28" s="1"/>
  <c r="AC525" i="28" s="1"/>
  <c r="V525" i="28"/>
  <c r="X525" i="28" s="1"/>
  <c r="Z525" i="28" s="1"/>
  <c r="AB525" i="28" s="1"/>
  <c r="W526" i="28"/>
  <c r="Y526" i="28" s="1"/>
  <c r="AA526" i="28" s="1"/>
  <c r="AC526" i="28" s="1"/>
  <c r="V526" i="28"/>
  <c r="X526" i="28" s="1"/>
  <c r="Z526" i="28" s="1"/>
  <c r="AB526" i="28" s="1"/>
  <c r="W527" i="28"/>
  <c r="Y527" i="28" s="1"/>
  <c r="AA527" i="28" s="1"/>
  <c r="AC527" i="28" s="1"/>
  <c r="V527" i="28"/>
  <c r="X527" i="28" s="1"/>
  <c r="Z527" i="28" s="1"/>
  <c r="AB527" i="28" s="1"/>
  <c r="W528" i="28"/>
  <c r="Y528" i="28" s="1"/>
  <c r="AA528" i="28" s="1"/>
  <c r="AC528" i="28" s="1"/>
  <c r="V528" i="28"/>
  <c r="X528" i="28" s="1"/>
  <c r="Z528" i="28" s="1"/>
  <c r="AB528" i="28" s="1"/>
  <c r="W529" i="28"/>
  <c r="Y529" i="28" s="1"/>
  <c r="AA529" i="28" s="1"/>
  <c r="AC529" i="28" s="1"/>
  <c r="V529" i="28"/>
  <c r="X529" i="28" s="1"/>
  <c r="Z529" i="28" s="1"/>
  <c r="AB529" i="28" s="1"/>
  <c r="W530" i="28"/>
  <c r="Y530" i="28" s="1"/>
  <c r="AA530" i="28" s="1"/>
  <c r="AC530" i="28" s="1"/>
  <c r="V530" i="28"/>
  <c r="X530" i="28" s="1"/>
  <c r="Z530" i="28" s="1"/>
  <c r="AB530" i="28" s="1"/>
  <c r="AA109" i="37"/>
  <c r="AB109" i="37" s="1"/>
  <c r="AD109" i="37" s="1"/>
  <c r="AA110" i="37"/>
  <c r="AB110" i="37" s="1"/>
  <c r="AD110" i="37" s="1"/>
  <c r="AA111" i="37"/>
  <c r="AB111" i="37" s="1"/>
  <c r="AD111" i="37" s="1"/>
  <c r="AA112" i="37"/>
  <c r="AB112" i="37" s="1"/>
  <c r="AD112" i="37" s="1"/>
  <c r="AA113" i="37"/>
  <c r="AB113" i="37" s="1"/>
  <c r="AD113" i="37" s="1"/>
  <c r="AA114" i="37"/>
  <c r="AB114" i="37" s="1"/>
  <c r="AD114" i="37" s="1"/>
  <c r="AA115" i="37"/>
  <c r="AB115" i="37" s="1"/>
  <c r="AD115" i="37" s="1"/>
  <c r="AA116" i="37"/>
  <c r="AB116" i="37" s="1"/>
  <c r="AD116" i="37" s="1"/>
  <c r="AA117" i="37"/>
  <c r="AB117" i="37" s="1"/>
  <c r="AD117" i="37" s="1"/>
  <c r="AA118" i="37"/>
  <c r="AB118" i="37" s="1"/>
  <c r="AD118" i="37" s="1"/>
  <c r="AA119" i="37"/>
  <c r="AB119" i="37" s="1"/>
  <c r="AD119" i="37" s="1"/>
  <c r="AA120" i="37"/>
  <c r="AB120" i="37" s="1"/>
  <c r="AD120" i="37" s="1"/>
  <c r="AA121" i="37"/>
  <c r="AB121" i="37" s="1"/>
  <c r="AD121" i="37" s="1"/>
  <c r="AA122" i="37"/>
  <c r="AB122" i="37" s="1"/>
  <c r="AD122" i="37" s="1"/>
  <c r="AA123" i="37"/>
  <c r="AB123" i="37" s="1"/>
  <c r="AD123" i="37" s="1"/>
  <c r="AA124" i="37"/>
  <c r="AB124" i="37" s="1"/>
  <c r="AD124" i="37" s="1"/>
  <c r="AA125" i="37"/>
  <c r="AB125" i="37" s="1"/>
  <c r="AD125" i="37" s="1"/>
  <c r="AA126" i="37"/>
  <c r="AB126" i="37" s="1"/>
  <c r="AD126" i="37" s="1"/>
  <c r="AA127" i="37"/>
  <c r="AB127" i="37" s="1"/>
  <c r="AD127" i="37" s="1"/>
  <c r="AA128" i="37"/>
  <c r="AB128" i="37" s="1"/>
  <c r="AD128" i="37" s="1"/>
  <c r="AA129" i="37"/>
  <c r="AB129" i="37" s="1"/>
  <c r="AD129" i="37" s="1"/>
  <c r="AA130" i="37"/>
  <c r="AB130" i="37" s="1"/>
  <c r="AD130" i="37" s="1"/>
  <c r="AA131" i="37"/>
  <c r="AB131" i="37" s="1"/>
  <c r="AD131" i="37" s="1"/>
  <c r="AA132" i="37"/>
  <c r="AB132" i="37" s="1"/>
  <c r="AD132" i="37" s="1"/>
  <c r="AA133" i="37"/>
  <c r="AB133" i="37" s="1"/>
  <c r="AD133" i="37" s="1"/>
  <c r="AA134" i="37"/>
  <c r="AB134" i="37" s="1"/>
  <c r="AD134" i="37" s="1"/>
  <c r="AA135" i="37"/>
  <c r="AB135" i="37" s="1"/>
  <c r="AD135" i="37" s="1"/>
  <c r="W522" i="28"/>
  <c r="Y522" i="28" s="1"/>
  <c r="AA522" i="28" s="1"/>
  <c r="AC522" i="28" s="1"/>
  <c r="V522" i="28"/>
  <c r="X522" i="28" s="1"/>
  <c r="Z522" i="28" s="1"/>
  <c r="AB522" i="28" s="1"/>
  <c r="W514" i="28"/>
  <c r="Y514" i="28" s="1"/>
  <c r="AA514" i="28" s="1"/>
  <c r="AC514" i="28" s="1"/>
  <c r="V514" i="28"/>
  <c r="X514" i="28" s="1"/>
  <c r="Z514" i="28" s="1"/>
  <c r="AB514" i="28" s="1"/>
  <c r="W515" i="28"/>
  <c r="Y515" i="28" s="1"/>
  <c r="AA515" i="28" s="1"/>
  <c r="AC515" i="28" s="1"/>
  <c r="V515" i="28"/>
  <c r="X515" i="28" s="1"/>
  <c r="Z515" i="28" s="1"/>
  <c r="AB515" i="28" s="1"/>
  <c r="W516" i="28"/>
  <c r="Y516" i="28" s="1"/>
  <c r="AA516" i="28" s="1"/>
  <c r="AC516" i="28" s="1"/>
  <c r="V516" i="28"/>
  <c r="X516" i="28" s="1"/>
  <c r="Z516" i="28" s="1"/>
  <c r="AB516" i="28" s="1"/>
  <c r="W517" i="28"/>
  <c r="Y517" i="28" s="1"/>
  <c r="AA517" i="28" s="1"/>
  <c r="AC517" i="28" s="1"/>
  <c r="V517" i="28"/>
  <c r="X517" i="28" s="1"/>
  <c r="Z517" i="28" s="1"/>
  <c r="AB517" i="28" s="1"/>
  <c r="W518" i="28"/>
  <c r="Y518" i="28" s="1"/>
  <c r="AA518" i="28" s="1"/>
  <c r="AC518" i="28" s="1"/>
  <c r="V518" i="28"/>
  <c r="X518" i="28" s="1"/>
  <c r="Z518" i="28" s="1"/>
  <c r="AB518" i="28" s="1"/>
  <c r="W519" i="28"/>
  <c r="Y519" i="28" s="1"/>
  <c r="AA519" i="28" s="1"/>
  <c r="AC519" i="28" s="1"/>
  <c r="V519" i="28"/>
  <c r="X519" i="28" s="1"/>
  <c r="Z519" i="28" s="1"/>
  <c r="AB519" i="28" s="1"/>
  <c r="W520" i="28"/>
  <c r="Y520" i="28" s="1"/>
  <c r="AA520" i="28" s="1"/>
  <c r="AC520" i="28" s="1"/>
  <c r="V520" i="28"/>
  <c r="X520" i="28" s="1"/>
  <c r="Z520" i="28" s="1"/>
  <c r="AB520" i="28" s="1"/>
  <c r="W521" i="28"/>
  <c r="Y521" i="28" s="1"/>
  <c r="AA521" i="28" s="1"/>
  <c r="AC521" i="28" s="1"/>
  <c r="V521" i="28"/>
  <c r="X521" i="28" s="1"/>
  <c r="Z521" i="28" s="1"/>
  <c r="AB521" i="28" s="1"/>
  <c r="AA48" i="37"/>
  <c r="AB48" i="37"/>
  <c r="AD48" i="37" s="1"/>
  <c r="AA49" i="37"/>
  <c r="AB49" i="37"/>
  <c r="AD49" i="37" s="1"/>
  <c r="AA50" i="37"/>
  <c r="AB50" i="37"/>
  <c r="AD50" i="37" s="1"/>
  <c r="AA54" i="37"/>
  <c r="AB54" i="37"/>
  <c r="AD54" i="37" s="1"/>
  <c r="AB67" i="37"/>
  <c r="AD67" i="37" s="1"/>
  <c r="AA68" i="37"/>
  <c r="AB68" i="37"/>
  <c r="AD68" i="37" s="1"/>
  <c r="AA77" i="37"/>
  <c r="AB77" i="37"/>
  <c r="AD77" i="37" s="1"/>
  <c r="AA78" i="37"/>
  <c r="AB78" i="37"/>
  <c r="AD78" i="37" s="1"/>
  <c r="AA82" i="37"/>
  <c r="AB82" i="37"/>
  <c r="AD82" i="37" s="1"/>
  <c r="AA83" i="37"/>
  <c r="AB83" i="37"/>
  <c r="AD83" i="37" s="1"/>
  <c r="AA87" i="37"/>
  <c r="AB87" i="37"/>
  <c r="AD87" i="37" s="1"/>
  <c r="AA88" i="37"/>
  <c r="AB88" i="37"/>
  <c r="AD88" i="37" s="1"/>
  <c r="AA101" i="37"/>
  <c r="AB101" i="37"/>
  <c r="AD101" i="37" s="1"/>
  <c r="AA102" i="37"/>
  <c r="AB102" i="37"/>
  <c r="AD102" i="37" s="1"/>
  <c r="AA103" i="37"/>
  <c r="AB103" i="37"/>
  <c r="AD103" i="37" s="1"/>
  <c r="AA104" i="37"/>
  <c r="AB104" i="37"/>
  <c r="AD104" i="37" s="1"/>
  <c r="AA105" i="37"/>
  <c r="AB105" i="37"/>
  <c r="AD105" i="37" s="1"/>
  <c r="AA106" i="37"/>
  <c r="AB106" i="37"/>
  <c r="AD106" i="37" s="1"/>
  <c r="AA107" i="37"/>
  <c r="AB107" i="37"/>
  <c r="AD107" i="37" s="1"/>
  <c r="AA108" i="37"/>
  <c r="AB108" i="37"/>
  <c r="AD108" i="37" s="1"/>
  <c r="Y1098" i="27"/>
  <c r="AA1098" i="27" s="1"/>
  <c r="AC1098" i="27" s="1"/>
  <c r="AE1098" i="27" s="1"/>
  <c r="X1098" i="27"/>
  <c r="Z1098" i="27" s="1"/>
  <c r="AB1098" i="27" s="1"/>
  <c r="AD1098" i="27" s="1"/>
  <c r="Y1153" i="27"/>
  <c r="AA1153" i="27" s="1"/>
  <c r="AC1153" i="27" s="1"/>
  <c r="AE1153" i="27" s="1"/>
  <c r="X1153" i="27"/>
  <c r="Z1153" i="27" s="1"/>
  <c r="AB1153" i="27" s="1"/>
  <c r="AD1153" i="27" s="1"/>
  <c r="Y1150" i="27"/>
  <c r="AA1150" i="27" s="1"/>
  <c r="AC1150" i="27" s="1"/>
  <c r="AE1150" i="27" s="1"/>
  <c r="X1150" i="27"/>
  <c r="Z1150" i="27" s="1"/>
  <c r="AB1150" i="27" s="1"/>
  <c r="AD1150" i="27" s="1"/>
  <c r="Y1149" i="27"/>
  <c r="AA1149" i="27" s="1"/>
  <c r="AC1149" i="27" s="1"/>
  <c r="AE1149" i="27" s="1"/>
  <c r="X1149" i="27"/>
  <c r="Z1149" i="27" s="1"/>
  <c r="AB1149" i="27" s="1"/>
  <c r="AD1149" i="27" s="1"/>
  <c r="Y1136" i="27"/>
  <c r="AA1136" i="27" s="1"/>
  <c r="AC1136" i="27" s="1"/>
  <c r="AE1136" i="27" s="1"/>
  <c r="X1136" i="27"/>
  <c r="Z1136" i="27" s="1"/>
  <c r="AB1136" i="27" s="1"/>
  <c r="AD1136" i="27" s="1"/>
  <c r="Y1120" i="27"/>
  <c r="AA1120" i="27" s="1"/>
  <c r="AC1120" i="27" s="1"/>
  <c r="AE1120" i="27" s="1"/>
  <c r="X1120" i="27"/>
  <c r="Z1120" i="27" s="1"/>
  <c r="AB1120" i="27" s="1"/>
  <c r="AD1120" i="27" s="1"/>
  <c r="Y1117" i="27"/>
  <c r="AA1117" i="27" s="1"/>
  <c r="AC1117" i="27" s="1"/>
  <c r="AE1117" i="27" s="1"/>
  <c r="X1117" i="27"/>
  <c r="Z1117" i="27" s="1"/>
  <c r="AB1117" i="27" s="1"/>
  <c r="AD1117" i="27" s="1"/>
  <c r="Y1116" i="27"/>
  <c r="AA1116" i="27" s="1"/>
  <c r="AC1116" i="27" s="1"/>
  <c r="AE1116" i="27" s="1"/>
  <c r="X1116" i="27"/>
  <c r="Z1116" i="27" s="1"/>
  <c r="AB1116" i="27" s="1"/>
  <c r="AD1116" i="27" s="1"/>
  <c r="Y1106" i="27"/>
  <c r="AA1106" i="27" s="1"/>
  <c r="AC1106" i="27" s="1"/>
  <c r="AE1106" i="27" s="1"/>
  <c r="X1106" i="27"/>
  <c r="Z1106" i="27" s="1"/>
  <c r="AB1106" i="27" s="1"/>
  <c r="AD1106" i="27" s="1"/>
  <c r="Y1104" i="27"/>
  <c r="AA1104" i="27" s="1"/>
  <c r="AC1104" i="27" s="1"/>
  <c r="AE1104" i="27" s="1"/>
  <c r="X1104" i="27"/>
  <c r="Z1104" i="27" s="1"/>
  <c r="AB1104" i="27" s="1"/>
  <c r="AD1104" i="27" s="1"/>
  <c r="Y1103" i="27"/>
  <c r="AA1103" i="27" s="1"/>
  <c r="AC1103" i="27" s="1"/>
  <c r="AE1103" i="27" s="1"/>
  <c r="X1103" i="27"/>
  <c r="Z1103" i="27" s="1"/>
  <c r="AB1103" i="27" s="1"/>
  <c r="AD1103" i="27" s="1"/>
  <c r="Y1097" i="27"/>
  <c r="AA1097" i="27" s="1"/>
  <c r="AC1097" i="27" s="1"/>
  <c r="AE1097" i="27" s="1"/>
  <c r="X1097" i="27"/>
  <c r="Z1097" i="27" s="1"/>
  <c r="AB1097" i="27" s="1"/>
  <c r="AD1097" i="27" s="1"/>
  <c r="Y1096" i="27"/>
  <c r="AA1096" i="27" s="1"/>
  <c r="AC1096" i="27" s="1"/>
  <c r="AE1096" i="27" s="1"/>
  <c r="X1096" i="27"/>
  <c r="Z1096" i="27" s="1"/>
  <c r="AB1096" i="27" s="1"/>
  <c r="AD1096" i="27" s="1"/>
  <c r="Y1095" i="27"/>
  <c r="AA1095" i="27" s="1"/>
  <c r="AC1095" i="27" s="1"/>
  <c r="AE1095" i="27" s="1"/>
  <c r="X1095" i="27"/>
  <c r="Z1095" i="27" s="1"/>
  <c r="AB1095" i="27" s="1"/>
  <c r="AD1095" i="27" s="1"/>
  <c r="Y1079" i="27"/>
  <c r="AA1079" i="27" s="1"/>
  <c r="AC1079" i="27" s="1"/>
  <c r="AE1079" i="27" s="1"/>
  <c r="X1079" i="27"/>
  <c r="Z1079" i="27" s="1"/>
  <c r="AB1079" i="27" s="1"/>
  <c r="AD1079" i="27" s="1"/>
  <c r="Y1075" i="27"/>
  <c r="AA1075" i="27" s="1"/>
  <c r="AC1075" i="27" s="1"/>
  <c r="AE1075" i="27" s="1"/>
  <c r="X1075" i="27"/>
  <c r="Z1075" i="27" s="1"/>
  <c r="AB1075" i="27" s="1"/>
  <c r="AD1075" i="27" s="1"/>
  <c r="Y1074" i="27"/>
  <c r="AA1074" i="27" s="1"/>
  <c r="AC1074" i="27" s="1"/>
  <c r="AE1074" i="27" s="1"/>
  <c r="X1074" i="27"/>
  <c r="Z1074" i="27" s="1"/>
  <c r="AB1074" i="27" s="1"/>
  <c r="AD1074" i="27" s="1"/>
  <c r="Y1048" i="27"/>
  <c r="AA1048" i="27" s="1"/>
  <c r="AC1048" i="27" s="1"/>
  <c r="AE1048" i="27" s="1"/>
  <c r="X1048" i="27"/>
  <c r="Z1048" i="27" s="1"/>
  <c r="AB1048" i="27" s="1"/>
  <c r="AD1048" i="27" s="1"/>
  <c r="Y1044" i="27"/>
  <c r="AA1044" i="27" s="1"/>
  <c r="AC1044" i="27" s="1"/>
  <c r="AE1044" i="27" s="1"/>
  <c r="X1044" i="27"/>
  <c r="Z1044" i="27" s="1"/>
  <c r="AB1044" i="27" s="1"/>
  <c r="AD1044" i="27" s="1"/>
  <c r="Y1043" i="27"/>
  <c r="AA1043" i="27" s="1"/>
  <c r="AC1043" i="27" s="1"/>
  <c r="AE1043" i="27" s="1"/>
  <c r="X1043" i="27"/>
  <c r="Z1043" i="27" s="1"/>
  <c r="AB1043" i="27" s="1"/>
  <c r="AD1043" i="27" s="1"/>
  <c r="AA51" i="37"/>
  <c r="AB51" i="37" s="1"/>
  <c r="AD51" i="37" s="1"/>
  <c r="AE51" i="37" s="1"/>
  <c r="AA52" i="37"/>
  <c r="AB52" i="37" s="1"/>
  <c r="AD52" i="37" s="1"/>
  <c r="AA53" i="37"/>
  <c r="AB53" i="37" s="1"/>
  <c r="AD53" i="37" s="1"/>
  <c r="AA55" i="37"/>
  <c r="AB55" i="37" s="1"/>
  <c r="AD55" i="37" s="1"/>
  <c r="AA56" i="37"/>
  <c r="AB56" i="37" s="1"/>
  <c r="AD56" i="37" s="1"/>
  <c r="AA57" i="37"/>
  <c r="AA58" i="37"/>
  <c r="AA59" i="37"/>
  <c r="AB59" i="37" s="1"/>
  <c r="AD59" i="37" s="1"/>
  <c r="AB60" i="37"/>
  <c r="AD60" i="37" s="1"/>
  <c r="AA61" i="37"/>
  <c r="AB61" i="37" s="1"/>
  <c r="AD61" i="37" s="1"/>
  <c r="AA62" i="37"/>
  <c r="AB62" i="37" s="1"/>
  <c r="AD62" i="37" s="1"/>
  <c r="AA63" i="37"/>
  <c r="AB63" i="37" s="1"/>
  <c r="AD63" i="37" s="1"/>
  <c r="AA64" i="37"/>
  <c r="AB64" i="37" s="1"/>
  <c r="AD64" i="37" s="1"/>
  <c r="AA65" i="37"/>
  <c r="AB65" i="37" s="1"/>
  <c r="AD65" i="37" s="1"/>
  <c r="AA66" i="37"/>
  <c r="AB66" i="37" s="1"/>
  <c r="AD66" i="37" s="1"/>
  <c r="AA69" i="37"/>
  <c r="AB69" i="37" s="1"/>
  <c r="AD69" i="37" s="1"/>
  <c r="AA70" i="37"/>
  <c r="AB70" i="37" s="1"/>
  <c r="AD70" i="37" s="1"/>
  <c r="AA71" i="37"/>
  <c r="AB71" i="37" s="1"/>
  <c r="AD71" i="37" s="1"/>
  <c r="AB72" i="37"/>
  <c r="AD72" i="37" s="1"/>
  <c r="AA73" i="37"/>
  <c r="AB73" i="37" s="1"/>
  <c r="AD73" i="37" s="1"/>
  <c r="AA74" i="37"/>
  <c r="AB74" i="37" s="1"/>
  <c r="AD74" i="37" s="1"/>
  <c r="AA75" i="37"/>
  <c r="AB75" i="37" s="1"/>
  <c r="AD75" i="37" s="1"/>
  <c r="AA76" i="37"/>
  <c r="AB76" i="37" s="1"/>
  <c r="AD76" i="37" s="1"/>
  <c r="AA79" i="37"/>
  <c r="AB79" i="37" s="1"/>
  <c r="AD79" i="37" s="1"/>
  <c r="AA80" i="37"/>
  <c r="AB80" i="37" s="1"/>
  <c r="AD80" i="37" s="1"/>
  <c r="AA81" i="37"/>
  <c r="AB81" i="37" s="1"/>
  <c r="AD81" i="37" s="1"/>
  <c r="AA84" i="37"/>
  <c r="AB84" i="37" s="1"/>
  <c r="AD84" i="37" s="1"/>
  <c r="AA85" i="37"/>
  <c r="AB85" i="37" s="1"/>
  <c r="AD85" i="37" s="1"/>
  <c r="AA86" i="37"/>
  <c r="AB86" i="37" s="1"/>
  <c r="AD86" i="37" s="1"/>
  <c r="AA89" i="37"/>
  <c r="AB89" i="37" s="1"/>
  <c r="AD89" i="37" s="1"/>
  <c r="AA90" i="37"/>
  <c r="AB90" i="37" s="1"/>
  <c r="AD90" i="37" s="1"/>
  <c r="AA91" i="37"/>
  <c r="AB91" i="37" s="1"/>
  <c r="AD91" i="37" s="1"/>
  <c r="AA92" i="37"/>
  <c r="AB92" i="37" s="1"/>
  <c r="AD92" i="37" s="1"/>
  <c r="AA93" i="37"/>
  <c r="AB93" i="37" s="1"/>
  <c r="AD93" i="37" s="1"/>
  <c r="AA94" i="37"/>
  <c r="AB94" i="37" s="1"/>
  <c r="AD94" i="37" s="1"/>
  <c r="AA95" i="37"/>
  <c r="AB95" i="37" s="1"/>
  <c r="AD95" i="37" s="1"/>
  <c r="AA96" i="37"/>
  <c r="AB96" i="37" s="1"/>
  <c r="AD96" i="37" s="1"/>
  <c r="AA97" i="37"/>
  <c r="AB97" i="37" s="1"/>
  <c r="AD97" i="37" s="1"/>
  <c r="AA98" i="37"/>
  <c r="AB98" i="37" s="1"/>
  <c r="AD98" i="37" s="1"/>
  <c r="AA99" i="37"/>
  <c r="AB99" i="37" s="1"/>
  <c r="AD99" i="37" s="1"/>
  <c r="AA100" i="37"/>
  <c r="AB100" i="37" s="1"/>
  <c r="AD100" i="37" s="1"/>
  <c r="W505" i="28"/>
  <c r="Y505" i="28" s="1"/>
  <c r="AA505" i="28" s="1"/>
  <c r="AC505" i="28" s="1"/>
  <c r="V505" i="28"/>
  <c r="X505" i="28" s="1"/>
  <c r="Z505" i="28" s="1"/>
  <c r="AB505" i="28" s="1"/>
  <c r="W506" i="28"/>
  <c r="Y506" i="28" s="1"/>
  <c r="AA506" i="28" s="1"/>
  <c r="AC506" i="28" s="1"/>
  <c r="V506" i="28"/>
  <c r="X506" i="28" s="1"/>
  <c r="Z506" i="28" s="1"/>
  <c r="AB506" i="28" s="1"/>
  <c r="W507" i="28"/>
  <c r="Y507" i="28" s="1"/>
  <c r="AA507" i="28" s="1"/>
  <c r="AC507" i="28" s="1"/>
  <c r="V507" i="28"/>
  <c r="X507" i="28" s="1"/>
  <c r="Z507" i="28" s="1"/>
  <c r="AB507" i="28" s="1"/>
  <c r="W508" i="28"/>
  <c r="Y508" i="28" s="1"/>
  <c r="AA508" i="28" s="1"/>
  <c r="AC508" i="28" s="1"/>
  <c r="V508" i="28"/>
  <c r="X508" i="28" s="1"/>
  <c r="Z508" i="28" s="1"/>
  <c r="AB508" i="28" s="1"/>
  <c r="W509" i="28"/>
  <c r="Y509" i="28" s="1"/>
  <c r="AA509" i="28" s="1"/>
  <c r="AC509" i="28" s="1"/>
  <c r="V509" i="28"/>
  <c r="X509" i="28" s="1"/>
  <c r="Z509" i="28" s="1"/>
  <c r="AB509" i="28" s="1"/>
  <c r="W510" i="28"/>
  <c r="Y510" i="28" s="1"/>
  <c r="AA510" i="28" s="1"/>
  <c r="AC510" i="28" s="1"/>
  <c r="V510" i="28"/>
  <c r="X510" i="28" s="1"/>
  <c r="Z510" i="28" s="1"/>
  <c r="AB510" i="28" s="1"/>
  <c r="W511" i="28"/>
  <c r="Y511" i="28" s="1"/>
  <c r="AA511" i="28" s="1"/>
  <c r="AC511" i="28" s="1"/>
  <c r="V511" i="28"/>
  <c r="X511" i="28" s="1"/>
  <c r="Z511" i="28" s="1"/>
  <c r="AB511" i="28" s="1"/>
  <c r="W512" i="28"/>
  <c r="Y512" i="28" s="1"/>
  <c r="AA512" i="28" s="1"/>
  <c r="AC512" i="28" s="1"/>
  <c r="V512" i="28"/>
  <c r="X512" i="28" s="1"/>
  <c r="Z512" i="28" s="1"/>
  <c r="AB512" i="28" s="1"/>
  <c r="W513" i="28"/>
  <c r="Y513" i="28" s="1"/>
  <c r="AA513" i="28" s="1"/>
  <c r="AC513" i="28" s="1"/>
  <c r="V513" i="28"/>
  <c r="X513" i="28" s="1"/>
  <c r="Z513" i="28" s="1"/>
  <c r="AB513" i="28" s="1"/>
  <c r="W496" i="28"/>
  <c r="Y496" i="28" s="1"/>
  <c r="AA496" i="28" s="1"/>
  <c r="AC496" i="28" s="1"/>
  <c r="V496" i="28"/>
  <c r="X496" i="28" s="1"/>
  <c r="Z496" i="28" s="1"/>
  <c r="AB496" i="28" s="1"/>
  <c r="W497" i="28"/>
  <c r="Y497" i="28" s="1"/>
  <c r="AA497" i="28" s="1"/>
  <c r="AC497" i="28" s="1"/>
  <c r="V497" i="28"/>
  <c r="X497" i="28" s="1"/>
  <c r="Z497" i="28" s="1"/>
  <c r="AB497" i="28" s="1"/>
  <c r="W498" i="28"/>
  <c r="Y498" i="28" s="1"/>
  <c r="AA498" i="28" s="1"/>
  <c r="AC498" i="28" s="1"/>
  <c r="V498" i="28"/>
  <c r="X498" i="28" s="1"/>
  <c r="Z498" i="28" s="1"/>
  <c r="AB498" i="28" s="1"/>
  <c r="W499" i="28"/>
  <c r="Y499" i="28" s="1"/>
  <c r="AA499" i="28" s="1"/>
  <c r="AC499" i="28" s="1"/>
  <c r="V499" i="28"/>
  <c r="X499" i="28" s="1"/>
  <c r="Z499" i="28" s="1"/>
  <c r="AB499" i="28" s="1"/>
  <c r="W500" i="28"/>
  <c r="Y500" i="28" s="1"/>
  <c r="AA500" i="28" s="1"/>
  <c r="AC500" i="28" s="1"/>
  <c r="V500" i="28"/>
  <c r="X500" i="28" s="1"/>
  <c r="Z500" i="28" s="1"/>
  <c r="AB500" i="28" s="1"/>
  <c r="W501" i="28"/>
  <c r="Y501" i="28" s="1"/>
  <c r="AA501" i="28" s="1"/>
  <c r="AC501" i="28" s="1"/>
  <c r="V501" i="28"/>
  <c r="X501" i="28" s="1"/>
  <c r="Z501" i="28" s="1"/>
  <c r="AB501" i="28" s="1"/>
  <c r="W502" i="28"/>
  <c r="Y502" i="28" s="1"/>
  <c r="AA502" i="28" s="1"/>
  <c r="AC502" i="28" s="1"/>
  <c r="V502" i="28"/>
  <c r="X502" i="28" s="1"/>
  <c r="Z502" i="28" s="1"/>
  <c r="AB502" i="28" s="1"/>
  <c r="W503" i="28"/>
  <c r="Y503" i="28" s="1"/>
  <c r="AA503" i="28" s="1"/>
  <c r="AC503" i="28" s="1"/>
  <c r="V503" i="28"/>
  <c r="X503" i="28" s="1"/>
  <c r="Z503" i="28" s="1"/>
  <c r="AB503" i="28" s="1"/>
  <c r="W504" i="28"/>
  <c r="Y504" i="28" s="1"/>
  <c r="AA504" i="28" s="1"/>
  <c r="AC504" i="28" s="1"/>
  <c r="V504" i="28"/>
  <c r="X504" i="28" s="1"/>
  <c r="Z504" i="28" s="1"/>
  <c r="AB504" i="28" s="1"/>
  <c r="Y10" i="27"/>
  <c r="AA10" i="27" s="1"/>
  <c r="AC10" i="27" s="1"/>
  <c r="AE10" i="27" s="1"/>
  <c r="X10" i="27"/>
  <c r="Z10" i="27" s="1"/>
  <c r="AB10" i="27" s="1"/>
  <c r="W487" i="28"/>
  <c r="Y487" i="28" s="1"/>
  <c r="AA487" i="28" s="1"/>
  <c r="AC487" i="28" s="1"/>
  <c r="V487" i="28"/>
  <c r="X487" i="28" s="1"/>
  <c r="Z487" i="28" s="1"/>
  <c r="AB487" i="28" s="1"/>
  <c r="W488" i="28"/>
  <c r="Y488" i="28" s="1"/>
  <c r="AA488" i="28" s="1"/>
  <c r="AC488" i="28" s="1"/>
  <c r="V488" i="28"/>
  <c r="X488" i="28" s="1"/>
  <c r="Z488" i="28" s="1"/>
  <c r="AB488" i="28" s="1"/>
  <c r="W489" i="28"/>
  <c r="Y489" i="28" s="1"/>
  <c r="AA489" i="28" s="1"/>
  <c r="AC489" i="28" s="1"/>
  <c r="V489" i="28"/>
  <c r="X489" i="28" s="1"/>
  <c r="Z489" i="28" s="1"/>
  <c r="AB489" i="28" s="1"/>
  <c r="W490" i="28"/>
  <c r="Y490" i="28" s="1"/>
  <c r="AA490" i="28" s="1"/>
  <c r="AC490" i="28" s="1"/>
  <c r="V490" i="28"/>
  <c r="X490" i="28" s="1"/>
  <c r="Z490" i="28" s="1"/>
  <c r="AB490" i="28" s="1"/>
  <c r="W491" i="28"/>
  <c r="Y491" i="28" s="1"/>
  <c r="AA491" i="28" s="1"/>
  <c r="AC491" i="28" s="1"/>
  <c r="V491" i="28"/>
  <c r="X491" i="28" s="1"/>
  <c r="Z491" i="28" s="1"/>
  <c r="AB491" i="28" s="1"/>
  <c r="W492" i="28"/>
  <c r="Y492" i="28" s="1"/>
  <c r="AA492" i="28" s="1"/>
  <c r="AC492" i="28" s="1"/>
  <c r="V492" i="28"/>
  <c r="W493" i="28"/>
  <c r="Y493" i="28" s="1"/>
  <c r="AA493" i="28" s="1"/>
  <c r="AC493" i="28" s="1"/>
  <c r="V493" i="28"/>
  <c r="X493" i="28" s="1"/>
  <c r="Z493" i="28" s="1"/>
  <c r="AB493" i="28" s="1"/>
  <c r="W494" i="28"/>
  <c r="Y494" i="28" s="1"/>
  <c r="AA494" i="28" s="1"/>
  <c r="AC494" i="28" s="1"/>
  <c r="V494" i="28"/>
  <c r="X494" i="28" s="1"/>
  <c r="Z494" i="28" s="1"/>
  <c r="AB494" i="28" s="1"/>
  <c r="W495" i="28"/>
  <c r="Y495" i="28" s="1"/>
  <c r="AA495" i="28" s="1"/>
  <c r="AC495" i="28" s="1"/>
  <c r="V495" i="28"/>
  <c r="X495" i="28" s="1"/>
  <c r="Z495" i="28" s="1"/>
  <c r="AB495" i="28" s="1"/>
  <c r="Y1014" i="27"/>
  <c r="AA1014" i="27" s="1"/>
  <c r="AC1014" i="27" s="1"/>
  <c r="AE1014" i="27" s="1"/>
  <c r="X1014" i="27"/>
  <c r="Z1014" i="27" s="1"/>
  <c r="AB1014" i="27" s="1"/>
  <c r="AD1014" i="27" s="1"/>
  <c r="Y1010" i="27"/>
  <c r="AA1010" i="27" s="1"/>
  <c r="AC1010" i="27" s="1"/>
  <c r="AE1010" i="27" s="1"/>
  <c r="X1010" i="27"/>
  <c r="Z1010" i="27" s="1"/>
  <c r="AB1010" i="27" s="1"/>
  <c r="AD1010" i="27" s="1"/>
  <c r="Y1009" i="27"/>
  <c r="AA1009" i="27" s="1"/>
  <c r="AC1009" i="27" s="1"/>
  <c r="AE1009" i="27" s="1"/>
  <c r="X1009" i="27"/>
  <c r="Z1009" i="27" s="1"/>
  <c r="AB1009" i="27" s="1"/>
  <c r="AD1009" i="27" s="1"/>
  <c r="W479" i="28"/>
  <c r="Y479" i="28" s="1"/>
  <c r="AA479" i="28" s="1"/>
  <c r="AC479" i="28" s="1"/>
  <c r="V479" i="28"/>
  <c r="X479" i="28" s="1"/>
  <c r="Z479" i="28" s="1"/>
  <c r="AB479" i="28" s="1"/>
  <c r="W480" i="28"/>
  <c r="Y480" i="28" s="1"/>
  <c r="AA480" i="28" s="1"/>
  <c r="AC480" i="28" s="1"/>
  <c r="V480" i="28"/>
  <c r="X480" i="28" s="1"/>
  <c r="Z480" i="28" s="1"/>
  <c r="AB480" i="28" s="1"/>
  <c r="W481" i="28"/>
  <c r="Y481" i="28" s="1"/>
  <c r="AA481" i="28" s="1"/>
  <c r="AC481" i="28" s="1"/>
  <c r="V481" i="28"/>
  <c r="X481" i="28" s="1"/>
  <c r="Z481" i="28" s="1"/>
  <c r="AB481" i="28" s="1"/>
  <c r="W482" i="28"/>
  <c r="Y482" i="28" s="1"/>
  <c r="AA482" i="28" s="1"/>
  <c r="AC482" i="28" s="1"/>
  <c r="V482" i="28"/>
  <c r="X482" i="28" s="1"/>
  <c r="Z482" i="28" s="1"/>
  <c r="AB482" i="28" s="1"/>
  <c r="W483" i="28"/>
  <c r="Y483" i="28" s="1"/>
  <c r="AA483" i="28" s="1"/>
  <c r="AC483" i="28" s="1"/>
  <c r="V483" i="28"/>
  <c r="X483" i="28" s="1"/>
  <c r="Z483" i="28" s="1"/>
  <c r="AB483" i="28" s="1"/>
  <c r="W484" i="28"/>
  <c r="Y484" i="28" s="1"/>
  <c r="AA484" i="28" s="1"/>
  <c r="AC484" i="28" s="1"/>
  <c r="V484" i="28"/>
  <c r="X484" i="28" s="1"/>
  <c r="Z484" i="28" s="1"/>
  <c r="AB484" i="28" s="1"/>
  <c r="W485" i="28"/>
  <c r="Y485" i="28" s="1"/>
  <c r="AA485" i="28" s="1"/>
  <c r="AC485" i="28" s="1"/>
  <c r="V485" i="28"/>
  <c r="X485" i="28" s="1"/>
  <c r="Z485" i="28" s="1"/>
  <c r="AB485" i="28" s="1"/>
  <c r="W486" i="28"/>
  <c r="Y486" i="28" s="1"/>
  <c r="AA486" i="28" s="1"/>
  <c r="AC486" i="28" s="1"/>
  <c r="V486" i="28"/>
  <c r="X486" i="28" s="1"/>
  <c r="Z486" i="28" s="1"/>
  <c r="AB486" i="28" s="1"/>
  <c r="Y22" i="27"/>
  <c r="AA22" i="27" s="1"/>
  <c r="AC22" i="27" s="1"/>
  <c r="AE22" i="27" s="1"/>
  <c r="X22" i="27"/>
  <c r="Z22" i="27" s="1"/>
  <c r="AB22" i="27" s="1"/>
  <c r="AD22" i="27" s="1"/>
  <c r="Y149" i="27"/>
  <c r="AA149" i="27" s="1"/>
  <c r="AC149" i="27" s="1"/>
  <c r="AE149" i="27" s="1"/>
  <c r="X149" i="27"/>
  <c r="Z149" i="27" s="1"/>
  <c r="AB149" i="27" s="1"/>
  <c r="AD149" i="27" s="1"/>
  <c r="Y169" i="27"/>
  <c r="AA169" i="27" s="1"/>
  <c r="AC169" i="27" s="1"/>
  <c r="AE169" i="27" s="1"/>
  <c r="X169" i="27"/>
  <c r="Z169" i="27" s="1"/>
  <c r="AB169" i="27" s="1"/>
  <c r="AD169" i="27" s="1"/>
  <c r="Y209" i="27"/>
  <c r="AA209" i="27" s="1"/>
  <c r="AC209" i="27" s="1"/>
  <c r="AE209" i="27" s="1"/>
  <c r="X209" i="27"/>
  <c r="Z209" i="27" s="1"/>
  <c r="AB209" i="27" s="1"/>
  <c r="AD209" i="27" s="1"/>
  <c r="Y284" i="27"/>
  <c r="AA284" i="27" s="1"/>
  <c r="AC284" i="27" s="1"/>
  <c r="AE284" i="27" s="1"/>
  <c r="X284" i="27"/>
  <c r="Z284" i="27" s="1"/>
  <c r="AB284" i="27" s="1"/>
  <c r="AD284" i="27" s="1"/>
  <c r="Y292" i="27"/>
  <c r="AA292" i="27" s="1"/>
  <c r="AC292" i="27" s="1"/>
  <c r="AE292" i="27" s="1"/>
  <c r="X292" i="27"/>
  <c r="Z292" i="27" s="1"/>
  <c r="AB292" i="27" s="1"/>
  <c r="AD292" i="27" s="1"/>
  <c r="Y296" i="27"/>
  <c r="AA296" i="27" s="1"/>
  <c r="AC296" i="27" s="1"/>
  <c r="AE296" i="27" s="1"/>
  <c r="X296" i="27"/>
  <c r="Z296" i="27" s="1"/>
  <c r="AB296" i="27" s="1"/>
  <c r="AD296" i="27" s="1"/>
  <c r="Y676" i="27"/>
  <c r="AA676" i="27" s="1"/>
  <c r="AC676" i="27" s="1"/>
  <c r="AE676" i="27" s="1"/>
  <c r="X676" i="27"/>
  <c r="Z676" i="27" s="1"/>
  <c r="AB676" i="27" s="1"/>
  <c r="AD676" i="27" s="1"/>
  <c r="Y963" i="27"/>
  <c r="AA963" i="27" s="1"/>
  <c r="AC963" i="27" s="1"/>
  <c r="AE963" i="27" s="1"/>
  <c r="X963" i="27"/>
  <c r="Z963" i="27" s="1"/>
  <c r="AB963" i="27" s="1"/>
  <c r="AD963" i="27" s="1"/>
  <c r="Y993" i="27"/>
  <c r="AA993" i="27" s="1"/>
  <c r="AC993" i="27" s="1"/>
  <c r="AE993" i="27" s="1"/>
  <c r="X993" i="27"/>
  <c r="Z993" i="27" s="1"/>
  <c r="AB993" i="27" s="1"/>
  <c r="AD993" i="27" s="1"/>
  <c r="Y975" i="27"/>
  <c r="AA975" i="27" s="1"/>
  <c r="AC975" i="27" s="1"/>
  <c r="AE975" i="27" s="1"/>
  <c r="X975" i="27"/>
  <c r="Z975" i="27" s="1"/>
  <c r="AB975" i="27" s="1"/>
  <c r="AD975" i="27" s="1"/>
  <c r="Y971" i="27"/>
  <c r="AA971" i="27" s="1"/>
  <c r="AC971" i="27" s="1"/>
  <c r="AE971" i="27" s="1"/>
  <c r="X971" i="27"/>
  <c r="Z971" i="27" s="1"/>
  <c r="AB971" i="27" s="1"/>
  <c r="AD971" i="27" s="1"/>
  <c r="Y962" i="27"/>
  <c r="AA962" i="27" s="1"/>
  <c r="AC962" i="27" s="1"/>
  <c r="AE962" i="27" s="1"/>
  <c r="X962" i="27"/>
  <c r="Z962" i="27" s="1"/>
  <c r="AB962" i="27" s="1"/>
  <c r="AD962" i="27" s="1"/>
  <c r="Y945" i="27"/>
  <c r="AA945" i="27" s="1"/>
  <c r="AC945" i="27" s="1"/>
  <c r="AE945" i="27" s="1"/>
  <c r="X945" i="27"/>
  <c r="Z945" i="27" s="1"/>
  <c r="AB945" i="27" s="1"/>
  <c r="AD945" i="27" s="1"/>
  <c r="Y940" i="27"/>
  <c r="AA940" i="27" s="1"/>
  <c r="AC940" i="27" s="1"/>
  <c r="AE940" i="27" s="1"/>
  <c r="X940" i="27"/>
  <c r="Z940" i="27" s="1"/>
  <c r="AB940" i="27" s="1"/>
  <c r="AD940" i="27" s="1"/>
  <c r="Y941" i="27"/>
  <c r="AA941" i="27" s="1"/>
  <c r="AC941" i="27" s="1"/>
  <c r="AE941" i="27" s="1"/>
  <c r="X941" i="27"/>
  <c r="Z941" i="27" s="1"/>
  <c r="AB941" i="27" s="1"/>
  <c r="AD941" i="27" s="1"/>
  <c r="Y925" i="27"/>
  <c r="AA925" i="27" s="1"/>
  <c r="AC925" i="27" s="1"/>
  <c r="AE925" i="27" s="1"/>
  <c r="X925" i="27"/>
  <c r="Z925" i="27" s="1"/>
  <c r="AB925" i="27" s="1"/>
  <c r="AD925" i="27" s="1"/>
  <c r="Y922" i="27"/>
  <c r="AA922" i="27" s="1"/>
  <c r="AC922" i="27" s="1"/>
  <c r="AE922" i="27" s="1"/>
  <c r="X922" i="27"/>
  <c r="Z922" i="27" s="1"/>
  <c r="AB922" i="27" s="1"/>
  <c r="AD922" i="27" s="1"/>
  <c r="Y923" i="27"/>
  <c r="AA923" i="27" s="1"/>
  <c r="AC923" i="27" s="1"/>
  <c r="AE923" i="27" s="1"/>
  <c r="X923" i="27"/>
  <c r="Z923" i="27" s="1"/>
  <c r="AB923" i="27" s="1"/>
  <c r="AD923" i="27" s="1"/>
  <c r="Y888" i="27"/>
  <c r="AA888" i="27" s="1"/>
  <c r="AC888" i="27" s="1"/>
  <c r="AE888" i="27" s="1"/>
  <c r="X888" i="27"/>
  <c r="Z888" i="27" s="1"/>
  <c r="AB888" i="27" s="1"/>
  <c r="AD888" i="27" s="1"/>
  <c r="Y885" i="27"/>
  <c r="AA885" i="27" s="1"/>
  <c r="AC885" i="27" s="1"/>
  <c r="AE885" i="27" s="1"/>
  <c r="X885" i="27"/>
  <c r="Z885" i="27" s="1"/>
  <c r="AB885" i="27" s="1"/>
  <c r="AD885" i="27" s="1"/>
  <c r="Y886" i="27"/>
  <c r="AA886" i="27" s="1"/>
  <c r="AC886" i="27" s="1"/>
  <c r="AE886" i="27" s="1"/>
  <c r="X886" i="27"/>
  <c r="Z886" i="27" s="1"/>
  <c r="AB886" i="27" s="1"/>
  <c r="AD886" i="27" s="1"/>
  <c r="Y866" i="27"/>
  <c r="AA866" i="27" s="1"/>
  <c r="AC866" i="27" s="1"/>
  <c r="AE866" i="27" s="1"/>
  <c r="X866" i="27"/>
  <c r="Z866" i="27" s="1"/>
  <c r="AB866" i="27" s="1"/>
  <c r="AD866" i="27" s="1"/>
  <c r="Y867" i="27"/>
  <c r="AA867" i="27" s="1"/>
  <c r="AC867" i="27" s="1"/>
  <c r="AE867" i="27" s="1"/>
  <c r="X867" i="27"/>
  <c r="Z867" i="27" s="1"/>
  <c r="AB867" i="27" s="1"/>
  <c r="AD867" i="27" s="1"/>
  <c r="Y868" i="27"/>
  <c r="AA868" i="27" s="1"/>
  <c r="AC868" i="27" s="1"/>
  <c r="AE868" i="27" s="1"/>
  <c r="X868" i="27"/>
  <c r="Z868" i="27" s="1"/>
  <c r="AB868" i="27" s="1"/>
  <c r="AD868" i="27" s="1"/>
  <c r="Y855" i="27"/>
  <c r="AA855" i="27" s="1"/>
  <c r="AC855" i="27" s="1"/>
  <c r="AE855" i="27" s="1"/>
  <c r="X855" i="27"/>
  <c r="Z855" i="27" s="1"/>
  <c r="AB855" i="27" s="1"/>
  <c r="AD855" i="27" s="1"/>
  <c r="Y856" i="27"/>
  <c r="AA856" i="27" s="1"/>
  <c r="AC856" i="27" s="1"/>
  <c r="AE856" i="27" s="1"/>
  <c r="X856" i="27"/>
  <c r="Z856" i="27" s="1"/>
  <c r="AB856" i="27" s="1"/>
  <c r="AD856" i="27" s="1"/>
  <c r="Y857" i="27"/>
  <c r="AA857" i="27" s="1"/>
  <c r="AC857" i="27" s="1"/>
  <c r="AE857" i="27" s="1"/>
  <c r="X857" i="27"/>
  <c r="Z857" i="27" s="1"/>
  <c r="AB857" i="27" s="1"/>
  <c r="AD857" i="27" s="1"/>
  <c r="Y840" i="27"/>
  <c r="AA840" i="27" s="1"/>
  <c r="AC840" i="27" s="1"/>
  <c r="AE840" i="27" s="1"/>
  <c r="X840" i="27"/>
  <c r="Z840" i="27" s="1"/>
  <c r="AB840" i="27" s="1"/>
  <c r="AD840" i="27" s="1"/>
  <c r="Y821" i="27"/>
  <c r="AA821" i="27" s="1"/>
  <c r="AC821" i="27" s="1"/>
  <c r="AE821" i="27" s="1"/>
  <c r="X821" i="27"/>
  <c r="Z821" i="27" s="1"/>
  <c r="AB821" i="27" s="1"/>
  <c r="AD821" i="27" s="1"/>
  <c r="Y815" i="27"/>
  <c r="AA815" i="27" s="1"/>
  <c r="AC815" i="27" s="1"/>
  <c r="AE815" i="27" s="1"/>
  <c r="X815" i="27"/>
  <c r="Z815" i="27" s="1"/>
  <c r="AB815" i="27" s="1"/>
  <c r="AD815" i="27" s="1"/>
  <c r="Y816" i="27"/>
  <c r="AA816" i="27" s="1"/>
  <c r="AC816" i="27" s="1"/>
  <c r="AE816" i="27" s="1"/>
  <c r="X816" i="27"/>
  <c r="Z816" i="27" s="1"/>
  <c r="AB816" i="27" s="1"/>
  <c r="AD816" i="27" s="1"/>
  <c r="Y793" i="27"/>
  <c r="AA793" i="27" s="1"/>
  <c r="AC793" i="27" s="1"/>
  <c r="AE793" i="27" s="1"/>
  <c r="X793" i="27"/>
  <c r="Z793" i="27" s="1"/>
  <c r="AB793" i="27" s="1"/>
  <c r="AD793" i="27" s="1"/>
  <c r="Y788" i="27"/>
  <c r="AA788" i="27" s="1"/>
  <c r="AC788" i="27" s="1"/>
  <c r="AE788" i="27" s="1"/>
  <c r="X788" i="27"/>
  <c r="Z788" i="27" s="1"/>
  <c r="AB788" i="27" s="1"/>
  <c r="AD788" i="27" s="1"/>
  <c r="Y789" i="27"/>
  <c r="AA789" i="27" s="1"/>
  <c r="AC789" i="27" s="1"/>
  <c r="AE789" i="27" s="1"/>
  <c r="X789" i="27"/>
  <c r="Z789" i="27" s="1"/>
  <c r="AB789" i="27" s="1"/>
  <c r="AD789" i="27" s="1"/>
  <c r="Y769" i="27"/>
  <c r="AA769" i="27" s="1"/>
  <c r="AC769" i="27" s="1"/>
  <c r="AE769" i="27" s="1"/>
  <c r="X769" i="27"/>
  <c r="Z769" i="27" s="1"/>
  <c r="AB769" i="27" s="1"/>
  <c r="AD769" i="27" s="1"/>
  <c r="Y766" i="27"/>
  <c r="AA766" i="27" s="1"/>
  <c r="AC766" i="27" s="1"/>
  <c r="AE766" i="27" s="1"/>
  <c r="X766" i="27"/>
  <c r="Z766" i="27" s="1"/>
  <c r="AB766" i="27" s="1"/>
  <c r="AD766" i="27" s="1"/>
  <c r="Y767" i="27"/>
  <c r="AA767" i="27" s="1"/>
  <c r="AC767" i="27" s="1"/>
  <c r="AE767" i="27" s="1"/>
  <c r="X767" i="27"/>
  <c r="Z767" i="27" s="1"/>
  <c r="AB767" i="27" s="1"/>
  <c r="AD767" i="27" s="1"/>
  <c r="Y737" i="27"/>
  <c r="AA737" i="27" s="1"/>
  <c r="AC737" i="27" s="1"/>
  <c r="AE737" i="27" s="1"/>
  <c r="X737" i="27"/>
  <c r="Z737" i="27" s="1"/>
  <c r="AB737" i="27" s="1"/>
  <c r="AD737" i="27" s="1"/>
  <c r="Y733" i="27"/>
  <c r="AA733" i="27" s="1"/>
  <c r="AC733" i="27" s="1"/>
  <c r="AE733" i="27" s="1"/>
  <c r="X733" i="27"/>
  <c r="Z733" i="27" s="1"/>
  <c r="AB733" i="27" s="1"/>
  <c r="AD733" i="27" s="1"/>
  <c r="Y734" i="27"/>
  <c r="AA734" i="27" s="1"/>
  <c r="AC734" i="27" s="1"/>
  <c r="AE734" i="27" s="1"/>
  <c r="X734" i="27"/>
  <c r="Z734" i="27" s="1"/>
  <c r="AB734" i="27" s="1"/>
  <c r="AD734" i="27" s="1"/>
  <c r="Y706" i="27"/>
  <c r="AA706" i="27" s="1"/>
  <c r="AC706" i="27" s="1"/>
  <c r="AE706" i="27" s="1"/>
  <c r="X706" i="27"/>
  <c r="Z706" i="27" s="1"/>
  <c r="AB706" i="27" s="1"/>
  <c r="AD706" i="27" s="1"/>
  <c r="Y707" i="27"/>
  <c r="AA707" i="27" s="1"/>
  <c r="AC707" i="27" s="1"/>
  <c r="AE707" i="27" s="1"/>
  <c r="X707" i="27"/>
  <c r="Z707" i="27" s="1"/>
  <c r="AB707" i="27" s="1"/>
  <c r="AD707" i="27" s="1"/>
  <c r="Y687" i="27"/>
  <c r="AA687" i="27" s="1"/>
  <c r="AC687" i="27" s="1"/>
  <c r="AE687" i="27" s="1"/>
  <c r="X687" i="27"/>
  <c r="Z687" i="27" s="1"/>
  <c r="AB687" i="27" s="1"/>
  <c r="AD687" i="27" s="1"/>
  <c r="Y688" i="27"/>
  <c r="AA688" i="27" s="1"/>
  <c r="AC688" i="27" s="1"/>
  <c r="AE688" i="27" s="1"/>
  <c r="X688" i="27"/>
  <c r="Z688" i="27" s="1"/>
  <c r="AB688" i="27" s="1"/>
  <c r="AD688" i="27" s="1"/>
  <c r="Y677" i="27"/>
  <c r="AA677" i="27" s="1"/>
  <c r="AC677" i="27" s="1"/>
  <c r="AE677" i="27" s="1"/>
  <c r="X677" i="27"/>
  <c r="Z677" i="27" s="1"/>
  <c r="AB677" i="27" s="1"/>
  <c r="AD677" i="27" s="1"/>
  <c r="Y678" i="27"/>
  <c r="AA678" i="27" s="1"/>
  <c r="AC678" i="27" s="1"/>
  <c r="AE678" i="27" s="1"/>
  <c r="X678" i="27"/>
  <c r="Z678" i="27" s="1"/>
  <c r="AB678" i="27" s="1"/>
  <c r="AD678" i="27" s="1"/>
  <c r="Y675" i="27"/>
  <c r="AA675" i="27" s="1"/>
  <c r="AC675" i="27" s="1"/>
  <c r="AE675" i="27" s="1"/>
  <c r="X675" i="27"/>
  <c r="Z675" i="27" s="1"/>
  <c r="AB675" i="27" s="1"/>
  <c r="AD675" i="27" s="1"/>
  <c r="Y646" i="27"/>
  <c r="AA646" i="27" s="1"/>
  <c r="AC646" i="27" s="1"/>
  <c r="AE646" i="27" s="1"/>
  <c r="X646" i="27"/>
  <c r="Z646" i="27" s="1"/>
  <c r="AB646" i="27" s="1"/>
  <c r="AD646" i="27" s="1"/>
  <c r="Y647" i="27"/>
  <c r="AA647" i="27" s="1"/>
  <c r="AC647" i="27" s="1"/>
  <c r="AE647" i="27" s="1"/>
  <c r="X647" i="27"/>
  <c r="Z647" i="27" s="1"/>
  <c r="AB647" i="27" s="1"/>
  <c r="AD647" i="27" s="1"/>
  <c r="Y624" i="27"/>
  <c r="AA624" i="27" s="1"/>
  <c r="AC624" i="27" s="1"/>
  <c r="AE624" i="27" s="1"/>
  <c r="X624" i="27"/>
  <c r="Z624" i="27" s="1"/>
  <c r="AB624" i="27" s="1"/>
  <c r="AD624" i="27" s="1"/>
  <c r="Y625" i="27"/>
  <c r="AA625" i="27" s="1"/>
  <c r="AC625" i="27" s="1"/>
  <c r="AE625" i="27" s="1"/>
  <c r="X625" i="27"/>
  <c r="Z625" i="27" s="1"/>
  <c r="AB625" i="27" s="1"/>
  <c r="AD625" i="27" s="1"/>
  <c r="Y626" i="27"/>
  <c r="AA626" i="27" s="1"/>
  <c r="AC626" i="27" s="1"/>
  <c r="AE626" i="27" s="1"/>
  <c r="X626" i="27"/>
  <c r="Z626" i="27" s="1"/>
  <c r="AB626" i="27" s="1"/>
  <c r="AD626" i="27" s="1"/>
  <c r="Y627" i="27"/>
  <c r="AA627" i="27" s="1"/>
  <c r="AC627" i="27" s="1"/>
  <c r="AE627" i="27" s="1"/>
  <c r="X627" i="27"/>
  <c r="Z627" i="27" s="1"/>
  <c r="AB627" i="27" s="1"/>
  <c r="AD627" i="27" s="1"/>
  <c r="Y615" i="27"/>
  <c r="AA615" i="27" s="1"/>
  <c r="AC615" i="27" s="1"/>
  <c r="AE615" i="27" s="1"/>
  <c r="X615" i="27"/>
  <c r="Z615" i="27" s="1"/>
  <c r="AB615" i="27" s="1"/>
  <c r="AD615" i="27" s="1"/>
  <c r="Y616" i="27"/>
  <c r="AA616" i="27" s="1"/>
  <c r="AC616" i="27" s="1"/>
  <c r="AE616" i="27" s="1"/>
  <c r="X616" i="27"/>
  <c r="Z616" i="27" s="1"/>
  <c r="AB616" i="27" s="1"/>
  <c r="AD616" i="27" s="1"/>
  <c r="Y617" i="27"/>
  <c r="AA617" i="27" s="1"/>
  <c r="AC617" i="27" s="1"/>
  <c r="AE617" i="27" s="1"/>
  <c r="X617" i="27"/>
  <c r="Z617" i="27" s="1"/>
  <c r="AB617" i="27" s="1"/>
  <c r="AD617" i="27" s="1"/>
  <c r="Y607" i="27"/>
  <c r="AA607" i="27" s="1"/>
  <c r="AC607" i="27" s="1"/>
  <c r="AE607" i="27" s="1"/>
  <c r="X607" i="27"/>
  <c r="Z607" i="27" s="1"/>
  <c r="AB607" i="27" s="1"/>
  <c r="AD607" i="27" s="1"/>
  <c r="Y577" i="27"/>
  <c r="AA577" i="27" s="1"/>
  <c r="AC577" i="27" s="1"/>
  <c r="AE577" i="27" s="1"/>
  <c r="X577" i="27"/>
  <c r="Z577" i="27" s="1"/>
  <c r="AB577" i="27" s="1"/>
  <c r="AD577" i="27" s="1"/>
  <c r="Y578" i="27"/>
  <c r="AA578" i="27" s="1"/>
  <c r="AC578" i="27" s="1"/>
  <c r="AE578" i="27" s="1"/>
  <c r="X578" i="27"/>
  <c r="Z578" i="27" s="1"/>
  <c r="AB578" i="27" s="1"/>
  <c r="AD578" i="27" s="1"/>
  <c r="Y579" i="27"/>
  <c r="AA579" i="27" s="1"/>
  <c r="AC579" i="27" s="1"/>
  <c r="AE579" i="27" s="1"/>
  <c r="X579" i="27"/>
  <c r="Z579" i="27" s="1"/>
  <c r="AB579" i="27" s="1"/>
  <c r="AD579" i="27" s="1"/>
  <c r="Y566" i="27"/>
  <c r="AA566" i="27" s="1"/>
  <c r="AC566" i="27" s="1"/>
  <c r="AE566" i="27" s="1"/>
  <c r="X566" i="27"/>
  <c r="Z566" i="27" s="1"/>
  <c r="AB566" i="27" s="1"/>
  <c r="AD566" i="27" s="1"/>
  <c r="Y551" i="27"/>
  <c r="AA551" i="27" s="1"/>
  <c r="AC551" i="27" s="1"/>
  <c r="AE551" i="27" s="1"/>
  <c r="X551" i="27"/>
  <c r="Z551" i="27" s="1"/>
  <c r="AB551" i="27" s="1"/>
  <c r="AD551" i="27" s="1"/>
  <c r="Y542" i="27"/>
  <c r="AA542" i="27" s="1"/>
  <c r="AC542" i="27" s="1"/>
  <c r="AE542" i="27" s="1"/>
  <c r="X542" i="27"/>
  <c r="Z542" i="27" s="1"/>
  <c r="AB542" i="27" s="1"/>
  <c r="AD542" i="27" s="1"/>
  <c r="Y543" i="27"/>
  <c r="AA543" i="27" s="1"/>
  <c r="AC543" i="27" s="1"/>
  <c r="AE543" i="27" s="1"/>
  <c r="X543" i="27"/>
  <c r="Z543" i="27" s="1"/>
  <c r="AB543" i="27" s="1"/>
  <c r="AD543" i="27" s="1"/>
  <c r="Y513" i="27"/>
  <c r="AA513" i="27" s="1"/>
  <c r="AC513" i="27" s="1"/>
  <c r="AE513" i="27" s="1"/>
  <c r="X513" i="27"/>
  <c r="Z513" i="27" s="1"/>
  <c r="AB513" i="27" s="1"/>
  <c r="AD513" i="27" s="1"/>
  <c r="Y514" i="27"/>
  <c r="AA514" i="27" s="1"/>
  <c r="AC514" i="27" s="1"/>
  <c r="AE514" i="27" s="1"/>
  <c r="X514" i="27"/>
  <c r="Z514" i="27" s="1"/>
  <c r="AB514" i="27" s="1"/>
  <c r="AD514" i="27" s="1"/>
  <c r="Y485" i="27"/>
  <c r="AA485" i="27" s="1"/>
  <c r="AC485" i="27" s="1"/>
  <c r="AE485" i="27" s="1"/>
  <c r="X485" i="27"/>
  <c r="Z485" i="27" s="1"/>
  <c r="AB485" i="27" s="1"/>
  <c r="AD485" i="27" s="1"/>
  <c r="Y486" i="27"/>
  <c r="AA486" i="27" s="1"/>
  <c r="AC486" i="27" s="1"/>
  <c r="AE486" i="27" s="1"/>
  <c r="X486" i="27"/>
  <c r="Z486" i="27" s="1"/>
  <c r="AB486" i="27" s="1"/>
  <c r="AD486" i="27" s="1"/>
  <c r="Y457" i="27"/>
  <c r="AA457" i="27" s="1"/>
  <c r="AC457" i="27" s="1"/>
  <c r="AE457" i="27" s="1"/>
  <c r="X457" i="27"/>
  <c r="Z457" i="27" s="1"/>
  <c r="AB457" i="27" s="1"/>
  <c r="AD457" i="27" s="1"/>
  <c r="Y458" i="27"/>
  <c r="AA458" i="27" s="1"/>
  <c r="AC458" i="27" s="1"/>
  <c r="AE458" i="27" s="1"/>
  <c r="X458" i="27"/>
  <c r="Z458" i="27" s="1"/>
  <c r="AB458" i="27" s="1"/>
  <c r="AD458" i="27" s="1"/>
  <c r="Y411" i="27"/>
  <c r="AA411" i="27" s="1"/>
  <c r="AC411" i="27" s="1"/>
  <c r="AE411" i="27" s="1"/>
  <c r="X411" i="27"/>
  <c r="Z411" i="27" s="1"/>
  <c r="AB411" i="27" s="1"/>
  <c r="AD411" i="27" s="1"/>
  <c r="Y412" i="27"/>
  <c r="AA412" i="27" s="1"/>
  <c r="AC412" i="27" s="1"/>
  <c r="AE412" i="27" s="1"/>
  <c r="X412" i="27"/>
  <c r="Z412" i="27" s="1"/>
  <c r="AB412" i="27" s="1"/>
  <c r="AD412" i="27" s="1"/>
  <c r="Y387" i="27"/>
  <c r="AA387" i="27" s="1"/>
  <c r="AC387" i="27" s="1"/>
  <c r="AE387" i="27" s="1"/>
  <c r="X387" i="27"/>
  <c r="Z387" i="27" s="1"/>
  <c r="AB387" i="27" s="1"/>
  <c r="AD387" i="27" s="1"/>
  <c r="Y388" i="27"/>
  <c r="AA388" i="27" s="1"/>
  <c r="AC388" i="27" s="1"/>
  <c r="AE388" i="27" s="1"/>
  <c r="X388" i="27"/>
  <c r="Z388" i="27" s="1"/>
  <c r="AB388" i="27" s="1"/>
  <c r="AD388" i="27" s="1"/>
  <c r="Y355" i="27"/>
  <c r="AA355" i="27" s="1"/>
  <c r="AC355" i="27" s="1"/>
  <c r="AE355" i="27" s="1"/>
  <c r="X355" i="27"/>
  <c r="Z355" i="27" s="1"/>
  <c r="AB355" i="27" s="1"/>
  <c r="AD355" i="27" s="1"/>
  <c r="Y356" i="27"/>
  <c r="AA356" i="27" s="1"/>
  <c r="AC356" i="27" s="1"/>
  <c r="AE356" i="27" s="1"/>
  <c r="X356" i="27"/>
  <c r="Z356" i="27" s="1"/>
  <c r="AB356" i="27" s="1"/>
  <c r="AD356" i="27" s="1"/>
  <c r="Y315" i="27"/>
  <c r="AA315" i="27" s="1"/>
  <c r="AC315" i="27" s="1"/>
  <c r="AE315" i="27" s="1"/>
  <c r="X315" i="27"/>
  <c r="Z315" i="27" s="1"/>
  <c r="AB315" i="27" s="1"/>
  <c r="AD315" i="27" s="1"/>
  <c r="Y316" i="27"/>
  <c r="AA316" i="27" s="1"/>
  <c r="AC316" i="27" s="1"/>
  <c r="AE316" i="27" s="1"/>
  <c r="X316" i="27"/>
  <c r="Z316" i="27" s="1"/>
  <c r="AB316" i="27" s="1"/>
  <c r="AD316" i="27" s="1"/>
  <c r="Y301" i="27"/>
  <c r="AA301" i="27" s="1"/>
  <c r="AC301" i="27" s="1"/>
  <c r="AE301" i="27" s="1"/>
  <c r="X301" i="27"/>
  <c r="Z301" i="27" s="1"/>
  <c r="AB301" i="27" s="1"/>
  <c r="AD301" i="27" s="1"/>
  <c r="Y302" i="27"/>
  <c r="AA302" i="27" s="1"/>
  <c r="AC302" i="27" s="1"/>
  <c r="AE302" i="27" s="1"/>
  <c r="X302" i="27"/>
  <c r="Z302" i="27" s="1"/>
  <c r="AB302" i="27" s="1"/>
  <c r="AD302" i="27" s="1"/>
  <c r="Y295" i="27"/>
  <c r="AA295" i="27" s="1"/>
  <c r="AC295" i="27" s="1"/>
  <c r="AE295" i="27" s="1"/>
  <c r="X295" i="27"/>
  <c r="Z295" i="27" s="1"/>
  <c r="AB295" i="27" s="1"/>
  <c r="AD295" i="27" s="1"/>
  <c r="Y285" i="27"/>
  <c r="AA285" i="27" s="1"/>
  <c r="AC285" i="27" s="1"/>
  <c r="AE285" i="27" s="1"/>
  <c r="X285" i="27"/>
  <c r="Z285" i="27" s="1"/>
  <c r="AB285" i="27" s="1"/>
  <c r="AD285" i="27" s="1"/>
  <c r="Y286" i="27"/>
  <c r="AA286" i="27" s="1"/>
  <c r="AC286" i="27" s="1"/>
  <c r="AE286" i="27" s="1"/>
  <c r="X286" i="27"/>
  <c r="Z286" i="27" s="1"/>
  <c r="AB286" i="27" s="1"/>
  <c r="AD286" i="27" s="1"/>
  <c r="Y287" i="27"/>
  <c r="AA287" i="27" s="1"/>
  <c r="AC287" i="27" s="1"/>
  <c r="AE287" i="27" s="1"/>
  <c r="X287" i="27"/>
  <c r="Z287" i="27" s="1"/>
  <c r="AB287" i="27" s="1"/>
  <c r="AD287" i="27" s="1"/>
  <c r="Y288" i="27"/>
  <c r="AA288" i="27" s="1"/>
  <c r="AC288" i="27" s="1"/>
  <c r="AE288" i="27" s="1"/>
  <c r="X288" i="27"/>
  <c r="Z288" i="27" s="1"/>
  <c r="AB288" i="27" s="1"/>
  <c r="AD288" i="27" s="1"/>
  <c r="Y289" i="27"/>
  <c r="AA289" i="27" s="1"/>
  <c r="AC289" i="27" s="1"/>
  <c r="AE289" i="27" s="1"/>
  <c r="X289" i="27"/>
  <c r="Z289" i="27" s="1"/>
  <c r="AB289" i="27" s="1"/>
  <c r="AD289" i="27" s="1"/>
  <c r="Y290" i="27"/>
  <c r="AA290" i="27" s="1"/>
  <c r="AC290" i="27" s="1"/>
  <c r="AE290" i="27" s="1"/>
  <c r="X290" i="27"/>
  <c r="Z290" i="27" s="1"/>
  <c r="AB290" i="27" s="1"/>
  <c r="AD290" i="27" s="1"/>
  <c r="Y291" i="27"/>
  <c r="AA291" i="27" s="1"/>
  <c r="AC291" i="27" s="1"/>
  <c r="AE291" i="27" s="1"/>
  <c r="X291" i="27"/>
  <c r="Z291" i="27" s="1"/>
  <c r="AB291" i="27" s="1"/>
  <c r="AD291" i="27" s="1"/>
  <c r="Y281" i="27"/>
  <c r="AA281" i="27" s="1"/>
  <c r="AC281" i="27" s="1"/>
  <c r="AE281" i="27" s="1"/>
  <c r="X281" i="27"/>
  <c r="Z281" i="27" s="1"/>
  <c r="AB281" i="27" s="1"/>
  <c r="AD281" i="27" s="1"/>
  <c r="Y275" i="27"/>
  <c r="AA275" i="27" s="1"/>
  <c r="AC275" i="27" s="1"/>
  <c r="AE275" i="27" s="1"/>
  <c r="X275" i="27"/>
  <c r="Z275" i="27" s="1"/>
  <c r="AB275" i="27" s="1"/>
  <c r="AD275" i="27" s="1"/>
  <c r="Y276" i="27"/>
  <c r="AA276" i="27" s="1"/>
  <c r="AC276" i="27" s="1"/>
  <c r="AE276" i="27" s="1"/>
  <c r="X276" i="27"/>
  <c r="Z276" i="27" s="1"/>
  <c r="AB276" i="27" s="1"/>
  <c r="AD276" i="27" s="1"/>
  <c r="Y273" i="27"/>
  <c r="AA273" i="27" s="1"/>
  <c r="AC273" i="27" s="1"/>
  <c r="AE273" i="27" s="1"/>
  <c r="X273" i="27"/>
  <c r="Z273" i="27" s="1"/>
  <c r="AB273" i="27" s="1"/>
  <c r="AD273" i="27" s="1"/>
  <c r="Y269" i="27"/>
  <c r="AA269" i="27" s="1"/>
  <c r="AC269" i="27" s="1"/>
  <c r="AE269" i="27" s="1"/>
  <c r="X269" i="27"/>
  <c r="Z269" i="27" s="1"/>
  <c r="AB269" i="27" s="1"/>
  <c r="AD269" i="27" s="1"/>
  <c r="Y265" i="27"/>
  <c r="AA265" i="27" s="1"/>
  <c r="AC265" i="27" s="1"/>
  <c r="AE265" i="27" s="1"/>
  <c r="X265" i="27"/>
  <c r="Z265" i="27" s="1"/>
  <c r="AB265" i="27" s="1"/>
  <c r="AD265" i="27" s="1"/>
  <c r="Y266" i="27"/>
  <c r="AA266" i="27" s="1"/>
  <c r="AC266" i="27" s="1"/>
  <c r="AE266" i="27" s="1"/>
  <c r="X266" i="27"/>
  <c r="Z266" i="27" s="1"/>
  <c r="AB266" i="27" s="1"/>
  <c r="AD266" i="27" s="1"/>
  <c r="Y263" i="27"/>
  <c r="AA263" i="27" s="1"/>
  <c r="AC263" i="27" s="1"/>
  <c r="AE263" i="27" s="1"/>
  <c r="X263" i="27"/>
  <c r="Z263" i="27" s="1"/>
  <c r="AB263" i="27" s="1"/>
  <c r="AD263" i="27" s="1"/>
  <c r="Y258" i="27"/>
  <c r="AA258" i="27" s="1"/>
  <c r="AC258" i="27" s="1"/>
  <c r="AE258" i="27" s="1"/>
  <c r="X258" i="27"/>
  <c r="Z258" i="27" s="1"/>
  <c r="AB258" i="27" s="1"/>
  <c r="AD258" i="27" s="1"/>
  <c r="Y259" i="27"/>
  <c r="AA259" i="27" s="1"/>
  <c r="AC259" i="27" s="1"/>
  <c r="AE259" i="27" s="1"/>
  <c r="X259" i="27"/>
  <c r="Z259" i="27" s="1"/>
  <c r="AB259" i="27" s="1"/>
  <c r="AD259" i="27" s="1"/>
  <c r="Y253" i="27"/>
  <c r="AA253" i="27" s="1"/>
  <c r="AC253" i="27" s="1"/>
  <c r="AE253" i="27" s="1"/>
  <c r="X253" i="27"/>
  <c r="Z253" i="27" s="1"/>
  <c r="AB253" i="27" s="1"/>
  <c r="AD253" i="27" s="1"/>
  <c r="Y235" i="27"/>
  <c r="AA235" i="27" s="1"/>
  <c r="AC235" i="27" s="1"/>
  <c r="AE235" i="27" s="1"/>
  <c r="X235" i="27"/>
  <c r="Z235" i="27" s="1"/>
  <c r="AB235" i="27" s="1"/>
  <c r="AD235" i="27" s="1"/>
  <c r="Y236" i="27"/>
  <c r="AA236" i="27" s="1"/>
  <c r="AC236" i="27" s="1"/>
  <c r="AE236" i="27" s="1"/>
  <c r="X236" i="27"/>
  <c r="Z236" i="27" s="1"/>
  <c r="AB236" i="27" s="1"/>
  <c r="AD236" i="27" s="1"/>
  <c r="Y237" i="27"/>
  <c r="AA237" i="27" s="1"/>
  <c r="AC237" i="27" s="1"/>
  <c r="AE237" i="27" s="1"/>
  <c r="X237" i="27"/>
  <c r="Z237" i="27" s="1"/>
  <c r="AB237" i="27" s="1"/>
  <c r="AD237" i="27" s="1"/>
  <c r="Y238" i="27"/>
  <c r="AA238" i="27" s="1"/>
  <c r="AC238" i="27" s="1"/>
  <c r="AE238" i="27" s="1"/>
  <c r="X238" i="27"/>
  <c r="Z238" i="27" s="1"/>
  <c r="AB238" i="27" s="1"/>
  <c r="AD238" i="27" s="1"/>
  <c r="Y239" i="27"/>
  <c r="AA239" i="27" s="1"/>
  <c r="AC239" i="27" s="1"/>
  <c r="AE239" i="27" s="1"/>
  <c r="X239" i="27"/>
  <c r="Z239" i="27" s="1"/>
  <c r="AB239" i="27" s="1"/>
  <c r="AD239" i="27" s="1"/>
  <c r="Y240" i="27"/>
  <c r="AA240" i="27" s="1"/>
  <c r="AC240" i="27" s="1"/>
  <c r="AE240" i="27" s="1"/>
  <c r="X240" i="27"/>
  <c r="Z240" i="27" s="1"/>
  <c r="AB240" i="27" s="1"/>
  <c r="AD240" i="27" s="1"/>
  <c r="Y241" i="27"/>
  <c r="AA241" i="27" s="1"/>
  <c r="AC241" i="27" s="1"/>
  <c r="AE241" i="27" s="1"/>
  <c r="X241" i="27"/>
  <c r="Z241" i="27" s="1"/>
  <c r="AB241" i="27" s="1"/>
  <c r="AD241" i="27" s="1"/>
  <c r="Y242" i="27"/>
  <c r="AA242" i="27" s="1"/>
  <c r="AC242" i="27" s="1"/>
  <c r="AE242" i="27" s="1"/>
  <c r="X242" i="27"/>
  <c r="Z242" i="27" s="1"/>
  <c r="AB242" i="27" s="1"/>
  <c r="AD242" i="27" s="1"/>
  <c r="Y243" i="27"/>
  <c r="AA243" i="27" s="1"/>
  <c r="AC243" i="27" s="1"/>
  <c r="AE243" i="27" s="1"/>
  <c r="X243" i="27"/>
  <c r="Z243" i="27" s="1"/>
  <c r="AB243" i="27" s="1"/>
  <c r="AD243" i="27" s="1"/>
  <c r="Y244" i="27"/>
  <c r="AA244" i="27" s="1"/>
  <c r="AC244" i="27" s="1"/>
  <c r="AE244" i="27" s="1"/>
  <c r="X244" i="27"/>
  <c r="Z244" i="27" s="1"/>
  <c r="AB244" i="27" s="1"/>
  <c r="AD244" i="27" s="1"/>
  <c r="Y245" i="27"/>
  <c r="AA245" i="27" s="1"/>
  <c r="AC245" i="27" s="1"/>
  <c r="AE245" i="27" s="1"/>
  <c r="X245" i="27"/>
  <c r="Z245" i="27" s="1"/>
  <c r="AB245" i="27" s="1"/>
  <c r="AD245" i="27" s="1"/>
  <c r="Y246" i="27"/>
  <c r="AA246" i="27" s="1"/>
  <c r="AC246" i="27" s="1"/>
  <c r="AE246" i="27" s="1"/>
  <c r="X246" i="27"/>
  <c r="Z246" i="27" s="1"/>
  <c r="AB246" i="27" s="1"/>
  <c r="AD246" i="27" s="1"/>
  <c r="Y247" i="27"/>
  <c r="AA247" i="27" s="1"/>
  <c r="AC247" i="27" s="1"/>
  <c r="AE247" i="27" s="1"/>
  <c r="X247" i="27"/>
  <c r="Z247" i="27" s="1"/>
  <c r="AB247" i="27" s="1"/>
  <c r="AD247" i="27" s="1"/>
  <c r="Y248" i="27"/>
  <c r="AA248" i="27" s="1"/>
  <c r="AC248" i="27" s="1"/>
  <c r="AE248" i="27" s="1"/>
  <c r="X248" i="27"/>
  <c r="Z248" i="27" s="1"/>
  <c r="AB248" i="27" s="1"/>
  <c r="AD248" i="27" s="1"/>
  <c r="Y249" i="27"/>
  <c r="AA249" i="27" s="1"/>
  <c r="AC249" i="27" s="1"/>
  <c r="AE249" i="27" s="1"/>
  <c r="X249" i="27"/>
  <c r="Z249" i="27" s="1"/>
  <c r="AB249" i="27" s="1"/>
  <c r="AD249" i="27" s="1"/>
  <c r="Y250" i="27"/>
  <c r="AA250" i="27" s="1"/>
  <c r="AC250" i="27" s="1"/>
  <c r="AE250" i="27" s="1"/>
  <c r="X250" i="27"/>
  <c r="Z250" i="27" s="1"/>
  <c r="AB250" i="27" s="1"/>
  <c r="AD250" i="27" s="1"/>
  <c r="Y225" i="27"/>
  <c r="AA225" i="27" s="1"/>
  <c r="AC225" i="27" s="1"/>
  <c r="AE225" i="27" s="1"/>
  <c r="X225" i="27"/>
  <c r="Z225" i="27" s="1"/>
  <c r="AB225" i="27" s="1"/>
  <c r="AD225" i="27" s="1"/>
  <c r="Y222" i="27"/>
  <c r="AA222" i="27" s="1"/>
  <c r="AC222" i="27" s="1"/>
  <c r="AE222" i="27" s="1"/>
  <c r="X222" i="27"/>
  <c r="Z222" i="27" s="1"/>
  <c r="AB222" i="27" s="1"/>
  <c r="AD222" i="27" s="1"/>
  <c r="Y223" i="27"/>
  <c r="AA223" i="27" s="1"/>
  <c r="AC223" i="27" s="1"/>
  <c r="AE223" i="27" s="1"/>
  <c r="X223" i="27"/>
  <c r="Z223" i="27" s="1"/>
  <c r="AB223" i="27" s="1"/>
  <c r="AD223" i="27" s="1"/>
  <c r="Y224" i="27"/>
  <c r="AA224" i="27" s="1"/>
  <c r="AC224" i="27" s="1"/>
  <c r="AE224" i="27" s="1"/>
  <c r="X224" i="27"/>
  <c r="Z224" i="27" s="1"/>
  <c r="AB224" i="27" s="1"/>
  <c r="AD224" i="27" s="1"/>
  <c r="Y197" i="27"/>
  <c r="AA197" i="27" s="1"/>
  <c r="AC197" i="27" s="1"/>
  <c r="AE197" i="27" s="1"/>
  <c r="X197" i="27"/>
  <c r="Z197" i="27" s="1"/>
  <c r="AB197" i="27" s="1"/>
  <c r="AD197" i="27" s="1"/>
  <c r="Y198" i="27"/>
  <c r="AA198" i="27" s="1"/>
  <c r="AC198" i="27" s="1"/>
  <c r="AE198" i="27" s="1"/>
  <c r="X198" i="27"/>
  <c r="Z198" i="27" s="1"/>
  <c r="AB198" i="27" s="1"/>
  <c r="AD198" i="27" s="1"/>
  <c r="Y199" i="27"/>
  <c r="AA199" i="27" s="1"/>
  <c r="AC199" i="27" s="1"/>
  <c r="AE199" i="27" s="1"/>
  <c r="X199" i="27"/>
  <c r="Z199" i="27" s="1"/>
  <c r="AB199" i="27" s="1"/>
  <c r="AD199" i="27" s="1"/>
  <c r="Y200" i="27"/>
  <c r="AA200" i="27" s="1"/>
  <c r="AC200" i="27" s="1"/>
  <c r="AE200" i="27" s="1"/>
  <c r="X200" i="27"/>
  <c r="Z200" i="27" s="1"/>
  <c r="AB200" i="27" s="1"/>
  <c r="AD200" i="27" s="1"/>
  <c r="Y201" i="27"/>
  <c r="AA201" i="27" s="1"/>
  <c r="AC201" i="27" s="1"/>
  <c r="AE201" i="27" s="1"/>
  <c r="X201" i="27"/>
  <c r="Z201" i="27" s="1"/>
  <c r="AB201" i="27" s="1"/>
  <c r="AD201" i="27" s="1"/>
  <c r="Y202" i="27"/>
  <c r="AA202" i="27" s="1"/>
  <c r="AC202" i="27" s="1"/>
  <c r="AE202" i="27" s="1"/>
  <c r="X202" i="27"/>
  <c r="Z202" i="27" s="1"/>
  <c r="AB202" i="27" s="1"/>
  <c r="AD202" i="27" s="1"/>
  <c r="Y203" i="27"/>
  <c r="AA203" i="27" s="1"/>
  <c r="AC203" i="27" s="1"/>
  <c r="AE203" i="27" s="1"/>
  <c r="X203" i="27"/>
  <c r="Z203" i="27" s="1"/>
  <c r="AB203" i="27" s="1"/>
  <c r="AD203" i="27" s="1"/>
  <c r="Y204" i="27"/>
  <c r="AA204" i="27" s="1"/>
  <c r="AC204" i="27" s="1"/>
  <c r="AE204" i="27" s="1"/>
  <c r="X204" i="27"/>
  <c r="Z204" i="27" s="1"/>
  <c r="AB204" i="27" s="1"/>
  <c r="AD204" i="27" s="1"/>
  <c r="Y205" i="27"/>
  <c r="AA205" i="27" s="1"/>
  <c r="AC205" i="27" s="1"/>
  <c r="AE205" i="27" s="1"/>
  <c r="X205" i="27"/>
  <c r="Z205" i="27" s="1"/>
  <c r="AB205" i="27" s="1"/>
  <c r="AD205" i="27" s="1"/>
  <c r="Y206" i="27"/>
  <c r="AA206" i="27" s="1"/>
  <c r="AC206" i="27" s="1"/>
  <c r="AE206" i="27" s="1"/>
  <c r="X206" i="27"/>
  <c r="Z206" i="27" s="1"/>
  <c r="AB206" i="27" s="1"/>
  <c r="AD206" i="27" s="1"/>
  <c r="Y207" i="27"/>
  <c r="AA207" i="27" s="1"/>
  <c r="AC207" i="27" s="1"/>
  <c r="AE207" i="27" s="1"/>
  <c r="X207" i="27"/>
  <c r="Z207" i="27" s="1"/>
  <c r="AB207" i="27" s="1"/>
  <c r="AD207" i="27" s="1"/>
  <c r="Y208" i="27"/>
  <c r="AA208" i="27" s="1"/>
  <c r="AC208" i="27" s="1"/>
  <c r="AE208" i="27" s="1"/>
  <c r="X208" i="27"/>
  <c r="Z208" i="27" s="1"/>
  <c r="AB208" i="27" s="1"/>
  <c r="AD208" i="27" s="1"/>
  <c r="Y195" i="27"/>
  <c r="AA195" i="27" s="1"/>
  <c r="AC195" i="27" s="1"/>
  <c r="AE195" i="27" s="1"/>
  <c r="X195" i="27"/>
  <c r="Z195" i="27" s="1"/>
  <c r="AB195" i="27" s="1"/>
  <c r="AD195" i="27" s="1"/>
  <c r="Y193" i="27"/>
  <c r="AA193" i="27" s="1"/>
  <c r="AC193" i="27" s="1"/>
  <c r="AE193" i="27" s="1"/>
  <c r="X193" i="27"/>
  <c r="Z193" i="27" s="1"/>
  <c r="AB193" i="27" s="1"/>
  <c r="AD193" i="27" s="1"/>
  <c r="Y188" i="27"/>
  <c r="AA188" i="27" s="1"/>
  <c r="AC188" i="27" s="1"/>
  <c r="AE188" i="27" s="1"/>
  <c r="X188" i="27"/>
  <c r="Z188" i="27" s="1"/>
  <c r="AB188" i="27" s="1"/>
  <c r="AD188" i="27" s="1"/>
  <c r="Y186" i="27"/>
  <c r="AA186" i="27" s="1"/>
  <c r="AC186" i="27" s="1"/>
  <c r="AE186" i="27" s="1"/>
  <c r="X186" i="27"/>
  <c r="Z186" i="27" s="1"/>
  <c r="AB186" i="27" s="1"/>
  <c r="AD186" i="27" s="1"/>
  <c r="Y184" i="27"/>
  <c r="AA184" i="27" s="1"/>
  <c r="AC184" i="27" s="1"/>
  <c r="AE184" i="27" s="1"/>
  <c r="X184" i="27"/>
  <c r="Z184" i="27" s="1"/>
  <c r="AB184" i="27" s="1"/>
  <c r="AD184" i="27" s="1"/>
  <c r="Y178" i="27"/>
  <c r="AA178" i="27" s="1"/>
  <c r="AC178" i="27" s="1"/>
  <c r="AE178" i="27" s="1"/>
  <c r="X178" i="27"/>
  <c r="Z178" i="27" s="1"/>
  <c r="AB178" i="27" s="1"/>
  <c r="AD178" i="27" s="1"/>
  <c r="Y170" i="27"/>
  <c r="AA170" i="27" s="1"/>
  <c r="AC170" i="27" s="1"/>
  <c r="AE170" i="27" s="1"/>
  <c r="X170" i="27"/>
  <c r="Z170" i="27" s="1"/>
  <c r="AB170" i="27" s="1"/>
  <c r="AD170" i="27" s="1"/>
  <c r="Y162" i="27"/>
  <c r="AA162" i="27" s="1"/>
  <c r="AC162" i="27" s="1"/>
  <c r="AE162" i="27" s="1"/>
  <c r="X162" i="27"/>
  <c r="Z162" i="27" s="1"/>
  <c r="AB162" i="27" s="1"/>
  <c r="AD162" i="27" s="1"/>
  <c r="Y163" i="27"/>
  <c r="AA163" i="27" s="1"/>
  <c r="AC163" i="27" s="1"/>
  <c r="AE163" i="27" s="1"/>
  <c r="X163" i="27"/>
  <c r="Z163" i="27" s="1"/>
  <c r="AB163" i="27" s="1"/>
  <c r="AD163" i="27" s="1"/>
  <c r="Y164" i="27"/>
  <c r="AA164" i="27" s="1"/>
  <c r="AC164" i="27" s="1"/>
  <c r="AE164" i="27" s="1"/>
  <c r="X164" i="27"/>
  <c r="Z164" i="27" s="1"/>
  <c r="AB164" i="27" s="1"/>
  <c r="AD164" i="27" s="1"/>
  <c r="Y165" i="27"/>
  <c r="AA165" i="27" s="1"/>
  <c r="AC165" i="27" s="1"/>
  <c r="AE165" i="27" s="1"/>
  <c r="X165" i="27"/>
  <c r="Z165" i="27" s="1"/>
  <c r="AB165" i="27" s="1"/>
  <c r="AD165" i="27" s="1"/>
  <c r="Y166" i="27"/>
  <c r="AA166" i="27" s="1"/>
  <c r="AC166" i="27" s="1"/>
  <c r="AE166" i="27" s="1"/>
  <c r="X166" i="27"/>
  <c r="Z166" i="27" s="1"/>
  <c r="AB166" i="27" s="1"/>
  <c r="AD166" i="27" s="1"/>
  <c r="Y167" i="27"/>
  <c r="AA167" i="27" s="1"/>
  <c r="AC167" i="27" s="1"/>
  <c r="AE167" i="27" s="1"/>
  <c r="X167" i="27"/>
  <c r="Z167" i="27" s="1"/>
  <c r="AB167" i="27" s="1"/>
  <c r="AD167" i="27" s="1"/>
  <c r="Y168" i="27"/>
  <c r="AA168" i="27" s="1"/>
  <c r="AC168" i="27" s="1"/>
  <c r="AE168" i="27" s="1"/>
  <c r="X168" i="27"/>
  <c r="Z168" i="27" s="1"/>
  <c r="AB168" i="27" s="1"/>
  <c r="AD168" i="27" s="1"/>
  <c r="Y154" i="27"/>
  <c r="AA154" i="27" s="1"/>
  <c r="AC154" i="27" s="1"/>
  <c r="AE154" i="27" s="1"/>
  <c r="X154" i="27"/>
  <c r="Z154" i="27" s="1"/>
  <c r="AB154" i="27" s="1"/>
  <c r="AD154" i="27" s="1"/>
  <c r="Y150" i="27"/>
  <c r="AA150" i="27" s="1"/>
  <c r="AC150" i="27" s="1"/>
  <c r="AE150" i="27" s="1"/>
  <c r="X150" i="27"/>
  <c r="Z150" i="27" s="1"/>
  <c r="AB150" i="27" s="1"/>
  <c r="AD150" i="27" s="1"/>
  <c r="Y152" i="27"/>
  <c r="AA152" i="27" s="1"/>
  <c r="AC152" i="27" s="1"/>
  <c r="AE152" i="27" s="1"/>
  <c r="X152" i="27"/>
  <c r="Z152" i="27" s="1"/>
  <c r="AB152" i="27" s="1"/>
  <c r="AD152" i="27" s="1"/>
  <c r="Y144" i="27"/>
  <c r="AA144" i="27" s="1"/>
  <c r="AC144" i="27" s="1"/>
  <c r="AE144" i="27" s="1"/>
  <c r="X144" i="27"/>
  <c r="Z144" i="27" s="1"/>
  <c r="AB144" i="27" s="1"/>
  <c r="AD144" i="27" s="1"/>
  <c r="Y145" i="27"/>
  <c r="AA145" i="27" s="1"/>
  <c r="AC145" i="27" s="1"/>
  <c r="AE145" i="27" s="1"/>
  <c r="X145" i="27"/>
  <c r="Z145" i="27" s="1"/>
  <c r="AB145" i="27" s="1"/>
  <c r="AD145" i="27" s="1"/>
  <c r="Y146" i="27"/>
  <c r="AA146" i="27" s="1"/>
  <c r="AC146" i="27" s="1"/>
  <c r="AE146" i="27" s="1"/>
  <c r="X146" i="27"/>
  <c r="Z146" i="27" s="1"/>
  <c r="AB146" i="27" s="1"/>
  <c r="AD146" i="27" s="1"/>
  <c r="Y147" i="27"/>
  <c r="AA147" i="27" s="1"/>
  <c r="AC147" i="27" s="1"/>
  <c r="AE147" i="27" s="1"/>
  <c r="X147" i="27"/>
  <c r="Z147" i="27" s="1"/>
  <c r="AB147" i="27" s="1"/>
  <c r="AD147" i="27" s="1"/>
  <c r="Y148" i="27"/>
  <c r="AA148" i="27" s="1"/>
  <c r="AC148" i="27" s="1"/>
  <c r="AE148" i="27" s="1"/>
  <c r="X148" i="27"/>
  <c r="Z148" i="27" s="1"/>
  <c r="AB148" i="27" s="1"/>
  <c r="AD148" i="27" s="1"/>
  <c r="Y125" i="27"/>
  <c r="AA125" i="27" s="1"/>
  <c r="AC125" i="27" s="1"/>
  <c r="AE125" i="27" s="1"/>
  <c r="X125" i="27"/>
  <c r="Z125" i="27" s="1"/>
  <c r="AB125" i="27" s="1"/>
  <c r="AD125" i="27" s="1"/>
  <c r="Y127" i="27"/>
  <c r="AA127" i="27" s="1"/>
  <c r="AC127" i="27" s="1"/>
  <c r="AE127" i="27" s="1"/>
  <c r="X127" i="27"/>
  <c r="Z127" i="27" s="1"/>
  <c r="AB127" i="27" s="1"/>
  <c r="AD127" i="27" s="1"/>
  <c r="Y129" i="27"/>
  <c r="AA129" i="27" s="1"/>
  <c r="AC129" i="27" s="1"/>
  <c r="AE129" i="27" s="1"/>
  <c r="X129" i="27"/>
  <c r="Z129" i="27" s="1"/>
  <c r="AB129" i="27" s="1"/>
  <c r="AD129" i="27" s="1"/>
  <c r="Y130" i="27"/>
  <c r="AA130" i="27" s="1"/>
  <c r="AC130" i="27" s="1"/>
  <c r="AE130" i="27" s="1"/>
  <c r="X130" i="27"/>
  <c r="Z130" i="27" s="1"/>
  <c r="AB130" i="27" s="1"/>
  <c r="AD130" i="27" s="1"/>
  <c r="Y132" i="27"/>
  <c r="AA132" i="27" s="1"/>
  <c r="AC132" i="27" s="1"/>
  <c r="AE132" i="27" s="1"/>
  <c r="X132" i="27"/>
  <c r="Z132" i="27" s="1"/>
  <c r="AB132" i="27" s="1"/>
  <c r="AD132" i="27" s="1"/>
  <c r="Y133" i="27"/>
  <c r="AA133" i="27" s="1"/>
  <c r="AC133" i="27" s="1"/>
  <c r="AE133" i="27" s="1"/>
  <c r="X133" i="27"/>
  <c r="Z133" i="27" s="1"/>
  <c r="AB133" i="27" s="1"/>
  <c r="AD133" i="27" s="1"/>
  <c r="Y134" i="27"/>
  <c r="AA134" i="27" s="1"/>
  <c r="AC134" i="27" s="1"/>
  <c r="AE134" i="27" s="1"/>
  <c r="X134" i="27"/>
  <c r="Z134" i="27" s="1"/>
  <c r="AB134" i="27" s="1"/>
  <c r="AD134" i="27" s="1"/>
  <c r="Y136" i="27"/>
  <c r="AA136" i="27" s="1"/>
  <c r="AC136" i="27" s="1"/>
  <c r="AE136" i="27" s="1"/>
  <c r="X136" i="27"/>
  <c r="Z136" i="27" s="1"/>
  <c r="AB136" i="27" s="1"/>
  <c r="AD136" i="27" s="1"/>
  <c r="Y115" i="27"/>
  <c r="AA115" i="27" s="1"/>
  <c r="AC115" i="27" s="1"/>
  <c r="AE115" i="27" s="1"/>
  <c r="X115" i="27"/>
  <c r="Z115" i="27" s="1"/>
  <c r="AB115" i="27" s="1"/>
  <c r="AD115" i="27" s="1"/>
  <c r="Y116" i="27"/>
  <c r="AA116" i="27" s="1"/>
  <c r="AC116" i="27" s="1"/>
  <c r="AE116" i="27" s="1"/>
  <c r="X116" i="27"/>
  <c r="Z116" i="27" s="1"/>
  <c r="AB116" i="27" s="1"/>
  <c r="AD116" i="27" s="1"/>
  <c r="Y92" i="27"/>
  <c r="AA92" i="27" s="1"/>
  <c r="AC92" i="27" s="1"/>
  <c r="AE92" i="27" s="1"/>
  <c r="X92" i="27"/>
  <c r="Z92" i="27" s="1"/>
  <c r="AB92" i="27" s="1"/>
  <c r="AD92" i="27" s="1"/>
  <c r="Y93" i="27"/>
  <c r="AA93" i="27" s="1"/>
  <c r="AC93" i="27" s="1"/>
  <c r="AE93" i="27" s="1"/>
  <c r="X93" i="27"/>
  <c r="Z93" i="27" s="1"/>
  <c r="AB93" i="27" s="1"/>
  <c r="AD93" i="27" s="1"/>
  <c r="Y94" i="27"/>
  <c r="AA94" i="27" s="1"/>
  <c r="AC94" i="27" s="1"/>
  <c r="AE94" i="27" s="1"/>
  <c r="X94" i="27"/>
  <c r="Z94" i="27" s="1"/>
  <c r="AB94" i="27" s="1"/>
  <c r="AD94" i="27" s="1"/>
  <c r="Y95" i="27"/>
  <c r="AA95" i="27" s="1"/>
  <c r="AC95" i="27" s="1"/>
  <c r="AE95" i="27" s="1"/>
  <c r="X95" i="27"/>
  <c r="Z95" i="27" s="1"/>
  <c r="AB95" i="27" s="1"/>
  <c r="AD95" i="27" s="1"/>
  <c r="Y96" i="27"/>
  <c r="AA96" i="27" s="1"/>
  <c r="AC96" i="27" s="1"/>
  <c r="AE96" i="27" s="1"/>
  <c r="X96" i="27"/>
  <c r="Z96" i="27" s="1"/>
  <c r="AB96" i="27" s="1"/>
  <c r="AD96" i="27" s="1"/>
  <c r="Y97" i="27"/>
  <c r="AA97" i="27" s="1"/>
  <c r="AC97" i="27" s="1"/>
  <c r="AE97" i="27" s="1"/>
  <c r="X97" i="27"/>
  <c r="Z97" i="27" s="1"/>
  <c r="AB97" i="27" s="1"/>
  <c r="AD97" i="27" s="1"/>
  <c r="Y98" i="27"/>
  <c r="AA98" i="27" s="1"/>
  <c r="AC98" i="27" s="1"/>
  <c r="AE98" i="27" s="1"/>
  <c r="X98" i="27"/>
  <c r="Z98" i="27" s="1"/>
  <c r="AB98" i="27" s="1"/>
  <c r="AD98" i="27" s="1"/>
  <c r="Y99" i="27"/>
  <c r="AA99" i="27" s="1"/>
  <c r="AC99" i="27" s="1"/>
  <c r="AE99" i="27" s="1"/>
  <c r="X99" i="27"/>
  <c r="Z99" i="27" s="1"/>
  <c r="AB99" i="27" s="1"/>
  <c r="AD99" i="27" s="1"/>
  <c r="Y100" i="27"/>
  <c r="AA100" i="27" s="1"/>
  <c r="AC100" i="27" s="1"/>
  <c r="AE100" i="27" s="1"/>
  <c r="X100" i="27"/>
  <c r="Z100" i="27" s="1"/>
  <c r="AB100" i="27" s="1"/>
  <c r="AD100" i="27" s="1"/>
  <c r="Y101" i="27"/>
  <c r="AA101" i="27" s="1"/>
  <c r="AC101" i="27" s="1"/>
  <c r="AE101" i="27" s="1"/>
  <c r="X101" i="27"/>
  <c r="Z101" i="27" s="1"/>
  <c r="AB101" i="27" s="1"/>
  <c r="AD101" i="27" s="1"/>
  <c r="Y102" i="27"/>
  <c r="AA102" i="27" s="1"/>
  <c r="AC102" i="27" s="1"/>
  <c r="AE102" i="27" s="1"/>
  <c r="X102" i="27"/>
  <c r="Z102" i="27" s="1"/>
  <c r="AB102" i="27" s="1"/>
  <c r="AD102" i="27" s="1"/>
  <c r="Y103" i="27"/>
  <c r="AA103" i="27" s="1"/>
  <c r="AC103" i="27" s="1"/>
  <c r="AE103" i="27" s="1"/>
  <c r="X103" i="27"/>
  <c r="Z103" i="27" s="1"/>
  <c r="AB103" i="27" s="1"/>
  <c r="AD103" i="27" s="1"/>
  <c r="Y104" i="27"/>
  <c r="AA104" i="27" s="1"/>
  <c r="AC104" i="27" s="1"/>
  <c r="AE104" i="27" s="1"/>
  <c r="X104" i="27"/>
  <c r="Z104" i="27" s="1"/>
  <c r="AB104" i="27" s="1"/>
  <c r="AD104" i="27" s="1"/>
  <c r="Y105" i="27"/>
  <c r="AA105" i="27" s="1"/>
  <c r="AC105" i="27" s="1"/>
  <c r="AE105" i="27" s="1"/>
  <c r="X105" i="27"/>
  <c r="Z105" i="27" s="1"/>
  <c r="AB105" i="27" s="1"/>
  <c r="AD105" i="27" s="1"/>
  <c r="Y106" i="27"/>
  <c r="AA106" i="27" s="1"/>
  <c r="AC106" i="27" s="1"/>
  <c r="AE106" i="27" s="1"/>
  <c r="X106" i="27"/>
  <c r="Z106" i="27" s="1"/>
  <c r="AB106" i="27" s="1"/>
  <c r="AD106" i="27" s="1"/>
  <c r="Y107" i="27"/>
  <c r="AA107" i="27" s="1"/>
  <c r="AC107" i="27" s="1"/>
  <c r="AE107" i="27" s="1"/>
  <c r="X107" i="27"/>
  <c r="Z107" i="27" s="1"/>
  <c r="AB107" i="27" s="1"/>
  <c r="AD107" i="27" s="1"/>
  <c r="Y108" i="27"/>
  <c r="AA108" i="27" s="1"/>
  <c r="AC108" i="27" s="1"/>
  <c r="AE108" i="27" s="1"/>
  <c r="X108" i="27"/>
  <c r="Z108" i="27" s="1"/>
  <c r="AB108" i="27" s="1"/>
  <c r="AD108" i="27" s="1"/>
  <c r="Y109" i="27"/>
  <c r="AA109" i="27" s="1"/>
  <c r="AC109" i="27" s="1"/>
  <c r="AE109" i="27" s="1"/>
  <c r="X109" i="27"/>
  <c r="Z109" i="27" s="1"/>
  <c r="AB109" i="27" s="1"/>
  <c r="AD109" i="27" s="1"/>
  <c r="Y69" i="27"/>
  <c r="AA69" i="27" s="1"/>
  <c r="AC69" i="27" s="1"/>
  <c r="AE69" i="27" s="1"/>
  <c r="X69" i="27"/>
  <c r="Z69" i="27" s="1"/>
  <c r="AB69" i="27" s="1"/>
  <c r="AD69" i="27" s="1"/>
  <c r="Y70" i="27"/>
  <c r="AA70" i="27" s="1"/>
  <c r="AC70" i="27" s="1"/>
  <c r="AE70" i="27" s="1"/>
  <c r="X70" i="27"/>
  <c r="Z70" i="27" s="1"/>
  <c r="AB70" i="27" s="1"/>
  <c r="AD70" i="27" s="1"/>
  <c r="Y71" i="27"/>
  <c r="AA71" i="27" s="1"/>
  <c r="AC71" i="27" s="1"/>
  <c r="AE71" i="27" s="1"/>
  <c r="X71" i="27"/>
  <c r="Z71" i="27" s="1"/>
  <c r="AB71" i="27" s="1"/>
  <c r="AD71" i="27" s="1"/>
  <c r="Y72" i="27"/>
  <c r="AA72" i="27" s="1"/>
  <c r="AC72" i="27" s="1"/>
  <c r="AE72" i="27" s="1"/>
  <c r="X72" i="27"/>
  <c r="Z72" i="27" s="1"/>
  <c r="AB72" i="27" s="1"/>
  <c r="AD72" i="27" s="1"/>
  <c r="Y73" i="27"/>
  <c r="AA73" i="27" s="1"/>
  <c r="AC73" i="27" s="1"/>
  <c r="AE73" i="27" s="1"/>
  <c r="X73" i="27"/>
  <c r="Z73" i="27" s="1"/>
  <c r="AB73" i="27" s="1"/>
  <c r="AD73" i="27" s="1"/>
  <c r="Y74" i="27"/>
  <c r="AA74" i="27" s="1"/>
  <c r="AC74" i="27" s="1"/>
  <c r="AE74" i="27" s="1"/>
  <c r="X74" i="27"/>
  <c r="Z74" i="27" s="1"/>
  <c r="AB74" i="27" s="1"/>
  <c r="AD74" i="27" s="1"/>
  <c r="Y75" i="27"/>
  <c r="AA75" i="27" s="1"/>
  <c r="AC75" i="27" s="1"/>
  <c r="AE75" i="27" s="1"/>
  <c r="X75" i="27"/>
  <c r="Z75" i="27" s="1"/>
  <c r="AB75" i="27" s="1"/>
  <c r="AD75" i="27" s="1"/>
  <c r="Y76" i="27"/>
  <c r="AA76" i="27" s="1"/>
  <c r="AC76" i="27" s="1"/>
  <c r="AE76" i="27" s="1"/>
  <c r="X76" i="27"/>
  <c r="Z76" i="27" s="1"/>
  <c r="AB76" i="27" s="1"/>
  <c r="AD76" i="27" s="1"/>
  <c r="Y77" i="27"/>
  <c r="AA77" i="27" s="1"/>
  <c r="AC77" i="27" s="1"/>
  <c r="AE77" i="27" s="1"/>
  <c r="X77" i="27"/>
  <c r="Z77" i="27" s="1"/>
  <c r="AB77" i="27" s="1"/>
  <c r="AD77" i="27" s="1"/>
  <c r="Y78" i="27"/>
  <c r="AA78" i="27" s="1"/>
  <c r="AC78" i="27" s="1"/>
  <c r="AE78" i="27" s="1"/>
  <c r="X78" i="27"/>
  <c r="Z78" i="27" s="1"/>
  <c r="AB78" i="27" s="1"/>
  <c r="AD78" i="27" s="1"/>
  <c r="Y79" i="27"/>
  <c r="AA79" i="27" s="1"/>
  <c r="AC79" i="27" s="1"/>
  <c r="AE79" i="27" s="1"/>
  <c r="X79" i="27"/>
  <c r="Z79" i="27" s="1"/>
  <c r="AB79" i="27" s="1"/>
  <c r="AD79" i="27" s="1"/>
  <c r="Y80" i="27"/>
  <c r="AA80" i="27" s="1"/>
  <c r="AC80" i="27" s="1"/>
  <c r="AE80" i="27" s="1"/>
  <c r="X80" i="27"/>
  <c r="Z80" i="27" s="1"/>
  <c r="AB80" i="27" s="1"/>
  <c r="AD80" i="27" s="1"/>
  <c r="Y81" i="27"/>
  <c r="AA81" i="27" s="1"/>
  <c r="AC81" i="27" s="1"/>
  <c r="AE81" i="27" s="1"/>
  <c r="X81" i="27"/>
  <c r="Z81" i="27" s="1"/>
  <c r="AB81" i="27" s="1"/>
  <c r="AD81" i="27" s="1"/>
  <c r="Y82" i="27"/>
  <c r="AA82" i="27" s="1"/>
  <c r="AC82" i="27" s="1"/>
  <c r="AE82" i="27" s="1"/>
  <c r="X82" i="27"/>
  <c r="Z82" i="27" s="1"/>
  <c r="AB82" i="27" s="1"/>
  <c r="AD82" i="27" s="1"/>
  <c r="Y83" i="27"/>
  <c r="AA83" i="27" s="1"/>
  <c r="AC83" i="27" s="1"/>
  <c r="AE83" i="27" s="1"/>
  <c r="X83" i="27"/>
  <c r="Z83" i="27" s="1"/>
  <c r="AB83" i="27" s="1"/>
  <c r="AD83" i="27" s="1"/>
  <c r="Y84" i="27"/>
  <c r="AA84" i="27" s="1"/>
  <c r="AC84" i="27" s="1"/>
  <c r="AE84" i="27" s="1"/>
  <c r="X84" i="27"/>
  <c r="Z84" i="27" s="1"/>
  <c r="AB84" i="27" s="1"/>
  <c r="AD84" i="27" s="1"/>
  <c r="Y85" i="27"/>
  <c r="AA85" i="27" s="1"/>
  <c r="AC85" i="27" s="1"/>
  <c r="AE85" i="27" s="1"/>
  <c r="X85" i="27"/>
  <c r="Z85" i="27" s="1"/>
  <c r="AB85" i="27" s="1"/>
  <c r="AD85" i="27" s="1"/>
  <c r="Y86" i="27"/>
  <c r="AA86" i="27" s="1"/>
  <c r="AC86" i="27" s="1"/>
  <c r="AE86" i="27" s="1"/>
  <c r="X86" i="27"/>
  <c r="Z86" i="27" s="1"/>
  <c r="AB86" i="27" s="1"/>
  <c r="AD86" i="27" s="1"/>
  <c r="Y45" i="27"/>
  <c r="AA45" i="27" s="1"/>
  <c r="AC45" i="27" s="1"/>
  <c r="AE45" i="27" s="1"/>
  <c r="X45" i="27"/>
  <c r="Z45" i="27" s="1"/>
  <c r="AB45" i="27" s="1"/>
  <c r="AD45" i="27" s="1"/>
  <c r="Y46" i="27"/>
  <c r="AA46" i="27" s="1"/>
  <c r="AC46" i="27" s="1"/>
  <c r="AE46" i="27" s="1"/>
  <c r="X46" i="27"/>
  <c r="Z46" i="27" s="1"/>
  <c r="AB46" i="27" s="1"/>
  <c r="AD46" i="27" s="1"/>
  <c r="Y47" i="27"/>
  <c r="AA47" i="27" s="1"/>
  <c r="AC47" i="27" s="1"/>
  <c r="AE47" i="27" s="1"/>
  <c r="X47" i="27"/>
  <c r="Z47" i="27" s="1"/>
  <c r="AB47" i="27" s="1"/>
  <c r="AD47" i="27" s="1"/>
  <c r="Y48" i="27"/>
  <c r="AA48" i="27" s="1"/>
  <c r="AC48" i="27" s="1"/>
  <c r="AE48" i="27" s="1"/>
  <c r="X48" i="27"/>
  <c r="Z48" i="27" s="1"/>
  <c r="AB48" i="27" s="1"/>
  <c r="AD48" i="27" s="1"/>
  <c r="Y49" i="27"/>
  <c r="AA49" i="27" s="1"/>
  <c r="AC49" i="27" s="1"/>
  <c r="AE49" i="27" s="1"/>
  <c r="X49" i="27"/>
  <c r="Z49" i="27" s="1"/>
  <c r="AB49" i="27" s="1"/>
  <c r="AD49" i="27" s="1"/>
  <c r="Y50" i="27"/>
  <c r="AA50" i="27" s="1"/>
  <c r="AC50" i="27" s="1"/>
  <c r="AE50" i="27" s="1"/>
  <c r="X50" i="27"/>
  <c r="Z50" i="27" s="1"/>
  <c r="AB50" i="27" s="1"/>
  <c r="AD50" i="27" s="1"/>
  <c r="Y51" i="27"/>
  <c r="AA51" i="27" s="1"/>
  <c r="AC51" i="27" s="1"/>
  <c r="AE51" i="27" s="1"/>
  <c r="X51" i="27"/>
  <c r="Z51" i="27" s="1"/>
  <c r="AB51" i="27" s="1"/>
  <c r="AD51" i="27" s="1"/>
  <c r="Y52" i="27"/>
  <c r="AA52" i="27" s="1"/>
  <c r="AC52" i="27" s="1"/>
  <c r="AE52" i="27" s="1"/>
  <c r="X52" i="27"/>
  <c r="Z52" i="27" s="1"/>
  <c r="AB52" i="27" s="1"/>
  <c r="AD52" i="27" s="1"/>
  <c r="Y53" i="27"/>
  <c r="AA53" i="27" s="1"/>
  <c r="AC53" i="27" s="1"/>
  <c r="AE53" i="27" s="1"/>
  <c r="X53" i="27"/>
  <c r="Z53" i="27" s="1"/>
  <c r="AB53" i="27" s="1"/>
  <c r="AD53" i="27" s="1"/>
  <c r="Y54" i="27"/>
  <c r="AA54" i="27" s="1"/>
  <c r="AC54" i="27" s="1"/>
  <c r="AE54" i="27" s="1"/>
  <c r="X54" i="27"/>
  <c r="Z54" i="27" s="1"/>
  <c r="AB54" i="27" s="1"/>
  <c r="AD54" i="27" s="1"/>
  <c r="Y55" i="27"/>
  <c r="AA55" i="27" s="1"/>
  <c r="AC55" i="27" s="1"/>
  <c r="AE55" i="27" s="1"/>
  <c r="X55" i="27"/>
  <c r="Z55" i="27" s="1"/>
  <c r="AB55" i="27" s="1"/>
  <c r="AD55" i="27" s="1"/>
  <c r="Y56" i="27"/>
  <c r="AA56" i="27" s="1"/>
  <c r="AC56" i="27" s="1"/>
  <c r="AE56" i="27" s="1"/>
  <c r="X56" i="27"/>
  <c r="Z56" i="27" s="1"/>
  <c r="AB56" i="27" s="1"/>
  <c r="AD56" i="27" s="1"/>
  <c r="Y57" i="27"/>
  <c r="AA57" i="27" s="1"/>
  <c r="AC57" i="27" s="1"/>
  <c r="AE57" i="27" s="1"/>
  <c r="X57" i="27"/>
  <c r="Z57" i="27" s="1"/>
  <c r="AB57" i="27" s="1"/>
  <c r="AD57" i="27" s="1"/>
  <c r="Y58" i="27"/>
  <c r="AA58" i="27" s="1"/>
  <c r="AC58" i="27" s="1"/>
  <c r="AE58" i="27" s="1"/>
  <c r="X58" i="27"/>
  <c r="Z58" i="27" s="1"/>
  <c r="AB58" i="27" s="1"/>
  <c r="AD58" i="27" s="1"/>
  <c r="Y59" i="27"/>
  <c r="AA59" i="27" s="1"/>
  <c r="AC59" i="27" s="1"/>
  <c r="AE59" i="27" s="1"/>
  <c r="X59" i="27"/>
  <c r="Z59" i="27" s="1"/>
  <c r="AB59" i="27" s="1"/>
  <c r="AD59" i="27" s="1"/>
  <c r="Y60" i="27"/>
  <c r="AA60" i="27" s="1"/>
  <c r="AC60" i="27" s="1"/>
  <c r="AE60" i="27" s="1"/>
  <c r="X60" i="27"/>
  <c r="Z60" i="27" s="1"/>
  <c r="AB60" i="27" s="1"/>
  <c r="AD60" i="27" s="1"/>
  <c r="Y61" i="27"/>
  <c r="AA61" i="27" s="1"/>
  <c r="AC61" i="27" s="1"/>
  <c r="AE61" i="27" s="1"/>
  <c r="X61" i="27"/>
  <c r="Z61" i="27" s="1"/>
  <c r="AB61" i="27" s="1"/>
  <c r="AD61" i="27" s="1"/>
  <c r="Y62" i="27"/>
  <c r="AA62" i="27" s="1"/>
  <c r="AC62" i="27" s="1"/>
  <c r="AE62" i="27" s="1"/>
  <c r="X62" i="27"/>
  <c r="Z62" i="27" s="1"/>
  <c r="AB62" i="27" s="1"/>
  <c r="AD62" i="27" s="1"/>
  <c r="AE23" i="27"/>
  <c r="Y24" i="27"/>
  <c r="AA24" i="27" s="1"/>
  <c r="AC24" i="27" s="1"/>
  <c r="AE24" i="27" s="1"/>
  <c r="X24" i="27"/>
  <c r="Z24" i="27" s="1"/>
  <c r="AB24" i="27" s="1"/>
  <c r="AD24" i="27" s="1"/>
  <c r="Y25" i="27"/>
  <c r="AA25" i="27" s="1"/>
  <c r="AC25" i="27" s="1"/>
  <c r="AE25" i="27" s="1"/>
  <c r="X25" i="27"/>
  <c r="Z25" i="27" s="1"/>
  <c r="AB25" i="27" s="1"/>
  <c r="AD25" i="27" s="1"/>
  <c r="Y26" i="27"/>
  <c r="AA26" i="27" s="1"/>
  <c r="AC26" i="27" s="1"/>
  <c r="AE26" i="27" s="1"/>
  <c r="X26" i="27"/>
  <c r="Z26" i="27" s="1"/>
  <c r="AB26" i="27" s="1"/>
  <c r="AD26" i="27" s="1"/>
  <c r="Y27" i="27"/>
  <c r="AA27" i="27" s="1"/>
  <c r="AC27" i="27" s="1"/>
  <c r="AE27" i="27" s="1"/>
  <c r="X27" i="27"/>
  <c r="Z27" i="27" s="1"/>
  <c r="AB27" i="27" s="1"/>
  <c r="AD27" i="27" s="1"/>
  <c r="Y29" i="27"/>
  <c r="AA29" i="27" s="1"/>
  <c r="AC29" i="27" s="1"/>
  <c r="AE29" i="27" s="1"/>
  <c r="X29" i="27"/>
  <c r="Z29" i="27" s="1"/>
  <c r="AB29" i="27" s="1"/>
  <c r="AD29" i="27" s="1"/>
  <c r="Y30" i="27"/>
  <c r="AA30" i="27" s="1"/>
  <c r="AC30" i="27" s="1"/>
  <c r="AE30" i="27" s="1"/>
  <c r="X30" i="27"/>
  <c r="Z30" i="27" s="1"/>
  <c r="AB30" i="27" s="1"/>
  <c r="AD30" i="27" s="1"/>
  <c r="Y31" i="27"/>
  <c r="AA31" i="27" s="1"/>
  <c r="AC31" i="27" s="1"/>
  <c r="AE31" i="27" s="1"/>
  <c r="X31" i="27"/>
  <c r="Z31" i="27" s="1"/>
  <c r="AB31" i="27" s="1"/>
  <c r="AD31" i="27" s="1"/>
  <c r="Y32" i="27"/>
  <c r="AA32" i="27" s="1"/>
  <c r="AC32" i="27" s="1"/>
  <c r="AE32" i="27" s="1"/>
  <c r="X32" i="27"/>
  <c r="Z32" i="27" s="1"/>
  <c r="AB32" i="27" s="1"/>
  <c r="AD32" i="27" s="1"/>
  <c r="Y33" i="27"/>
  <c r="AA33" i="27" s="1"/>
  <c r="AC33" i="27" s="1"/>
  <c r="AE33" i="27" s="1"/>
  <c r="X33" i="27"/>
  <c r="Z33" i="27" s="1"/>
  <c r="AB33" i="27" s="1"/>
  <c r="AD33" i="27" s="1"/>
  <c r="Y35" i="27"/>
  <c r="AA35" i="27" s="1"/>
  <c r="AC35" i="27" s="1"/>
  <c r="AE35" i="27" s="1"/>
  <c r="X35" i="27"/>
  <c r="Z35" i="27" s="1"/>
  <c r="AB35" i="27" s="1"/>
  <c r="AD35" i="27" s="1"/>
  <c r="Y36" i="27"/>
  <c r="AA36" i="27" s="1"/>
  <c r="AC36" i="27" s="1"/>
  <c r="AE36" i="27" s="1"/>
  <c r="X36" i="27"/>
  <c r="Z36" i="27" s="1"/>
  <c r="AB36" i="27" s="1"/>
  <c r="AD36" i="27" s="1"/>
  <c r="Y38" i="27"/>
  <c r="AA38" i="27" s="1"/>
  <c r="AC38" i="27" s="1"/>
  <c r="AE38" i="27" s="1"/>
  <c r="X38" i="27"/>
  <c r="Z38" i="27" s="1"/>
  <c r="AB38" i="27" s="1"/>
  <c r="AD38" i="27" s="1"/>
  <c r="Y40" i="27"/>
  <c r="AA40" i="27" s="1"/>
  <c r="AC40" i="27" s="1"/>
  <c r="AE40" i="27" s="1"/>
  <c r="X40" i="27"/>
  <c r="Z40" i="27" s="1"/>
  <c r="AB40" i="27" s="1"/>
  <c r="AD40" i="27" s="1"/>
  <c r="Y41" i="27"/>
  <c r="AA41" i="27" s="1"/>
  <c r="AC41" i="27" s="1"/>
  <c r="AE41" i="27" s="1"/>
  <c r="X41" i="27"/>
  <c r="Z41" i="27" s="1"/>
  <c r="AB41" i="27" s="1"/>
  <c r="AD41" i="27" s="1"/>
  <c r="Y42" i="27"/>
  <c r="AA42" i="27" s="1"/>
  <c r="AC42" i="27" s="1"/>
  <c r="AE42" i="27" s="1"/>
  <c r="X42" i="27"/>
  <c r="Z42" i="27" s="1"/>
  <c r="AB42" i="27" s="1"/>
  <c r="AD42" i="27" s="1"/>
  <c r="Y43" i="27"/>
  <c r="AA43" i="27" s="1"/>
  <c r="AC43" i="27" s="1"/>
  <c r="AE43" i="27" s="1"/>
  <c r="X43" i="27"/>
  <c r="Z43" i="27" s="1"/>
  <c r="AB43" i="27" s="1"/>
  <c r="AD43" i="27" s="1"/>
  <c r="Y2" i="27"/>
  <c r="AA2" i="27" s="1"/>
  <c r="AC2" i="27" s="1"/>
  <c r="AE2" i="27" s="1"/>
  <c r="X2" i="27"/>
  <c r="Z2" i="27" s="1"/>
  <c r="AB2" i="27" s="1"/>
  <c r="AD2" i="27" s="1"/>
  <c r="Y4" i="27"/>
  <c r="AA4" i="27" s="1"/>
  <c r="AC4" i="27" s="1"/>
  <c r="AE4" i="27" s="1"/>
  <c r="X4" i="27"/>
  <c r="Z4" i="27" s="1"/>
  <c r="AB4" i="27" s="1"/>
  <c r="AD4" i="27" s="1"/>
  <c r="Y5" i="27"/>
  <c r="AA5" i="27" s="1"/>
  <c r="AC5" i="27" s="1"/>
  <c r="AE5" i="27" s="1"/>
  <c r="X5" i="27"/>
  <c r="Z5" i="27" s="1"/>
  <c r="AB5" i="27" s="1"/>
  <c r="AD5" i="27" s="1"/>
  <c r="Y6" i="27"/>
  <c r="AA6" i="27" s="1"/>
  <c r="AC6" i="27" s="1"/>
  <c r="AE6" i="27" s="1"/>
  <c r="X6" i="27"/>
  <c r="Z6" i="27" s="1"/>
  <c r="AB6" i="27" s="1"/>
  <c r="AD6" i="27" s="1"/>
  <c r="Y8" i="27"/>
  <c r="AA8" i="27" s="1"/>
  <c r="AC8" i="27" s="1"/>
  <c r="AE8" i="27" s="1"/>
  <c r="X8" i="27"/>
  <c r="Z8" i="27" s="1"/>
  <c r="AB8" i="27" s="1"/>
  <c r="AD8" i="27" s="1"/>
  <c r="Y9" i="27"/>
  <c r="AA9" i="27" s="1"/>
  <c r="AC9" i="27" s="1"/>
  <c r="AE9" i="27" s="1"/>
  <c r="X9" i="27"/>
  <c r="Z9" i="27" s="1"/>
  <c r="AB9" i="27" s="1"/>
  <c r="AD9" i="27" s="1"/>
  <c r="AE11" i="27"/>
  <c r="AD11" i="27"/>
  <c r="Y12" i="27"/>
  <c r="AA12" i="27" s="1"/>
  <c r="AC12" i="27" s="1"/>
  <c r="AE12" i="27" s="1"/>
  <c r="X12" i="27"/>
  <c r="Z12" i="27" s="1"/>
  <c r="AB12" i="27" s="1"/>
  <c r="AD12" i="27" s="1"/>
  <c r="Y13" i="27"/>
  <c r="AA13" i="27" s="1"/>
  <c r="AC13" i="27" s="1"/>
  <c r="AE13" i="27" s="1"/>
  <c r="X13" i="27"/>
  <c r="Z13" i="27" s="1"/>
  <c r="AB13" i="27" s="1"/>
  <c r="AD13" i="27" s="1"/>
  <c r="Y15" i="27"/>
  <c r="AA15" i="27" s="1"/>
  <c r="AC15" i="27" s="1"/>
  <c r="AE15" i="27" s="1"/>
  <c r="X15" i="27"/>
  <c r="Z15" i="27" s="1"/>
  <c r="AB15" i="27" s="1"/>
  <c r="AD15" i="27" s="1"/>
  <c r="AE16" i="27"/>
  <c r="AD16" i="27"/>
  <c r="Y17" i="27"/>
  <c r="AA17" i="27" s="1"/>
  <c r="AC17" i="27" s="1"/>
  <c r="AE17" i="27" s="1"/>
  <c r="X17" i="27"/>
  <c r="Z17" i="27" s="1"/>
  <c r="AB17" i="27" s="1"/>
  <c r="AD17" i="27" s="1"/>
  <c r="Y18" i="27"/>
  <c r="AA18" i="27" s="1"/>
  <c r="AC18" i="27" s="1"/>
  <c r="AE18" i="27" s="1"/>
  <c r="X18" i="27"/>
  <c r="Z18" i="27" s="1"/>
  <c r="AB18" i="27" s="1"/>
  <c r="AD18" i="27" s="1"/>
  <c r="Y19" i="27"/>
  <c r="AA19" i="27" s="1"/>
  <c r="AC19" i="27" s="1"/>
  <c r="AE19" i="27" s="1"/>
  <c r="X19" i="27"/>
  <c r="Z19" i="27" s="1"/>
  <c r="AB19" i="27" s="1"/>
  <c r="AD19" i="27" s="1"/>
  <c r="Y21" i="27"/>
  <c r="AA21" i="27" s="1"/>
  <c r="AC21" i="27" s="1"/>
  <c r="AE21" i="27" s="1"/>
  <c r="X21" i="27"/>
  <c r="Z21" i="27" s="1"/>
  <c r="AB21" i="27" s="1"/>
  <c r="AD21" i="27" s="1"/>
  <c r="W476" i="28"/>
  <c r="Y476" i="28" s="1"/>
  <c r="AA476" i="28" s="1"/>
  <c r="AC476" i="28" s="1"/>
  <c r="V476" i="28"/>
  <c r="X476" i="28" s="1"/>
  <c r="Z476" i="28" s="1"/>
  <c r="AB476" i="28" s="1"/>
  <c r="W470" i="28"/>
  <c r="Y470" i="28" s="1"/>
  <c r="AA470" i="28" s="1"/>
  <c r="AC470" i="28" s="1"/>
  <c r="V470" i="28"/>
  <c r="X470" i="28" s="1"/>
  <c r="Z470" i="28" s="1"/>
  <c r="AB470" i="28" s="1"/>
  <c r="W471" i="28"/>
  <c r="Y471" i="28" s="1"/>
  <c r="AA471" i="28" s="1"/>
  <c r="AC471" i="28" s="1"/>
  <c r="V471" i="28"/>
  <c r="X471" i="28" s="1"/>
  <c r="Z471" i="28" s="1"/>
  <c r="AB471" i="28" s="1"/>
  <c r="W472" i="28"/>
  <c r="Y472" i="28" s="1"/>
  <c r="AA472" i="28" s="1"/>
  <c r="AC472" i="28" s="1"/>
  <c r="V472" i="28"/>
  <c r="X472" i="28" s="1"/>
  <c r="Z472" i="28" s="1"/>
  <c r="AB472" i="28" s="1"/>
  <c r="W473" i="28"/>
  <c r="Y473" i="28" s="1"/>
  <c r="AA473" i="28" s="1"/>
  <c r="AC473" i="28" s="1"/>
  <c r="V473" i="28"/>
  <c r="X473" i="28" s="1"/>
  <c r="Z473" i="28" s="1"/>
  <c r="AB473" i="28" s="1"/>
  <c r="W474" i="28"/>
  <c r="Y474" i="28" s="1"/>
  <c r="AA474" i="28" s="1"/>
  <c r="AC474" i="28" s="1"/>
  <c r="V474" i="28"/>
  <c r="X474" i="28" s="1"/>
  <c r="Z474" i="28" s="1"/>
  <c r="AB474" i="28" s="1"/>
  <c r="W475" i="28"/>
  <c r="Y475" i="28" s="1"/>
  <c r="AA475" i="28" s="1"/>
  <c r="AC475" i="28" s="1"/>
  <c r="V475" i="28"/>
  <c r="X475" i="28" s="1"/>
  <c r="Z475" i="28" s="1"/>
  <c r="AB475" i="28" s="1"/>
  <c r="W477" i="28"/>
  <c r="Y477" i="28" s="1"/>
  <c r="AA477" i="28" s="1"/>
  <c r="AC477" i="28" s="1"/>
  <c r="V477" i="28"/>
  <c r="X477" i="28" s="1"/>
  <c r="Z477" i="28" s="1"/>
  <c r="AB477" i="28" s="1"/>
  <c r="W478" i="28"/>
  <c r="Y478" i="28" s="1"/>
  <c r="AA478" i="28" s="1"/>
  <c r="AC478" i="28" s="1"/>
  <c r="V478" i="28"/>
  <c r="X478" i="28" s="1"/>
  <c r="Z478" i="28" s="1"/>
  <c r="AB478" i="28" s="1"/>
  <c r="W469" i="28"/>
  <c r="Y469" i="28" s="1"/>
  <c r="AA469" i="28" s="1"/>
  <c r="AC469" i="28" s="1"/>
  <c r="V469" i="28"/>
  <c r="X469" i="28" s="1"/>
  <c r="Z469" i="28" s="1"/>
  <c r="AB469" i="28" s="1"/>
  <c r="W461" i="28"/>
  <c r="Y461" i="28" s="1"/>
  <c r="AA461" i="28" s="1"/>
  <c r="AC461" i="28" s="1"/>
  <c r="V461" i="28"/>
  <c r="X461" i="28" s="1"/>
  <c r="Z461" i="28" s="1"/>
  <c r="AB461" i="28" s="1"/>
  <c r="W462" i="28"/>
  <c r="Y462" i="28" s="1"/>
  <c r="AA462" i="28" s="1"/>
  <c r="AC462" i="28" s="1"/>
  <c r="V462" i="28"/>
  <c r="X462" i="28" s="1"/>
  <c r="Z462" i="28" s="1"/>
  <c r="AB462" i="28" s="1"/>
  <c r="W463" i="28"/>
  <c r="Y463" i="28" s="1"/>
  <c r="AA463" i="28" s="1"/>
  <c r="AC463" i="28" s="1"/>
  <c r="V463" i="28"/>
  <c r="X463" i="28" s="1"/>
  <c r="Z463" i="28" s="1"/>
  <c r="AB463" i="28" s="1"/>
  <c r="W464" i="28"/>
  <c r="Y464" i="28" s="1"/>
  <c r="AA464" i="28" s="1"/>
  <c r="AC464" i="28" s="1"/>
  <c r="V464" i="28"/>
  <c r="X464" i="28" s="1"/>
  <c r="Z464" i="28" s="1"/>
  <c r="AB464" i="28" s="1"/>
  <c r="W465" i="28"/>
  <c r="Y465" i="28" s="1"/>
  <c r="AA465" i="28" s="1"/>
  <c r="AC465" i="28" s="1"/>
  <c r="V465" i="28"/>
  <c r="X465" i="28" s="1"/>
  <c r="Z465" i="28" s="1"/>
  <c r="AB465" i="28" s="1"/>
  <c r="W466" i="28"/>
  <c r="Y466" i="28" s="1"/>
  <c r="AA466" i="28" s="1"/>
  <c r="AC466" i="28" s="1"/>
  <c r="V466" i="28"/>
  <c r="X466" i="28" s="1"/>
  <c r="Z466" i="28" s="1"/>
  <c r="AB466" i="28" s="1"/>
  <c r="W467" i="28"/>
  <c r="Y467" i="28" s="1"/>
  <c r="AA467" i="28" s="1"/>
  <c r="AC467" i="28" s="1"/>
  <c r="V467" i="28"/>
  <c r="X467" i="28" s="1"/>
  <c r="Z467" i="28" s="1"/>
  <c r="AB467" i="28" s="1"/>
  <c r="W468" i="28"/>
  <c r="Y468" i="28" s="1"/>
  <c r="AA468" i="28" s="1"/>
  <c r="AC468" i="28" s="1"/>
  <c r="V468" i="28"/>
  <c r="X468" i="28" s="1"/>
  <c r="Z468" i="28" s="1"/>
  <c r="AB468" i="28" s="1"/>
  <c r="W460" i="28"/>
  <c r="Y460" i="28" s="1"/>
  <c r="AA460" i="28" s="1"/>
  <c r="AC460" i="28" s="1"/>
  <c r="V460" i="28"/>
  <c r="X460" i="28" s="1"/>
  <c r="Z460" i="28" s="1"/>
  <c r="AB460" i="28" s="1"/>
  <c r="W452" i="28"/>
  <c r="Y452" i="28" s="1"/>
  <c r="AA452" i="28" s="1"/>
  <c r="AC452" i="28" s="1"/>
  <c r="V452" i="28"/>
  <c r="X452" i="28" s="1"/>
  <c r="Z452" i="28" s="1"/>
  <c r="AB452" i="28" s="1"/>
  <c r="W453" i="28"/>
  <c r="Y453" i="28" s="1"/>
  <c r="AA453" i="28" s="1"/>
  <c r="AC453" i="28" s="1"/>
  <c r="V453" i="28"/>
  <c r="X453" i="28" s="1"/>
  <c r="Z453" i="28" s="1"/>
  <c r="AB453" i="28" s="1"/>
  <c r="W454" i="28"/>
  <c r="Y454" i="28" s="1"/>
  <c r="AA454" i="28" s="1"/>
  <c r="AC454" i="28" s="1"/>
  <c r="V454" i="28"/>
  <c r="X454" i="28" s="1"/>
  <c r="Z454" i="28" s="1"/>
  <c r="AB454" i="28" s="1"/>
  <c r="W455" i="28"/>
  <c r="Y455" i="28" s="1"/>
  <c r="AA455" i="28" s="1"/>
  <c r="AC455" i="28" s="1"/>
  <c r="V455" i="28"/>
  <c r="X455" i="28" s="1"/>
  <c r="Z455" i="28" s="1"/>
  <c r="AB455" i="28" s="1"/>
  <c r="W456" i="28"/>
  <c r="Y456" i="28" s="1"/>
  <c r="AA456" i="28" s="1"/>
  <c r="AC456" i="28" s="1"/>
  <c r="V456" i="28"/>
  <c r="X456" i="28" s="1"/>
  <c r="Z456" i="28" s="1"/>
  <c r="AB456" i="28" s="1"/>
  <c r="W457" i="28"/>
  <c r="Y457" i="28" s="1"/>
  <c r="AA457" i="28" s="1"/>
  <c r="AC457" i="28" s="1"/>
  <c r="V457" i="28"/>
  <c r="X457" i="28" s="1"/>
  <c r="Z457" i="28" s="1"/>
  <c r="AB457" i="28" s="1"/>
  <c r="W458" i="28"/>
  <c r="Y458" i="28" s="1"/>
  <c r="AA458" i="28" s="1"/>
  <c r="AC458" i="28" s="1"/>
  <c r="V458" i="28"/>
  <c r="X458" i="28" s="1"/>
  <c r="Z458" i="28" s="1"/>
  <c r="AB458" i="28" s="1"/>
  <c r="W459" i="28"/>
  <c r="Y459" i="28" s="1"/>
  <c r="AA459" i="28" s="1"/>
  <c r="AC459" i="28" s="1"/>
  <c r="V459" i="28"/>
  <c r="X459" i="28" s="1"/>
  <c r="Z459" i="28" s="1"/>
  <c r="AB459" i="28" s="1"/>
  <c r="W443" i="28"/>
  <c r="Y443" i="28" s="1"/>
  <c r="AA443" i="28" s="1"/>
  <c r="AC443" i="28" s="1"/>
  <c r="V443" i="28"/>
  <c r="X443" i="28" s="1"/>
  <c r="W444" i="28"/>
  <c r="Y444" i="28" s="1"/>
  <c r="AA444" i="28" s="1"/>
  <c r="AC444" i="28" s="1"/>
  <c r="V444" i="28"/>
  <c r="X444" i="28" s="1"/>
  <c r="Z444" i="28" s="1"/>
  <c r="AB444" i="28" s="1"/>
  <c r="W445" i="28"/>
  <c r="Y445" i="28" s="1"/>
  <c r="AA445" i="28" s="1"/>
  <c r="AC445" i="28" s="1"/>
  <c r="V445" i="28"/>
  <c r="X445" i="28" s="1"/>
  <c r="Z445" i="28" s="1"/>
  <c r="AB445" i="28" s="1"/>
  <c r="W446" i="28"/>
  <c r="Y446" i="28" s="1"/>
  <c r="AA446" i="28" s="1"/>
  <c r="AC446" i="28" s="1"/>
  <c r="V446" i="28"/>
  <c r="X446" i="28" s="1"/>
  <c r="Z446" i="28" s="1"/>
  <c r="AB446" i="28" s="1"/>
  <c r="W447" i="28"/>
  <c r="Y447" i="28" s="1"/>
  <c r="AA447" i="28" s="1"/>
  <c r="AC447" i="28" s="1"/>
  <c r="V447" i="28"/>
  <c r="X447" i="28" s="1"/>
  <c r="Z447" i="28" s="1"/>
  <c r="AB447" i="28" s="1"/>
  <c r="W448" i="28"/>
  <c r="Y448" i="28" s="1"/>
  <c r="AA448" i="28" s="1"/>
  <c r="AC448" i="28" s="1"/>
  <c r="V448" i="28"/>
  <c r="X448" i="28" s="1"/>
  <c r="Z448" i="28" s="1"/>
  <c r="AB448" i="28" s="1"/>
  <c r="W449" i="28"/>
  <c r="Y449" i="28" s="1"/>
  <c r="AA449" i="28" s="1"/>
  <c r="AC449" i="28" s="1"/>
  <c r="V449" i="28"/>
  <c r="X449" i="28" s="1"/>
  <c r="Z449" i="28" s="1"/>
  <c r="AB449" i="28" s="1"/>
  <c r="W450" i="28"/>
  <c r="Y450" i="28" s="1"/>
  <c r="AA450" i="28" s="1"/>
  <c r="AC450" i="28" s="1"/>
  <c r="V450" i="28"/>
  <c r="X450" i="28" s="1"/>
  <c r="Z450" i="28" s="1"/>
  <c r="AB450" i="28" s="1"/>
  <c r="W451" i="28"/>
  <c r="Y451" i="28" s="1"/>
  <c r="AA451" i="28" s="1"/>
  <c r="AC451" i="28" s="1"/>
  <c r="V451" i="28"/>
  <c r="X451" i="28" s="1"/>
  <c r="Z451" i="28" s="1"/>
  <c r="AB451" i="28" s="1"/>
  <c r="W434" i="28"/>
  <c r="Y434" i="28" s="1"/>
  <c r="AA434" i="28" s="1"/>
  <c r="AC434" i="28" s="1"/>
  <c r="V434" i="28"/>
  <c r="X434" i="28" s="1"/>
  <c r="Z434" i="28" s="1"/>
  <c r="AB434" i="28" s="1"/>
  <c r="W435" i="28"/>
  <c r="Y435" i="28" s="1"/>
  <c r="AA435" i="28" s="1"/>
  <c r="AC435" i="28" s="1"/>
  <c r="V435" i="28"/>
  <c r="X435" i="28" s="1"/>
  <c r="Z435" i="28" s="1"/>
  <c r="AB435" i="28" s="1"/>
  <c r="W436" i="28"/>
  <c r="Y436" i="28" s="1"/>
  <c r="AA436" i="28" s="1"/>
  <c r="AC436" i="28" s="1"/>
  <c r="V436" i="28"/>
  <c r="X436" i="28" s="1"/>
  <c r="Z436" i="28" s="1"/>
  <c r="AB436" i="28" s="1"/>
  <c r="W437" i="28"/>
  <c r="Y437" i="28" s="1"/>
  <c r="AA437" i="28" s="1"/>
  <c r="AC437" i="28" s="1"/>
  <c r="V437" i="28"/>
  <c r="X437" i="28" s="1"/>
  <c r="Z437" i="28" s="1"/>
  <c r="AB437" i="28" s="1"/>
  <c r="W438" i="28"/>
  <c r="Y438" i="28" s="1"/>
  <c r="AA438" i="28" s="1"/>
  <c r="AC438" i="28" s="1"/>
  <c r="V438" i="28"/>
  <c r="X438" i="28" s="1"/>
  <c r="Z438" i="28" s="1"/>
  <c r="AB438" i="28" s="1"/>
  <c r="W439" i="28"/>
  <c r="Y439" i="28" s="1"/>
  <c r="AA439" i="28" s="1"/>
  <c r="AC439" i="28" s="1"/>
  <c r="V439" i="28"/>
  <c r="X439" i="28" s="1"/>
  <c r="Z439" i="28" s="1"/>
  <c r="AB439" i="28" s="1"/>
  <c r="W440" i="28"/>
  <c r="Y440" i="28" s="1"/>
  <c r="AA440" i="28" s="1"/>
  <c r="AC440" i="28" s="1"/>
  <c r="V440" i="28"/>
  <c r="X440" i="28" s="1"/>
  <c r="Z440" i="28" s="1"/>
  <c r="AB440" i="28" s="1"/>
  <c r="W441" i="28"/>
  <c r="Y441" i="28" s="1"/>
  <c r="AA441" i="28" s="1"/>
  <c r="AC441" i="28" s="1"/>
  <c r="V441" i="28"/>
  <c r="X441" i="28" s="1"/>
  <c r="Z441" i="28" s="1"/>
  <c r="AB441" i="28" s="1"/>
  <c r="W442" i="28"/>
  <c r="Y442" i="28" s="1"/>
  <c r="AA442" i="28" s="1"/>
  <c r="AC442" i="28" s="1"/>
  <c r="V442" i="28"/>
  <c r="X442" i="28" s="1"/>
  <c r="Z442" i="28" s="1"/>
  <c r="AB442" i="28" s="1"/>
  <c r="W425" i="28"/>
  <c r="Y425" i="28" s="1"/>
  <c r="AA425" i="28" s="1"/>
  <c r="AC425" i="28" s="1"/>
  <c r="V425" i="28"/>
  <c r="X425" i="28" s="1"/>
  <c r="Z425" i="28" s="1"/>
  <c r="AB425" i="28" s="1"/>
  <c r="W426" i="28"/>
  <c r="Y426" i="28" s="1"/>
  <c r="AA426" i="28" s="1"/>
  <c r="AC426" i="28" s="1"/>
  <c r="V426" i="28"/>
  <c r="X426" i="28" s="1"/>
  <c r="Z426" i="28" s="1"/>
  <c r="AB426" i="28" s="1"/>
  <c r="W427" i="28"/>
  <c r="Y427" i="28" s="1"/>
  <c r="AA427" i="28" s="1"/>
  <c r="AC427" i="28" s="1"/>
  <c r="V427" i="28"/>
  <c r="X427" i="28" s="1"/>
  <c r="Z427" i="28" s="1"/>
  <c r="AB427" i="28" s="1"/>
  <c r="W428" i="28"/>
  <c r="Y428" i="28" s="1"/>
  <c r="AA428" i="28" s="1"/>
  <c r="AC428" i="28" s="1"/>
  <c r="V428" i="28"/>
  <c r="X428" i="28" s="1"/>
  <c r="Z428" i="28" s="1"/>
  <c r="AB428" i="28" s="1"/>
  <c r="W429" i="28"/>
  <c r="Y429" i="28" s="1"/>
  <c r="AA429" i="28" s="1"/>
  <c r="AC429" i="28" s="1"/>
  <c r="V429" i="28"/>
  <c r="X429" i="28" s="1"/>
  <c r="Z429" i="28" s="1"/>
  <c r="AB429" i="28" s="1"/>
  <c r="W430" i="28"/>
  <c r="Y430" i="28" s="1"/>
  <c r="AA430" i="28" s="1"/>
  <c r="AC430" i="28" s="1"/>
  <c r="V430" i="28"/>
  <c r="X430" i="28" s="1"/>
  <c r="Z430" i="28" s="1"/>
  <c r="AB430" i="28" s="1"/>
  <c r="W431" i="28"/>
  <c r="Y431" i="28" s="1"/>
  <c r="AA431" i="28" s="1"/>
  <c r="AC431" i="28" s="1"/>
  <c r="V431" i="28"/>
  <c r="X431" i="28" s="1"/>
  <c r="Z431" i="28" s="1"/>
  <c r="AB431" i="28" s="1"/>
  <c r="W432" i="28"/>
  <c r="Y432" i="28" s="1"/>
  <c r="AA432" i="28" s="1"/>
  <c r="AC432" i="28" s="1"/>
  <c r="V432" i="28"/>
  <c r="X432" i="28" s="1"/>
  <c r="Z432" i="28" s="1"/>
  <c r="AB432" i="28" s="1"/>
  <c r="W433" i="28"/>
  <c r="Y433" i="28" s="1"/>
  <c r="AA433" i="28" s="1"/>
  <c r="AC433" i="28" s="1"/>
  <c r="V433" i="28"/>
  <c r="X433" i="28" s="1"/>
  <c r="Z433" i="28" s="1"/>
  <c r="AB433" i="28" s="1"/>
  <c r="W416" i="28"/>
  <c r="Y416" i="28" s="1"/>
  <c r="AA416" i="28" s="1"/>
  <c r="AC416" i="28" s="1"/>
  <c r="V416" i="28"/>
  <c r="X416" i="28" s="1"/>
  <c r="Z416" i="28" s="1"/>
  <c r="AB416" i="28" s="1"/>
  <c r="W392" i="28"/>
  <c r="Y392" i="28" s="1"/>
  <c r="AA392" i="28" s="1"/>
  <c r="AC392" i="28" s="1"/>
  <c r="V392" i="28"/>
  <c r="X392" i="28" s="1"/>
  <c r="Z392" i="28" s="1"/>
  <c r="AB392" i="28" s="1"/>
  <c r="W393" i="28"/>
  <c r="Y393" i="28" s="1"/>
  <c r="AA393" i="28" s="1"/>
  <c r="AC393" i="28" s="1"/>
  <c r="V393" i="28"/>
  <c r="X393" i="28" s="1"/>
  <c r="Z393" i="28" s="1"/>
  <c r="AB393" i="28" s="1"/>
  <c r="W394" i="28"/>
  <c r="Y394" i="28" s="1"/>
  <c r="AA394" i="28" s="1"/>
  <c r="AC394" i="28" s="1"/>
  <c r="V394" i="28"/>
  <c r="X394" i="28" s="1"/>
  <c r="Z394" i="28" s="1"/>
  <c r="AB394" i="28" s="1"/>
  <c r="W395" i="28"/>
  <c r="Y395" i="28" s="1"/>
  <c r="AA395" i="28" s="1"/>
  <c r="AC395" i="28" s="1"/>
  <c r="V395" i="28"/>
  <c r="X395" i="28" s="1"/>
  <c r="Z395" i="28" s="1"/>
  <c r="AB395" i="28" s="1"/>
  <c r="W396" i="28"/>
  <c r="Y396" i="28" s="1"/>
  <c r="AA396" i="28" s="1"/>
  <c r="AC396" i="28" s="1"/>
  <c r="V396" i="28"/>
  <c r="X396" i="28" s="1"/>
  <c r="W397" i="28"/>
  <c r="Y397" i="28" s="1"/>
  <c r="AA397" i="28" s="1"/>
  <c r="AC397" i="28" s="1"/>
  <c r="V397" i="28"/>
  <c r="X397" i="28" s="1"/>
  <c r="Z397" i="28" s="1"/>
  <c r="AB397" i="28" s="1"/>
  <c r="W398" i="28"/>
  <c r="Y398" i="28" s="1"/>
  <c r="AA398" i="28" s="1"/>
  <c r="AC398" i="28" s="1"/>
  <c r="V398" i="28"/>
  <c r="X398" i="28" s="1"/>
  <c r="Z398" i="28" s="1"/>
  <c r="AB398" i="28" s="1"/>
  <c r="W399" i="28"/>
  <c r="Y399" i="28" s="1"/>
  <c r="AA399" i="28" s="1"/>
  <c r="AC399" i="28" s="1"/>
  <c r="V399" i="28"/>
  <c r="X399" i="28" s="1"/>
  <c r="Z399" i="28" s="1"/>
  <c r="AB399" i="28" s="1"/>
  <c r="W400" i="28"/>
  <c r="Y400" i="28" s="1"/>
  <c r="AA400" i="28" s="1"/>
  <c r="AC400" i="28" s="1"/>
  <c r="V400" i="28"/>
  <c r="X400" i="28" s="1"/>
  <c r="Z400" i="28" s="1"/>
  <c r="AB400" i="28" s="1"/>
  <c r="V257" i="28"/>
  <c r="X257" i="28" s="1"/>
  <c r="Z257" i="28" s="1"/>
  <c r="AB257" i="28" s="1"/>
  <c r="W257" i="28"/>
  <c r="Y257" i="28" s="1"/>
  <c r="AA257" i="28" s="1"/>
  <c r="AC257" i="28" s="1"/>
  <c r="V256" i="28"/>
  <c r="X256" i="28" s="1"/>
  <c r="Z256" i="28" s="1"/>
  <c r="AB256" i="28" s="1"/>
  <c r="W256" i="28"/>
  <c r="Y256" i="28" s="1"/>
  <c r="AA256" i="28" s="1"/>
  <c r="AC256" i="28" s="1"/>
  <c r="V250" i="28"/>
  <c r="X250" i="28" s="1"/>
  <c r="Z250" i="28" s="1"/>
  <c r="AB250" i="28" s="1"/>
  <c r="W250" i="28"/>
  <c r="Y250" i="28" s="1"/>
  <c r="AA250" i="28" s="1"/>
  <c r="AC250" i="28" s="1"/>
  <c r="V255" i="28"/>
  <c r="X255" i="28" s="1"/>
  <c r="Z255" i="28" s="1"/>
  <c r="AB255" i="28" s="1"/>
  <c r="W255" i="28"/>
  <c r="Y255" i="28" s="1"/>
  <c r="AA255" i="28" s="1"/>
  <c r="AC255" i="28" s="1"/>
  <c r="V249" i="28"/>
  <c r="X249" i="28" s="1"/>
  <c r="Z249" i="28" s="1"/>
  <c r="AB249" i="28" s="1"/>
  <c r="W249" i="28"/>
  <c r="Y249" i="28" s="1"/>
  <c r="AA249" i="28" s="1"/>
  <c r="AC249" i="28" s="1"/>
  <c r="V254" i="28"/>
  <c r="X254" i="28" s="1"/>
  <c r="Z254" i="28" s="1"/>
  <c r="AB254" i="28" s="1"/>
  <c r="W254" i="28"/>
  <c r="Y254" i="28" s="1"/>
  <c r="AA254" i="28" s="1"/>
  <c r="AC254" i="28" s="1"/>
  <c r="V248" i="28"/>
  <c r="X248" i="28" s="1"/>
  <c r="Z248" i="28" s="1"/>
  <c r="AB248" i="28" s="1"/>
  <c r="W248" i="28"/>
  <c r="Y248" i="28" s="1"/>
  <c r="AA248" i="28" s="1"/>
  <c r="AC248" i="28" s="1"/>
  <c r="V253" i="28"/>
  <c r="X253" i="28" s="1"/>
  <c r="Z253" i="28" s="1"/>
  <c r="AB253" i="28" s="1"/>
  <c r="W253" i="28"/>
  <c r="Y253" i="28" s="1"/>
  <c r="AA253" i="28" s="1"/>
  <c r="AC253" i="28" s="1"/>
  <c r="V247" i="28"/>
  <c r="X247" i="28" s="1"/>
  <c r="Z247" i="28" s="1"/>
  <c r="AB247" i="28" s="1"/>
  <c r="W247" i="28"/>
  <c r="Y247" i="28" s="1"/>
  <c r="AA247" i="28" s="1"/>
  <c r="AC247" i="28" s="1"/>
  <c r="V252" i="28"/>
  <c r="X252" i="28" s="1"/>
  <c r="Z252" i="28" s="1"/>
  <c r="AB252" i="28" s="1"/>
  <c r="W252" i="28"/>
  <c r="Y252" i="28" s="1"/>
  <c r="AA252" i="28" s="1"/>
  <c r="AC252" i="28" s="1"/>
  <c r="V246" i="28"/>
  <c r="X246" i="28" s="1"/>
  <c r="Z246" i="28" s="1"/>
  <c r="AB246" i="28" s="1"/>
  <c r="W246" i="28"/>
  <c r="Y246" i="28" s="1"/>
  <c r="AA246" i="28" s="1"/>
  <c r="AC246" i="28" s="1"/>
  <c r="V251" i="28"/>
  <c r="X251" i="28" s="1"/>
  <c r="Z251" i="28" s="1"/>
  <c r="AB251" i="28" s="1"/>
  <c r="W251" i="28"/>
  <c r="Y251" i="28" s="1"/>
  <c r="AA251" i="28" s="1"/>
  <c r="AC251" i="28" s="1"/>
  <c r="W245" i="28"/>
  <c r="Y245" i="28" s="1"/>
  <c r="AA245" i="28" s="1"/>
  <c r="AC245" i="28" s="1"/>
  <c r="V245" i="28"/>
  <c r="X245" i="28" s="1"/>
  <c r="Z245" i="28" s="1"/>
  <c r="AB245" i="28" s="1"/>
  <c r="AF386" i="37" l="1"/>
  <c r="AE386" i="37"/>
  <c r="AF385" i="37"/>
  <c r="AE385" i="37"/>
  <c r="AF381" i="37"/>
  <c r="AE381" i="37"/>
  <c r="AF380" i="37"/>
  <c r="AE380" i="37"/>
  <c r="AF379" i="37"/>
  <c r="AE379" i="37"/>
  <c r="AF378" i="37"/>
  <c r="AE378" i="37"/>
  <c r="AF377" i="37"/>
  <c r="AE377" i="37"/>
  <c r="AF376" i="37"/>
  <c r="AE376" i="37"/>
  <c r="AF375" i="37"/>
  <c r="AE375" i="37"/>
  <c r="AF374" i="37"/>
  <c r="AE374" i="37"/>
  <c r="AF373" i="37"/>
  <c r="AE373" i="37"/>
  <c r="AF372" i="37"/>
  <c r="AE372" i="37"/>
  <c r="AF371" i="37"/>
  <c r="AE371" i="37"/>
  <c r="AF370" i="37"/>
  <c r="AE370" i="37"/>
  <c r="AF369" i="37"/>
  <c r="AE369" i="37"/>
  <c r="AF368" i="37"/>
  <c r="AE368" i="37"/>
  <c r="AF367" i="37"/>
  <c r="AE367" i="37"/>
  <c r="AF366" i="37"/>
  <c r="AE366" i="37"/>
  <c r="AF365" i="37"/>
  <c r="AE365" i="37"/>
  <c r="AF364" i="37"/>
  <c r="AE364" i="37"/>
  <c r="AF363" i="37"/>
  <c r="AE363" i="37"/>
  <c r="AF362" i="37"/>
  <c r="AE362" i="37"/>
  <c r="AF361" i="37"/>
  <c r="AE361" i="37"/>
  <c r="AF360" i="37"/>
  <c r="AE360" i="37"/>
  <c r="AF359" i="37"/>
  <c r="AE359" i="37"/>
  <c r="AF358" i="37"/>
  <c r="AE358" i="37"/>
  <c r="AF357" i="37"/>
  <c r="AE357" i="37"/>
  <c r="AF356" i="37"/>
  <c r="AE356" i="37"/>
  <c r="AF355" i="37"/>
  <c r="AE355" i="37"/>
  <c r="AB2" i="38"/>
  <c r="AB58" i="37"/>
  <c r="AD58" i="37" s="1"/>
  <c r="AB57" i="37"/>
  <c r="AD57" i="37" s="1"/>
  <c r="AB257" i="37"/>
  <c r="AD257" i="37" s="1"/>
  <c r="AI257" i="38"/>
  <c r="AH257" i="38"/>
  <c r="AI237" i="38"/>
  <c r="AH237" i="38"/>
  <c r="AI235" i="38"/>
  <c r="AH235" i="38"/>
  <c r="AI233" i="38"/>
  <c r="AH233" i="38"/>
  <c r="AI225" i="38"/>
  <c r="AH225" i="38"/>
  <c r="AI224" i="38"/>
  <c r="AH224" i="38"/>
  <c r="AI223" i="38"/>
  <c r="AH223" i="38"/>
  <c r="AI222" i="38"/>
  <c r="AH222" i="38"/>
  <c r="AI221" i="38"/>
  <c r="AH221" i="38"/>
  <c r="AI220" i="38"/>
  <c r="AH220" i="38"/>
  <c r="AI219" i="38"/>
  <c r="AH219" i="38"/>
  <c r="AI218" i="38"/>
  <c r="AH218" i="38"/>
  <c r="AI217" i="38"/>
  <c r="AH217" i="38"/>
  <c r="AI216" i="38"/>
  <c r="AH216" i="38"/>
  <c r="AI215" i="38"/>
  <c r="AH215" i="38"/>
  <c r="AI214" i="38"/>
  <c r="AH214" i="38"/>
  <c r="AI213" i="38"/>
  <c r="AH213" i="38"/>
  <c r="AI212" i="38"/>
  <c r="AH212" i="38"/>
  <c r="AI211" i="38"/>
  <c r="AH211" i="38"/>
  <c r="AI210" i="38"/>
  <c r="AH210" i="38"/>
  <c r="AI209" i="38"/>
  <c r="AH209" i="38"/>
  <c r="AI208" i="38"/>
  <c r="AH208" i="38"/>
  <c r="AI207" i="38"/>
  <c r="AH207" i="38"/>
  <c r="AI206" i="38"/>
  <c r="AH206" i="38"/>
  <c r="AI205" i="38"/>
  <c r="AH205" i="38"/>
  <c r="AI204" i="38"/>
  <c r="AH204" i="38"/>
  <c r="AI203" i="38"/>
  <c r="AH203" i="38"/>
  <c r="AI202" i="38"/>
  <c r="AH202" i="38"/>
  <c r="AI201" i="38"/>
  <c r="AH201" i="38"/>
  <c r="AI200" i="38"/>
  <c r="AH200" i="38"/>
  <c r="AI199" i="38"/>
  <c r="AH199" i="38"/>
  <c r="AI198" i="38"/>
  <c r="AH198" i="38"/>
  <c r="AI197" i="38"/>
  <c r="AH197" i="38"/>
  <c r="AI196" i="38"/>
  <c r="AH196" i="38"/>
  <c r="AI195" i="38"/>
  <c r="AH195" i="38"/>
  <c r="AI194" i="38"/>
  <c r="AH194" i="38"/>
  <c r="AI193" i="38"/>
  <c r="AH193" i="38"/>
  <c r="AI192" i="38"/>
  <c r="AH192" i="38"/>
  <c r="AI191" i="38"/>
  <c r="AH191" i="38"/>
  <c r="AI190" i="38"/>
  <c r="AH190" i="38"/>
  <c r="AI189" i="38"/>
  <c r="AH189" i="38"/>
  <c r="AI188" i="38"/>
  <c r="AH188" i="38"/>
  <c r="AI187" i="38"/>
  <c r="AH187" i="38"/>
  <c r="AI186" i="38"/>
  <c r="AH186" i="38"/>
  <c r="AI185" i="38"/>
  <c r="AH185" i="38"/>
  <c r="AI184" i="38"/>
  <c r="AH184" i="38"/>
  <c r="AI183" i="38"/>
  <c r="AH183" i="38"/>
  <c r="AI182" i="38"/>
  <c r="AH182" i="38"/>
  <c r="AI181" i="38"/>
  <c r="AH181" i="38"/>
  <c r="AI180" i="38"/>
  <c r="AH180" i="38"/>
  <c r="AI179" i="38"/>
  <c r="AH179" i="38"/>
  <c r="AI178" i="38"/>
  <c r="AH178" i="38"/>
  <c r="AI177" i="38"/>
  <c r="AH177" i="38"/>
  <c r="AI176" i="38"/>
  <c r="AH176" i="38"/>
  <c r="AI175" i="38"/>
  <c r="AH175" i="38"/>
  <c r="AI174" i="38"/>
  <c r="AH174" i="38"/>
  <c r="AI173" i="38"/>
  <c r="AH173" i="38"/>
  <c r="AI172" i="38"/>
  <c r="AH172" i="38"/>
  <c r="AI135" i="38"/>
  <c r="AH135" i="38"/>
  <c r="AI134" i="38"/>
  <c r="AH134" i="38"/>
  <c r="AI133" i="38"/>
  <c r="AH133" i="38"/>
  <c r="AI132" i="38"/>
  <c r="AH132" i="38"/>
  <c r="AI131" i="38"/>
  <c r="AH131" i="38"/>
  <c r="AI130" i="38"/>
  <c r="AH130" i="38"/>
  <c r="AI129" i="38"/>
  <c r="AH129" i="38"/>
  <c r="AI128" i="38"/>
  <c r="AH128" i="38"/>
  <c r="AI127" i="38"/>
  <c r="AH127" i="38"/>
  <c r="AI126" i="38"/>
  <c r="AH126" i="38"/>
  <c r="AI125" i="38"/>
  <c r="AH125" i="38"/>
  <c r="AI124" i="38"/>
  <c r="AH124" i="38"/>
  <c r="AI123" i="38"/>
  <c r="AH123" i="38"/>
  <c r="AI122" i="38"/>
  <c r="AH122" i="38"/>
  <c r="AI121" i="38"/>
  <c r="AH121" i="38"/>
  <c r="AI120" i="38"/>
  <c r="AH120" i="38"/>
  <c r="AI119" i="38"/>
  <c r="AH119" i="38"/>
  <c r="AI118" i="38"/>
  <c r="AH118" i="38"/>
  <c r="AI117" i="38"/>
  <c r="AH117" i="38"/>
  <c r="AI116" i="38"/>
  <c r="AH116" i="38"/>
  <c r="AI115" i="38"/>
  <c r="AH115" i="38"/>
  <c r="AI114" i="38"/>
  <c r="AH114" i="38"/>
  <c r="AI113" i="38"/>
  <c r="AH113" i="38"/>
  <c r="AI112" i="38"/>
  <c r="AH112" i="38"/>
  <c r="AI111" i="38"/>
  <c r="AH111" i="38"/>
  <c r="AI110" i="38"/>
  <c r="AH110" i="38"/>
  <c r="AI109" i="38"/>
  <c r="AH109" i="38"/>
  <c r="AI100" i="38"/>
  <c r="AH100" i="38"/>
  <c r="AI99" i="38"/>
  <c r="AH99" i="38"/>
  <c r="AI98" i="38"/>
  <c r="AH98" i="38"/>
  <c r="AI97" i="38"/>
  <c r="AH97" i="38"/>
  <c r="AI96" i="38"/>
  <c r="AH96" i="38"/>
  <c r="AI95" i="38"/>
  <c r="AH95" i="38"/>
  <c r="AI94" i="38"/>
  <c r="AH94" i="38"/>
  <c r="AI93" i="38"/>
  <c r="AH93" i="38"/>
  <c r="AI92" i="38"/>
  <c r="AH92" i="38"/>
  <c r="AI91" i="38"/>
  <c r="AH91" i="38"/>
  <c r="AI90" i="38"/>
  <c r="AH90" i="38"/>
  <c r="AI89" i="38"/>
  <c r="AH89" i="38"/>
  <c r="AI86" i="38"/>
  <c r="AH86" i="38"/>
  <c r="AI85" i="38"/>
  <c r="AH85" i="38"/>
  <c r="AI84" i="38"/>
  <c r="AH84" i="38"/>
  <c r="AI81" i="38"/>
  <c r="AH81" i="38"/>
  <c r="AI80" i="38"/>
  <c r="AH80" i="38"/>
  <c r="AI79" i="38"/>
  <c r="AH79" i="38"/>
  <c r="AI76" i="38"/>
  <c r="AH76" i="38"/>
  <c r="AI75" i="38"/>
  <c r="AH75" i="38"/>
  <c r="AI74" i="38"/>
  <c r="AH74" i="38"/>
  <c r="AI73" i="38"/>
  <c r="AH73" i="38"/>
  <c r="AI72" i="38"/>
  <c r="AH72" i="38"/>
  <c r="AI71" i="38"/>
  <c r="AH71" i="38"/>
  <c r="AI70" i="38"/>
  <c r="AH70" i="38"/>
  <c r="AI69" i="38"/>
  <c r="AH69" i="38"/>
  <c r="AI66" i="38"/>
  <c r="AH66" i="38"/>
  <c r="AI65" i="38"/>
  <c r="AH65" i="38"/>
  <c r="AI64" i="38"/>
  <c r="AH64" i="38"/>
  <c r="AI63" i="38"/>
  <c r="AH63" i="38"/>
  <c r="AI62" i="38"/>
  <c r="AH62" i="38"/>
  <c r="AI61" i="38"/>
  <c r="AH61" i="38"/>
  <c r="AI60" i="38"/>
  <c r="AH60" i="38"/>
  <c r="AI59" i="38"/>
  <c r="AH59" i="38"/>
  <c r="AI58" i="38"/>
  <c r="AH58" i="38"/>
  <c r="AI57" i="38"/>
  <c r="AI56" i="38"/>
  <c r="AH56" i="38"/>
  <c r="AI55" i="38"/>
  <c r="AH55" i="38"/>
  <c r="AI53" i="38"/>
  <c r="AH53" i="38"/>
  <c r="AI52" i="38"/>
  <c r="AH52" i="38"/>
  <c r="AI51" i="38"/>
  <c r="AH51" i="38"/>
  <c r="AI47" i="38"/>
  <c r="AH47" i="38"/>
  <c r="AI42" i="38"/>
  <c r="AH42" i="38"/>
  <c r="AI28" i="38"/>
  <c r="AH28" i="38"/>
  <c r="AI27" i="38"/>
  <c r="AH27" i="38"/>
  <c r="AI26" i="38"/>
  <c r="AH26" i="38"/>
  <c r="AI25" i="38"/>
  <c r="AH25" i="38"/>
  <c r="AI24" i="38"/>
  <c r="AH24" i="38"/>
  <c r="AI23" i="38"/>
  <c r="AH23" i="38"/>
  <c r="AI22" i="38"/>
  <c r="AH22" i="38"/>
  <c r="AI21" i="38"/>
  <c r="AH21" i="38"/>
  <c r="AI20" i="38"/>
  <c r="AH20" i="38"/>
  <c r="AI19" i="38"/>
  <c r="AH19" i="38"/>
  <c r="AI18" i="38"/>
  <c r="AH18" i="38"/>
  <c r="AI17" i="38"/>
  <c r="AH17" i="38"/>
  <c r="AI16" i="38"/>
  <c r="AH16" i="38"/>
  <c r="AI15" i="38"/>
  <c r="AH15" i="38"/>
  <c r="AI14" i="38"/>
  <c r="AH14" i="38"/>
  <c r="AI13" i="38"/>
  <c r="AH13" i="38"/>
  <c r="AI12" i="38"/>
  <c r="AH12" i="38"/>
  <c r="AI11" i="38"/>
  <c r="AH11" i="38"/>
  <c r="AI10" i="38"/>
  <c r="AH10" i="38"/>
  <c r="AI9" i="38"/>
  <c r="AH9" i="38"/>
  <c r="AI8" i="38"/>
  <c r="AH8" i="38"/>
  <c r="AI7" i="38"/>
  <c r="AH7" i="38"/>
  <c r="AI6" i="38"/>
  <c r="AH6" i="38"/>
  <c r="AI5" i="38"/>
  <c r="AH5" i="38"/>
  <c r="AI4" i="38"/>
  <c r="AH4" i="38"/>
  <c r="AI3" i="38"/>
  <c r="AH3" i="38"/>
  <c r="AI2" i="38"/>
  <c r="AH2" i="38"/>
  <c r="AF257" i="37"/>
  <c r="AE257" i="37"/>
  <c r="AF237" i="37"/>
  <c r="AE237" i="37"/>
  <c r="AF235" i="37"/>
  <c r="AE235" i="37"/>
  <c r="AF233" i="37"/>
  <c r="AE233" i="37"/>
  <c r="AF225" i="37"/>
  <c r="AE225" i="37"/>
  <c r="AF224" i="37"/>
  <c r="AE224" i="37"/>
  <c r="AF223" i="37"/>
  <c r="AE223" i="37"/>
  <c r="AF222" i="37"/>
  <c r="AE222" i="37"/>
  <c r="AF221" i="37"/>
  <c r="AE221" i="37"/>
  <c r="AF220" i="37"/>
  <c r="AE220" i="37"/>
  <c r="AF219" i="37"/>
  <c r="AE219" i="37"/>
  <c r="AF218" i="37"/>
  <c r="AE218" i="37"/>
  <c r="AF217" i="37"/>
  <c r="AE217" i="37"/>
  <c r="AF216" i="37"/>
  <c r="AE216" i="37"/>
  <c r="AF215" i="37"/>
  <c r="AE215" i="37"/>
  <c r="AF214" i="37"/>
  <c r="AE214" i="37"/>
  <c r="AF213" i="37"/>
  <c r="AE213" i="37"/>
  <c r="AF212" i="37"/>
  <c r="AE212" i="37"/>
  <c r="AF211" i="37"/>
  <c r="AE211" i="37"/>
  <c r="AF210" i="37"/>
  <c r="AE210" i="37"/>
  <c r="AF209" i="37"/>
  <c r="AE209" i="37"/>
  <c r="AF208" i="37"/>
  <c r="AE208" i="37"/>
  <c r="AF207" i="37"/>
  <c r="AE207" i="37"/>
  <c r="AF206" i="37"/>
  <c r="AE206" i="37"/>
  <c r="AF205" i="37"/>
  <c r="AE205" i="37"/>
  <c r="AF204" i="37"/>
  <c r="AE204" i="37"/>
  <c r="AF203" i="37"/>
  <c r="AE203" i="37"/>
  <c r="AF202" i="37"/>
  <c r="AE202" i="37"/>
  <c r="AF201" i="37"/>
  <c r="AE201" i="37"/>
  <c r="AF200" i="37"/>
  <c r="AE200" i="37"/>
  <c r="AF199" i="37"/>
  <c r="AE199" i="37"/>
  <c r="AF198" i="37"/>
  <c r="AE198" i="37"/>
  <c r="AF197" i="37"/>
  <c r="AE197" i="37"/>
  <c r="AF196" i="37"/>
  <c r="AE196" i="37"/>
  <c r="AF195" i="37"/>
  <c r="AE195" i="37"/>
  <c r="AF194" i="37"/>
  <c r="AE194" i="37"/>
  <c r="AF193" i="37"/>
  <c r="AE193" i="37"/>
  <c r="AF192" i="37"/>
  <c r="AE192" i="37"/>
  <c r="AF191" i="37"/>
  <c r="AE191" i="37"/>
  <c r="AF190" i="37"/>
  <c r="AE190" i="37"/>
  <c r="AF189" i="37"/>
  <c r="AE189" i="37"/>
  <c r="AF188" i="37"/>
  <c r="AE188" i="37"/>
  <c r="AF187" i="37"/>
  <c r="AE187" i="37"/>
  <c r="AF186" i="37"/>
  <c r="AE186" i="37"/>
  <c r="AF185" i="37"/>
  <c r="AE185" i="37"/>
  <c r="AF184" i="37"/>
  <c r="AE184" i="37"/>
  <c r="AF183" i="37"/>
  <c r="AE183" i="37"/>
  <c r="AF182" i="37"/>
  <c r="AE182" i="37"/>
  <c r="AF181" i="37"/>
  <c r="AE181" i="37"/>
  <c r="AF180" i="37"/>
  <c r="AE180" i="37"/>
  <c r="AF179" i="37"/>
  <c r="AE179" i="37"/>
  <c r="AF178" i="37"/>
  <c r="AE178" i="37"/>
  <c r="AF177" i="37"/>
  <c r="AE177" i="37"/>
  <c r="AF176" i="37"/>
  <c r="AE176" i="37"/>
  <c r="AF175" i="37"/>
  <c r="AE175" i="37"/>
  <c r="AF174" i="37"/>
  <c r="AE174" i="37"/>
  <c r="AF173" i="37"/>
  <c r="AE173" i="37"/>
  <c r="AF172" i="37"/>
  <c r="AE172" i="37"/>
  <c r="AF135" i="37"/>
  <c r="AE135" i="37"/>
  <c r="AF134" i="37"/>
  <c r="AE134" i="37"/>
  <c r="AF133" i="37"/>
  <c r="AE133" i="37"/>
  <c r="AF132" i="37"/>
  <c r="AE132" i="37"/>
  <c r="AF131" i="37"/>
  <c r="AE131" i="37"/>
  <c r="AF130" i="37"/>
  <c r="AE130" i="37"/>
  <c r="AF129" i="37"/>
  <c r="AE129" i="37"/>
  <c r="AF128" i="37"/>
  <c r="AE128" i="37"/>
  <c r="AF127" i="37"/>
  <c r="AE127" i="37"/>
  <c r="AF126" i="37"/>
  <c r="AE126" i="37"/>
  <c r="AF125" i="37"/>
  <c r="AE125" i="37"/>
  <c r="AF124" i="37"/>
  <c r="AE124" i="37"/>
  <c r="AF123" i="37"/>
  <c r="AE123" i="37"/>
  <c r="AF122" i="37"/>
  <c r="AE122" i="37"/>
  <c r="AF121" i="37"/>
  <c r="AE121" i="37"/>
  <c r="AF120" i="37"/>
  <c r="AE120" i="37"/>
  <c r="AF119" i="37"/>
  <c r="AE119" i="37"/>
  <c r="AF118" i="37"/>
  <c r="AE118" i="37"/>
  <c r="AF117" i="37"/>
  <c r="AE117" i="37"/>
  <c r="AF116" i="37"/>
  <c r="AE116" i="37"/>
  <c r="AF115" i="37"/>
  <c r="AE115" i="37"/>
  <c r="AF114" i="37"/>
  <c r="AE114" i="37"/>
  <c r="AF113" i="37"/>
  <c r="AE113" i="37"/>
  <c r="AF112" i="37"/>
  <c r="AE112" i="37"/>
  <c r="AF111" i="37"/>
  <c r="AE111" i="37"/>
  <c r="AF110" i="37"/>
  <c r="AE110" i="37"/>
  <c r="AF109" i="37"/>
  <c r="AE109" i="37"/>
  <c r="AF108" i="37"/>
  <c r="AE108" i="37"/>
  <c r="AF107" i="37"/>
  <c r="AE107" i="37"/>
  <c r="AF106" i="37"/>
  <c r="AE106" i="37"/>
  <c r="AF105" i="37"/>
  <c r="AE105" i="37"/>
  <c r="AF104" i="37"/>
  <c r="AE104" i="37"/>
  <c r="AF103" i="37"/>
  <c r="AE103" i="37"/>
  <c r="AF102" i="37"/>
  <c r="AE102" i="37"/>
  <c r="AF101" i="37"/>
  <c r="AE101" i="37"/>
  <c r="AF88" i="37"/>
  <c r="AE88" i="37"/>
  <c r="AF87" i="37"/>
  <c r="AE87" i="37"/>
  <c r="AF83" i="37"/>
  <c r="AE83" i="37"/>
  <c r="AF82" i="37"/>
  <c r="AE82" i="37"/>
  <c r="AF78" i="37"/>
  <c r="AE78" i="37"/>
  <c r="AF77" i="37"/>
  <c r="AE77" i="37"/>
  <c r="AF68" i="37"/>
  <c r="AE68" i="37"/>
  <c r="AF67" i="37"/>
  <c r="AE67" i="37"/>
  <c r="AF54" i="37"/>
  <c r="AE54" i="37"/>
  <c r="AF50" i="37"/>
  <c r="AE50" i="37"/>
  <c r="AF49" i="37"/>
  <c r="AE49" i="37"/>
  <c r="AF48" i="37"/>
  <c r="AE48" i="37"/>
  <c r="AF100" i="37"/>
  <c r="AE100" i="37"/>
  <c r="AF99" i="37"/>
  <c r="AE99" i="37"/>
  <c r="AF98" i="37"/>
  <c r="AE98" i="37"/>
  <c r="AF97" i="37"/>
  <c r="AE97" i="37"/>
  <c r="AF96" i="37"/>
  <c r="AE96" i="37"/>
  <c r="AF95" i="37"/>
  <c r="AE95" i="37"/>
  <c r="AF94" i="37"/>
  <c r="AE94" i="37"/>
  <c r="AF93" i="37"/>
  <c r="AE93" i="37"/>
  <c r="AF92" i="37"/>
  <c r="AE92" i="37"/>
  <c r="AF91" i="37"/>
  <c r="AE91" i="37"/>
  <c r="AF90" i="37"/>
  <c r="AE90" i="37"/>
  <c r="AF89" i="37"/>
  <c r="AE89" i="37"/>
  <c r="AF86" i="37"/>
  <c r="AE86" i="37"/>
  <c r="AF85" i="37"/>
  <c r="AE85" i="37"/>
  <c r="AF84" i="37"/>
  <c r="AE84" i="37"/>
  <c r="AF81" i="37"/>
  <c r="AE81" i="37"/>
  <c r="AF80" i="37"/>
  <c r="AE80" i="37"/>
  <c r="AF79" i="37"/>
  <c r="AE79" i="37"/>
  <c r="AF76" i="37"/>
  <c r="AE76" i="37"/>
  <c r="AF75" i="37"/>
  <c r="AE75" i="37"/>
  <c r="AF74" i="37"/>
  <c r="AE74" i="37"/>
  <c r="AF73" i="37"/>
  <c r="AE73" i="37"/>
  <c r="AF72" i="37"/>
  <c r="AE72" i="37"/>
  <c r="AF71" i="37"/>
  <c r="AE71" i="37"/>
  <c r="AF70" i="37"/>
  <c r="AE70" i="37"/>
  <c r="AF69" i="37"/>
  <c r="AE69" i="37"/>
  <c r="AF66" i="37"/>
  <c r="AE66" i="37"/>
  <c r="AF65" i="37"/>
  <c r="AE65" i="37"/>
  <c r="AF64" i="37"/>
  <c r="AE64" i="37"/>
  <c r="AF63" i="37"/>
  <c r="AE63" i="37"/>
  <c r="AF62" i="37"/>
  <c r="AE62" i="37"/>
  <c r="AF61" i="37"/>
  <c r="AE61" i="37"/>
  <c r="AF60" i="37"/>
  <c r="AE60" i="37"/>
  <c r="AF59" i="37"/>
  <c r="AE59" i="37"/>
  <c r="AF58" i="37"/>
  <c r="AE58" i="37"/>
  <c r="AF57" i="37"/>
  <c r="AE57" i="37"/>
  <c r="AF56" i="37"/>
  <c r="AE56" i="37"/>
  <c r="AF55" i="37"/>
  <c r="AE55" i="37"/>
  <c r="AF53" i="37"/>
  <c r="AE53" i="37"/>
  <c r="AF52" i="37"/>
  <c r="AE52" i="37"/>
  <c r="AF51" i="37"/>
  <c r="AF47" i="37"/>
  <c r="AE47" i="37"/>
  <c r="X492" i="28"/>
  <c r="Z492" i="28" s="1"/>
  <c r="AB492" i="28" s="1"/>
  <c r="Z443" i="28"/>
  <c r="AB443" i="28" s="1"/>
  <c r="Z396" i="28"/>
  <c r="AB396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tc={47EC95E1-4253-4FA2-B629-A9216997041F}</author>
  </authors>
  <commentList>
    <comment ref="B1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differentiate composites from grabs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tc={39E6BF37-A475-413A-9D90-324DA61CA197}</author>
    <author>tc={80FF1863-B17E-4C33-8F31-D3A9381D4185}</author>
  </authors>
  <commentList>
    <comment ref="H766" authorId="0" shapeId="0" xr:uid="{39E6BF37-A475-413A-9D90-324DA61CA197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Listed just as "C"</t>
      </text>
    </comment>
    <comment ref="H777" authorId="1" shapeId="0" xr:uid="{80FF1863-B17E-4C33-8F31-D3A9381D4185}">
      <text>
        <t>[Threaded comment]
Your version of Excel allows you to read this threaded comment; however, any edits to it will get removed if the file is opened in a newer version of Excel. Learn more: https://go.microsoft.com/fwlink/?linkid=870924
Comment:
    It may be easier to use R to separate these out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<sst xmlns="http://schemas.openxmlformats.org/spreadsheetml/2006/main" count="59609" uniqueCount="2383">
  <si>
    <t>Manhole_location</t>
  </si>
  <si>
    <t>Location_type</t>
  </si>
  <si>
    <t>Duplicate</t>
  </si>
  <si>
    <t>Sample_type</t>
  </si>
  <si>
    <t>Collect_date</t>
  </si>
  <si>
    <t>Concen_date</t>
  </si>
  <si>
    <t>Concen_meth</t>
  </si>
  <si>
    <t>added_reagents</t>
  </si>
  <si>
    <t>heat_treatment</t>
  </si>
  <si>
    <t>multi_or_singleplex</t>
  </si>
  <si>
    <t>Concen_vol(ml)</t>
  </si>
  <si>
    <t>Extrct_date</t>
  </si>
  <si>
    <t>Extract_meth</t>
  </si>
  <si>
    <t>RNA_vol(ul)</t>
  </si>
  <si>
    <t>template_rxn</t>
  </si>
  <si>
    <t>PCR_date</t>
  </si>
  <si>
    <t>N1_ct1</t>
  </si>
  <si>
    <t>N1_ct2</t>
  </si>
  <si>
    <t>BRSV_ct1</t>
  </si>
  <si>
    <t>BRSV_ct2</t>
  </si>
  <si>
    <t>comment</t>
  </si>
  <si>
    <t>N1_cp1</t>
  </si>
  <si>
    <t>N1_cp2</t>
  </si>
  <si>
    <t>avg_cp</t>
  </si>
  <si>
    <t>stdev_cp</t>
  </si>
  <si>
    <t>LIL-20-ER1R</t>
  </si>
  <si>
    <t>SD_cp_uL</t>
  </si>
  <si>
    <t>cp_mL</t>
  </si>
  <si>
    <t>SD_cp_mL</t>
  </si>
  <si>
    <t>cp_100mL</t>
  </si>
  <si>
    <t>SD_cp_100mL</t>
  </si>
  <si>
    <t>manhole_ID</t>
  </si>
  <si>
    <t>Duplicate #</t>
  </si>
  <si>
    <t>Sample Box Name</t>
  </si>
  <si>
    <t>Shelf Location</t>
  </si>
  <si>
    <t>Plate Name</t>
  </si>
  <si>
    <t>Sample Name</t>
  </si>
  <si>
    <t>NTC_pass</t>
  </si>
  <si>
    <t>Pos_pass</t>
  </si>
  <si>
    <t>percent_eff</t>
  </si>
  <si>
    <t>Metropolitan Gardens Condominiums</t>
  </si>
  <si>
    <t>Condominium Complex</t>
  </si>
  <si>
    <t>grab</t>
  </si>
  <si>
    <t>Skim Milk</t>
  </si>
  <si>
    <t>Yes</t>
  </si>
  <si>
    <t>Singleplex</t>
  </si>
  <si>
    <t>RNeasy</t>
  </si>
  <si>
    <t>ND</t>
  </si>
  <si>
    <t>2021-04-08 16-27-05_CT024055</t>
  </si>
  <si>
    <t>swab</t>
  </si>
  <si>
    <t>NanoTrap</t>
  </si>
  <si>
    <t>2021-04-09 19-21-55_CT039239</t>
  </si>
  <si>
    <t>memFiltration</t>
  </si>
  <si>
    <t>2021-04-15 15-56-08_CT039239</t>
  </si>
  <si>
    <t>Peyton Village Apartments</t>
  </si>
  <si>
    <t>Apartment Complex</t>
  </si>
  <si>
    <t>NR</t>
  </si>
  <si>
    <t>No BRSV added; no readings</t>
  </si>
  <si>
    <t>Federal Penitentiary</t>
  </si>
  <si>
    <t>Correctional Facility</t>
  </si>
  <si>
    <t>Humphries Elementary School</t>
  </si>
  <si>
    <t>Elementary School</t>
  </si>
  <si>
    <t>Fairway Gardens Apartments</t>
  </si>
  <si>
    <t>no reading</t>
  </si>
  <si>
    <t>No BRSV added; one reading for BRSV, which was mixed with Fairburn (Fairburn has positive BRSV to 2 replicates, so positive is likely from Fairburn)</t>
  </si>
  <si>
    <t>Fairburn &amp; Gordon II Apartments</t>
  </si>
  <si>
    <t>C</t>
  </si>
  <si>
    <t>MF control was contaminated</t>
  </si>
  <si>
    <t>2021-04-16 18-43-26_CT039239</t>
  </si>
  <si>
    <t>2021-04-22 15-44-44_CT039239</t>
  </si>
  <si>
    <t>No readings</t>
  </si>
  <si>
    <t>2021-04-15 19-05-54_CT024055</t>
  </si>
  <si>
    <t>Unclear</t>
  </si>
  <si>
    <t>Atlanta Metropolitan College</t>
  </si>
  <si>
    <t>College</t>
  </si>
  <si>
    <t>2021-04-23 18-54-31_CT039239</t>
  </si>
  <si>
    <t>Venetian Hills Apartments</t>
  </si>
  <si>
    <t>Heritage Station Apartments</t>
  </si>
  <si>
    <t>Cascade Glen Apartments</t>
  </si>
  <si>
    <t>Life at Greenbriar Apartments</t>
  </si>
  <si>
    <t>Pavillion Place Apartments</t>
  </si>
  <si>
    <t>2021-04-29 16-06-43_CT039239</t>
  </si>
  <si>
    <t>2021-04-30 20-29-50_CT039239</t>
  </si>
  <si>
    <t>2021-05-06 16-03-22_CT039239</t>
  </si>
  <si>
    <t>Some Fail</t>
  </si>
  <si>
    <t>No reading</t>
  </si>
  <si>
    <t>2021-05-03 20-29-46_CT039239</t>
  </si>
  <si>
    <t>Tuskegee Airmen Global Academy</t>
  </si>
  <si>
    <t>2021-05-07 20-51-16_CT039239</t>
  </si>
  <si>
    <t>Oakland Place Townhomes</t>
  </si>
  <si>
    <t>Townhome Complex</t>
  </si>
  <si>
    <t>Belmonte Hills Townhomes</t>
  </si>
  <si>
    <t>1295 West Apartments</t>
  </si>
  <si>
    <t>Victoria Place</t>
  </si>
  <si>
    <t>Neighborhood</t>
  </si>
  <si>
    <t>Gateway Capitol View</t>
  </si>
  <si>
    <t>Senior Living Community</t>
  </si>
  <si>
    <t>2021-05-14 15-51-26_CT039239</t>
  </si>
  <si>
    <t>Cascade Commons</t>
  </si>
  <si>
    <t>Townhouse Complex</t>
  </si>
  <si>
    <t>2021-05-20 16-22-23_CT039239</t>
  </si>
  <si>
    <t>Wildwood Townhomes </t>
  </si>
  <si>
    <t>Rneasy</t>
  </si>
  <si>
    <t>memfiltration</t>
  </si>
  <si>
    <t>Country Oaks</t>
  </si>
  <si>
    <t>Columbia Tower at MLK Village</t>
  </si>
  <si>
    <t>815 Old Flat Shoals Road</t>
  </si>
  <si>
    <t>Veranda at Auburn Point</t>
  </si>
  <si>
    <t>Federal Penitentiary - TNA</t>
  </si>
  <si>
    <t>2021-06-10 17-21-01_CT039239</t>
  </si>
  <si>
    <t>Eloise St SE &amp; Mercer St SE</t>
  </si>
  <si>
    <t>200 manhole catchment</t>
  </si>
  <si>
    <t>2021-06-10 16-01-04_CT039239</t>
  </si>
  <si>
    <t>Fair Street SW &amp; Agnes Jones Place</t>
  </si>
  <si>
    <t>100 manhole catchment</t>
  </si>
  <si>
    <t>Atlanta Industrial Parkway</t>
  </si>
  <si>
    <t>Peeples St SW &amp; Cunningham Place</t>
  </si>
  <si>
    <t>Parsons St SW &amp; Lawshe St SW</t>
  </si>
  <si>
    <t>500 manhole catchment</t>
  </si>
  <si>
    <t>Engelwood Ave SE &amp; Boulevard SE</t>
  </si>
  <si>
    <t>2021-06-21 16-18-39_CT039239</t>
  </si>
  <si>
    <t xml:space="preserve">Fulton County Jail 1 </t>
  </si>
  <si>
    <t>2021-06-17 11-12-17_CT039239</t>
  </si>
  <si>
    <t>Fulton County Jail 2</t>
  </si>
  <si>
    <t>Cambridge Dr &amp; Hogan Rd SW</t>
  </si>
  <si>
    <t>Rockwell St &amp; Coleman St</t>
  </si>
  <si>
    <t xml:space="preserve">Federal Penitentiary </t>
  </si>
  <si>
    <t>Pryor St &amp; Richardson St</t>
  </si>
  <si>
    <t>2021-06-23 17-57-01_CT039239</t>
  </si>
  <si>
    <t>"91" marker</t>
  </si>
  <si>
    <t>2021-06-25 12-19-55_CT039239</t>
  </si>
  <si>
    <t>2021-06-25 15-39-32_CT039239</t>
  </si>
  <si>
    <t>2021-06-28 13-55-35_CT039239</t>
  </si>
  <si>
    <t>2021-06-30 13-03-47_CT039239</t>
  </si>
  <si>
    <t>2021-07-01 12-33-50_CT039239</t>
  </si>
  <si>
    <t>2021-07-02 11-51-49_CT039239</t>
  </si>
  <si>
    <t>Nanotrap</t>
  </si>
  <si>
    <t>2021-07-08 11-58-21_CT039239</t>
  </si>
  <si>
    <t>nanoTrap</t>
  </si>
  <si>
    <t>**Bottle labeled "Central and Richardson" not Pryor and Richardson</t>
  </si>
  <si>
    <t>2021-07-09 10-48-47_CT039239</t>
  </si>
  <si>
    <t>2021-07-14 11-48-44_CT024055</t>
  </si>
  <si>
    <t>Memfiltration</t>
  </si>
  <si>
    <t>Butler Way NW</t>
  </si>
  <si>
    <t>Upstream of A.I.P.</t>
  </si>
  <si>
    <t>Spink St NW</t>
  </si>
  <si>
    <t>2021-07-15 11-22-58_CT039239</t>
  </si>
  <si>
    <t>2021-07-19 13-32-46_CT039239</t>
  </si>
  <si>
    <t>2021-07-22 11-38-50_CT039239</t>
  </si>
  <si>
    <t>Sandy Creek</t>
  </si>
  <si>
    <t>Downstream of A.I.P.</t>
  </si>
  <si>
    <t>2021-07-22 17-32-43_CT024055</t>
  </si>
  <si>
    <t>Fulton County Jail 3</t>
  </si>
  <si>
    <t>2021-07-29 19-45-11_CT024055</t>
  </si>
  <si>
    <t>No</t>
  </si>
  <si>
    <t>MemFiltration</t>
  </si>
  <si>
    <t>2021-07-30 16-13-31_CT039239</t>
  </si>
  <si>
    <t>Supposed to be a duplicate, but field sampler forgot to set two swabs</t>
  </si>
  <si>
    <t>2021-08-05 13-48-25_CT039239</t>
  </si>
  <si>
    <t>2021-08-05 16-37-16_CT024055</t>
  </si>
  <si>
    <t>Supposed to be a duplicate, but duplicate was lost</t>
  </si>
  <si>
    <t>2021-08-06 15-34-17_CT039239</t>
  </si>
  <si>
    <t>2021-08-04 08-35-15_CT039239</t>
  </si>
  <si>
    <t>Fulton County Jail 1</t>
  </si>
  <si>
    <t>BRSV not added?</t>
  </si>
  <si>
    <t>2021-08-12 12-32-58_CT039239</t>
  </si>
  <si>
    <t>2021-08-12 14-14-31_CT039239</t>
  </si>
  <si>
    <t>2021-08-12 15-00-21_CT024055</t>
  </si>
  <si>
    <t>BRSV not run</t>
  </si>
  <si>
    <t>Rerun Values</t>
  </si>
  <si>
    <t>Run on 8/12, rerun on 8/17</t>
  </si>
  <si>
    <t>2021-08-17 17-12-14_CT024055_Repeat</t>
  </si>
  <si>
    <t>Rerun values</t>
  </si>
  <si>
    <t>*Will Need to be ReRun</t>
  </si>
  <si>
    <t>2021-08-16 13-57-08_CT024055</t>
  </si>
  <si>
    <t>2021-08-19 12-01-13_CT039239</t>
  </si>
  <si>
    <t>2021-08-19 12-30-47_CT024055</t>
  </si>
  <si>
    <t>2021-08-26 13-64-35_CT024055</t>
  </si>
  <si>
    <t>2021-08-26 13-14-47_CT039239</t>
  </si>
  <si>
    <t>2021-08-26 14-01-41_CT024055</t>
  </si>
  <si>
    <t>2021-08-25 11-29-21_CT039239</t>
  </si>
  <si>
    <t>2021-09-02 14-11-05_CT024055</t>
  </si>
  <si>
    <t>2021-09-03 10-03-00_CT024055</t>
  </si>
  <si>
    <t>*may need to rerun</t>
  </si>
  <si>
    <t>2021-09-01 16-34-33_CT024055</t>
  </si>
  <si>
    <t>2021-09-03 15-52-47_CT024055</t>
  </si>
  <si>
    <t>2021-09-07 15-04-37_CT024055</t>
  </si>
  <si>
    <t>2021-09-03 13-48-54_CT039239</t>
  </si>
  <si>
    <t>2021-09-03 13-27-11_CT024055</t>
  </si>
  <si>
    <t>2021-09-09 12-48-47_CT039239</t>
  </si>
  <si>
    <t xml:space="preserve">Nanotrap </t>
  </si>
  <si>
    <t xml:space="preserve">grab </t>
  </si>
  <si>
    <t>2021-09-09 14-50-16_CT024055</t>
  </si>
  <si>
    <t>Kipp Vision Primary School</t>
  </si>
  <si>
    <t>Elementary/Middle School</t>
  </si>
  <si>
    <t xml:space="preserve">Skim Milk </t>
  </si>
  <si>
    <t>Dobbs Elementary</t>
  </si>
  <si>
    <t>2021-09-16 13-52-14_CT039239</t>
  </si>
  <si>
    <t>2021-09-15 14-38-19_CT039239</t>
  </si>
  <si>
    <t>Fairburn Rd</t>
  </si>
  <si>
    <t>Community</t>
  </si>
  <si>
    <t xml:space="preserve">Check for inhibition </t>
  </si>
  <si>
    <t>2021-09-16 14-26-05_CT024055</t>
  </si>
  <si>
    <t>Dodson Dr</t>
  </si>
  <si>
    <t>Cascade Falls</t>
  </si>
  <si>
    <t>Benjamin E Mays High School</t>
  </si>
  <si>
    <t>Check for inhibition</t>
  </si>
  <si>
    <t>Chatham Ave</t>
  </si>
  <si>
    <t>Plainville Trail</t>
  </si>
  <si>
    <t>Peyton Woods Trail</t>
  </si>
  <si>
    <t>2021-09-17 11-47-10_CT039239</t>
  </si>
  <si>
    <t>2021-09-17 15-14-00_CT024055_Rerun</t>
  </si>
  <si>
    <t>2021-09-17 12-05-37_CT024055</t>
  </si>
  <si>
    <t>Walmart</t>
  </si>
  <si>
    <t>2021-09-21 15-00-12_CT024055</t>
  </si>
  <si>
    <t>2021-09-22 17-08-27_CT024055</t>
  </si>
  <si>
    <t>2021-09-28 13-52-07_CT024055</t>
  </si>
  <si>
    <t>2021-09-30 12-23-43_CT024055</t>
  </si>
  <si>
    <t>2021-09-30 13-08-49_CT039239</t>
  </si>
  <si>
    <t>2021-10-01 13-40-31_CT024055</t>
  </si>
  <si>
    <t>Benjamin E Mays Dr SW</t>
  </si>
  <si>
    <t>Marked as "87"</t>
  </si>
  <si>
    <t>Marked as "95"</t>
  </si>
  <si>
    <t>KingFisher-ER1</t>
  </si>
  <si>
    <t>Kingfisher</t>
  </si>
  <si>
    <t>2021-10-07 13-12-18_CT039239</t>
  </si>
  <si>
    <t>South Atlanta High School 1</t>
  </si>
  <si>
    <t>Sylvan Middle School</t>
  </si>
  <si>
    <t>Middle School</t>
  </si>
  <si>
    <t>2021-10-06 12-07-52_CT024055</t>
  </si>
  <si>
    <t>Village Dr</t>
  </si>
  <si>
    <t>2021-10-06 12-36-28_CT039239</t>
  </si>
  <si>
    <t>Guilford Forest Dr</t>
  </si>
  <si>
    <t>2021-10-05 13-55-10_CT024055</t>
  </si>
  <si>
    <t>Mt. Gilead Rd</t>
  </si>
  <si>
    <t>Cascade Rd</t>
  </si>
  <si>
    <t>KingFisher</t>
  </si>
  <si>
    <t>2021-10-14 15-18-58_CT024055</t>
  </si>
  <si>
    <t>2021-10-14 14-10-55_CT039239</t>
  </si>
  <si>
    <t>2021-10-12 12-33-55_CT039239</t>
  </si>
  <si>
    <t>2021-10-14 13-18-29_CT024055</t>
  </si>
  <si>
    <t>*Error during concentration step; forget BRSV</t>
  </si>
  <si>
    <t>2021-10-21 14-05-28_CT024055</t>
  </si>
  <si>
    <t>FPS-2-CNR1</t>
  </si>
  <si>
    <t>2021-10-19 11-45-09_CT024055</t>
  </si>
  <si>
    <t>FP-2-CNR1</t>
  </si>
  <si>
    <t>FP-2-MF</t>
  </si>
  <si>
    <t>2021-10-21 14-33-23_CT039239</t>
  </si>
  <si>
    <t>FC1-2-CNR1</t>
  </si>
  <si>
    <t>FC3-2-CNR1</t>
  </si>
  <si>
    <t>DOD-2-CNR1</t>
  </si>
  <si>
    <t>2021-10-13 13-35-01_CT024055</t>
  </si>
  <si>
    <t>DOB-2-CNR1</t>
  </si>
  <si>
    <t>TAG-2-CNR1</t>
  </si>
  <si>
    <t>CAS-2-CNR1</t>
  </si>
  <si>
    <t>BMH-2-CNR1</t>
  </si>
  <si>
    <t>PLA-2-CNR1</t>
  </si>
  <si>
    <t>CHA-2-CNR1</t>
  </si>
  <si>
    <t>PEY-2-CNR1</t>
  </si>
  <si>
    <t>GUI-2-CNR1</t>
  </si>
  <si>
    <t>VLG-2-CNR1</t>
  </si>
  <si>
    <t>WAL-2-CNR1</t>
  </si>
  <si>
    <t>GIL-2-CNR1</t>
  </si>
  <si>
    <t>Herman J. Russell West End Academy</t>
  </si>
  <si>
    <t>HJR-2-CNR1</t>
  </si>
  <si>
    <t>F1S-2-CNR1</t>
  </si>
  <si>
    <t>F2S-2-CNR1</t>
  </si>
  <si>
    <t>F3S-2-CNR1</t>
  </si>
  <si>
    <t>Southside Industrial Parkway</t>
  </si>
  <si>
    <t>2021-10-26 12-21-02_CT024055</t>
  </si>
  <si>
    <t>SIP-3-ER1</t>
  </si>
  <si>
    <t>FP-3-ER1</t>
  </si>
  <si>
    <t>FP-3-MF</t>
  </si>
  <si>
    <t>Forest Park Rd -- South Site</t>
  </si>
  <si>
    <t>FOS-3-ER1</t>
  </si>
  <si>
    <t>Lilac Lane</t>
  </si>
  <si>
    <t>LIL-3-ER1</t>
  </si>
  <si>
    <t>South Atlanta High School 2</t>
  </si>
  <si>
    <t>SAH-3-ER1</t>
  </si>
  <si>
    <t>Ruby Harper Blvd</t>
  </si>
  <si>
    <t>Labeled as Simon St</t>
  </si>
  <si>
    <t>SIS-3-ER1</t>
  </si>
  <si>
    <t>Forest Park Rd -- North Site</t>
  </si>
  <si>
    <t>FOP-3-ER1</t>
  </si>
  <si>
    <t>2021-10-28 12-40-27_CT039239</t>
  </si>
  <si>
    <t>Gil-3-ER1</t>
  </si>
  <si>
    <t>Gui-3-ER1</t>
  </si>
  <si>
    <t>Pey-3-ER1</t>
  </si>
  <si>
    <t>FPS-3-ER1</t>
  </si>
  <si>
    <t>Cas-3-ER1</t>
  </si>
  <si>
    <t>2021-10-28 14-51-28_CT039239</t>
  </si>
  <si>
    <t>CHA-3-ER1</t>
  </si>
  <si>
    <t>KingFisher-BE</t>
  </si>
  <si>
    <t>CHA-3-BE</t>
  </si>
  <si>
    <t>2021-10-28 13-11-32_CT024055</t>
  </si>
  <si>
    <t>PLA-3-ER-1</t>
  </si>
  <si>
    <t>PLA-3-BE</t>
  </si>
  <si>
    <t>VLG-3-ER1</t>
  </si>
  <si>
    <t>Wal-3-ER1</t>
  </si>
  <si>
    <t>BMH-3-ER1</t>
  </si>
  <si>
    <t>BMH-3-BE</t>
  </si>
  <si>
    <t>F2S-3-ER1</t>
  </si>
  <si>
    <t>F3S-3-ER1</t>
  </si>
  <si>
    <t>KVS-3-ER1</t>
  </si>
  <si>
    <t>TAG-3-ER1</t>
  </si>
  <si>
    <t>Dob-3-ER1</t>
  </si>
  <si>
    <t>DOD-3-ER-1</t>
  </si>
  <si>
    <t>DOD-3-BE</t>
  </si>
  <si>
    <t>HJR-3-ER1</t>
  </si>
  <si>
    <t>FC1-3-ER1</t>
  </si>
  <si>
    <t>FC3-3-ER1</t>
  </si>
  <si>
    <t>NA</t>
  </si>
  <si>
    <t>Kingfisher-ER1</t>
  </si>
  <si>
    <t>2021-11-03 14-15-36_CT024055</t>
  </si>
  <si>
    <t>FP-4-ER1</t>
  </si>
  <si>
    <t>FP-4-MF</t>
  </si>
  <si>
    <t>2021-11-04 12-37-39_CT039239</t>
  </si>
  <si>
    <t>BMH-4-ER1</t>
  </si>
  <si>
    <t>2021-11-04 13-03-45_CT024055</t>
  </si>
  <si>
    <t>CAS-4-ER1</t>
  </si>
  <si>
    <t>Reran KF and PCR 11.05</t>
  </si>
  <si>
    <t>CHA-4-ER1R</t>
  </si>
  <si>
    <t>DOB-4-ER1</t>
  </si>
  <si>
    <t>DOD-4-ER1R</t>
  </si>
  <si>
    <t>F1S-4-ER1</t>
  </si>
  <si>
    <t>F2S-4-ER1</t>
  </si>
  <si>
    <t>F3S-4-ER1</t>
  </si>
  <si>
    <t>FC1-4-ER1</t>
  </si>
  <si>
    <t>FC3-4-ER1</t>
  </si>
  <si>
    <t>FPS-4-ER1</t>
  </si>
  <si>
    <t>GIL-4-ER1</t>
  </si>
  <si>
    <t>GUI-4-ER1</t>
  </si>
  <si>
    <t>HJR-4-ER1</t>
  </si>
  <si>
    <t>KVS-4-ER1</t>
  </si>
  <si>
    <t>PLA-4-ER1</t>
  </si>
  <si>
    <t>TAG-4-ER1</t>
  </si>
  <si>
    <t>VLG-4-ER1</t>
  </si>
  <si>
    <t>WAL-4-ER1</t>
  </si>
  <si>
    <t>2021-11-10 13-20-31_CT024055</t>
  </si>
  <si>
    <t>BMH-5-ER1</t>
  </si>
  <si>
    <t>CAS-5-ER1</t>
  </si>
  <si>
    <t>CHA-5-ER1</t>
  </si>
  <si>
    <t>2021-11-11 14-22-03_CT024055</t>
  </si>
  <si>
    <t>DOB-5-ER1</t>
  </si>
  <si>
    <t>2021-11-11 12-51-35_CT024055</t>
  </si>
  <si>
    <t>DOD-5-ER1</t>
  </si>
  <si>
    <t>Rerun</t>
  </si>
  <si>
    <t>F2S-5-ER1</t>
  </si>
  <si>
    <t>F3S-5-ER1</t>
  </si>
  <si>
    <t>Fulton County Jail 4</t>
  </si>
  <si>
    <t>F4S-5-ER1</t>
  </si>
  <si>
    <t>FC1-5-ER1</t>
  </si>
  <si>
    <t>FC3-5-ER1</t>
  </si>
  <si>
    <t>F1S-5-ER1</t>
  </si>
  <si>
    <t>FPS-5-ER1</t>
  </si>
  <si>
    <t>GIL-5-ER1</t>
  </si>
  <si>
    <t>GUI-5-ER1</t>
  </si>
  <si>
    <t>HJR-5-ER1</t>
  </si>
  <si>
    <t>KVS-5-ER1</t>
  </si>
  <si>
    <t>PEY-5-ER1</t>
  </si>
  <si>
    <t>PLA-5-ER1</t>
  </si>
  <si>
    <t>Labeled as Simon st., but is Ruby</t>
  </si>
  <si>
    <t>SIS-5-ER1</t>
  </si>
  <si>
    <t>TAG-5-ER1</t>
  </si>
  <si>
    <t>VLG-5-ER1</t>
  </si>
  <si>
    <t>WAL-5-ER1</t>
  </si>
  <si>
    <t>LiL-5-ER1</t>
  </si>
  <si>
    <t>FOP-5-ER1</t>
  </si>
  <si>
    <t>FOS-5-ER1</t>
  </si>
  <si>
    <t>SIP-5-ER1</t>
  </si>
  <si>
    <t>SAS-5-ER1</t>
  </si>
  <si>
    <t>2021-11-18 12-53-19_CT039239</t>
  </si>
  <si>
    <t>BMH-6-ER1</t>
  </si>
  <si>
    <t>CAS-6-ER1</t>
  </si>
  <si>
    <t>CHA-6-ER1</t>
  </si>
  <si>
    <t>2021-11-18 13-16-01_CT024055</t>
  </si>
  <si>
    <t>DOB-6-ER1</t>
  </si>
  <si>
    <t>DOD-6-ER1</t>
  </si>
  <si>
    <t>F1S-6-ER1R</t>
  </si>
  <si>
    <t>F2S-6-ER1</t>
  </si>
  <si>
    <t>F3S-6-ER1</t>
  </si>
  <si>
    <t>FC1-6-ER1</t>
  </si>
  <si>
    <t>FC3-6-ER1</t>
  </si>
  <si>
    <t>Finch Elementary</t>
  </si>
  <si>
    <t>FIE-6-ER1</t>
  </si>
  <si>
    <t>2021-11-16 13-53-41_CT039239</t>
  </si>
  <si>
    <t>FOP-6-ER1</t>
  </si>
  <si>
    <t>FP-6-ER1</t>
  </si>
  <si>
    <t>FPS-6-ER1R</t>
  </si>
  <si>
    <t>GIL-6-ER1</t>
  </si>
  <si>
    <t>GUI-6-ER1</t>
  </si>
  <si>
    <t>HJR-6-ER1</t>
  </si>
  <si>
    <t>LIL-6-ER1</t>
  </si>
  <si>
    <t>PEY-6-ER1R</t>
  </si>
  <si>
    <t>Perkerson Elementary</t>
  </si>
  <si>
    <t>PKE-6-ER1</t>
  </si>
  <si>
    <t>PLA-6-ER1</t>
  </si>
  <si>
    <t>RHB-6-ER1</t>
  </si>
  <si>
    <t>SAS-6-ER1</t>
  </si>
  <si>
    <t>SIP-6-ER1</t>
  </si>
  <si>
    <t>TAG-6-ER1</t>
  </si>
  <si>
    <t>VLG-6-ER1</t>
  </si>
  <si>
    <t>WAL-6-ER1</t>
  </si>
  <si>
    <t>2021-11-23 12-21-05_CT024055</t>
  </si>
  <si>
    <t>FOP-7-ER1</t>
  </si>
  <si>
    <t>FOS-7-ER1</t>
  </si>
  <si>
    <t>SAS-7-ER1</t>
  </si>
  <si>
    <t>LIL-7-ER1</t>
  </si>
  <si>
    <t>RHB-7-ER1</t>
  </si>
  <si>
    <t>SIP-7-ER1</t>
  </si>
  <si>
    <t>2021-12-02 12-59-00_CT024055</t>
  </si>
  <si>
    <t>BMH-8-ER1</t>
  </si>
  <si>
    <t>CAS-8-ER1</t>
  </si>
  <si>
    <t>CHA-8-ER1</t>
  </si>
  <si>
    <t>2021-12-02 12-31-04_CT039239</t>
  </si>
  <si>
    <t>DOB-8-ER1</t>
  </si>
  <si>
    <t>10 ul of template</t>
  </si>
  <si>
    <t>2021-12-01 13-40-28_CT024055</t>
  </si>
  <si>
    <t>DOD-8-ER1</t>
  </si>
  <si>
    <t>F1S-8-ER1</t>
  </si>
  <si>
    <t>F2S-8-ER1</t>
  </si>
  <si>
    <t>F3S-8-ER1</t>
  </si>
  <si>
    <t>FC1-8-ER1</t>
  </si>
  <si>
    <t>FC3-8-ER1</t>
  </si>
  <si>
    <t>FIE-8-ER1</t>
  </si>
  <si>
    <t>2021-11-30 13-24-12_CT024055</t>
  </si>
  <si>
    <t>FP-8-ER1</t>
  </si>
  <si>
    <t>FSP-8-ER1</t>
  </si>
  <si>
    <t>GIL-8-ER1</t>
  </si>
  <si>
    <t>GUI-8-ER1</t>
  </si>
  <si>
    <t>HJR-8-ER1</t>
  </si>
  <si>
    <t>KVS-8-ER1</t>
  </si>
  <si>
    <t>PEY-8-ER1</t>
  </si>
  <si>
    <t>PKE-8-ER1</t>
  </si>
  <si>
    <t>PLA-8-ER1</t>
  </si>
  <si>
    <t>VLG-8-ER1</t>
  </si>
  <si>
    <t>WAL-8-ER1</t>
  </si>
  <si>
    <t>Duplex</t>
  </si>
  <si>
    <t>2021-12-08 11-44-01</t>
  </si>
  <si>
    <t>BMH-9-ER1</t>
  </si>
  <si>
    <t>CAS-9-ER1</t>
  </si>
  <si>
    <t>CHA-9-ER1</t>
  </si>
  <si>
    <t>2021-12-09 13-40-15_CT024055</t>
  </si>
  <si>
    <t>DOB-9-ER1</t>
  </si>
  <si>
    <t>DOD-9-ER1</t>
  </si>
  <si>
    <t>F1S-9-ER1</t>
  </si>
  <si>
    <t>F2S-9-ER1</t>
  </si>
  <si>
    <t>F3S-9-ER1</t>
  </si>
  <si>
    <t>FC1-9-ER1</t>
  </si>
  <si>
    <t>FC3-9-ER1</t>
  </si>
  <si>
    <t>FIE-9-ER1</t>
  </si>
  <si>
    <t>2021-12-07 11-07-42_CT024055</t>
  </si>
  <si>
    <t>FOP-9-ER1</t>
  </si>
  <si>
    <t>FOS-9-ER1</t>
  </si>
  <si>
    <t>FP-9-ER1</t>
  </si>
  <si>
    <t>FPS-9-ER1</t>
  </si>
  <si>
    <t>GIL-9-ER1</t>
  </si>
  <si>
    <t>GUI-9-ER1</t>
  </si>
  <si>
    <t>HJR-9-ER1</t>
  </si>
  <si>
    <t>KVS-9-ER1</t>
  </si>
  <si>
    <t>LIL-9-ER1</t>
  </si>
  <si>
    <t>PEY-9-ER1</t>
  </si>
  <si>
    <t>PLA-9-ER1</t>
  </si>
  <si>
    <t>RHB-9-ER1</t>
  </si>
  <si>
    <t>SAS-9-ER1</t>
  </si>
  <si>
    <t>SIP-9-ER1</t>
  </si>
  <si>
    <t>TAG-9-ER1</t>
  </si>
  <si>
    <t>VLG-9-ER1</t>
  </si>
  <si>
    <t>WAL-9-ER1</t>
  </si>
  <si>
    <t>2021-12-15 12-48-47_CT024055</t>
  </si>
  <si>
    <t>BMH-10-ER1</t>
  </si>
  <si>
    <t>CAS-10-ER1</t>
  </si>
  <si>
    <t>Kingfisher-Rerun</t>
  </si>
  <si>
    <t>Rerun (KF CTL)</t>
  </si>
  <si>
    <t>2021-12-17 11-15-00_CT024055</t>
  </si>
  <si>
    <t>DOB-10-ER1R</t>
  </si>
  <si>
    <t>DOD-10-ER1</t>
  </si>
  <si>
    <t>F1S-10-ER1R</t>
  </si>
  <si>
    <t>F2S-10-ER1R</t>
  </si>
  <si>
    <t>F3S-10-ER1R</t>
  </si>
  <si>
    <t>FC1-10-ER1R</t>
  </si>
  <si>
    <t>FC3-10-ER1R</t>
  </si>
  <si>
    <t>FIE-10-ER1R</t>
  </si>
  <si>
    <t>FOP-10-ER1</t>
  </si>
  <si>
    <t>FOS-10-ER1</t>
  </si>
  <si>
    <t>FPS-10-ER1</t>
  </si>
  <si>
    <t>FP-10-ER1</t>
  </si>
  <si>
    <t>GIL-10-ER1</t>
  </si>
  <si>
    <t>HJR-10-ER1R</t>
  </si>
  <si>
    <t>LIL-10-ER1</t>
  </si>
  <si>
    <t>PEY-10-ER1</t>
  </si>
  <si>
    <t>PKE-10-ER1R</t>
  </si>
  <si>
    <t>PLA-10-ER1</t>
  </si>
  <si>
    <t>RHB-10-ER1</t>
  </si>
  <si>
    <t>SAS-10-ER1</t>
  </si>
  <si>
    <t>SIP-10-ER1</t>
  </si>
  <si>
    <t>TAG-10-ER1R</t>
  </si>
  <si>
    <t>VLG-10-ER1</t>
  </si>
  <si>
    <t>WAL-10-ER1</t>
  </si>
  <si>
    <t>2021-12-22 13-23-39_CT024055</t>
  </si>
  <si>
    <t>BMH-11-ER1</t>
  </si>
  <si>
    <t>CAS-11-ER1</t>
  </si>
  <si>
    <t>CHA-11-ER1</t>
  </si>
  <si>
    <t>DOD-11-ER1</t>
  </si>
  <si>
    <t>FOP-11-ER1</t>
  </si>
  <si>
    <t>FOS-11-ER1</t>
  </si>
  <si>
    <t>FP-11-ER1</t>
  </si>
  <si>
    <t>2021-12-22 14-41-25_CT024055</t>
  </si>
  <si>
    <t>FPS-11-ER1R</t>
  </si>
  <si>
    <t>GIL-11-ER1</t>
  </si>
  <si>
    <t>GUI-11-ER1</t>
  </si>
  <si>
    <t>LIL-11-ER1</t>
  </si>
  <si>
    <t>PEY-11-ER1</t>
  </si>
  <si>
    <t>PLA-11-ER1</t>
  </si>
  <si>
    <t>RHB-11-ER1</t>
  </si>
  <si>
    <t>SIP-11-ER1</t>
  </si>
  <si>
    <t>VLG-11-ER1</t>
  </si>
  <si>
    <t>WAL-11-ER1</t>
  </si>
  <si>
    <t>ER1</t>
  </si>
  <si>
    <t>Rerun value</t>
  </si>
  <si>
    <t>2022-01-27 11-49-40_CT024055</t>
  </si>
  <si>
    <t>F1S-12-ER1R</t>
  </si>
  <si>
    <t>RNA vol not measured</t>
  </si>
  <si>
    <t>2021-01-06 17-29-08_CT024055</t>
  </si>
  <si>
    <t>F2S-12-ER1</t>
  </si>
  <si>
    <t>F3S-12-ER1</t>
  </si>
  <si>
    <t>F4S-12-ER1</t>
  </si>
  <si>
    <t>FC1-12-ER1</t>
  </si>
  <si>
    <t>FC3-12-ER1</t>
  </si>
  <si>
    <t>FP-12-ER1</t>
  </si>
  <si>
    <t>FPS-12-ER1</t>
  </si>
  <si>
    <t>2022-01-12 13-06-04_CT024055</t>
  </si>
  <si>
    <t>CAS-13-ER1</t>
  </si>
  <si>
    <t>CHA-13-ER1</t>
  </si>
  <si>
    <t>DOD-13-ER1</t>
  </si>
  <si>
    <t>2022-01-13 14-32-50_CT024055</t>
  </si>
  <si>
    <t>F1S-13-ER1</t>
  </si>
  <si>
    <t>F2S-13-ER1</t>
  </si>
  <si>
    <t>F3S-13-ER1</t>
  </si>
  <si>
    <t>F4S-13-ER1</t>
  </si>
  <si>
    <t>Low RNA volume remaining</t>
  </si>
  <si>
    <t>FC1-13-ER1</t>
  </si>
  <si>
    <t>FC3-13-ER1</t>
  </si>
  <si>
    <t>FP-13-ER1</t>
  </si>
  <si>
    <t>FPS-13-ER1</t>
  </si>
  <si>
    <t>GIL-13-ER1</t>
  </si>
  <si>
    <t>GUI-13-ER1</t>
  </si>
  <si>
    <t>PEY-13-ER1</t>
  </si>
  <si>
    <t>PLA-13-ER1</t>
  </si>
  <si>
    <t>VLG-13-ER1</t>
  </si>
  <si>
    <t>WAL-13-ER1</t>
  </si>
  <si>
    <t>2022-01-20 13-48-19_CT039239</t>
  </si>
  <si>
    <t>BMH-14-ER1</t>
  </si>
  <si>
    <t>CAS-14-ER1</t>
  </si>
  <si>
    <t>CHA-14-ER1</t>
  </si>
  <si>
    <t>2022-01-21 09-16-18_CT024055</t>
  </si>
  <si>
    <t>DOB-14-ER1</t>
  </si>
  <si>
    <t>DOD-14-ER1</t>
  </si>
  <si>
    <t>F1S-14-ER1</t>
  </si>
  <si>
    <t>F2S-14-ER1</t>
  </si>
  <si>
    <t>F3S-14-ER1</t>
  </si>
  <si>
    <t>F4S-14-ER1</t>
  </si>
  <si>
    <t>FC1-14-ER1</t>
  </si>
  <si>
    <t>FC3-14-ER1</t>
  </si>
  <si>
    <t>FIE-14-ER1</t>
  </si>
  <si>
    <t>2022-01-19 11-18-55_CT039239</t>
  </si>
  <si>
    <t>FP-14-ER1</t>
  </si>
  <si>
    <t>FPS-14-ER1</t>
  </si>
  <si>
    <t>GIL-14-ER1</t>
  </si>
  <si>
    <t>GUI-14-ER1</t>
  </si>
  <si>
    <t>HJR-14-ER1</t>
  </si>
  <si>
    <t>KVS-14-ER1</t>
  </si>
  <si>
    <t>Larchwood</t>
  </si>
  <si>
    <t>LHO-14-ER1</t>
  </si>
  <si>
    <t>PEY-14-ER1</t>
  </si>
  <si>
    <t>PKE-14-ER1</t>
  </si>
  <si>
    <t>PLA-14-ER1</t>
  </si>
  <si>
    <t>TAG-14-ER1</t>
  </si>
  <si>
    <t>VLG-14-ER1</t>
  </si>
  <si>
    <t>Agnes Jones Elementary</t>
  </si>
  <si>
    <t>2022-01-26 12-50-59_CT024055</t>
  </si>
  <si>
    <t>AJE-15-ER1</t>
  </si>
  <si>
    <t>Benjamin E Mays High</t>
  </si>
  <si>
    <t>High School</t>
  </si>
  <si>
    <t>BEM-15-ER1</t>
  </si>
  <si>
    <t>CAR-15-ER1</t>
  </si>
  <si>
    <t>CHA-15-ER1</t>
  </si>
  <si>
    <t>DOB-15-ER1</t>
  </si>
  <si>
    <t>DOD-15-ER1</t>
  </si>
  <si>
    <t>FIE-15-ER1</t>
  </si>
  <si>
    <t>2022-01-25 14-24-34_CT024055</t>
  </si>
  <si>
    <t>FOP-15-ER1</t>
  </si>
  <si>
    <t>FOS-15-ER1</t>
  </si>
  <si>
    <t>can't find freezer sample</t>
  </si>
  <si>
    <t>GUI-15-ER1</t>
  </si>
  <si>
    <t>HJR-15-ER1</t>
  </si>
  <si>
    <t>Ivydale</t>
  </si>
  <si>
    <t>IVY-15-ER1</t>
  </si>
  <si>
    <t>Jean Childs Young Elementary School</t>
  </si>
  <si>
    <t>JCY-15-ER1</t>
  </si>
  <si>
    <t>LIL-15-ER1</t>
  </si>
  <si>
    <t>LRW-15-ER1</t>
  </si>
  <si>
    <t>Montgomery St and Woodbine Ave</t>
  </si>
  <si>
    <t>MWA-15-ER1</t>
  </si>
  <si>
    <t>Oakview Rd</t>
  </si>
  <si>
    <t>OVR-15-ER1</t>
  </si>
  <si>
    <t>PEY-15-ER1</t>
  </si>
  <si>
    <t>2022-01-31 11-20-24_CT024055</t>
  </si>
  <si>
    <t>F1S-12-ER1RR</t>
  </si>
  <si>
    <t>F2S-15-ER1R</t>
  </si>
  <si>
    <t>F3S-15-ER1R</t>
  </si>
  <si>
    <t>F4S-15-ER1R</t>
  </si>
  <si>
    <t>FC1-15-ER1R</t>
  </si>
  <si>
    <t>FC3-15-ER1R</t>
  </si>
  <si>
    <t>FP-15-ER1R</t>
  </si>
  <si>
    <t>FPS-15-ER1R</t>
  </si>
  <si>
    <t>Peyton Forest Elementary</t>
  </si>
  <si>
    <t>PFE-15-ER1RR</t>
  </si>
  <si>
    <t>PKE-15-ER1RR</t>
  </si>
  <si>
    <t>PLA-15-ER1</t>
  </si>
  <si>
    <t>2022-02-02 10-54-55_CT024055</t>
  </si>
  <si>
    <t>AJE-16-ER1</t>
  </si>
  <si>
    <t>BEM-16-ER1</t>
  </si>
  <si>
    <t>BMH-16-ER1</t>
  </si>
  <si>
    <t>CAR-16-ER1</t>
  </si>
  <si>
    <t>CHA-16-ER1</t>
  </si>
  <si>
    <t>DOB-16-ER1</t>
  </si>
  <si>
    <t>DOD-16-ER1</t>
  </si>
  <si>
    <t>2022-02-03 14-42-15_CT024055</t>
  </si>
  <si>
    <t>F1S-16-ER1</t>
  </si>
  <si>
    <t>F2S-16-ER1</t>
  </si>
  <si>
    <t>F3S-16-ER1</t>
  </si>
  <si>
    <t>F4S-16-ER1</t>
  </si>
  <si>
    <t>FC1-16-ER1</t>
  </si>
  <si>
    <t>FC3-16-ER1</t>
  </si>
  <si>
    <t>FIE-16-ER1</t>
  </si>
  <si>
    <t>2022-02-01 12-15-53_CT024055</t>
  </si>
  <si>
    <t>FOP-16-ER1</t>
  </si>
  <si>
    <t>1/31/20222</t>
  </si>
  <si>
    <t>FOS-16-ER1</t>
  </si>
  <si>
    <t>FP-16-ER1</t>
  </si>
  <si>
    <t>FPS-16-ER1</t>
  </si>
  <si>
    <t>GIL-16-ER1</t>
  </si>
  <si>
    <t>GUI-16-ER1</t>
  </si>
  <si>
    <t>HJR-16-ER1</t>
  </si>
  <si>
    <t>JCY-16-ER1</t>
  </si>
  <si>
    <t>John Lewis Invictus Academy</t>
  </si>
  <si>
    <t>2022-02-03 12-38-23_CT039239</t>
  </si>
  <si>
    <t>JLI-16-ER1R</t>
  </si>
  <si>
    <t>KVS-16-ER1</t>
  </si>
  <si>
    <t>LHO-16-ER1</t>
  </si>
  <si>
    <t>NWA-16-ER1</t>
  </si>
  <si>
    <t>OVR-16-ER1</t>
  </si>
  <si>
    <t>PEY-16-ER1</t>
  </si>
  <si>
    <t>PFE-16-ER1</t>
  </si>
  <si>
    <t>PKE-16-ER1</t>
  </si>
  <si>
    <t>PLA-16-ER1</t>
  </si>
  <si>
    <t>SAH-16-ER1</t>
  </si>
  <si>
    <t>TAG-16-ER1</t>
  </si>
  <si>
    <t>Union City Jail 1</t>
  </si>
  <si>
    <t>2022-02-04 09-21-36_CT024055</t>
  </si>
  <si>
    <t>UC1-16-ER1</t>
  </si>
  <si>
    <t>Union City Jail 2</t>
  </si>
  <si>
    <t>UC2-16-ER1</t>
  </si>
  <si>
    <t>2022-02-09 13-46-19_CT039239</t>
  </si>
  <si>
    <t>AJE-17-ER1</t>
  </si>
  <si>
    <t>BEM-17-ER1</t>
  </si>
  <si>
    <t>BMH-17-ER1</t>
  </si>
  <si>
    <t>CAR-17-ER1</t>
  </si>
  <si>
    <t>CHA-17-ER1</t>
  </si>
  <si>
    <t>DOB-17-ER1</t>
  </si>
  <si>
    <t>DOD-17-ER1</t>
  </si>
  <si>
    <t>FC3-17-ER1</t>
  </si>
  <si>
    <t>FIE-17-ER1</t>
  </si>
  <si>
    <t>2022-02-08 11-30-04_CT024055</t>
  </si>
  <si>
    <t>FOP-17-ER1</t>
  </si>
  <si>
    <t>FOS-17-ER1</t>
  </si>
  <si>
    <t>FP-17-ER1</t>
  </si>
  <si>
    <t>FPS-17-ER1</t>
  </si>
  <si>
    <t>GIL-17-ER1</t>
  </si>
  <si>
    <t>GUI-17-ER1</t>
  </si>
  <si>
    <t>HJR-17-ER1</t>
  </si>
  <si>
    <t>IVY-17-ER1</t>
  </si>
  <si>
    <t>JCY-17-ER1</t>
  </si>
  <si>
    <t>JLI-17-ER1</t>
  </si>
  <si>
    <t>KVS-17-ER1</t>
  </si>
  <si>
    <t>LHO-17-ER1</t>
  </si>
  <si>
    <t>LIL-17-ER1</t>
  </si>
  <si>
    <t>MWA-17-ER1</t>
  </si>
  <si>
    <t>OVR-17-ER1</t>
  </si>
  <si>
    <t>PEY-17-ER1</t>
  </si>
  <si>
    <t>PFE-17-ER1</t>
  </si>
  <si>
    <t>PKE-17-ER1</t>
  </si>
  <si>
    <t>SAS-17-ER1</t>
  </si>
  <si>
    <t>TAG-17-ER1</t>
  </si>
  <si>
    <t>Manual NanoTrap</t>
  </si>
  <si>
    <t>-</t>
  </si>
  <si>
    <t>2022-02-10 13-19-28_CT024055</t>
  </si>
  <si>
    <t>FC1-17-NANO</t>
  </si>
  <si>
    <t>F1S-17-NANO</t>
  </si>
  <si>
    <t>F2S-17-NANO</t>
  </si>
  <si>
    <t>F3S-17-NANO</t>
  </si>
  <si>
    <t>F4S-17-NANO</t>
  </si>
  <si>
    <t>2022-02-16 14-14-15_CT039239</t>
  </si>
  <si>
    <t>AJE-18-ER1</t>
  </si>
  <si>
    <t>BEM-18-ER1</t>
  </si>
  <si>
    <t>BMH-18-ER1</t>
  </si>
  <si>
    <t>CAR-18-ER1</t>
  </si>
  <si>
    <t>CHA-18-ER1</t>
  </si>
  <si>
    <t>DOB-18-ER1</t>
  </si>
  <si>
    <t>DOD-18-ER1</t>
  </si>
  <si>
    <t>2022-02-17 10-00-29_CT024055</t>
  </si>
  <si>
    <t>F1S-18-ER1</t>
  </si>
  <si>
    <t>F2S-18-ER1</t>
  </si>
  <si>
    <t>F3S-18-ER1</t>
  </si>
  <si>
    <t>F4S-18-ER1</t>
  </si>
  <si>
    <t>FC1-18-ER1</t>
  </si>
  <si>
    <t>FC3-18-ER1</t>
  </si>
  <si>
    <t>FIE-18-ER1</t>
  </si>
  <si>
    <t>FOP-18-ER1</t>
  </si>
  <si>
    <t>FOS-18-ER1</t>
  </si>
  <si>
    <t>FP-18-ER1</t>
  </si>
  <si>
    <t>FPS-18-ER1</t>
  </si>
  <si>
    <t>GIL-18-ER1</t>
  </si>
  <si>
    <t>GUI-18-ER1</t>
  </si>
  <si>
    <t>HJR-18-ER1</t>
  </si>
  <si>
    <t>IVY-18-ER1</t>
  </si>
  <si>
    <t>JCY-18-ER1</t>
  </si>
  <si>
    <t>JLI-18-ER1</t>
  </si>
  <si>
    <t>KVS-18-ER1</t>
  </si>
  <si>
    <t>LHO-18-ER1</t>
  </si>
  <si>
    <t>LIL-18-ER1</t>
  </si>
  <si>
    <t>MWA-18-ER1</t>
  </si>
  <si>
    <t>OVR-18-ER1</t>
  </si>
  <si>
    <t>PEY-18-ER1</t>
  </si>
  <si>
    <t>PFE-18-ER1</t>
  </si>
  <si>
    <t>PKE-18-ER1</t>
  </si>
  <si>
    <t>PLA-18-ER1</t>
  </si>
  <si>
    <t>SAS-18-ER1</t>
  </si>
  <si>
    <t>TAG-18-ER1</t>
  </si>
  <si>
    <t>swabbed &lt; 24 hrs</t>
  </si>
  <si>
    <t>2022-02-23 11-56-56_CT039239</t>
  </si>
  <si>
    <t>BEM-19-ER1</t>
  </si>
  <si>
    <t>BMH-19-ER1</t>
  </si>
  <si>
    <t>CAR-19-ER1</t>
  </si>
  <si>
    <t>CHA-19-ER1</t>
  </si>
  <si>
    <t>DOB-19-ER1</t>
  </si>
  <si>
    <t>DOD-19-ER1</t>
  </si>
  <si>
    <t>2022-03-01 12-03-30_CT024055</t>
  </si>
  <si>
    <t>F1S-19-ER1R</t>
  </si>
  <si>
    <t>2022-02-24 10-20-20_CT024055</t>
  </si>
  <si>
    <t>F2S-19-ER1</t>
  </si>
  <si>
    <t>F3S-19-ER1</t>
  </si>
  <si>
    <t>F4S-19-ER1</t>
  </si>
  <si>
    <t>FC1-19-ER1</t>
  </si>
  <si>
    <t>FC3-19-ER1</t>
  </si>
  <si>
    <t>FIE-19-ER1</t>
  </si>
  <si>
    <t>2022-02-22 13-46-53_CT024055</t>
  </si>
  <si>
    <t>FOP-19-ER1</t>
  </si>
  <si>
    <t>FOS-19-ER1</t>
  </si>
  <si>
    <t>FP-19-ER1</t>
  </si>
  <si>
    <t>FPS-19-ER1</t>
  </si>
  <si>
    <t>GIL-19-ER1</t>
  </si>
  <si>
    <t>HJR-19-ER1</t>
  </si>
  <si>
    <t>IVY-19-ER1</t>
  </si>
  <si>
    <t>JCY-19-ER1</t>
  </si>
  <si>
    <t>JLI-19-ER1</t>
  </si>
  <si>
    <t>KVS-19-ER1</t>
  </si>
  <si>
    <t>LHO-19-ER1</t>
  </si>
  <si>
    <t>MWA-19-ER1</t>
  </si>
  <si>
    <t>OVR-19-ER1</t>
  </si>
  <si>
    <t>PEY-19-ER1</t>
  </si>
  <si>
    <t>PFE-19-ER1</t>
  </si>
  <si>
    <t>PKE-19-ER1</t>
  </si>
  <si>
    <t>PLA-19-ER1</t>
  </si>
  <si>
    <t>TAG-19-ER1</t>
  </si>
  <si>
    <t>2022-03-02 11-07-46_CT039239</t>
  </si>
  <si>
    <t>AJE-20-ER1</t>
  </si>
  <si>
    <t>BEM-20-ER1</t>
  </si>
  <si>
    <t>BMH-20-ER1</t>
  </si>
  <si>
    <t>CAR-20-ER1</t>
  </si>
  <si>
    <t>CHA-20-ER1</t>
  </si>
  <si>
    <t>DOB-20-ER1</t>
  </si>
  <si>
    <t>DOD-20-ER1</t>
  </si>
  <si>
    <t>2022-03-03 13-08-07_CT024055</t>
  </si>
  <si>
    <t>F1S-20-ER1</t>
  </si>
  <si>
    <t>F2S-20-ER1</t>
  </si>
  <si>
    <t>F4S-20-ER1</t>
  </si>
  <si>
    <t>FC1-20-ER1</t>
  </si>
  <si>
    <t>FC3-20-ER1</t>
  </si>
  <si>
    <t>FIE-20-ER1</t>
  </si>
  <si>
    <t>FOP-20-ER1</t>
  </si>
  <si>
    <t>FOS-20-ER1</t>
  </si>
  <si>
    <t>FP-20-ER1</t>
  </si>
  <si>
    <t>FPS-20-ER1</t>
  </si>
  <si>
    <t>FS3-20-ER1</t>
  </si>
  <si>
    <t>GIL-20-ER1</t>
  </si>
  <si>
    <t>GUI-20-ER1</t>
  </si>
  <si>
    <t>HJR-20-ER1</t>
  </si>
  <si>
    <t>JCY-20-ER1</t>
  </si>
  <si>
    <t>JLI-20-ER1</t>
  </si>
  <si>
    <t>2022-03-04 14-39-00_CT039239</t>
  </si>
  <si>
    <t>LIL-20-ER1</t>
  </si>
  <si>
    <t>MWA-20-ER1</t>
  </si>
  <si>
    <t>OVR-20-ER1</t>
  </si>
  <si>
    <t>PEY-20-ER1</t>
  </si>
  <si>
    <t>PFE-20-ER1</t>
  </si>
  <si>
    <t>PKE-20-ER1</t>
  </si>
  <si>
    <t>PLA-20-ER1</t>
  </si>
  <si>
    <t>TAG-20-ER1</t>
  </si>
  <si>
    <t>Atlanta Domestic Airport 1</t>
  </si>
  <si>
    <t>Airport</t>
  </si>
  <si>
    <t>APD-20-ER1</t>
  </si>
  <si>
    <t>Ran after the KF sample failed</t>
  </si>
  <si>
    <t>2022-03-09 13-00-47_CT024055</t>
  </si>
  <si>
    <t>ADP-20-MF</t>
  </si>
  <si>
    <t>Reran and still could not get BRSV</t>
  </si>
  <si>
    <t>UC1-20-ER1RR</t>
  </si>
  <si>
    <t>UC2-20-ER1</t>
  </si>
  <si>
    <t>AD1S1-21-ER1</t>
  </si>
  <si>
    <t>Atlanta Domestic Airport 1.2</t>
  </si>
  <si>
    <t>AD1S2-21-ER1</t>
  </si>
  <si>
    <t>Atlanta Domestic Airport 1.3</t>
  </si>
  <si>
    <t>AD1S3-21-ER1</t>
  </si>
  <si>
    <t>Atlanta Domestic Airport 1.4</t>
  </si>
  <si>
    <t>AD1S4-21-ER1</t>
  </si>
  <si>
    <t>ADP2-21-ER1</t>
  </si>
  <si>
    <t>2022-03-10 08-51-15_CT024055</t>
  </si>
  <si>
    <t>ADT-21-ER1RR</t>
  </si>
  <si>
    <t>AJE-21-ER1</t>
  </si>
  <si>
    <t>2022-03-08 11-18-48_CT024055</t>
  </si>
  <si>
    <t>APD-21-ER1</t>
  </si>
  <si>
    <t>BEM-21-ER1</t>
  </si>
  <si>
    <t>BMH-21-ER1</t>
  </si>
  <si>
    <t>CAR-21-ER1R</t>
  </si>
  <si>
    <t>DOB-21-ER1</t>
  </si>
  <si>
    <t>DOD-21-ER1</t>
  </si>
  <si>
    <t>F1S-21-ER1</t>
  </si>
  <si>
    <t>F2S-21-ER1</t>
  </si>
  <si>
    <t>F3S-21-ER1</t>
  </si>
  <si>
    <t>F4S-21-ER1</t>
  </si>
  <si>
    <t>FC1-21-ER1</t>
  </si>
  <si>
    <t>FC3-21-ER1</t>
  </si>
  <si>
    <t>FOP-21-ER1</t>
  </si>
  <si>
    <t>FOS-21-ER1R</t>
  </si>
  <si>
    <t>FP-21-ER1</t>
  </si>
  <si>
    <t>FPS-21-ER1</t>
  </si>
  <si>
    <t>GIL-21-ER1</t>
  </si>
  <si>
    <t>GUI-21-ER1</t>
  </si>
  <si>
    <t>HJR-21-ER1</t>
  </si>
  <si>
    <t>JCY-21-ER1</t>
  </si>
  <si>
    <t>JLI-21-ER1</t>
  </si>
  <si>
    <t>LHO-21-ER1</t>
  </si>
  <si>
    <t>LIL-21-ER1</t>
  </si>
  <si>
    <t>NWA-21-ER1</t>
  </si>
  <si>
    <t>PEY-21-ER1</t>
  </si>
  <si>
    <t>PFE-21-ER1</t>
  </si>
  <si>
    <t>PKE-21-ER1</t>
  </si>
  <si>
    <t>PLA-21-ER1</t>
  </si>
  <si>
    <t>SAS-21-ER1</t>
  </si>
  <si>
    <t>TAG-21-ER1</t>
  </si>
  <si>
    <t>2022-03-17 11-13-24_CT039239</t>
  </si>
  <si>
    <t>AD1-22-ER1</t>
  </si>
  <si>
    <t>AD1S1-22-ER1</t>
  </si>
  <si>
    <t>2022-03-16 14-04-57_CT024055</t>
  </si>
  <si>
    <t>AJE-22-ER1</t>
  </si>
  <si>
    <t>BEM-22-ER1</t>
  </si>
  <si>
    <t>BMH-22-ER1</t>
  </si>
  <si>
    <t>CAR-22-ER1</t>
  </si>
  <si>
    <t>CHA-22-ER1R</t>
  </si>
  <si>
    <t>DOB-22-ER1</t>
  </si>
  <si>
    <t>DOD-22-ER1</t>
  </si>
  <si>
    <t>F1S-22-ER1</t>
  </si>
  <si>
    <t>F2S-22-ER1</t>
  </si>
  <si>
    <t>F3S-22-ER1</t>
  </si>
  <si>
    <t>F4S-22-ER1</t>
  </si>
  <si>
    <t>FC1-22-ER1</t>
  </si>
  <si>
    <t>FC3-22-ER1</t>
  </si>
  <si>
    <t>FIE-22-ER1</t>
  </si>
  <si>
    <t>2022-03-15 12-29-56_CT024055</t>
  </si>
  <si>
    <t>FOP-22-ER1</t>
  </si>
  <si>
    <t>FP-22-ER1</t>
  </si>
  <si>
    <t>FPS-22-ER1</t>
  </si>
  <si>
    <t>GIL-22-ER1</t>
  </si>
  <si>
    <t>GUI-22-ER1</t>
  </si>
  <si>
    <t>HJR-22-ER1</t>
  </si>
  <si>
    <t>JCY-22-ER1</t>
  </si>
  <si>
    <t>JLI-22-ER1</t>
  </si>
  <si>
    <t>KVS-22-ER1</t>
  </si>
  <si>
    <t>RNA volume not labeled</t>
  </si>
  <si>
    <t>LHO-22-ER1</t>
  </si>
  <si>
    <t>OVR-22-ER1</t>
  </si>
  <si>
    <t>PEY-22-ER1</t>
  </si>
  <si>
    <t>PFE-22-ER1</t>
  </si>
  <si>
    <t>PKE-22-ER1</t>
  </si>
  <si>
    <t>PLA-22-ER1</t>
  </si>
  <si>
    <t>SAS-22-ER1</t>
  </si>
  <si>
    <t>TAG-22-ER1</t>
  </si>
  <si>
    <t>022-03-24 13-24-21_CT024055</t>
  </si>
  <si>
    <t>AD1-23-ER1</t>
  </si>
  <si>
    <t>AD1S-23-ER1</t>
  </si>
  <si>
    <t>Only covers Tuesday morning (school out on Monday), NA</t>
  </si>
  <si>
    <t>022-03-23 10-12-25_CT024055</t>
  </si>
  <si>
    <t>AJE-23-ER1</t>
  </si>
  <si>
    <t>BEM-23-ER1</t>
  </si>
  <si>
    <t>BMH-23-ER1</t>
  </si>
  <si>
    <t>CAR-23-ER1</t>
  </si>
  <si>
    <t>CHA-23-ER1</t>
  </si>
  <si>
    <t>DOB-23-ER1</t>
  </si>
  <si>
    <t>DOD-23-ER1</t>
  </si>
  <si>
    <t>2022-03-29 10-21-19_CT024055</t>
  </si>
  <si>
    <t>F1S-23-ER1R</t>
  </si>
  <si>
    <t>F2S-23-ER1</t>
  </si>
  <si>
    <t>F3S-23-ER1</t>
  </si>
  <si>
    <t>F4S-23-ER1</t>
  </si>
  <si>
    <t>FC1-23-ER1RR</t>
  </si>
  <si>
    <t>FC3-23-ER1</t>
  </si>
  <si>
    <t>FIE-23-ER1</t>
  </si>
  <si>
    <t>022-03-22 12-22-17_CT039239</t>
  </si>
  <si>
    <t>FOP-23-ER1</t>
  </si>
  <si>
    <t>FOS-23-ER1</t>
  </si>
  <si>
    <t>FP-23-ER1</t>
  </si>
  <si>
    <t>FPS-23-ER1</t>
  </si>
  <si>
    <t>GIL-23-ER1</t>
  </si>
  <si>
    <t>GUI-23-ER1</t>
  </si>
  <si>
    <t>HJR-23-ER1</t>
  </si>
  <si>
    <t>JCY-23-ER1</t>
  </si>
  <si>
    <t>JLI-23-ER1</t>
  </si>
  <si>
    <t>KVS-23-ER1</t>
  </si>
  <si>
    <t>LIL-23-ER1</t>
  </si>
  <si>
    <t>MWA-23-ER1</t>
  </si>
  <si>
    <t>OVR-23-ER1</t>
  </si>
  <si>
    <t>PEY-23-ER1</t>
  </si>
  <si>
    <t>PFE-23-ER1</t>
  </si>
  <si>
    <t>PKE-23-ER1</t>
  </si>
  <si>
    <t>PLA-23-ER1</t>
  </si>
  <si>
    <t>SAS-23-ER1</t>
  </si>
  <si>
    <t>TAG-23-ER1</t>
  </si>
  <si>
    <t>2022-03-30 12-18-55_CT024055</t>
  </si>
  <si>
    <t>AD1-24-ER1</t>
  </si>
  <si>
    <t>AD1S1-24-ER1</t>
  </si>
  <si>
    <t>Atlanta International Airport 1</t>
  </si>
  <si>
    <t>2022-03-31 14-12-33_CT024055</t>
  </si>
  <si>
    <t>AI1-24-ER1RR</t>
  </si>
  <si>
    <t>Rerun, still shows signs of inhibition.</t>
  </si>
  <si>
    <t>AI1S1-24-ER1R</t>
  </si>
  <si>
    <t>AJE-24-ER1RR</t>
  </si>
  <si>
    <t>BEM-24-ER1RR</t>
  </si>
  <si>
    <t>BMH-24-ER1</t>
  </si>
  <si>
    <t>CAR-24-ER1</t>
  </si>
  <si>
    <t>CHA-24-ER1</t>
  </si>
  <si>
    <t>DOB-24-ER1</t>
  </si>
  <si>
    <t>DOD-24-ER1</t>
  </si>
  <si>
    <t>F1S-24-ER1</t>
  </si>
  <si>
    <t>F2S-24-ER1</t>
  </si>
  <si>
    <t>F3S-24-ER1</t>
  </si>
  <si>
    <t>F4S-24-ER1</t>
  </si>
  <si>
    <t>FC1-24-ER1</t>
  </si>
  <si>
    <t>FC3-24-ER1</t>
  </si>
  <si>
    <t>FIE-24-ER1</t>
  </si>
  <si>
    <t>FOP-24-ER1</t>
  </si>
  <si>
    <t>FOS-24-ER1</t>
  </si>
  <si>
    <t>FP-24-ER1</t>
  </si>
  <si>
    <t>FPS-24-ER1</t>
  </si>
  <si>
    <t>GIL-24-ER1R</t>
  </si>
  <si>
    <t>GUI-24-ER1RR</t>
  </si>
  <si>
    <t>HJR-24-ER1</t>
  </si>
  <si>
    <t>JCY-24-ER1</t>
  </si>
  <si>
    <t>JLE-24-ER1</t>
  </si>
  <si>
    <t>KVS-24-ER1</t>
  </si>
  <si>
    <t>LIL-24-ER1</t>
  </si>
  <si>
    <t>MWA-24-ER1R</t>
  </si>
  <si>
    <t>OVR-24-ER1</t>
  </si>
  <si>
    <t>PEY-24-ER1</t>
  </si>
  <si>
    <t>PFE-24-ER1</t>
  </si>
  <si>
    <t>PKE-24-ER1</t>
  </si>
  <si>
    <t>PLA-24-ER1</t>
  </si>
  <si>
    <t>SAS-24-ER1</t>
  </si>
  <si>
    <t>TAG-24-ER1</t>
  </si>
  <si>
    <t>2022-04-05 12-06-50_CT024055</t>
  </si>
  <si>
    <t>AD1-25-ER1</t>
  </si>
  <si>
    <t>AD1S1-25-ER1</t>
  </si>
  <si>
    <t>AI1-25-ER1</t>
  </si>
  <si>
    <t>AIS1-25-ER1</t>
  </si>
  <si>
    <t>2022-04-07 14-09-53_CT024055</t>
  </si>
  <si>
    <t>BMH-25-ER1R</t>
  </si>
  <si>
    <t>2022-04-06 12-15-29_CT039239</t>
  </si>
  <si>
    <t>CAR-25-ER1</t>
  </si>
  <si>
    <t>CHA-25-ER1</t>
  </si>
  <si>
    <t>DOD-25-ER1</t>
  </si>
  <si>
    <t>F1S-25-ER1</t>
  </si>
  <si>
    <t>F2S-25-ER1</t>
  </si>
  <si>
    <t>F3S-25-ER1</t>
  </si>
  <si>
    <t>F4S-25-ER1</t>
  </si>
  <si>
    <t>FC1-25-ER1</t>
  </si>
  <si>
    <t>FC3-25-ER1</t>
  </si>
  <si>
    <t>FOP-25-ER1</t>
  </si>
  <si>
    <t>FOS-25-ER1</t>
  </si>
  <si>
    <t>FP-25-ER1</t>
  </si>
  <si>
    <t>FPS-25-ER1</t>
  </si>
  <si>
    <t>GUI-25-ER1</t>
  </si>
  <si>
    <t>IVY-25-ER1</t>
  </si>
  <si>
    <t>LIL-25-ER1</t>
  </si>
  <si>
    <t>LRW-25-ER1</t>
  </si>
  <si>
    <t>MWA-25-ER1</t>
  </si>
  <si>
    <t>OVR-25-ER1</t>
  </si>
  <si>
    <t>PEY-25-ER1</t>
  </si>
  <si>
    <t>PLA-25-ER1</t>
  </si>
  <si>
    <t>SAS-25-ER1</t>
  </si>
  <si>
    <t>2022-04-13 12-54-36_CT024055</t>
  </si>
  <si>
    <t>AD1-26-ER1</t>
  </si>
  <si>
    <t>AD1S1-26-ER1</t>
  </si>
  <si>
    <t>AJE-26-ER1</t>
  </si>
  <si>
    <t>BEM-26-ER1</t>
  </si>
  <si>
    <t>BMH-26-ER1</t>
  </si>
  <si>
    <t>DOB-26-ER1</t>
  </si>
  <si>
    <t>DOD-26-ER1</t>
  </si>
  <si>
    <t>2022-04-14 12-01-56_CT024055</t>
  </si>
  <si>
    <t>F1S-26-ER1</t>
  </si>
  <si>
    <t>F2S-26-ER1</t>
  </si>
  <si>
    <t>F3S-26-ER1</t>
  </si>
  <si>
    <t>F4S-26-ER1</t>
  </si>
  <si>
    <t>FC1-26-ER1</t>
  </si>
  <si>
    <t>FC3-26-ER1</t>
  </si>
  <si>
    <t>FIE-26-ER1</t>
  </si>
  <si>
    <t>2022-04-12 11-15-27_CT024055</t>
  </si>
  <si>
    <t>FOP-26-ER1</t>
  </si>
  <si>
    <t>FOS-26-ER1</t>
  </si>
  <si>
    <t>FP-26-ER1</t>
  </si>
  <si>
    <t>FPS-26-ER1</t>
  </si>
  <si>
    <t>GIL-26-ER1</t>
  </si>
  <si>
    <t>GUI-26-ER1</t>
  </si>
  <si>
    <t>HJR-26-ER1</t>
  </si>
  <si>
    <t>IVY-26-ER1</t>
  </si>
  <si>
    <t>KVS-26-ER1</t>
  </si>
  <si>
    <t>LIL-26-ER1</t>
  </si>
  <si>
    <t>MWA-26-ER1</t>
  </si>
  <si>
    <t>OVR-26-ER1</t>
  </si>
  <si>
    <t>PEY-26-ER1</t>
  </si>
  <si>
    <t>PFE-26-ER1</t>
  </si>
  <si>
    <t>PKE-26-ER1</t>
  </si>
  <si>
    <t>PLA-26-ER1</t>
  </si>
  <si>
    <t>Sample being rerun</t>
  </si>
  <si>
    <t>F1S-6-ER1</t>
  </si>
  <si>
    <t>FPS-6-ER1</t>
  </si>
  <si>
    <t>PEY-6-ER1</t>
  </si>
  <si>
    <t>J1-MF-NA</t>
  </si>
  <si>
    <t>Flint</t>
  </si>
  <si>
    <t>KF contaminated</t>
  </si>
  <si>
    <t>FLI-21-ER1</t>
  </si>
  <si>
    <t>Intrenchment</t>
  </si>
  <si>
    <t>INT-21-ER1</t>
  </si>
  <si>
    <t>Jonesboro</t>
  </si>
  <si>
    <t>JB-21-ER1</t>
  </si>
  <si>
    <t>Nancy Creek</t>
  </si>
  <si>
    <t>NAC-21-ER1</t>
  </si>
  <si>
    <t>Old Winn Dixie</t>
  </si>
  <si>
    <t>OWD-21-ER1</t>
  </si>
  <si>
    <t>Phillip Lee</t>
  </si>
  <si>
    <t>PHL-21-ER1</t>
  </si>
  <si>
    <t>Proctor Creek</t>
  </si>
  <si>
    <t>PRC-21-ER1</t>
  </si>
  <si>
    <t>Peachtree Creek</t>
  </si>
  <si>
    <t>PTC-21-ER1</t>
  </si>
  <si>
    <t>South Fulton</t>
  </si>
  <si>
    <t>SF-21-ER1</t>
  </si>
  <si>
    <t>FOS-21-ER1</t>
  </si>
  <si>
    <t>CAR-21-ER1</t>
  </si>
  <si>
    <t>ADT-21-ER1</t>
  </si>
  <si>
    <t>################</t>
  </si>
  <si>
    <t>PTC-23-ER1</t>
  </si>
  <si>
    <t>FC1-23-ER1</t>
  </si>
  <si>
    <t>##########</t>
  </si>
  <si>
    <t>NA, Reran</t>
  </si>
  <si>
    <t>INT-26-ER1</t>
  </si>
  <si>
    <t>PRC-26-ER1</t>
  </si>
  <si>
    <t>Sample_#</t>
  </si>
  <si>
    <t>Skimmed Milk</t>
  </si>
  <si>
    <t>Influent_Location</t>
  </si>
  <si>
    <t>cp_uL</t>
  </si>
  <si>
    <t>Sample_Name</t>
  </si>
  <si>
    <t>2021-04-02 20-01-18_CT039239</t>
  </si>
  <si>
    <t>2021-03-25 16-02-19_CT039239</t>
  </si>
  <si>
    <t>2021-04-01 15-12-46_CT039239</t>
  </si>
  <si>
    <t>2021-03-26 18-55-24_CT039239</t>
  </si>
  <si>
    <t>IDEXX</t>
  </si>
  <si>
    <t>no readings for both</t>
  </si>
  <si>
    <t>Clayton WRC Sludge 1</t>
  </si>
  <si>
    <t>Sludge</t>
  </si>
  <si>
    <t>Stool</t>
  </si>
  <si>
    <t>Clayton</t>
  </si>
  <si>
    <t>Clayton WRC Sludge 2</t>
  </si>
  <si>
    <t>control contamination</t>
  </si>
  <si>
    <t>Control contaminated</t>
  </si>
  <si>
    <t>Other MFs from this plate are excluded...</t>
  </si>
  <si>
    <t xml:space="preserve"> South Fulton</t>
  </si>
  <si>
    <t xml:space="preserve">Flint </t>
  </si>
  <si>
    <t>Marked as F50</t>
  </si>
  <si>
    <t>Marked as F200</t>
  </si>
  <si>
    <t>Marked as p50</t>
  </si>
  <si>
    <t>Marked as p200</t>
  </si>
  <si>
    <t xml:space="preserve">South Fulton </t>
  </si>
  <si>
    <t xml:space="preserve">Phillip Lee </t>
  </si>
  <si>
    <t>duplicate?</t>
  </si>
  <si>
    <t>2021-07-21 13-04-02_CT039239</t>
  </si>
  <si>
    <t xml:space="preserve"> Phillip Lee</t>
  </si>
  <si>
    <t> </t>
  </si>
  <si>
    <t>2021-08-12 16-01-53_CT039239</t>
  </si>
  <si>
    <t>*41.67 is extremely weak positive</t>
  </si>
  <si>
    <t>2021-08-25 11-57-33_CT024055</t>
  </si>
  <si>
    <t>2021-09-02 12-58-07_CT039239</t>
  </si>
  <si>
    <t>2021-09-15 14-16-45_CT024055</t>
  </si>
  <si>
    <t>2021-09-21 14-25-07_CT039239</t>
  </si>
  <si>
    <t>2021-09-28 13-24-08_CT039239</t>
  </si>
  <si>
    <t>2021-10-05 13-25-11_CT039239</t>
  </si>
  <si>
    <t>2021-10-20 13-54-13_CT024055</t>
  </si>
  <si>
    <t>FLI-2-CNR1</t>
  </si>
  <si>
    <t>JB-2-CNR1</t>
  </si>
  <si>
    <t>OWD-2-CNR1</t>
  </si>
  <si>
    <t>2021-10-20 13-58-12_CT039239</t>
  </si>
  <si>
    <t>PHL-2-CNR1</t>
  </si>
  <si>
    <t>SF-2-CNR1</t>
  </si>
  <si>
    <t>FLI-2-MF</t>
  </si>
  <si>
    <t>INT-2-MF</t>
  </si>
  <si>
    <t>JB-2-MF</t>
  </si>
  <si>
    <t>OWD-2-MF</t>
  </si>
  <si>
    <t>PHL-2-MF</t>
  </si>
  <si>
    <t>SF-2-MF</t>
  </si>
  <si>
    <t>BE</t>
  </si>
  <si>
    <t>FLI-3-BE</t>
  </si>
  <si>
    <t>JB-3-BE</t>
  </si>
  <si>
    <t>2021-10-27 14-24-06_CT024055</t>
  </si>
  <si>
    <t>OWD-3-BE</t>
  </si>
  <si>
    <t>PHL-3-BE</t>
  </si>
  <si>
    <t>SF-3-BE</t>
  </si>
  <si>
    <t>INT-3-BE</t>
  </si>
  <si>
    <t>FLI-3-ER1</t>
  </si>
  <si>
    <t>JB-3-ER1</t>
  </si>
  <si>
    <t>OWD-3-ER1</t>
  </si>
  <si>
    <t>PHL-3-ER1</t>
  </si>
  <si>
    <t>SF-3-ER1</t>
  </si>
  <si>
    <t>INT-3-ER1</t>
  </si>
  <si>
    <t>FLI-3-MF</t>
  </si>
  <si>
    <t>INT-3-MF</t>
  </si>
  <si>
    <t>JB-3-MF</t>
  </si>
  <si>
    <t>OWD-3-MF</t>
  </si>
  <si>
    <t>PHL-3-MF</t>
  </si>
  <si>
    <t>SF-3-MF</t>
  </si>
  <si>
    <t>FLI-4-ER1R</t>
  </si>
  <si>
    <t>INT-4-ER1</t>
  </si>
  <si>
    <t>2021-11-02 11-30-44_CT024055</t>
  </si>
  <si>
    <t>JB-4-ER1</t>
  </si>
  <si>
    <t>OWD-4-ER1</t>
  </si>
  <si>
    <t>PHL-4-ER1</t>
  </si>
  <si>
    <t>SF-4-ER1</t>
  </si>
  <si>
    <t>FLI-4-MF</t>
  </si>
  <si>
    <t>INT-4-MF</t>
  </si>
  <si>
    <t>JB-4-MF</t>
  </si>
  <si>
    <t>OWD-4-MF</t>
  </si>
  <si>
    <t>PHL-4-MF</t>
  </si>
  <si>
    <t>SF-4-MF</t>
  </si>
  <si>
    <t>2021-11-10 15-15-24_CT024055</t>
  </si>
  <si>
    <t>FLI-5-ER1</t>
  </si>
  <si>
    <t>INT-5-ER1</t>
  </si>
  <si>
    <t>JB-5-ER1</t>
  </si>
  <si>
    <t>OWD-5-ER1</t>
  </si>
  <si>
    <t>PHL-5-ER1</t>
  </si>
  <si>
    <t>SF-5-ER1</t>
  </si>
  <si>
    <t>2021-11-17 13-28-20_CT039239</t>
  </si>
  <si>
    <t>FLI-6-ER1</t>
  </si>
  <si>
    <t>2021-11-17 09-15-27_CT024055</t>
  </si>
  <si>
    <t>INT-6-ER1</t>
  </si>
  <si>
    <t>JB-6-ER1</t>
  </si>
  <si>
    <t>NAC-6-ER1</t>
  </si>
  <si>
    <t>OWD-6-ER1</t>
  </si>
  <si>
    <t>PTC-6-ER1</t>
  </si>
  <si>
    <t>PHL-6-ER1</t>
  </si>
  <si>
    <t>PRC-6-ER1</t>
  </si>
  <si>
    <t>SF-6-ER1</t>
  </si>
  <si>
    <t>2021-12-01 13-43-31_CT039239</t>
  </si>
  <si>
    <t>FLI-8-ER1</t>
  </si>
  <si>
    <t>INT-8-ER1</t>
  </si>
  <si>
    <t>JB-8-ER1</t>
  </si>
  <si>
    <t>NAC-8-ER1</t>
  </si>
  <si>
    <t>OWD-8-ER1</t>
  </si>
  <si>
    <t>PHL-8-ER1</t>
  </si>
  <si>
    <t>PRC-8-ER1</t>
  </si>
  <si>
    <t>PTC-8-ER1</t>
  </si>
  <si>
    <t>SF-8-ER1</t>
  </si>
  <si>
    <t>FLI-9-ER1</t>
  </si>
  <si>
    <t>INT-9-ER1</t>
  </si>
  <si>
    <t>JB-9-ER1</t>
  </si>
  <si>
    <t>OWD-9-ER1</t>
  </si>
  <si>
    <t>PHL-9-ER1</t>
  </si>
  <si>
    <t>SF-9-ER1</t>
  </si>
  <si>
    <t>FLI-10-ER1</t>
  </si>
  <si>
    <t>INT-10-ER1</t>
  </si>
  <si>
    <t>JB-10-ER1</t>
  </si>
  <si>
    <t>NAC-10-ER1</t>
  </si>
  <si>
    <t>OWD-10-ER1</t>
  </si>
  <si>
    <t>PHL-10-ER1</t>
  </si>
  <si>
    <t>PRC-10-ER1</t>
  </si>
  <si>
    <t>PTC-10-ER1</t>
  </si>
  <si>
    <t>SF-10-ER1</t>
  </si>
  <si>
    <t>FLI-11-ER1</t>
  </si>
  <si>
    <t>INT-11-ER1</t>
  </si>
  <si>
    <t>JB-11-ER1</t>
  </si>
  <si>
    <t>NAC-11-ER1</t>
  </si>
  <si>
    <t>OWD-11-ER1</t>
  </si>
  <si>
    <t>PHL-11-ER1</t>
  </si>
  <si>
    <t>PRC-11-ER1</t>
  </si>
  <si>
    <t>PTC-11-ER1</t>
  </si>
  <si>
    <t>SF-11-ER1</t>
  </si>
  <si>
    <t>Low RNA volume Remaining</t>
  </si>
  <si>
    <t>FLI-12-ER1</t>
  </si>
  <si>
    <t>INT-12-ER1</t>
  </si>
  <si>
    <t>JB-12-ER1</t>
  </si>
  <si>
    <t>NAC-12-ER1</t>
  </si>
  <si>
    <t>OWD-12-ER1</t>
  </si>
  <si>
    <t>PHL-12-ER1</t>
  </si>
  <si>
    <t>PRC-12-ER1</t>
  </si>
  <si>
    <t>PTC-12-ER1</t>
  </si>
  <si>
    <t>SF-12-ER1</t>
  </si>
  <si>
    <t>FLI-13-ER1</t>
  </si>
  <si>
    <t>INT-13-ER1</t>
  </si>
  <si>
    <t>JB-13-ER1</t>
  </si>
  <si>
    <t>NAC-13-ER1</t>
  </si>
  <si>
    <t>OWD-13-ER1</t>
  </si>
  <si>
    <t>PHL-13-ER1</t>
  </si>
  <si>
    <t>PRC-13-ER1</t>
  </si>
  <si>
    <t>PTC-13-ER1</t>
  </si>
  <si>
    <t>SF-13-ER1</t>
  </si>
  <si>
    <t>FLI-14-ER1</t>
  </si>
  <si>
    <t>INT-14-ER1</t>
  </si>
  <si>
    <t>JB-14-ER1</t>
  </si>
  <si>
    <t>NAC-14-ER1</t>
  </si>
  <si>
    <t>OWD-14-ER1</t>
  </si>
  <si>
    <t>PHL-14-ER1</t>
  </si>
  <si>
    <t>PRC-14-ER1</t>
  </si>
  <si>
    <t>PTC-14-ER1</t>
  </si>
  <si>
    <t>SF-14-ER1</t>
  </si>
  <si>
    <t>FLI-15-ER1</t>
  </si>
  <si>
    <t>INT-15-ER1</t>
  </si>
  <si>
    <t>JB-15-ER1</t>
  </si>
  <si>
    <t>NAC-15-ER1</t>
  </si>
  <si>
    <t>OWD-15-ER1</t>
  </si>
  <si>
    <t>PHL-15-ER1</t>
  </si>
  <si>
    <t>PRC-15-ER1</t>
  </si>
  <si>
    <t>PTC-15-ER1</t>
  </si>
  <si>
    <t>SF-15-ER1</t>
  </si>
  <si>
    <t>INT-16-ER1</t>
  </si>
  <si>
    <t>JB-16-ER1</t>
  </si>
  <si>
    <t>NAC-16-ER1</t>
  </si>
  <si>
    <t>OWD-16-ER1</t>
  </si>
  <si>
    <t>PHL-16-ER1</t>
  </si>
  <si>
    <t>PRC-16-ER1</t>
  </si>
  <si>
    <t>PTC-16-ER1</t>
  </si>
  <si>
    <t>SF-16-ER1</t>
  </si>
  <si>
    <t>FLT-16-ER1</t>
  </si>
  <si>
    <t>FLI-17-ER1</t>
  </si>
  <si>
    <t>JB-17-ER1</t>
  </si>
  <si>
    <t>NAC-17-ER1</t>
  </si>
  <si>
    <t>OWD-17-ER1</t>
  </si>
  <si>
    <t>PHL-17-ER1</t>
  </si>
  <si>
    <t>Very dirty sample</t>
  </si>
  <si>
    <t>PRC-17-ER1</t>
  </si>
  <si>
    <t>Manual Nanotrap</t>
  </si>
  <si>
    <t>Manual</t>
  </si>
  <si>
    <t>PRC-17-NANOR</t>
  </si>
  <si>
    <t>PTC-17-ER1</t>
  </si>
  <si>
    <t>SF-17-ER1</t>
  </si>
  <si>
    <t>FLI-18-ER1</t>
  </si>
  <si>
    <t>JB-18-ER1</t>
  </si>
  <si>
    <t>NAC-18-ER1</t>
  </si>
  <si>
    <t>OWD-18-ER1</t>
  </si>
  <si>
    <t>PHL-18-ER1</t>
  </si>
  <si>
    <t>PRC-18-ER1</t>
  </si>
  <si>
    <t>PTC-18-ER1</t>
  </si>
  <si>
    <t>SF-18-ER1</t>
  </si>
  <si>
    <t>FLI-19-ER1</t>
  </si>
  <si>
    <t>INT-19-ER1</t>
  </si>
  <si>
    <t>JB-19-ER1</t>
  </si>
  <si>
    <t>NAC-19-ER1</t>
  </si>
  <si>
    <t>OWD-19-ER1</t>
  </si>
  <si>
    <t>PHL-19-ER1</t>
  </si>
  <si>
    <t>PRC-19-ER1</t>
  </si>
  <si>
    <t>PTC-19-ER1</t>
  </si>
  <si>
    <t>SF-19-ER1</t>
  </si>
  <si>
    <t>FLI-20-ER1</t>
  </si>
  <si>
    <t>INT-20-ER1</t>
  </si>
  <si>
    <t>JB-20-ER1</t>
  </si>
  <si>
    <t>NAC-20-ER1</t>
  </si>
  <si>
    <t>OWD-20-ER1</t>
  </si>
  <si>
    <t>PHL-20-ER1R</t>
  </si>
  <si>
    <t>PRC-20-ER1R</t>
  </si>
  <si>
    <t>PTC-20-ER1</t>
  </si>
  <si>
    <t>SF-20-ER1</t>
  </si>
  <si>
    <t>rerun (KF contam)</t>
  </si>
  <si>
    <t>FLI-21-ER1RR</t>
  </si>
  <si>
    <t>INT-21-ER1RR</t>
  </si>
  <si>
    <t>JB-21-ER1RR</t>
  </si>
  <si>
    <t>NAC-21-ER1RR</t>
  </si>
  <si>
    <t>OWD-21-ER1RR</t>
  </si>
  <si>
    <t>PHL-21-ER1RR</t>
  </si>
  <si>
    <t>PRC-21-ER1RR</t>
  </si>
  <si>
    <t>PTC-21-ER1RR</t>
  </si>
  <si>
    <t>SF-21-ER1RR</t>
  </si>
  <si>
    <t>FLI-22-ER1</t>
  </si>
  <si>
    <t>INT-22-ER1</t>
  </si>
  <si>
    <t>JB-22-ER1</t>
  </si>
  <si>
    <t>NAC-22-ER1</t>
  </si>
  <si>
    <t>OWD-22-ER1</t>
  </si>
  <si>
    <t>PHL-22-ER1</t>
  </si>
  <si>
    <t>PRC-22-ER1</t>
  </si>
  <si>
    <t>PTC-22-ER1</t>
  </si>
  <si>
    <t>SF-22-ER1</t>
  </si>
  <si>
    <t>2022-03-22 12-22-17_CT039239</t>
  </si>
  <si>
    <t>FLI-23-ER1</t>
  </si>
  <si>
    <t>INT-23-ER1</t>
  </si>
  <si>
    <t>JB-23-ER1</t>
  </si>
  <si>
    <t>NAC-23-ER1</t>
  </si>
  <si>
    <t>OWD-23-ER1</t>
  </si>
  <si>
    <t>PHL-23-ER1</t>
  </si>
  <si>
    <t>PRC-23-ER1</t>
  </si>
  <si>
    <t>PTC-23-ER1R</t>
  </si>
  <si>
    <t>SF-23-ER1</t>
  </si>
  <si>
    <t>FLI-24-ER1</t>
  </si>
  <si>
    <t>INT-24-ER1</t>
  </si>
  <si>
    <t>JB-24-ER1</t>
  </si>
  <si>
    <t>NAC-24-ER1</t>
  </si>
  <si>
    <t>OWD-24-ER1</t>
  </si>
  <si>
    <t>PHL-24-ER1</t>
  </si>
  <si>
    <t>PRC-24-ER1</t>
  </si>
  <si>
    <t>Rerun (KF contam)</t>
  </si>
  <si>
    <t>PTC-24-ER1RR</t>
  </si>
  <si>
    <t>SF-24-ER1</t>
  </si>
  <si>
    <t>FLI-25-ER1</t>
  </si>
  <si>
    <t>INT-25-ER1</t>
  </si>
  <si>
    <t>JB-25-ER1</t>
  </si>
  <si>
    <t>NAC-25-ER1</t>
  </si>
  <si>
    <t>OWD-25-ER1</t>
  </si>
  <si>
    <t>PRC-25-ER1</t>
  </si>
  <si>
    <t>PTC-25-ER1</t>
  </si>
  <si>
    <t>SF-25-ER1</t>
  </si>
  <si>
    <t>PHC-25-ER1</t>
  </si>
  <si>
    <t>FLI-26-ER1</t>
  </si>
  <si>
    <t>INT-26-ER1R</t>
  </si>
  <si>
    <t>JB-26-E1</t>
  </si>
  <si>
    <t>NAC-26-ER1</t>
  </si>
  <si>
    <t>OWD-26-ER1</t>
  </si>
  <si>
    <t>PHL-26-ER1</t>
  </si>
  <si>
    <t>PRC-26-ER1R</t>
  </si>
  <si>
    <t>PTC-26-ER1</t>
  </si>
  <si>
    <t>SF-26-ER1</t>
  </si>
  <si>
    <t>Well</t>
  </si>
  <si>
    <t>Fluor</t>
  </si>
  <si>
    <t>Content</t>
  </si>
  <si>
    <t>Sample</t>
  </si>
  <si>
    <t>Cq</t>
  </si>
  <si>
    <t>SQ</t>
  </si>
  <si>
    <t>PlateName</t>
  </si>
  <si>
    <t>A01</t>
  </si>
  <si>
    <t>FAM</t>
  </si>
  <si>
    <t>Neg Ctrl</t>
  </si>
  <si>
    <t>N1_NEGC</t>
  </si>
  <si>
    <t>2021-03-24 16-02-07_CT039239</t>
  </si>
  <si>
    <t>A02</t>
  </si>
  <si>
    <t>A03</t>
  </si>
  <si>
    <t>B_NEGC</t>
  </si>
  <si>
    <t>A04</t>
  </si>
  <si>
    <t>H09</t>
  </si>
  <si>
    <t>Pos Ctrl</t>
  </si>
  <si>
    <t>N1_POSC</t>
  </si>
  <si>
    <t>H10</t>
  </si>
  <si>
    <t>N1_NEG</t>
  </si>
  <si>
    <t>B_NEG</t>
  </si>
  <si>
    <t>D05</t>
  </si>
  <si>
    <t>D06</t>
  </si>
  <si>
    <t>F09</t>
  </si>
  <si>
    <t>N1_POS</t>
  </si>
  <si>
    <t>F10</t>
  </si>
  <si>
    <t>B09</t>
  </si>
  <si>
    <t>B10</t>
  </si>
  <si>
    <t>H12</t>
  </si>
  <si>
    <t>G09</t>
  </si>
  <si>
    <t>G10</t>
  </si>
  <si>
    <t>F05</t>
  </si>
  <si>
    <t>F06</t>
  </si>
  <si>
    <t>E09</t>
  </si>
  <si>
    <t>E10</t>
  </si>
  <si>
    <t>B_NEG_C</t>
  </si>
  <si>
    <t>N1_POS_CONTROL</t>
  </si>
  <si>
    <t>N1_NEG_C</t>
  </si>
  <si>
    <t>E05</t>
  </si>
  <si>
    <t>N1_POS_CTL</t>
  </si>
  <si>
    <t>E06</t>
  </si>
  <si>
    <t>N1- NEG CTL</t>
  </si>
  <si>
    <t>B- NEG CTL</t>
  </si>
  <si>
    <t>B01</t>
  </si>
  <si>
    <t>N1-CTL 5/11</t>
  </si>
  <si>
    <t>B02</t>
  </si>
  <si>
    <t>B03</t>
  </si>
  <si>
    <t>B-CTL 5/11</t>
  </si>
  <si>
    <t>B04</t>
  </si>
  <si>
    <t>C01</t>
  </si>
  <si>
    <t>N1-CTL 5/12</t>
  </si>
  <si>
    <t>C02</t>
  </si>
  <si>
    <t>C03</t>
  </si>
  <si>
    <t>B-CTL 5/12</t>
  </si>
  <si>
    <t>C04</t>
  </si>
  <si>
    <t>D01</t>
  </si>
  <si>
    <t>N1-CTL 5/13</t>
  </si>
  <si>
    <t>D02</t>
  </si>
  <si>
    <t>D03</t>
  </si>
  <si>
    <t>B-CTL 5/13</t>
  </si>
  <si>
    <t>D04</t>
  </si>
  <si>
    <t>D09</t>
  </si>
  <si>
    <t>N1-POSC</t>
  </si>
  <si>
    <t>D10</t>
  </si>
  <si>
    <t>E01</t>
  </si>
  <si>
    <t>N1-CTL SWAB</t>
  </si>
  <si>
    <t>E02</t>
  </si>
  <si>
    <t>E03</t>
  </si>
  <si>
    <t>B-CTL SWAB</t>
  </si>
  <si>
    <t>E04</t>
  </si>
  <si>
    <t>N1-NEG</t>
  </si>
  <si>
    <t>B-NEG</t>
  </si>
  <si>
    <t>N1- CTL 5/17</t>
  </si>
  <si>
    <t>B- CTL 5/17</t>
  </si>
  <si>
    <t>N1- CTL 5/18</t>
  </si>
  <si>
    <t>B- CTL 5/18</t>
  </si>
  <si>
    <t>N1- CTL SWAB</t>
  </si>
  <si>
    <t>B- CTL SWAB</t>
  </si>
  <si>
    <t>N1-CTL 5/19</t>
  </si>
  <si>
    <t>E07</t>
  </si>
  <si>
    <t>B-CTL 5/19</t>
  </si>
  <si>
    <t>E08</t>
  </si>
  <si>
    <t>N1_NEG_CTL</t>
  </si>
  <si>
    <t>B_NEG_CTL</t>
  </si>
  <si>
    <t>N_CTL_6/8</t>
  </si>
  <si>
    <t>B_CTL_6/8</t>
  </si>
  <si>
    <t>N_CTLMF_6/8</t>
  </si>
  <si>
    <t>B_CTLMF_6/8</t>
  </si>
  <si>
    <t>N_CTL_6/9</t>
  </si>
  <si>
    <t>B_CTL_6/9</t>
  </si>
  <si>
    <t>N_POS_CTL</t>
  </si>
  <si>
    <t>N_NEG_CTL</t>
  </si>
  <si>
    <t>N_CTL_MF_6.16</t>
  </si>
  <si>
    <t>B_CTL_MF_6.16</t>
  </si>
  <si>
    <t>N-NEG</t>
  </si>
  <si>
    <t>2021-06-21 12-18-30_CT039239</t>
  </si>
  <si>
    <t>N-CTRL-S-6-16</t>
  </si>
  <si>
    <t>B-CTRL-S-6-16</t>
  </si>
  <si>
    <t>N-CTRL-MF-6-18</t>
  </si>
  <si>
    <t>B-CTRL-MF-6-18</t>
  </si>
  <si>
    <t>N-CTRL-MF-6-17</t>
  </si>
  <si>
    <t>B-CTRL-MF-6-17</t>
  </si>
  <si>
    <t>N-POS-CTRL</t>
  </si>
  <si>
    <t>2021-06-23 12-37-05_CT039239</t>
  </si>
  <si>
    <t>N_SM_CTL_6.22</t>
  </si>
  <si>
    <t>E11</t>
  </si>
  <si>
    <t>B_SM_CTL_6.22</t>
  </si>
  <si>
    <t>E12</t>
  </si>
  <si>
    <t>N_CTL_SWAB_6.22</t>
  </si>
  <si>
    <t>B_CTL_SWAB_6.22</t>
  </si>
  <si>
    <t>N_CTL_MF_6.23</t>
  </si>
  <si>
    <t>B_CTL_MF_6.23</t>
  </si>
  <si>
    <t>N_CTL_SWAB_6.24</t>
  </si>
  <si>
    <t>B_CTL_SWAB_6.24</t>
  </si>
  <si>
    <t>N_NEG</t>
  </si>
  <si>
    <t>N_MF_CTL_625</t>
  </si>
  <si>
    <t>F11</t>
  </si>
  <si>
    <t>B_MF_CTL_625</t>
  </si>
  <si>
    <t>F12</t>
  </si>
  <si>
    <t>H05</t>
  </si>
  <si>
    <t>N_NT_CTL_RE</t>
  </si>
  <si>
    <t>H06</t>
  </si>
  <si>
    <t>H07</t>
  </si>
  <si>
    <t>B_NT_CTL_RE</t>
  </si>
  <si>
    <t>H08</t>
  </si>
  <si>
    <t>2021-06-25 21-00-23_CT039239</t>
  </si>
  <si>
    <t>N-POS-CTL</t>
  </si>
  <si>
    <t>N NEG CTL</t>
  </si>
  <si>
    <t>2021-06-28 13-55-35_CT039239_Repeat</t>
  </si>
  <si>
    <t>B NEG CTL</t>
  </si>
  <si>
    <t>D11</t>
  </si>
  <si>
    <t>Std</t>
  </si>
  <si>
    <t>STD F</t>
  </si>
  <si>
    <t>D12</t>
  </si>
  <si>
    <t>STD E</t>
  </si>
  <si>
    <t>STD D</t>
  </si>
  <si>
    <t>G11</t>
  </si>
  <si>
    <t>STD C</t>
  </si>
  <si>
    <t>G12</t>
  </si>
  <si>
    <t>H11</t>
  </si>
  <si>
    <t>STD B</t>
  </si>
  <si>
    <t>N-CTL-MF-6.29</t>
  </si>
  <si>
    <t>B-CTL-MF-6.29</t>
  </si>
  <si>
    <t>N_POS_CTL_10^3</t>
  </si>
  <si>
    <t>N_POS_CTL_10^2</t>
  </si>
  <si>
    <t>N NEG</t>
  </si>
  <si>
    <t>B NEG</t>
  </si>
  <si>
    <t>B05</t>
  </si>
  <si>
    <t>N MF CTL 6.30</t>
  </si>
  <si>
    <t>B06</t>
  </si>
  <si>
    <t>B07</t>
  </si>
  <si>
    <t>B MF CTL 6.30</t>
  </si>
  <si>
    <t>B08</t>
  </si>
  <si>
    <t>N POS CTL</t>
  </si>
  <si>
    <t>N-SSM-CTRL</t>
  </si>
  <si>
    <t>B11</t>
  </si>
  <si>
    <t>B-SSM-CTRL</t>
  </si>
  <si>
    <t>B12</t>
  </si>
  <si>
    <t>C09</t>
  </si>
  <si>
    <t>N-MF-7-1-CTRL</t>
  </si>
  <si>
    <t>C10</t>
  </si>
  <si>
    <t>C11</t>
  </si>
  <si>
    <t>B-MF-7-1-CTRL</t>
  </si>
  <si>
    <t>C12</t>
  </si>
  <si>
    <t>2021-07-02 11-51-49_CT039239.</t>
  </si>
  <si>
    <t>N-NEG CTL</t>
  </si>
  <si>
    <t>B-NEG CTL</t>
  </si>
  <si>
    <t>N-POSC</t>
  </si>
  <si>
    <t>N-CTL-SRN-78</t>
  </si>
  <si>
    <t>B-CTL-SRN-78</t>
  </si>
  <si>
    <t>N-CTL-MF-713</t>
  </si>
  <si>
    <t>B-CTL-MF-713</t>
  </si>
  <si>
    <t>N-MF-CTL714</t>
  </si>
  <si>
    <t>B-MF-CTL714</t>
  </si>
  <si>
    <t>N-POS</t>
  </si>
  <si>
    <t>A11</t>
  </si>
  <si>
    <t>B</t>
  </si>
  <si>
    <t>A12</t>
  </si>
  <si>
    <t>D</t>
  </si>
  <si>
    <t>E</t>
  </si>
  <si>
    <t>N-PCR CONTROL</t>
  </si>
  <si>
    <t>B-PCR CONTROL</t>
  </si>
  <si>
    <t>G01</t>
  </si>
  <si>
    <t>N-CONTROL EXTRC</t>
  </si>
  <si>
    <t>G02</t>
  </si>
  <si>
    <t>G03</t>
  </si>
  <si>
    <t>B-CONTROL EXTRC</t>
  </si>
  <si>
    <t>G04</t>
  </si>
  <si>
    <t>2021-07-29 14-23-18_CT024055</t>
  </si>
  <si>
    <t>2021-07-30 12-53-32_CT039239</t>
  </si>
  <si>
    <t>A09</t>
  </si>
  <si>
    <t>A10</t>
  </si>
  <si>
    <t>N-CTL-SSM</t>
  </si>
  <si>
    <t>D07</t>
  </si>
  <si>
    <t>B-CTL-SSM</t>
  </si>
  <si>
    <t>D08</t>
  </si>
  <si>
    <t>A07</t>
  </si>
  <si>
    <t>N-KF H20</t>
  </si>
  <si>
    <t>2021-07-30 13-42-59_CT024055</t>
  </si>
  <si>
    <t>A08</t>
  </si>
  <si>
    <t>B-KF H20</t>
  </si>
  <si>
    <t>F01</t>
  </si>
  <si>
    <t>F02</t>
  </si>
  <si>
    <t>H01</t>
  </si>
  <si>
    <t>NEG PCR CONTROL</t>
  </si>
  <si>
    <t>H02</t>
  </si>
  <si>
    <t>N CTL MF</t>
  </si>
  <si>
    <t>B CTL MF</t>
  </si>
  <si>
    <t>2021-08-04 11-22-11_CT024055</t>
  </si>
  <si>
    <t>2021-08-05 12-37-05_CT024055</t>
  </si>
  <si>
    <t>A05</t>
  </si>
  <si>
    <t>N CTL SM</t>
  </si>
  <si>
    <t>A06</t>
  </si>
  <si>
    <t>B CTL SM</t>
  </si>
  <si>
    <t>N POS</t>
  </si>
  <si>
    <t>N CERES H20</t>
  </si>
  <si>
    <t>B CERES H20</t>
  </si>
  <si>
    <t>N TF H20</t>
  </si>
  <si>
    <t>B TF H20</t>
  </si>
  <si>
    <t>2021-08-06 13-24-06_CT039239</t>
  </si>
  <si>
    <t>N CTL SSM</t>
  </si>
  <si>
    <t>B CTL SSM</t>
  </si>
  <si>
    <t>N E</t>
  </si>
  <si>
    <t>N C</t>
  </si>
  <si>
    <t>N D</t>
  </si>
  <si>
    <t>N B</t>
  </si>
  <si>
    <t>N MF CTL</t>
  </si>
  <si>
    <t>B MF CTL</t>
  </si>
  <si>
    <t>N STD B</t>
  </si>
  <si>
    <t>N STD C</t>
  </si>
  <si>
    <t>N STD D</t>
  </si>
  <si>
    <t>N STD E</t>
  </si>
  <si>
    <t>N NEGATIVE CTL</t>
  </si>
  <si>
    <t>N POSITIVE CTL</t>
  </si>
  <si>
    <t>2021-08-17 13-12-03_CT024055</t>
  </si>
  <si>
    <t>N-CTL-S</t>
  </si>
  <si>
    <t>B-CTL-S</t>
  </si>
  <si>
    <t>B-CTL-MF</t>
  </si>
  <si>
    <t>N-CTL-MF</t>
  </si>
  <si>
    <t>2021-08-19 13-31-25_CT039239</t>
  </si>
  <si>
    <t>N1-NEGC</t>
  </si>
  <si>
    <t>2021-08-23 12-58-44_CT039239</t>
  </si>
  <si>
    <t>B-NEGC</t>
  </si>
  <si>
    <t>2021-08-24 12-03-44_CT039239</t>
  </si>
  <si>
    <t>N H20 A</t>
  </si>
  <si>
    <t>B H20 A</t>
  </si>
  <si>
    <t>N H20 B</t>
  </si>
  <si>
    <t>B H20 B</t>
  </si>
  <si>
    <t>N H20 C</t>
  </si>
  <si>
    <t>B H20 C</t>
  </si>
  <si>
    <t>N CTL SWAB</t>
  </si>
  <si>
    <t>B CTL SWAB</t>
  </si>
  <si>
    <t>2021-08-25 15-34-13_CT024055</t>
  </si>
  <si>
    <t>N-POS-CNT</t>
  </si>
  <si>
    <t>2021-08-30 12-50-01_CT039239</t>
  </si>
  <si>
    <t>B 1B</t>
  </si>
  <si>
    <t>B 1C</t>
  </si>
  <si>
    <t>F03</t>
  </si>
  <si>
    <t>B 1D</t>
  </si>
  <si>
    <t>F04</t>
  </si>
  <si>
    <t>B 1E</t>
  </si>
  <si>
    <t>B NEG CONTROL</t>
  </si>
  <si>
    <t>B1A</t>
  </si>
  <si>
    <t>N 1A</t>
  </si>
  <si>
    <t>N 1B</t>
  </si>
  <si>
    <t>N 1C</t>
  </si>
  <si>
    <t>N 1D</t>
  </si>
  <si>
    <t>N 1E</t>
  </si>
  <si>
    <t>N NEG CONTROL</t>
  </si>
  <si>
    <t>NEG CONTROL</t>
  </si>
  <si>
    <t>2021-09-06 13-15-30_CT024055</t>
  </si>
  <si>
    <t>H</t>
  </si>
  <si>
    <t>I</t>
  </si>
  <si>
    <t>NEG EXTRACT</t>
  </si>
  <si>
    <t>C06</t>
  </si>
  <si>
    <t>J</t>
  </si>
  <si>
    <t>C07</t>
  </si>
  <si>
    <t>K</t>
  </si>
  <si>
    <t>B CTL SK</t>
  </si>
  <si>
    <t>B H20 CTL</t>
  </si>
  <si>
    <t>N CTL SK</t>
  </si>
  <si>
    <t>N H20 CTL</t>
  </si>
  <si>
    <t>2021-09-13 11-44-19_CT024055</t>
  </si>
  <si>
    <t>B APEX CTL</t>
  </si>
  <si>
    <t>G07</t>
  </si>
  <si>
    <t>B SWAB CTL</t>
  </si>
  <si>
    <t>G08</t>
  </si>
  <si>
    <t>N APEX CTL</t>
  </si>
  <si>
    <t>G05</t>
  </si>
  <si>
    <t>N SWAB CTL</t>
  </si>
  <si>
    <t>G06</t>
  </si>
  <si>
    <t>SKIM CTRL N</t>
  </si>
  <si>
    <t>2021-09-17 12-05-37_CT024055_Orlando</t>
  </si>
  <si>
    <t>2021-09-17 15-14-00_CT024055</t>
  </si>
  <si>
    <t>NEG N</t>
  </si>
  <si>
    <t>2021-09-20 10-35-19_CT024055</t>
  </si>
  <si>
    <t>NEG B</t>
  </si>
  <si>
    <t>POSITIVE</t>
  </si>
  <si>
    <t>STD G</t>
  </si>
  <si>
    <t>C08</t>
  </si>
  <si>
    <t>N CTL KF</t>
  </si>
  <si>
    <t>B CTL KF</t>
  </si>
  <si>
    <t>2021-09-22 12-31-44_CT039239</t>
  </si>
  <si>
    <t>F</t>
  </si>
  <si>
    <t>G</t>
  </si>
  <si>
    <t>N SWAB CTL 9.22</t>
  </si>
  <si>
    <t>B SWAB CTL 9.22</t>
  </si>
  <si>
    <t>N H2O CTL 1</t>
  </si>
  <si>
    <t>2021-09-23 12-50-12_CT024055</t>
  </si>
  <si>
    <t>B H2O CTL 1</t>
  </si>
  <si>
    <t>N H2O CTL 2</t>
  </si>
  <si>
    <t>B H2O CTL 2</t>
  </si>
  <si>
    <t>G STD</t>
  </si>
  <si>
    <t>D STD</t>
  </si>
  <si>
    <t>F STD</t>
  </si>
  <si>
    <t>C STD</t>
  </si>
  <si>
    <t>E STD</t>
  </si>
  <si>
    <t>B STD</t>
  </si>
  <si>
    <t>NEG CTL</t>
  </si>
  <si>
    <t>2021-09-27 14-08-02_CT039239</t>
  </si>
  <si>
    <t>EXTRACT CTL</t>
  </si>
  <si>
    <t>N KF CTL</t>
  </si>
  <si>
    <t>B KF CTL</t>
  </si>
  <si>
    <t>N-KF-CTL</t>
  </si>
  <si>
    <t>B-KF-CTL</t>
  </si>
  <si>
    <t>N NEGATIVE</t>
  </si>
  <si>
    <t>B NEGATIVE</t>
  </si>
  <si>
    <t>NEG-CTL</t>
  </si>
  <si>
    <t>2021-10-04 15-26-17_CT039239</t>
  </si>
  <si>
    <t>N GRAB CTL</t>
  </si>
  <si>
    <t>B GRAB CTL</t>
  </si>
  <si>
    <t>N POS CONTROL</t>
  </si>
  <si>
    <t>2021-10-13 12-32-17_CT039239</t>
  </si>
  <si>
    <t>N H2O CTL</t>
  </si>
  <si>
    <t>B H2O CTL</t>
  </si>
  <si>
    <t>N-NEG-CTL</t>
  </si>
  <si>
    <t>B-NEG-CTL</t>
  </si>
  <si>
    <t>N-KF-CTL-102021</t>
  </si>
  <si>
    <t>B-KF-CTL-102021</t>
  </si>
  <si>
    <t>N-KF-CTL2-10202</t>
  </si>
  <si>
    <t>B-KF-CTL2-10202</t>
  </si>
  <si>
    <t>N FK CTL</t>
  </si>
  <si>
    <t>N POS C</t>
  </si>
  <si>
    <t>2021-10-28 15-00-29_CT024055</t>
  </si>
  <si>
    <t>NEGATIVE CONT.</t>
  </si>
  <si>
    <t>N-NEG-CONTOL</t>
  </si>
  <si>
    <t>B-NEG-CONTOL</t>
  </si>
  <si>
    <t>N-KF-CTL-1116</t>
  </si>
  <si>
    <t>B-KF-CTL-1116</t>
  </si>
  <si>
    <t>N NEG CTRL</t>
  </si>
  <si>
    <t>2021-11-18 15-26-17_CT024055</t>
  </si>
  <si>
    <t>B NEG CTRL</t>
  </si>
  <si>
    <t>N- NEG CTL</t>
  </si>
  <si>
    <t>POS CTL</t>
  </si>
  <si>
    <t>N-NEG-CONTROL</t>
  </si>
  <si>
    <t>B-NEG-CONTROL</t>
  </si>
  <si>
    <t>Cy5</t>
  </si>
  <si>
    <t>2021-12-08 11-44-01_CT024055</t>
  </si>
  <si>
    <t>PCR NEG CTRL</t>
  </si>
  <si>
    <t>NEG. CTRL PCR</t>
  </si>
  <si>
    <t>NEG PCR CTRL</t>
  </si>
  <si>
    <t>2021-12-16 10-27-04_CT024055</t>
  </si>
  <si>
    <t>NEG. PCR CTRL</t>
  </si>
  <si>
    <t>2021-12-23 14-41-25_CT024055</t>
  </si>
  <si>
    <t>COVID + CTRL</t>
  </si>
  <si>
    <t>Unkn</t>
  </si>
  <si>
    <t>N1_ACMF_CTL1</t>
  </si>
  <si>
    <t>B_ACMF_CTL1</t>
  </si>
  <si>
    <t>N1_CONTROL_CL</t>
  </si>
  <si>
    <t>B_CONTROL_CL</t>
  </si>
  <si>
    <t>C05</t>
  </si>
  <si>
    <t>N1_ACS_CONTROL</t>
  </si>
  <si>
    <t>B_ACS_CONTROL</t>
  </si>
  <si>
    <t>N1_ACMF_CTL2</t>
  </si>
  <si>
    <t>B_ACMF_CTL2</t>
  </si>
  <si>
    <t>N1_CTL1</t>
  </si>
  <si>
    <t>B_CTL1</t>
  </si>
  <si>
    <t>N1_CTL2</t>
  </si>
  <si>
    <t>B_CTL2</t>
  </si>
  <si>
    <t>N1_POS2</t>
  </si>
  <si>
    <t>N1_CTL_326</t>
  </si>
  <si>
    <t>B_CTL_326</t>
  </si>
  <si>
    <t>N1_CTL_325</t>
  </si>
  <si>
    <t>B_CTL_325</t>
  </si>
  <si>
    <t>N1_CTL_SK</t>
  </si>
  <si>
    <t>B_CTL_SK</t>
  </si>
  <si>
    <t>N1_CTL_MF1</t>
  </si>
  <si>
    <t>B_CTL_MF1</t>
  </si>
  <si>
    <t>N1_CTL_MF2</t>
  </si>
  <si>
    <t>B_CTL_MF2</t>
  </si>
  <si>
    <t>N1_CTL_MF3</t>
  </si>
  <si>
    <t>B_CTL_MF3</t>
  </si>
  <si>
    <t>N1_CTL_TNA</t>
  </si>
  <si>
    <t>B_CTL_TNA</t>
  </si>
  <si>
    <t>N1_CTL_4_2_MF</t>
  </si>
  <si>
    <t>B_CTL_4_2_MF</t>
  </si>
  <si>
    <t>N1_CTL_4_1_MF</t>
  </si>
  <si>
    <t>H03</t>
  </si>
  <si>
    <t>B_CTL_4_1_MF</t>
  </si>
  <si>
    <t>H04</t>
  </si>
  <si>
    <t>N1_CTL3</t>
  </si>
  <si>
    <t>B_CTL3</t>
  </si>
  <si>
    <t>N1_CTL_MF</t>
  </si>
  <si>
    <t>B_CTL_MF</t>
  </si>
  <si>
    <t>N1_CTL_GRAB</t>
  </si>
  <si>
    <t>B_CTL_GRAB</t>
  </si>
  <si>
    <t>N1_CTL4</t>
  </si>
  <si>
    <t>B_CTL4</t>
  </si>
  <si>
    <t>N1_CTL5</t>
  </si>
  <si>
    <t>B_CTL5</t>
  </si>
  <si>
    <t>NEG. CTRL. N1</t>
  </si>
  <si>
    <t>CTRL1.NT.N1</t>
  </si>
  <si>
    <t>CTRL1.NT.B</t>
  </si>
  <si>
    <t>POS.CTRL.N1</t>
  </si>
  <si>
    <t>CTRL3.N1</t>
  </si>
  <si>
    <t>CTRL3.B</t>
  </si>
  <si>
    <t>CTRL2..N1</t>
  </si>
  <si>
    <t>CTRL2.B</t>
  </si>
  <si>
    <t>N1_CTL_SKIM</t>
  </si>
  <si>
    <t>B_CTL_SKIM</t>
  </si>
  <si>
    <t>N1_CTL_SWAB</t>
  </si>
  <si>
    <t>B_CTL_SWAB</t>
  </si>
  <si>
    <t>N1_CTL_SKIMGRAB</t>
  </si>
  <si>
    <t>B_CTL_SKIMGRAB</t>
  </si>
  <si>
    <t>N1_CTL_NT</t>
  </si>
  <si>
    <t>B_CTL_NT</t>
  </si>
  <si>
    <t>N1_CTL_MF56</t>
  </si>
  <si>
    <t>B_CTL_MF56</t>
  </si>
  <si>
    <t>N1_CTL_MF55</t>
  </si>
  <si>
    <t>B_CTL_MF55</t>
  </si>
  <si>
    <t>2021-07-01 16-00-27_CT024055</t>
  </si>
  <si>
    <t>NEG. CTRL. B</t>
  </si>
  <si>
    <t>2021-07-15 13-36-12_CT024055</t>
  </si>
  <si>
    <t>2021-07-28 12-41-09_CT024055</t>
  </si>
  <si>
    <t>2021-08-12 13-03-41_CT024055</t>
  </si>
  <si>
    <t>2021-08-12 14-51-50_CT024055</t>
  </si>
  <si>
    <t>N1-H2OCTL-KF</t>
  </si>
  <si>
    <t>N1- SWAB CTRL</t>
  </si>
  <si>
    <t>POS.CTRL</t>
  </si>
  <si>
    <t>N1-H2O CTL</t>
  </si>
  <si>
    <t>B-H2O CTL</t>
  </si>
  <si>
    <t>N H20 CTL A</t>
  </si>
  <si>
    <t>B H20 CTL A</t>
  </si>
  <si>
    <t>N H20 CTL B</t>
  </si>
  <si>
    <t>B H20 CTL B</t>
  </si>
  <si>
    <t>N H20 CTL C</t>
  </si>
  <si>
    <t>B H20 CTL C</t>
  </si>
  <si>
    <t>B NEG CTL1</t>
  </si>
  <si>
    <t>B NEG CTL2</t>
  </si>
  <si>
    <t>N NEG CTL1</t>
  </si>
  <si>
    <t>N NEG CTL2</t>
  </si>
  <si>
    <t>SKIM CTRL B</t>
  </si>
  <si>
    <t>N-CTL-KF</t>
  </si>
  <si>
    <t>B-CTL-KF</t>
  </si>
  <si>
    <t>CTL SWB</t>
  </si>
  <si>
    <t>N1-NEG CTL</t>
  </si>
  <si>
    <t>N CONTROL</t>
  </si>
  <si>
    <t>B CONTROL</t>
  </si>
  <si>
    <t>N CTR-10-13-21</t>
  </si>
  <si>
    <t>B CTR-10-13-21</t>
  </si>
  <si>
    <t>N-KF-NEG-CTL</t>
  </si>
  <si>
    <t>B-KF-NEG-CTL</t>
  </si>
  <si>
    <t>N CTRL-KF-3</t>
  </si>
  <si>
    <t>B CTRL-KF-3</t>
  </si>
  <si>
    <t>NCTL-KF-3-1027A</t>
  </si>
  <si>
    <t>BCTL-KF-3-1027A</t>
  </si>
  <si>
    <t>NKF-CTRL-110921</t>
  </si>
  <si>
    <t>BKF-CTRL-110921</t>
  </si>
  <si>
    <t>N KF-CTRL-1102</t>
  </si>
  <si>
    <t>B KF-CTRL-1102</t>
  </si>
  <si>
    <t>N-KF-CTRL</t>
  </si>
  <si>
    <t>B-KF-CTRL</t>
  </si>
  <si>
    <t>N KF-CTRL-1117</t>
  </si>
  <si>
    <t>B KF-CTRL-1117</t>
  </si>
  <si>
    <t>N KF-CTRL-1116</t>
  </si>
  <si>
    <t>B KF-CTRL-6-ER1</t>
  </si>
  <si>
    <t>KF-CTL-120621</t>
  </si>
  <si>
    <t>KF-CONTROL</t>
  </si>
  <si>
    <t>KF-CTL-120821</t>
  </si>
  <si>
    <t>KF-CTRL-121321</t>
  </si>
  <si>
    <t>KF-CTRL-121421</t>
  </si>
  <si>
    <t>KF-CTRL-121521</t>
  </si>
  <si>
    <t>KF-CTRL-121621</t>
  </si>
  <si>
    <t>KF-CTRL-122021</t>
  </si>
  <si>
    <t>KF-CTRL-122121</t>
  </si>
  <si>
    <t>KF-CTRL-12. 1</t>
  </si>
  <si>
    <t>KF-CTRL-12. 2</t>
  </si>
  <si>
    <t>KFCTL1102021</t>
  </si>
  <si>
    <t>KFCTL1112021</t>
  </si>
  <si>
    <t>KF-CTRL-111121</t>
  </si>
  <si>
    <t>KF CTL</t>
  </si>
  <si>
    <t>NEG CONT</t>
  </si>
  <si>
    <t>KF-CTL-011922</t>
  </si>
  <si>
    <t>NEG CTL H20</t>
  </si>
  <si>
    <t>KF CTRL</t>
  </si>
  <si>
    <t>NEG CTRL</t>
  </si>
  <si>
    <t>POS C</t>
  </si>
  <si>
    <t>KF-CTL-012622</t>
  </si>
  <si>
    <t>GDPH KF CTL</t>
  </si>
  <si>
    <t>M. NANO CTL 2.2</t>
  </si>
  <si>
    <t>KF CTRL 020222</t>
  </si>
  <si>
    <t>KF CTL 020322</t>
  </si>
  <si>
    <t>KF-CTL-012622R</t>
  </si>
  <si>
    <t>NEG CTLR</t>
  </si>
  <si>
    <t>H2O</t>
  </si>
  <si>
    <t>0131 KF CTL</t>
  </si>
  <si>
    <t>NANO CTL</t>
  </si>
  <si>
    <t>NANO H20 CTL</t>
  </si>
  <si>
    <t>H2O CTL</t>
  </si>
  <si>
    <t>KF-CTL-02072022</t>
  </si>
  <si>
    <t>KF CONT 1</t>
  </si>
  <si>
    <t>KF CONT 2</t>
  </si>
  <si>
    <t>CONT MF</t>
  </si>
  <si>
    <t>PCR H20 CTL</t>
  </si>
  <si>
    <t>KF-CTRL</t>
  </si>
  <si>
    <t>KF-CTL-021522-A</t>
  </si>
  <si>
    <t>KF-CTL-021422</t>
  </si>
  <si>
    <t>KF-CTL-021522-P</t>
  </si>
  <si>
    <t>STG G</t>
  </si>
  <si>
    <t>KF CTRL 022322</t>
  </si>
  <si>
    <t>KF-CTL-022122</t>
  </si>
  <si>
    <t>KF-CTL-HOSP</t>
  </si>
  <si>
    <t>KF CONT AM</t>
  </si>
  <si>
    <t>KF CONT PM</t>
  </si>
  <si>
    <t>KF_CTL_022822</t>
  </si>
  <si>
    <t>H20 NEG CTL</t>
  </si>
  <si>
    <t>KF-CTL-030222</t>
  </si>
  <si>
    <t>KF-CTRL-030722R</t>
  </si>
  <si>
    <t>There may be a few negatives from 3/9 not on here</t>
  </si>
  <si>
    <t>KF-CTRL-030922P</t>
  </si>
  <si>
    <t>NEG PCR  CTRL</t>
  </si>
  <si>
    <t>H2O NEG CTL</t>
  </si>
  <si>
    <t>KF-CTRL-030722</t>
  </si>
  <si>
    <t>KF-CTRL-030822</t>
  </si>
  <si>
    <t>KF-CTRL-0307PM</t>
  </si>
  <si>
    <t>KF CTL 031422</t>
  </si>
  <si>
    <t>KF-CTRL-031622</t>
  </si>
  <si>
    <t>KF-CTL-031522</t>
  </si>
  <si>
    <t>PCR NEG CTL</t>
  </si>
  <si>
    <t>NEG CONTL</t>
  </si>
  <si>
    <t>CTL PCR H20</t>
  </si>
  <si>
    <t>KF-CTRL-032122</t>
  </si>
  <si>
    <t xml:space="preserve">CTL PCR H20 </t>
  </si>
  <si>
    <t>KF-CTRL-032222A</t>
  </si>
  <si>
    <t>KF-CTL-032322</t>
  </si>
  <si>
    <t>KF-CTRL-033022</t>
  </si>
  <si>
    <t>KF-CTRL-033122</t>
  </si>
  <si>
    <t>KF-CTRL-03282</t>
  </si>
  <si>
    <t>KF-CTL-032922</t>
  </si>
  <si>
    <t>KF-CTRL-040422</t>
  </si>
  <si>
    <t>KF-CTRL-040622</t>
  </si>
  <si>
    <t>KF-CTRL-040722</t>
  </si>
  <si>
    <t>For some reason it did not output most standards, and did not output controls from 4/6.</t>
  </si>
  <si>
    <t>KF-CTRL-041122</t>
  </si>
  <si>
    <t>KF-CTRL-041322</t>
  </si>
  <si>
    <t>KF-CTL-041222</t>
  </si>
  <si>
    <t>Location_class</t>
  </si>
  <si>
    <t>Influent Line</t>
  </si>
  <si>
    <t>Experimental-Influent</t>
  </si>
  <si>
    <t>Membrane Filtration</t>
  </si>
  <si>
    <t>Failed BRSV</t>
  </si>
  <si>
    <t>Hospital</t>
  </si>
  <si>
    <t>Marked as "Hos16"</t>
  </si>
  <si>
    <t>100, I think NT concentration value</t>
  </si>
  <si>
    <t>Experimental-Community</t>
  </si>
  <si>
    <t>SR1</t>
  </si>
  <si>
    <t>NT100, is it a concentration amount?</t>
  </si>
  <si>
    <t>NT200</t>
  </si>
  <si>
    <t>NT400</t>
  </si>
  <si>
    <t>NT600</t>
  </si>
  <si>
    <t>Stew?</t>
  </si>
  <si>
    <t>Experimenta-Influent</t>
  </si>
  <si>
    <t>Marked as 624</t>
  </si>
  <si>
    <t>Marked as 625</t>
  </si>
  <si>
    <t>Marked as 10, pH?</t>
  </si>
  <si>
    <t>Chatham</t>
  </si>
  <si>
    <t>South FUlton</t>
  </si>
  <si>
    <t>Marked as RE</t>
  </si>
  <si>
    <t>Rich</t>
  </si>
  <si>
    <t>Marked as Re</t>
  </si>
  <si>
    <t>M10C</t>
  </si>
  <si>
    <t>Benjamin E Mays</t>
  </si>
  <si>
    <t>Inhibition</t>
  </si>
  <si>
    <t>M12</t>
  </si>
  <si>
    <t>A</t>
  </si>
  <si>
    <t>M11</t>
  </si>
  <si>
    <t>Fairburn</t>
  </si>
  <si>
    <t>M10</t>
  </si>
  <si>
    <t>Original, Nanotrap?</t>
  </si>
  <si>
    <t>Nanotrap-5</t>
  </si>
  <si>
    <t>Nanotrap-8</t>
  </si>
  <si>
    <t>Nanotrap-10</t>
  </si>
  <si>
    <t>Nanotrap-pH</t>
  </si>
  <si>
    <t>Original</t>
  </si>
  <si>
    <t>pH5</t>
  </si>
  <si>
    <t>pH8</t>
  </si>
  <si>
    <t>pH10</t>
  </si>
  <si>
    <t>6/29/2021?</t>
  </si>
  <si>
    <t>RT</t>
  </si>
  <si>
    <t>4C</t>
  </si>
  <si>
    <t>10 ml</t>
  </si>
  <si>
    <t>40 ml</t>
  </si>
  <si>
    <t>120 ml</t>
  </si>
  <si>
    <t>37C</t>
  </si>
  <si>
    <t>50C</t>
  </si>
  <si>
    <t>Did I transcribe this one correctly?</t>
  </si>
  <si>
    <t>NMag</t>
  </si>
  <si>
    <t>Marked as 7/7, I think collection date</t>
  </si>
  <si>
    <t>NM</t>
  </si>
  <si>
    <t>Marked as 830, I suspect it meant 6/30 but may be another identifier</t>
  </si>
  <si>
    <t>ID</t>
  </si>
  <si>
    <t>Marked as 1221, I suspect date</t>
  </si>
  <si>
    <t>QI</t>
  </si>
  <si>
    <t>Marked as 427, may be a date or something else</t>
  </si>
  <si>
    <t>Marked as 629, I suspect it's date</t>
  </si>
  <si>
    <t>NTX-RT</t>
  </si>
  <si>
    <t>NTX-4</t>
  </si>
  <si>
    <t>NTX-37</t>
  </si>
  <si>
    <t>NTX-50</t>
  </si>
  <si>
    <t>ID-830</t>
  </si>
  <si>
    <t>NM-830</t>
  </si>
  <si>
    <t>ID-1221</t>
  </si>
  <si>
    <t>NM-1221</t>
  </si>
  <si>
    <t>ID-629</t>
  </si>
  <si>
    <t>NM-629</t>
  </si>
  <si>
    <t>ID-427</t>
  </si>
  <si>
    <t>NM-427</t>
  </si>
  <si>
    <t>Q</t>
  </si>
  <si>
    <t>Mn</t>
  </si>
  <si>
    <t>Marked as 830. Was it 8/30/2020?</t>
  </si>
  <si>
    <t>Nanotrap-Incubation</t>
  </si>
  <si>
    <t>10min</t>
  </si>
  <si>
    <t>20min</t>
  </si>
  <si>
    <t>40min</t>
  </si>
  <si>
    <t>60min</t>
  </si>
  <si>
    <t>Nanotrap-Extraction</t>
  </si>
  <si>
    <t>Nanotrap-Two Step</t>
  </si>
  <si>
    <t>40ml</t>
  </si>
  <si>
    <t>10 min</t>
  </si>
  <si>
    <t>200ml</t>
  </si>
  <si>
    <t>N1-15</t>
  </si>
  <si>
    <t>Unknown</t>
  </si>
  <si>
    <t>N1-16</t>
  </si>
  <si>
    <t>Unkown</t>
  </si>
  <si>
    <t>None</t>
  </si>
  <si>
    <t>Kingfisher experiment?</t>
  </si>
  <si>
    <t>10Min</t>
  </si>
  <si>
    <t>20Min</t>
  </si>
  <si>
    <t>40Min</t>
  </si>
  <si>
    <t>On Lizheng's sheet, but need to find the data</t>
  </si>
  <si>
    <t>60Min</t>
  </si>
  <si>
    <t>A 10 ml</t>
  </si>
  <si>
    <t>A 40 ml</t>
  </si>
  <si>
    <t>A 120 ml</t>
  </si>
  <si>
    <t>B 10 ml</t>
  </si>
  <si>
    <t>B 40 ml</t>
  </si>
  <si>
    <t>B 120 ml</t>
  </si>
  <si>
    <t>Ceres</t>
  </si>
  <si>
    <t>TF</t>
  </si>
  <si>
    <t>40 ml 1</t>
  </si>
  <si>
    <t>200 ml 1</t>
  </si>
  <si>
    <t>40 ml 2</t>
  </si>
  <si>
    <t>200 ml 2</t>
  </si>
  <si>
    <t>Nmag</t>
  </si>
  <si>
    <t>skimmed milk</t>
  </si>
  <si>
    <t>10 Min</t>
  </si>
  <si>
    <t>Maybe collected on 8/12?</t>
  </si>
  <si>
    <t>20 Min</t>
  </si>
  <si>
    <t>40 Min</t>
  </si>
  <si>
    <t>60 Min</t>
  </si>
  <si>
    <t>1 10 ml</t>
  </si>
  <si>
    <t>1 40 ml</t>
  </si>
  <si>
    <t>1 120 ml</t>
  </si>
  <si>
    <t>2 10 ml</t>
  </si>
  <si>
    <t>2 40 ml</t>
  </si>
  <si>
    <t>2 120 ml</t>
  </si>
  <si>
    <t>Upstream of A.I.P</t>
  </si>
  <si>
    <t>?</t>
  </si>
  <si>
    <t>Downstream of A.I.P</t>
  </si>
  <si>
    <t>Spink St NW St NW</t>
  </si>
  <si>
    <t>N1-1</t>
  </si>
  <si>
    <t>N1-2</t>
  </si>
  <si>
    <t>N1-3</t>
  </si>
  <si>
    <t>N1-4</t>
  </si>
  <si>
    <t>N1-5</t>
  </si>
  <si>
    <t>N1-6</t>
  </si>
  <si>
    <t>N1-7</t>
  </si>
  <si>
    <t>N1-8</t>
  </si>
  <si>
    <t>Nanotrap-Experiment</t>
  </si>
  <si>
    <t>35ml</t>
  </si>
  <si>
    <t>10ml</t>
  </si>
  <si>
    <t>N1-40mlA</t>
  </si>
  <si>
    <t>40mlA</t>
  </si>
  <si>
    <t>N1-40mlB</t>
  </si>
  <si>
    <t>40mlB</t>
  </si>
  <si>
    <t>N1-200mlA</t>
  </si>
  <si>
    <t>200mlA</t>
  </si>
  <si>
    <t>Is A buffer or sample?</t>
  </si>
  <si>
    <t>N1-200mlB</t>
  </si>
  <si>
    <t>200mlB</t>
  </si>
  <si>
    <t>Location 8</t>
  </si>
  <si>
    <t>Apex</t>
  </si>
  <si>
    <t>Peeples</t>
  </si>
  <si>
    <t>Location 9</t>
  </si>
  <si>
    <t>Location 2</t>
  </si>
  <si>
    <t>Location 10</t>
  </si>
  <si>
    <t>Location 3</t>
  </si>
  <si>
    <t>Location 11</t>
  </si>
  <si>
    <t>Location 4</t>
  </si>
  <si>
    <t>Location 12</t>
  </si>
  <si>
    <t>Location 5</t>
  </si>
  <si>
    <t>Location 13</t>
  </si>
  <si>
    <t>Location 6</t>
  </si>
  <si>
    <t>Location 14</t>
  </si>
  <si>
    <t>Location 7</t>
  </si>
  <si>
    <t>N1-2-10ml</t>
  </si>
  <si>
    <t>N1-2-35ml</t>
  </si>
  <si>
    <t>N1-7-10ml</t>
  </si>
  <si>
    <t>Kingfisher-A</t>
  </si>
  <si>
    <t>Kingfisher-B</t>
  </si>
  <si>
    <t>Kingfisher-C</t>
  </si>
  <si>
    <t>Inhib-South Fulton?</t>
  </si>
  <si>
    <t>Inhibition-Original</t>
  </si>
  <si>
    <t>May be useful if we need to show inhibition tests</t>
  </si>
  <si>
    <t>Inhibition-1:2</t>
  </si>
  <si>
    <t>Inhibition-1:5</t>
  </si>
  <si>
    <t>Inhibition-1:10</t>
  </si>
  <si>
    <t>Kingfisher-D</t>
  </si>
  <si>
    <t>Kingfisher-BE</t>
  </si>
  <si>
    <t>N1</t>
  </si>
  <si>
    <t>Cascade Falls Dr SW</t>
  </si>
  <si>
    <t>Community Sample</t>
  </si>
  <si>
    <t>Unclear when collected, concentrated, and extracted</t>
  </si>
  <si>
    <t>Dodson Dr SW</t>
  </si>
  <si>
    <t>BRSV did not pass</t>
  </si>
  <si>
    <t>Large Ct difference</t>
  </si>
  <si>
    <t>Location M10</t>
  </si>
  <si>
    <t>Location M11</t>
  </si>
  <si>
    <t>Location M12</t>
  </si>
  <si>
    <t>Inhibtion-1:10</t>
  </si>
  <si>
    <t>Old Winn DIxie</t>
  </si>
  <si>
    <t>Unclear if method was any different, or if it is just rerunning</t>
  </si>
  <si>
    <t>8/3/2021 ?</t>
  </si>
  <si>
    <t>grab?</t>
  </si>
  <si>
    <t>Marked as C. May be CNR, or none (my guess)</t>
  </si>
  <si>
    <t>87-C</t>
  </si>
  <si>
    <t>95-c</t>
  </si>
  <si>
    <t>10+</t>
  </si>
  <si>
    <t>10-</t>
  </si>
  <si>
    <t>40+</t>
  </si>
  <si>
    <t>40-</t>
  </si>
  <si>
    <t>Elementary &amp; Primary School</t>
  </si>
  <si>
    <t>South Atlanta High School</t>
  </si>
  <si>
    <t>PHL-1-CNR1</t>
  </si>
  <si>
    <t>PHL-1-BE</t>
  </si>
  <si>
    <t>FP-1-CNR1</t>
  </si>
  <si>
    <t>FP-1-BE</t>
  </si>
  <si>
    <t>JBO-1-CNR1</t>
  </si>
  <si>
    <t>JBO-1-BE</t>
  </si>
  <si>
    <t>OWD-1-CNR1</t>
  </si>
  <si>
    <t>OWD-1-BE</t>
  </si>
  <si>
    <t>FLI-1-CNR1</t>
  </si>
  <si>
    <t>FLI-1-BE</t>
  </si>
  <si>
    <t>INT-1-CNR1</t>
  </si>
  <si>
    <t>INT-1-BE</t>
  </si>
  <si>
    <t>SF-1-CNR1</t>
  </si>
  <si>
    <t>SF-1-BE</t>
  </si>
  <si>
    <t>NaN</t>
  </si>
  <si>
    <t>Kingfisher-KF-BE</t>
  </si>
  <si>
    <t>FCJ1G-1-CNR1</t>
  </si>
  <si>
    <t>FCJ1G-1-BE</t>
  </si>
  <si>
    <t>FCJ3G-1-CNR1</t>
  </si>
  <si>
    <t>FCJ3G-1-BE</t>
  </si>
  <si>
    <t>FCJ1S-1-CNR1</t>
  </si>
  <si>
    <t>FCJ1S-1-BE</t>
  </si>
  <si>
    <t>FCJ2S-1-CNR1</t>
  </si>
  <si>
    <t>FCJ2S-1-BE</t>
  </si>
  <si>
    <t>FCJ3S-1-CNR1</t>
  </si>
  <si>
    <t>FCJ3S-1-BE</t>
  </si>
  <si>
    <t>DODS 1 CNR</t>
  </si>
  <si>
    <t>DODS 1 BE</t>
  </si>
  <si>
    <t>DODS 2S CNR</t>
  </si>
  <si>
    <t>DODS 2S BE</t>
  </si>
  <si>
    <t>PEYTON 1 CNR</t>
  </si>
  <si>
    <t>PEYTON 1 BE</t>
  </si>
  <si>
    <t>PEYTON 2S CNR</t>
  </si>
  <si>
    <t>PEYTON 2S BE</t>
  </si>
  <si>
    <t>JB-2-BE</t>
  </si>
  <si>
    <t>FP-2-BE</t>
  </si>
  <si>
    <t>SF-2-BE</t>
  </si>
  <si>
    <t>OWD-2-BE</t>
  </si>
  <si>
    <t>PHL-2-BE</t>
  </si>
  <si>
    <t>FLI-2-BE</t>
  </si>
  <si>
    <t>INT-2-BE</t>
  </si>
  <si>
    <t>GUI-2-BE</t>
  </si>
  <si>
    <t>WAL-2-BE</t>
  </si>
  <si>
    <t>BMH-2-BE</t>
  </si>
  <si>
    <t>F1S-2-BE</t>
  </si>
  <si>
    <t>FC3-2-BE</t>
  </si>
  <si>
    <t>FPS-2-BE</t>
  </si>
  <si>
    <t>CHA-2-BE</t>
  </si>
  <si>
    <t>Mt. Gilead</t>
  </si>
  <si>
    <t>GIL-2-BE</t>
  </si>
  <si>
    <t>VLG-2-BE</t>
  </si>
  <si>
    <t>DOD-2-BE</t>
  </si>
  <si>
    <t>PLA-2-BE</t>
  </si>
  <si>
    <t>Herman J. Russell</t>
  </si>
  <si>
    <t>HJR-2-BE</t>
  </si>
  <si>
    <t>FC1-2-BE</t>
  </si>
  <si>
    <t>TAG-2-BE</t>
  </si>
  <si>
    <t>F2S-2-BE</t>
  </si>
  <si>
    <t>F3S-2-BE</t>
  </si>
  <si>
    <t>DOB-2-BE</t>
  </si>
  <si>
    <t>PEY-2-BE</t>
  </si>
  <si>
    <t>CAS-2-BE</t>
  </si>
  <si>
    <t>ER2</t>
  </si>
  <si>
    <t>swab?</t>
  </si>
  <si>
    <t>BRSV 10^3</t>
  </si>
  <si>
    <t>South Atlanta High School, new</t>
  </si>
  <si>
    <t>BRSV 10^2</t>
  </si>
  <si>
    <t>Old WInn Dixie</t>
  </si>
  <si>
    <t>JB-18-SOL</t>
  </si>
  <si>
    <t>PHL-18-SOL</t>
  </si>
  <si>
    <t>PTC-18-SOL</t>
  </si>
  <si>
    <t>F3S-18-SOL</t>
  </si>
  <si>
    <t>P-LEE-UF</t>
  </si>
  <si>
    <t>OVR-18-SOL</t>
  </si>
  <si>
    <t>LIL-18-SOL</t>
  </si>
  <si>
    <t>MWA-18-SOL</t>
  </si>
  <si>
    <t>HOSP-020121-NA</t>
  </si>
  <si>
    <t>HOSP-030121-NA</t>
  </si>
  <si>
    <t>HOSP-120420-NA</t>
  </si>
  <si>
    <t>FOP-18-SOL</t>
  </si>
  <si>
    <t>ER1, acid</t>
  </si>
  <si>
    <t>FLI-21-ER1PH3</t>
  </si>
  <si>
    <t>INT-21-ER1PH3</t>
  </si>
  <si>
    <t>JB-21-ER1PH3</t>
  </si>
  <si>
    <t>NAC-21-ER1PH3</t>
  </si>
  <si>
    <t>OWD-21-ER1PH3</t>
  </si>
  <si>
    <t>PHL-21-ER1PH3</t>
  </si>
  <si>
    <t>PRC-21-ER1PH3</t>
  </si>
  <si>
    <t>PTC-21-ER1PH3</t>
  </si>
  <si>
    <t>SF-21-ER1PH3</t>
  </si>
  <si>
    <t>APD-21-ER1PH3</t>
  </si>
  <si>
    <t>Location</t>
  </si>
  <si>
    <t>Sample Type</t>
  </si>
  <si>
    <t>PCR_Date</t>
  </si>
  <si>
    <t>Dilution_factor</t>
  </si>
  <si>
    <t>Reaction.Mix</t>
  </si>
  <si>
    <t>Target</t>
  </si>
  <si>
    <t>Sample.NTC.Control</t>
  </si>
  <si>
    <t>Type</t>
  </si>
  <si>
    <t>Concentration (copies/ul)</t>
  </si>
  <si>
    <t>CI..95..</t>
  </si>
  <si>
    <t>Partitions..valid.</t>
  </si>
  <si>
    <t>Partitions..positive.</t>
  </si>
  <si>
    <t>Partitions..negative.</t>
  </si>
  <si>
    <t>Threshold</t>
  </si>
  <si>
    <t>template_vol</t>
  </si>
  <si>
    <t>rxn_vol_ul</t>
  </si>
  <si>
    <t>real_temp_vol</t>
  </si>
  <si>
    <t>cp_ul_temp</t>
  </si>
  <si>
    <t>cp_sample</t>
  </si>
  <si>
    <t>cp_100_ml</t>
  </si>
  <si>
    <t>cp_100_ml_LCI</t>
  </si>
  <si>
    <t>cp_100_ml_UCI</t>
  </si>
  <si>
    <t>n1_cp_100mL</t>
  </si>
  <si>
    <t>n1_normalized</t>
  </si>
  <si>
    <t>A1</t>
  </si>
  <si>
    <t>PMMoV BRSV MTDNA</t>
  </si>
  <si>
    <t>BRSV</t>
  </si>
  <si>
    <t>Triplex controls Week 20 Influent Lines-analysis</t>
  </si>
  <si>
    <t>MtDNA</t>
  </si>
  <si>
    <t>PMMoV</t>
  </si>
  <si>
    <t>A2</t>
  </si>
  <si>
    <t>PRC-20-ER1</t>
  </si>
  <si>
    <t>B1</t>
  </si>
  <si>
    <t>C1</t>
  </si>
  <si>
    <t>D1</t>
  </si>
  <si>
    <t>PHL-20-ER1</t>
  </si>
  <si>
    <t>E1</t>
  </si>
  <si>
    <t>F1</t>
  </si>
  <si>
    <t>G1</t>
  </si>
  <si>
    <t>H1</t>
  </si>
  <si>
    <t>N HV69-70</t>
  </si>
  <si>
    <t>HV 69-70</t>
  </si>
  <si>
    <t>Week 20 Influent Lines SW-analysis</t>
  </si>
  <si>
    <t>N</t>
  </si>
  <si>
    <t>HW1</t>
  </si>
  <si>
    <t>N1 DEL</t>
  </si>
  <si>
    <t>del143-145</t>
  </si>
  <si>
    <t>INT-21-ER1 Control</t>
  </si>
  <si>
    <t>PMMOV</t>
  </si>
  <si>
    <t>JB-21-ER1 Control</t>
  </si>
  <si>
    <t>NAC-21-ER1 Control</t>
  </si>
  <si>
    <t>SF-21-ER1 Control</t>
  </si>
  <si>
    <t>OWD-21-ER1 Control</t>
  </si>
  <si>
    <t>PHL-21-ER1 Control</t>
  </si>
  <si>
    <t>PRC-21-ER1 Control</t>
  </si>
  <si>
    <t>PTC-21-ER1 Control</t>
  </si>
  <si>
    <t>Week 21 Airport Controls Positive NTC</t>
  </si>
  <si>
    <t>G2</t>
  </si>
  <si>
    <t>G3</t>
  </si>
  <si>
    <t>Week 21 Airport Samples N1 and Deletion</t>
  </si>
  <si>
    <t>Week 22 Control Influent Lines-analysis</t>
  </si>
  <si>
    <t>HW2</t>
  </si>
  <si>
    <t>HW3</t>
  </si>
  <si>
    <t>HW4</t>
  </si>
  <si>
    <t>HW5</t>
  </si>
  <si>
    <t>HW6</t>
  </si>
  <si>
    <t>HW7</t>
  </si>
  <si>
    <t>HW8</t>
  </si>
  <si>
    <t>HW9</t>
  </si>
  <si>
    <t>Week  22 influent lines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</si>
  <si>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</si>
  <si>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</si>
  <si>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</si>
  <si>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</si>
  <si>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</si>
  <si>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</si>
  <si>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</si>
  <si>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</si>
  <si>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</si>
  <si>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F2</t>
  </si>
  <si>
    <t>F3</t>
  </si>
  <si>
    <t>Week 23 Controls-analysis</t>
  </si>
  <si>
    <t>NAC-23-ER1 ZYMO</t>
  </si>
  <si>
    <t>PRC-23-ER1 ZYMO</t>
  </si>
  <si>
    <t>PTC-23-ER1 ZYMO</t>
  </si>
  <si>
    <t>SF-23-ER1 ZYMO</t>
  </si>
  <si>
    <t>JB-23-ER1 ZYMO</t>
  </si>
  <si>
    <t>OWD-23-ER1 ZYMO</t>
  </si>
  <si>
    <t>FLI-23-ER1 ZYMO</t>
  </si>
  <si>
    <t>INT-23-ER1 ZYMO</t>
  </si>
  <si>
    <t>PHL-23-ER1 ZYMO</t>
  </si>
  <si>
    <t>Inhibition Removal Kit Test on Influent Lines-analysis</t>
  </si>
  <si>
    <t>Week  24 influent lines and Airport-analysis</t>
  </si>
  <si>
    <t>PTC-24-ER1</t>
  </si>
  <si>
    <t>AI1S1-24-ER1</t>
  </si>
  <si>
    <t>AI1-24-ER1</t>
  </si>
  <si>
    <t>Week 24 Control analysis</t>
  </si>
  <si>
    <t>N1 BRSV Duplex</t>
  </si>
  <si>
    <t>Week  25 influent lines N1 &amp; BRSV</t>
  </si>
  <si>
    <t>PHL-25-ER1</t>
  </si>
  <si>
    <t>Week  25 influent lines and Airport PMMoV-analysis</t>
  </si>
  <si>
    <t>N1 N2 Bcov</t>
  </si>
  <si>
    <t>BCoV</t>
  </si>
  <si>
    <t>Coppermine04132022</t>
  </si>
  <si>
    <t>example, 1st batch of GDPH data pasted here</t>
  </si>
  <si>
    <t>N2</t>
  </si>
  <si>
    <t>Coppermine04122022</t>
  </si>
  <si>
    <t>Noonday04122022</t>
  </si>
  <si>
    <t>Noonday04112022</t>
  </si>
  <si>
    <t>FWayneHill04122022</t>
  </si>
  <si>
    <t>FWayneHill04112022</t>
  </si>
  <si>
    <t>Pos n1n2bcov</t>
  </si>
  <si>
    <t>Control</t>
  </si>
  <si>
    <t>KF Control</t>
  </si>
  <si>
    <t>H2</t>
  </si>
  <si>
    <t>H3</t>
  </si>
  <si>
    <t>Pos con Pmmov</t>
  </si>
  <si>
    <t>Would hyperwells have more than 5 ul of template?</t>
  </si>
  <si>
    <t>TURBIDITY (NTU)</t>
  </si>
  <si>
    <t>Average</t>
  </si>
  <si>
    <t>Min</t>
  </si>
  <si>
    <t>Max</t>
  </si>
  <si>
    <t>NS</t>
  </si>
  <si>
    <t>+++</t>
  </si>
  <si>
    <t>Union City 1</t>
  </si>
  <si>
    <t>Union City 2</t>
  </si>
  <si>
    <t>Airport 1 Domestic</t>
  </si>
  <si>
    <t>Airport 1 International</t>
  </si>
  <si>
    <t>SUSPENDED SOLIDS (mg/L)</t>
  </si>
  <si>
    <t>pH</t>
  </si>
  <si>
    <t>########</t>
  </si>
  <si>
    <t>No positive control</t>
  </si>
  <si>
    <t>F2S-15-ER1</t>
  </si>
  <si>
    <t>F3S-15-ER1</t>
  </si>
  <si>
    <t>F4S-15-ER1</t>
  </si>
  <si>
    <t>FC1-15-ER1</t>
  </si>
  <si>
    <t>FC3-15-ER1</t>
  </si>
  <si>
    <t>FP-15-ER1</t>
  </si>
  <si>
    <t>FPS-15-ER1</t>
  </si>
  <si>
    <t>PFE-15-ER1R</t>
  </si>
  <si>
    <t>PKE-15-ER1R</t>
  </si>
  <si>
    <t>Catchment</t>
  </si>
  <si>
    <t>Week 1 (6/8)</t>
  </si>
  <si>
    <t>Week 2 (6/15)</t>
  </si>
  <si>
    <t>Week 3 (6/22)</t>
  </si>
  <si>
    <t>Week 4 (6/29)</t>
  </si>
  <si>
    <t>Week 6 (7/13)</t>
  </si>
  <si>
    <t>Week 7 (7/20)</t>
  </si>
  <si>
    <t>Week 8 (7/27)</t>
  </si>
  <si>
    <t>Week 9 (8/3)</t>
  </si>
  <si>
    <t>Week 10 (8/10)</t>
  </si>
  <si>
    <t>Week 11 (8/17)</t>
  </si>
  <si>
    <t>Week 12 (8/24)</t>
  </si>
  <si>
    <t>Week 13 (8/31)</t>
  </si>
  <si>
    <t>Atlanta Industrial Pkwy</t>
  </si>
  <si>
    <t>200 manholes</t>
  </si>
  <si>
    <t>Positive</t>
  </si>
  <si>
    <t>AIP upstream</t>
  </si>
  <si>
    <t>Cambridge Dr &amp; Hogan Rd</t>
  </si>
  <si>
    <t>100 manholes</t>
  </si>
  <si>
    <t>Positive**</t>
  </si>
  <si>
    <t>Weak Positive</t>
  </si>
  <si>
    <t>Weak positive*</t>
  </si>
  <si>
    <t>500 manholes</t>
  </si>
  <si>
    <t>Positive*</t>
  </si>
  <si>
    <t>Weak Positive#</t>
  </si>
  <si>
    <t>Negative</t>
  </si>
  <si>
    <t>AIP downstream</t>
  </si>
  <si>
    <t>Intrenchment Creek</t>
  </si>
  <si>
    <t>Weak positive</t>
  </si>
  <si>
    <t>NS indicates samples were not collected that week</t>
  </si>
  <si>
    <t>* NanoTrap was ND</t>
  </si>
  <si>
    <t>** Skimmed Milk was ND</t>
  </si>
  <si>
    <t>*** PCR Not Finished for All Methods</t>
  </si>
  <si>
    <t># One well negative, one well positive. PCR needs to be re-run</t>
  </si>
  <si>
    <t>Slope</t>
  </si>
  <si>
    <t>Intercept</t>
  </si>
  <si>
    <t>R2</t>
  </si>
  <si>
    <t>Efficiency</t>
  </si>
  <si>
    <t>Uses a different threshold value</t>
  </si>
  <si>
    <t>*this intercept value seems wrong to me</t>
  </si>
  <si>
    <t>LOD =</t>
  </si>
  <si>
    <t>*we need to define the LOD/LOQ and apply a value here below which we use half the LOD for calculations</t>
  </si>
  <si>
    <t>LOD Ct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</si>
</sst>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##0.00;\-###0.00"/>
    <numFmt numFmtId="165" formatCode="0.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.25"/>
      <name val="Microsoft Sans Serif"/>
      <charset val="1"/>
    </font>
    <font>
      <sz val="8.25"/>
      <name val="Microsoft Sans Serif"/>
      <family val="2"/>
    </font>
    <font>
      <sz val="11"/>
      <name val="Calibri  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  <font>
      <sz val="11"/>
      <color rgb="FF9C5700"/>
      <name val="Calibri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8.25"/>
      <color rgb="FF000000"/>
      <name val="Microsoft Sans Serif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i/>
      <sz val="11"/>
      <color rgb="FF7F7F7F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9C0006"/>
      <name val="Calibri"/>
    </font>
    <font>
      <i/>
      <sz val="11"/>
      <color rgb="FF7F7F7F"/>
      <name val="Calibri"/>
    </font>
    <font>
      <b/>
      <sz val="11"/>
      <color rgb="FF000000"/>
      <name val="Calibri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sz val="10"/>
      <color theme="1"/>
      <name val="Arial"/>
      <charset val="1"/>
    </font>
    <font>
      <sz val="11"/>
      <color rgb="FF444444"/>
      <name val="Calibri"/>
      <family val="2"/>
      <charset val="1"/>
    </font>
    <font>
      <sz val="11"/>
      <color rgb="FFA6A6A6"/>
      <name val="Calibri"/>
      <family val="2"/>
      <scheme val="minor"/>
    </font>
    <font>
      <sz val="11"/>
      <color rgb="FF9C5700"/>
      <name val="Calibri"/>
      <family val="2"/>
    </font>
    <font>
      <sz val="11"/>
      <color rgb="FFBFBFBF"/>
      <name val="Calibri"/>
      <family val="2"/>
      <scheme val="minor"/>
    </font>
    <font>
      <sz val="11"/>
      <color rgb="FFBFBFBF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FF2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6">
    <xf numFmtId="0" fontId="0" fillId="0" borderId="0"/>
    <xf numFmtId="0" fontId="3" fillId="0" borderId="0">
      <alignment vertical="top"/>
      <protection locked="0"/>
    </xf>
    <xf numFmtId="0" fontId="4" fillId="0" borderId="0">
      <alignment vertical="top"/>
      <protection locked="0"/>
    </xf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7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64" fontId="5" fillId="0" borderId="0" xfId="0" applyNumberFormat="1" applyFont="1" applyAlignment="1">
      <alignment horizontal="center" vertical="center"/>
    </xf>
    <xf numFmtId="14" fontId="0" fillId="0" borderId="0" xfId="0" applyNumberFormat="1"/>
    <xf numFmtId="164" fontId="2" fillId="0" borderId="0" xfId="1" applyNumberFormat="1" applyFont="1" applyAlignment="1" applyProtection="1">
      <alignment horizontal="center" vertical="center"/>
    </xf>
    <xf numFmtId="164" fontId="2" fillId="0" borderId="0" xfId="2" applyNumberFormat="1" applyFont="1" applyAlignment="1" applyProtection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2" fontId="0" fillId="0" borderId="2" xfId="0" applyNumberForma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3" fillId="0" borderId="0" xfId="0" applyFont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0" xfId="0" applyAlignment="1">
      <alignment horizontal="center" vertical="center"/>
    </xf>
    <xf numFmtId="0" fontId="9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9" fillId="0" borderId="3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2" fontId="0" fillId="0" borderId="3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4" xfId="0" applyFont="1" applyBorder="1"/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0" fontId="14" fillId="2" borderId="0" xfId="0" applyFont="1" applyFill="1" applyAlignment="1">
      <alignment horizontal="center"/>
    </xf>
    <xf numFmtId="14" fontId="13" fillId="0" borderId="4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center"/>
    </xf>
    <xf numFmtId="0" fontId="15" fillId="0" borderId="2" xfId="0" applyFont="1" applyBorder="1"/>
    <xf numFmtId="0" fontId="3" fillId="0" borderId="2" xfId="0" applyFont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4" fontId="13" fillId="0" borderId="2" xfId="0" applyNumberFormat="1" applyFont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23" fillId="0" borderId="7" xfId="5" applyFont="1" applyBorder="1" applyAlignment="1">
      <alignment horizontal="center" vertical="center" wrapText="1"/>
    </xf>
    <xf numFmtId="0" fontId="21" fillId="0" borderId="7" xfId="5" applyFont="1" applyBorder="1" applyAlignment="1">
      <alignment horizontal="center" vertical="center" wrapText="1"/>
    </xf>
    <xf numFmtId="0" fontId="17" fillId="4" borderId="7" xfId="4" applyBorder="1" applyAlignment="1">
      <alignment horizontal="center"/>
    </xf>
    <xf numFmtId="0" fontId="24" fillId="4" borderId="7" xfId="4" applyFont="1" applyBorder="1" applyAlignment="1">
      <alignment horizontal="center"/>
    </xf>
    <xf numFmtId="0" fontId="16" fillId="3" borderId="7" xfId="3" applyBorder="1" applyAlignment="1">
      <alignment horizontal="center"/>
    </xf>
    <xf numFmtId="0" fontId="20" fillId="4" borderId="7" xfId="4" applyFont="1" applyBorder="1" applyAlignment="1">
      <alignment horizontal="center"/>
    </xf>
    <xf numFmtId="0" fontId="25" fillId="0" borderId="0" xfId="0" applyFont="1"/>
    <xf numFmtId="0" fontId="1" fillId="0" borderId="0" xfId="0" applyFont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7" borderId="10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7" borderId="11" xfId="0" applyNumberFormat="1" applyFill="1" applyBorder="1" applyAlignment="1">
      <alignment horizontal="center"/>
    </xf>
    <xf numFmtId="1" fontId="0" fillId="6" borderId="11" xfId="0" applyNumberFormat="1" applyFill="1" applyBorder="1" applyAlignment="1">
      <alignment horizontal="center"/>
    </xf>
    <xf numFmtId="2" fontId="0" fillId="8" borderId="11" xfId="0" applyNumberFormat="1" applyFill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7" fillId="4" borderId="7" xfId="4" applyBorder="1" applyAlignment="1">
      <alignment horizontal="center" vertical="center" wrapText="1"/>
    </xf>
    <xf numFmtId="0" fontId="18" fillId="0" borderId="7" xfId="5" applyBorder="1" applyAlignment="1">
      <alignment horizontal="center" vertical="center" wrapText="1"/>
    </xf>
    <xf numFmtId="0" fontId="16" fillId="3" borderId="7" xfId="3" applyBorder="1" applyAlignment="1">
      <alignment horizontal="center" vertical="center" wrapText="1"/>
    </xf>
    <xf numFmtId="0" fontId="24" fillId="4" borderId="7" xfId="4" applyFont="1" applyBorder="1" applyAlignment="1">
      <alignment horizontal="center" vertical="center" wrapText="1"/>
    </xf>
    <xf numFmtId="0" fontId="20" fillId="4" borderId="7" xfId="4" applyFont="1" applyBorder="1" applyAlignment="1">
      <alignment horizontal="center" vertical="center" wrapText="1"/>
    </xf>
    <xf numFmtId="0" fontId="19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19" fillId="0" borderId="13" xfId="0" applyFont="1" applyBorder="1" applyAlignment="1">
      <alignment horizontal="center" vertical="center" wrapText="1"/>
    </xf>
    <xf numFmtId="0" fontId="17" fillId="4" borderId="13" xfId="4" applyBorder="1" applyAlignment="1">
      <alignment horizontal="center"/>
    </xf>
    <xf numFmtId="0" fontId="23" fillId="0" borderId="13" xfId="5" applyFont="1" applyBorder="1" applyAlignment="1">
      <alignment horizontal="center" vertical="center" wrapText="1"/>
    </xf>
    <xf numFmtId="0" fontId="21" fillId="0" borderId="13" xfId="5" applyFont="1" applyBorder="1" applyAlignment="1">
      <alignment horizontal="center" vertical="center" wrapText="1"/>
    </xf>
    <xf numFmtId="0" fontId="17" fillId="4" borderId="13" xfId="4" applyBorder="1" applyAlignment="1">
      <alignment horizontal="center" vertical="center" wrapText="1"/>
    </xf>
    <xf numFmtId="0" fontId="17" fillId="4" borderId="12" xfId="4" applyBorder="1" applyAlignment="1">
      <alignment horizontal="center"/>
    </xf>
    <xf numFmtId="0" fontId="16" fillId="3" borderId="9" xfId="3" applyBorder="1" applyAlignment="1">
      <alignment horizontal="center"/>
    </xf>
    <xf numFmtId="0" fontId="17" fillId="4" borderId="5" xfId="4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17" fillId="4" borderId="9" xfId="4" applyBorder="1" applyAlignment="1">
      <alignment horizontal="center"/>
    </xf>
    <xf numFmtId="0" fontId="17" fillId="4" borderId="14" xfId="4" applyBorder="1" applyAlignment="1">
      <alignment horizontal="center"/>
    </xf>
    <xf numFmtId="0" fontId="16" fillId="3" borderId="13" xfId="3" applyBorder="1" applyAlignment="1">
      <alignment horizontal="center"/>
    </xf>
    <xf numFmtId="0" fontId="16" fillId="3" borderId="14" xfId="3" applyBorder="1" applyAlignment="1">
      <alignment horizontal="center"/>
    </xf>
    <xf numFmtId="0" fontId="21" fillId="0" borderId="5" xfId="5" applyFont="1" applyBorder="1" applyAlignment="1">
      <alignment horizontal="center" vertical="center" wrapText="1"/>
    </xf>
    <xf numFmtId="0" fontId="21" fillId="0" borderId="9" xfId="5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2" applyNumberFormat="1" applyFont="1" applyAlignment="1" applyProtection="1">
      <alignment horizontal="center" vertical="center"/>
    </xf>
    <xf numFmtId="2" fontId="2" fillId="0" borderId="0" xfId="1" applyNumberFormat="1" applyFont="1" applyAlignment="1" applyProtection="1">
      <alignment horizontal="center" vertical="center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14" fillId="2" borderId="0" xfId="0" applyNumberFormat="1" applyFont="1" applyFill="1" applyAlignment="1">
      <alignment horizontal="center"/>
    </xf>
    <xf numFmtId="2" fontId="0" fillId="0" borderId="8" xfId="0" applyNumberForma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16" fontId="1" fillId="0" borderId="0" xfId="0" applyNumberFormat="1" applyFont="1"/>
    <xf numFmtId="2" fontId="0" fillId="0" borderId="0" xfId="0" applyNumberFormat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13" fillId="0" borderId="0" xfId="0" applyNumberFormat="1" applyFont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9" fillId="0" borderId="2" xfId="0" applyFont="1" applyBorder="1"/>
    <xf numFmtId="14" fontId="0" fillId="0" borderId="2" xfId="0" applyNumberFormat="1" applyBorder="1" applyAlignment="1">
      <alignment horizontal="center" vertical="center"/>
    </xf>
    <xf numFmtId="2" fontId="8" fillId="9" borderId="0" xfId="0" applyNumberFormat="1" applyFont="1" applyFill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14" fontId="0" fillId="0" borderId="8" xfId="0" applyNumberFormat="1" applyBorder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2" fontId="26" fillId="0" borderId="0" xfId="0" applyNumberFormat="1" applyFont="1" applyAlignment="1">
      <alignment horizontal="center"/>
    </xf>
    <xf numFmtId="16" fontId="0" fillId="0" borderId="0" xfId="0" applyNumberFormat="1"/>
    <xf numFmtId="0" fontId="13" fillId="10" borderId="0" xfId="0" applyFont="1" applyFill="1"/>
    <xf numFmtId="0" fontId="13" fillId="9" borderId="0" xfId="0" applyFont="1" applyFill="1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10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0" xfId="0" applyFill="1"/>
    <xf numFmtId="0" fontId="0" fillId="11" borderId="0" xfId="0" applyFill="1" applyAlignment="1">
      <alignment wrapText="1"/>
    </xf>
    <xf numFmtId="0" fontId="9" fillId="0" borderId="8" xfId="0" applyFont="1" applyBorder="1"/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13" fillId="0" borderId="3" xfId="0" applyFont="1" applyBorder="1"/>
    <xf numFmtId="0" fontId="13" fillId="0" borderId="8" xfId="0" applyFont="1" applyBorder="1"/>
    <xf numFmtId="165" fontId="9" fillId="0" borderId="0" xfId="0" quotePrefix="1" applyNumberFormat="1" applyFont="1"/>
    <xf numFmtId="165" fontId="0" fillId="0" borderId="0" xfId="0" applyNumberFormat="1"/>
    <xf numFmtId="165" fontId="1" fillId="0" borderId="0" xfId="0" applyNumberFormat="1" applyFont="1"/>
    <xf numFmtId="0" fontId="13" fillId="0" borderId="8" xfId="0" applyFont="1" applyBorder="1" applyAlignment="1">
      <alignment horizontal="center"/>
    </xf>
    <xf numFmtId="165" fontId="9" fillId="0" borderId="0" xfId="0" applyNumberFormat="1" applyFont="1"/>
    <xf numFmtId="0" fontId="13" fillId="12" borderId="0" xfId="0" applyFont="1" applyFill="1"/>
    <xf numFmtId="1" fontId="0" fillId="0" borderId="8" xfId="0" applyNumberFormat="1" applyBorder="1" applyAlignment="1">
      <alignment horizontal="center"/>
    </xf>
    <xf numFmtId="165" fontId="13" fillId="0" borderId="0" xfId="0" applyNumberFormat="1" applyFont="1"/>
    <xf numFmtId="0" fontId="9" fillId="11" borderId="0" xfId="0" applyFont="1" applyFill="1" applyAlignment="1">
      <alignment horizontal="left"/>
    </xf>
    <xf numFmtId="14" fontId="0" fillId="11" borderId="0" xfId="0" applyNumberFormat="1" applyFill="1"/>
    <xf numFmtId="0" fontId="9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3" fillId="11" borderId="0" xfId="0" applyFont="1" applyFill="1"/>
    <xf numFmtId="0" fontId="28" fillId="0" borderId="0" xfId="0" applyFont="1"/>
    <xf numFmtId="0" fontId="0" fillId="0" borderId="15" xfId="0" applyBorder="1"/>
    <xf numFmtId="14" fontId="0" fillId="0" borderId="15" xfId="0" applyNumberForma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14" fontId="0" fillId="0" borderId="15" xfId="0" applyNumberFormat="1" applyBorder="1"/>
    <xf numFmtId="165" fontId="9" fillId="0" borderId="15" xfId="0" quotePrefix="1" applyNumberFormat="1" applyFont="1" applyBorder="1"/>
    <xf numFmtId="165" fontId="0" fillId="0" borderId="15" xfId="0" applyNumberFormat="1" applyBorder="1"/>
    <xf numFmtId="0" fontId="13" fillId="0" borderId="15" xfId="0" applyFont="1" applyBorder="1"/>
    <xf numFmtId="165" fontId="13" fillId="0" borderId="15" xfId="0" applyNumberFormat="1" applyFont="1" applyBorder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2" fontId="0" fillId="13" borderId="0" xfId="0" applyNumberFormat="1" applyFill="1" applyAlignment="1">
      <alignment horizontal="center"/>
    </xf>
    <xf numFmtId="0" fontId="27" fillId="11" borderId="16" xfId="0" applyFont="1" applyFill="1" applyBorder="1" applyAlignment="1">
      <alignment readingOrder="1"/>
    </xf>
    <xf numFmtId="0" fontId="0" fillId="0" borderId="16" xfId="0" applyBorder="1"/>
    <xf numFmtId="0" fontId="27" fillId="0" borderId="17" xfId="0" applyFont="1" applyBorder="1" applyAlignment="1">
      <alignment readingOrder="1"/>
    </xf>
    <xf numFmtId="0" fontId="27" fillId="0" borderId="18" xfId="0" applyFont="1" applyBorder="1" applyAlignment="1">
      <alignment readingOrder="1"/>
    </xf>
    <xf numFmtId="165" fontId="9" fillId="0" borderId="3" xfId="0" quotePrefix="1" applyNumberFormat="1" applyFont="1" applyBorder="1"/>
    <xf numFmtId="165" fontId="0" fillId="0" borderId="3" xfId="0" applyNumberFormat="1" applyBorder="1"/>
    <xf numFmtId="165" fontId="9" fillId="0" borderId="8" xfId="0" quotePrefix="1" applyNumberFormat="1" applyFont="1" applyBorder="1"/>
    <xf numFmtId="165" fontId="0" fillId="0" borderId="8" xfId="0" applyNumberFormat="1" applyBorder="1"/>
    <xf numFmtId="165" fontId="0" fillId="0" borderId="8" xfId="0" applyNumberFormat="1" applyBorder="1" applyAlignment="1">
      <alignment horizontal="center"/>
    </xf>
    <xf numFmtId="0" fontId="29" fillId="0" borderId="0" xfId="0" applyFont="1" applyAlignment="1">
      <alignment horizontal="left"/>
    </xf>
    <xf numFmtId="11" fontId="13" fillId="0" borderId="0" xfId="0" applyNumberFormat="1" applyFont="1"/>
    <xf numFmtId="44" fontId="0" fillId="0" borderId="8" xfId="0" applyNumberFormat="1" applyBorder="1" applyAlignment="1">
      <alignment horizontal="left" indent="5"/>
    </xf>
    <xf numFmtId="0" fontId="25" fillId="0" borderId="1" xfId="0" applyFont="1" applyBorder="1"/>
    <xf numFmtId="0" fontId="22" fillId="0" borderId="0" xfId="0" applyFont="1"/>
    <xf numFmtId="0" fontId="30" fillId="14" borderId="0" xfId="0" applyFont="1" applyFill="1"/>
    <xf numFmtId="0" fontId="14" fillId="2" borderId="0" xfId="0" applyFont="1" applyFill="1"/>
    <xf numFmtId="0" fontId="31" fillId="0" borderId="0" xfId="0" applyFont="1"/>
    <xf numFmtId="0" fontId="31" fillId="0" borderId="0" xfId="0" applyFont="1" applyAlignment="1">
      <alignment horizontal="center" vertical="center"/>
    </xf>
    <xf numFmtId="14" fontId="31" fillId="0" borderId="0" xfId="0" applyNumberFormat="1" applyFont="1" applyAlignment="1">
      <alignment horizontal="center"/>
    </xf>
    <xf numFmtId="0" fontId="31" fillId="0" borderId="0" xfId="0" applyFont="1" applyAlignment="1">
      <alignment horizontal="center"/>
    </xf>
    <xf numFmtId="14" fontId="31" fillId="0" borderId="0" xfId="0" applyNumberFormat="1" applyFont="1"/>
    <xf numFmtId="2" fontId="31" fillId="0" borderId="0" xfId="0" applyNumberFormat="1" applyFont="1" applyAlignment="1">
      <alignment horizontal="center"/>
    </xf>
    <xf numFmtId="0" fontId="31" fillId="0" borderId="0" xfId="0" applyFont="1" applyAlignment="1">
      <alignment horizontal="left"/>
    </xf>
    <xf numFmtId="165" fontId="32" fillId="0" borderId="0" xfId="0" quotePrefix="1" applyNumberFormat="1" applyFont="1"/>
    <xf numFmtId="165" fontId="31" fillId="0" borderId="0" xfId="0" applyNumberFormat="1" applyFont="1"/>
    <xf numFmtId="22" fontId="0" fillId="0" borderId="0" xfId="0" applyNumberFormat="1"/>
    <xf numFmtId="22" fontId="0" fillId="0" borderId="8" xfId="0" applyNumberFormat="1" applyBorder="1"/>
    <xf numFmtId="22" fontId="0" fillId="0" borderId="8" xfId="0" applyNumberFormat="1" applyBorder="1" applyAlignment="1">
      <alignment horizontal="center"/>
    </xf>
    <xf numFmtId="10" fontId="0" fillId="0" borderId="0" xfId="0" applyNumberFormat="1"/>
    <xf numFmtId="9" fontId="0" fillId="0" borderId="0" xfId="0" applyNumberFormat="1"/>
    <xf numFmtId="22" fontId="0" fillId="0" borderId="0" xfId="0" applyNumberFormat="1" applyAlignment="1">
      <alignment horizontal="center"/>
    </xf>
    <xf numFmtId="165" fontId="9" fillId="0" borderId="2" xfId="0" quotePrefix="1" applyNumberFormat="1" applyFont="1" applyBorder="1"/>
    <xf numFmtId="165" fontId="0" fillId="0" borderId="2" xfId="0" applyNumberFormat="1" applyBorder="1"/>
    <xf numFmtId="165" fontId="13" fillId="0" borderId="2" xfId="0" applyNumberFormat="1" applyFont="1" applyBorder="1"/>
    <xf numFmtId="20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22" fontId="9" fillId="0" borderId="0" xfId="0" applyNumberFormat="1" applyFont="1"/>
    <xf numFmtId="22" fontId="0" fillId="0" borderId="2" xfId="0" applyNumberFormat="1" applyBorder="1" applyAlignment="1">
      <alignment horizontal="center"/>
    </xf>
    <xf numFmtId="11" fontId="0" fillId="0" borderId="0" xfId="0" applyNumberFormat="1"/>
    <xf numFmtId="0" fontId="1" fillId="15" borderId="0" xfId="0" applyFont="1" applyFill="1"/>
    <xf numFmtId="0" fontId="0" fillId="15" borderId="0" xfId="0" applyFill="1"/>
    <xf numFmtId="0" fontId="1" fillId="13" borderId="0" xfId="0" applyFont="1" applyFill="1"/>
    <xf numFmtId="0" fontId="0" fillId="13" borderId="0" xfId="0" applyFill="1"/>
    <xf numFmtId="2" fontId="0" fillId="0" borderId="0" xfId="0" applyNumberFormat="1"/>
    <xf numFmtId="0" fontId="9" fillId="0" borderId="6" xfId="0" applyFont="1" applyBorder="1" applyAlignment="1">
      <alignment horizontal="left"/>
    </xf>
    <xf numFmtId="0" fontId="0" fillId="0" borderId="0" xfId="0" applyAlignment="1">
      <alignment horizontal="left"/>
    </xf>
  </cellXfs>
  <cellStyles count="6">
    <cellStyle name="Bad" xfId="4" builtinId="27"/>
    <cellStyle name="Explanatory Text" xfId="5" builtinId="53"/>
    <cellStyle name="Good" xfId="3" builtinId="26"/>
    <cellStyle name="Normal" xfId="0" builtinId="0"/>
    <cellStyle name="Normal 2" xfId="1" xr:uid="{00000000-0005-0000-0000-000001000000}"/>
    <cellStyle name="Normal 3" xfId="2" xr:uid="{00000000-0005-0000-0000-000002000000}"/>
  </cellStyles>
  <dxfs count="221">
    <dxf>
      <fill>
        <patternFill>
          <bgColor rgb="FFF2C0C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ie VanTassell" id="{E2A81E82-2CD2-4CBC-BAB0-A483EB8B0475}" userId="Jamie VanTassell" providerId="None"/>
  <person displayName="Hilton, Stephen Patrick" id="{ACCD3A46-0DF9-4D70-AC17-0ED981EF1763}" userId="S::sphilto@emory.edu::7ec0dad4-e5bc-4826-a454-06b8c551dd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5-18T14:28:58.87" personId="{E2A81E82-2CD2-4CBC-BAB0-A483EB8B0475}" id="{47EC95E1-4253-4FA2-B629-A9216997041F}">
    <text>Need to differentiate composites from grabs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766" dT="2021-11-22T16:37:06.94" personId="{ACCD3A46-0DF9-4D70-AC17-0ED981EF1763}" id="{39E6BF37-A475-413A-9D90-324DA61CA197}">
    <text>Listed just as "C"</text>
  </threadedComment>
  <threadedComment ref="H777" dT="2021-11-23T21:47:59.97" personId="{ACCD3A46-0DF9-4D70-AC17-0ED981EF1763}" id="{80FF1863-B17E-4C33-8F31-D3A9381D4185}">
    <text>It may be easier to use R to separate these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00"/>
  <sheetViews>
    <sheetView zoomScaleNormal="100" workbookViewId="0">
      <pane xSplit="1" topLeftCell="B1281" activePane="topRight" state="frozen"/>
      <selection pane="topRight" activeCell="B1301" sqref="B1301"/>
    </sheetView>
  </sheetViews>
  <sheetFormatPr defaultColWidth="17.85546875" defaultRowHeight="15"/>
  <cols>
    <col min="1" max="1" width="33.140625" style="10" customWidth="1"/>
    <col min="2" max="2" width="29.5703125" style="10" bestFit="1" customWidth="1"/>
    <col min="3" max="3" width="6.42578125" style="43" customWidth="1"/>
    <col min="4" max="4" width="17.85546875" style="4" customWidth="1"/>
    <col min="5" max="5" width="14.5703125" style="5" customWidth="1"/>
    <col min="6" max="6" width="15" style="5" customWidth="1"/>
    <col min="7" max="10" width="15.85546875" style="4" customWidth="1"/>
    <col min="11" max="11" width="14.7109375" style="4" customWidth="1"/>
    <col min="12" max="12" width="13.42578125" style="4" customWidth="1"/>
    <col min="13" max="13" width="15.140625" style="4" customWidth="1"/>
    <col min="14" max="15" width="11" style="4" customWidth="1"/>
    <col min="16" max="16" width="11.85546875" style="4" customWidth="1"/>
    <col min="17" max="17" width="17.85546875" style="6" customWidth="1"/>
    <col min="18" max="18" width="9.42578125" style="6" bestFit="1" customWidth="1"/>
    <col min="19" max="20" width="11.5703125" style="6" bestFit="1" customWidth="1"/>
    <col min="21" max="31" width="21" style="10" customWidth="1"/>
    <col min="32" max="32" width="13.28515625" style="4" bestFit="1" customWidth="1"/>
    <col min="33" max="16384" width="17.85546875" style="4"/>
  </cols>
  <sheetData>
    <row r="1" spans="1:40" s="16" customFormat="1">
      <c r="A1" s="15" t="s">
        <v>0</v>
      </c>
      <c r="B1" s="15" t="s">
        <v>1</v>
      </c>
      <c r="C1" s="53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5" t="s">
        <v>20</v>
      </c>
      <c r="V1" s="256" t="s">
        <v>21</v>
      </c>
      <c r="W1" s="256" t="s">
        <v>22</v>
      </c>
      <c r="X1" s="256" t="s">
        <v>23</v>
      </c>
      <c r="Y1" s="256" t="s">
        <v>24</v>
      </c>
      <c r="Z1" s="256" t="s">
        <v>25</v>
      </c>
      <c r="AA1" s="256" t="s">
        <v>26</v>
      </c>
      <c r="AB1" s="256" t="s">
        <v>27</v>
      </c>
      <c r="AC1" s="256" t="s">
        <v>28</v>
      </c>
      <c r="AD1" s="256" t="s">
        <v>29</v>
      </c>
      <c r="AE1" s="256" t="s">
        <v>30</v>
      </c>
      <c r="AF1" s="16" t="s">
        <v>31</v>
      </c>
      <c r="AG1" s="74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</row>
    <row r="2" spans="1:40">
      <c r="A2" s="10" t="s">
        <v>40</v>
      </c>
      <c r="B2" s="10" t="s">
        <v>41</v>
      </c>
      <c r="D2" s="4" t="s">
        <v>42</v>
      </c>
      <c r="E2" s="5">
        <v>44292</v>
      </c>
      <c r="F2" s="5">
        <v>44293</v>
      </c>
      <c r="G2" s="4" t="s">
        <v>43</v>
      </c>
      <c r="I2" s="4" t="s">
        <v>44</v>
      </c>
      <c r="J2" s="4" t="s">
        <v>45</v>
      </c>
      <c r="K2" s="4">
        <v>300</v>
      </c>
      <c r="L2" s="5">
        <v>44293</v>
      </c>
      <c r="M2" s="4" t="s">
        <v>46</v>
      </c>
      <c r="N2" s="4">
        <v>100</v>
      </c>
      <c r="O2" s="4">
        <v>5</v>
      </c>
      <c r="P2" s="5">
        <v>44294</v>
      </c>
      <c r="Q2" s="6" t="s">
        <v>47</v>
      </c>
      <c r="R2" s="6" t="s">
        <v>47</v>
      </c>
      <c r="S2" s="6">
        <v>35.090000000000003</v>
      </c>
      <c r="T2" s="6">
        <v>34.159999999999997</v>
      </c>
      <c r="V2" s="10">
        <f>IF(Q2&lt;'Master Linear Model'!$B$8, (10^((Q2-'Master Linear Model'!$B$2)/'Master Linear Model'!$A$2)),('Master Linear Model'!$B$7/2))</f>
        <v>10</v>
      </c>
      <c r="W2" s="10">
        <f>IF(R2&lt;'Master Linear Model'!$B$8, (10^((R2-'Master Linear Model'!$B$2)/'Master Linear Model'!$A$2)),('Master Linear Model'!$B$7/2))</f>
        <v>10</v>
      </c>
      <c r="X2" s="10">
        <f t="shared" ref="X2:X9" si="0">AVERAGE(V2:W2)</f>
        <v>10</v>
      </c>
      <c r="Y2" s="10">
        <f t="shared" ref="Y2:Y21" si="1">STDEV(V2:W2)</f>
        <v>0</v>
      </c>
      <c r="Z2" s="10">
        <f t="shared" ref="Z2:Z21" si="2">X2/O2</f>
        <v>2</v>
      </c>
      <c r="AA2" s="10">
        <f t="shared" ref="AA2:AA21" si="3">Y2/O2</f>
        <v>0</v>
      </c>
      <c r="AB2" s="10">
        <f t="shared" ref="AB2:AB21" si="4">(Z2*N2)/K2</f>
        <v>0.66666666666666663</v>
      </c>
      <c r="AC2" s="10">
        <f t="shared" ref="AC2:AC21" si="5">(AA2*N2)/K2</f>
        <v>0</v>
      </c>
      <c r="AD2" s="10">
        <f t="shared" ref="AD2:AD21" si="6">AB2*100</f>
        <v>66.666666666666657</v>
      </c>
      <c r="AE2" s="10">
        <f t="shared" ref="AE2:AE21" si="7">AC2*100</f>
        <v>0</v>
      </c>
      <c r="AI2" s="4">
        <v>2</v>
      </c>
      <c r="AJ2" s="4" t="s">
        <v>48</v>
      </c>
      <c r="AL2" s="4" t="s">
        <v>44</v>
      </c>
      <c r="AM2" s="4" t="s">
        <v>44</v>
      </c>
    </row>
    <row r="3" spans="1:40">
      <c r="A3" s="10" t="s">
        <v>40</v>
      </c>
      <c r="B3" s="10" t="s">
        <v>41</v>
      </c>
      <c r="D3" s="4" t="s">
        <v>49</v>
      </c>
      <c r="E3" s="5">
        <v>44292</v>
      </c>
      <c r="F3" s="5">
        <v>44293</v>
      </c>
      <c r="G3" s="4" t="s">
        <v>43</v>
      </c>
      <c r="I3" s="4" t="s">
        <v>44</v>
      </c>
      <c r="J3" s="4" t="s">
        <v>45</v>
      </c>
      <c r="K3" s="4">
        <v>250</v>
      </c>
      <c r="L3" s="5">
        <v>44293</v>
      </c>
      <c r="M3" s="4" t="s">
        <v>46</v>
      </c>
      <c r="N3" s="4">
        <v>100</v>
      </c>
      <c r="O3" s="4">
        <v>5</v>
      </c>
      <c r="P3" s="5">
        <v>44294</v>
      </c>
      <c r="Q3" s="6">
        <v>33.909999999999997</v>
      </c>
      <c r="R3" s="6">
        <v>34.35</v>
      </c>
      <c r="S3" s="6">
        <v>41.79</v>
      </c>
      <c r="T3" s="6">
        <v>42.1</v>
      </c>
      <c r="AI3" s="4">
        <v>2</v>
      </c>
      <c r="AJ3" s="4" t="s">
        <v>48</v>
      </c>
      <c r="AL3" s="4" t="s">
        <v>44</v>
      </c>
      <c r="AM3" s="4" t="s">
        <v>44</v>
      </c>
    </row>
    <row r="4" spans="1:40">
      <c r="A4" s="10" t="s">
        <v>40</v>
      </c>
      <c r="B4" s="10" t="s">
        <v>41</v>
      </c>
      <c r="D4" s="4" t="s">
        <v>42</v>
      </c>
      <c r="E4" s="5">
        <v>44292</v>
      </c>
      <c r="F4" s="5">
        <v>44294</v>
      </c>
      <c r="G4" s="4" t="s">
        <v>50</v>
      </c>
      <c r="I4" s="4" t="s">
        <v>44</v>
      </c>
      <c r="J4" s="4" t="s">
        <v>45</v>
      </c>
      <c r="K4" s="4">
        <v>50</v>
      </c>
      <c r="L4" s="5">
        <v>44294</v>
      </c>
      <c r="M4" s="4" t="s">
        <v>50</v>
      </c>
      <c r="N4" s="4">
        <v>60</v>
      </c>
      <c r="O4" s="4">
        <v>5</v>
      </c>
      <c r="P4" s="5">
        <v>44295</v>
      </c>
      <c r="Q4" s="6" t="s">
        <v>47</v>
      </c>
      <c r="R4" s="6" t="s">
        <v>47</v>
      </c>
      <c r="S4" s="141">
        <v>27.047991717499599</v>
      </c>
      <c r="T4" s="141">
        <v>26.883679012279199</v>
      </c>
      <c r="V4" s="10">
        <f>IF(Q4&lt;'Master Linear Model'!$B$8, (10^((Q4-'Master Linear Model'!$B$2)/'Master Linear Model'!$A$2)),('Master Linear Model'!$B$7/2))</f>
        <v>10</v>
      </c>
      <c r="W4" s="10">
        <f>IF(R4&lt;'Master Linear Model'!$B$8, (10^((R4-'Master Linear Model'!$B$2)/'Master Linear Model'!$A$2)),('Master Linear Model'!$B$7/2))</f>
        <v>10</v>
      </c>
      <c r="X4" s="10">
        <f t="shared" si="0"/>
        <v>10</v>
      </c>
      <c r="Y4" s="10">
        <f t="shared" si="1"/>
        <v>0</v>
      </c>
      <c r="Z4" s="10">
        <f t="shared" si="2"/>
        <v>2</v>
      </c>
      <c r="AA4" s="10">
        <f t="shared" si="3"/>
        <v>0</v>
      </c>
      <c r="AB4" s="10">
        <f t="shared" si="4"/>
        <v>2.4</v>
      </c>
      <c r="AC4" s="10">
        <f t="shared" si="5"/>
        <v>0</v>
      </c>
      <c r="AD4" s="10">
        <f t="shared" si="6"/>
        <v>240</v>
      </c>
      <c r="AE4" s="10">
        <f t="shared" si="7"/>
        <v>0</v>
      </c>
      <c r="AI4" s="4">
        <v>2</v>
      </c>
      <c r="AJ4" s="4" t="s">
        <v>51</v>
      </c>
      <c r="AL4" s="4" t="s">
        <v>44</v>
      </c>
      <c r="AM4" s="4" t="s">
        <v>44</v>
      </c>
    </row>
    <row r="5" spans="1:40">
      <c r="A5" s="10" t="s">
        <v>40</v>
      </c>
      <c r="B5" s="10" t="s">
        <v>41</v>
      </c>
      <c r="D5" s="4" t="s">
        <v>42</v>
      </c>
      <c r="E5" s="5">
        <v>44292</v>
      </c>
      <c r="F5" s="5">
        <v>44299</v>
      </c>
      <c r="G5" s="4" t="s">
        <v>52</v>
      </c>
      <c r="I5" s="4" t="s">
        <v>44</v>
      </c>
      <c r="J5" s="4" t="s">
        <v>45</v>
      </c>
      <c r="K5" s="4">
        <v>100</v>
      </c>
      <c r="L5" s="5">
        <v>44299</v>
      </c>
      <c r="M5" s="4" t="s">
        <v>46</v>
      </c>
      <c r="N5" s="4">
        <v>100</v>
      </c>
      <c r="O5" s="4">
        <v>5</v>
      </c>
      <c r="P5" s="5">
        <v>44301</v>
      </c>
      <c r="Q5" s="6" t="s">
        <v>47</v>
      </c>
      <c r="R5" s="6" t="s">
        <v>47</v>
      </c>
      <c r="S5" s="6">
        <v>31.48</v>
      </c>
      <c r="T5" s="6">
        <v>31.57</v>
      </c>
      <c r="V5" s="10">
        <f>IF(Q5&lt;'Master Linear Model'!$B$8, (10^((Q5-'Master Linear Model'!$B$2)/'Master Linear Model'!$A$2)),('Master Linear Model'!$B$7/2))</f>
        <v>10</v>
      </c>
      <c r="W5" s="10">
        <f>IF(R5&lt;'Master Linear Model'!$B$8, (10^((R5-'Master Linear Model'!$B$2)/'Master Linear Model'!$A$2)),('Master Linear Model'!$B$7/2))</f>
        <v>10</v>
      </c>
      <c r="X5" s="10">
        <f t="shared" si="0"/>
        <v>10</v>
      </c>
      <c r="Y5" s="10">
        <f t="shared" si="1"/>
        <v>0</v>
      </c>
      <c r="Z5" s="10">
        <f t="shared" si="2"/>
        <v>2</v>
      </c>
      <c r="AA5" s="10">
        <f t="shared" si="3"/>
        <v>0</v>
      </c>
      <c r="AB5" s="10">
        <f t="shared" si="4"/>
        <v>2</v>
      </c>
      <c r="AC5" s="10">
        <f t="shared" si="5"/>
        <v>0</v>
      </c>
      <c r="AD5" s="10">
        <f t="shared" si="6"/>
        <v>200</v>
      </c>
      <c r="AE5" s="10">
        <f t="shared" si="7"/>
        <v>0</v>
      </c>
      <c r="AI5" s="4">
        <v>2</v>
      </c>
      <c r="AJ5" s="4" t="s">
        <v>53</v>
      </c>
      <c r="AL5" s="4" t="s">
        <v>44</v>
      </c>
      <c r="AM5" s="4" t="s">
        <v>44</v>
      </c>
    </row>
    <row r="6" spans="1:40">
      <c r="A6" s="10" t="s">
        <v>54</v>
      </c>
      <c r="B6" s="10" t="s">
        <v>55</v>
      </c>
      <c r="D6" s="4" t="s">
        <v>42</v>
      </c>
      <c r="E6" s="5">
        <v>44292</v>
      </c>
      <c r="F6" s="5">
        <v>44293</v>
      </c>
      <c r="G6" s="4" t="s">
        <v>43</v>
      </c>
      <c r="I6" s="4" t="s">
        <v>44</v>
      </c>
      <c r="J6" s="4" t="s">
        <v>45</v>
      </c>
      <c r="K6" s="4">
        <v>300</v>
      </c>
      <c r="L6" s="5">
        <v>44293</v>
      </c>
      <c r="M6" s="4" t="s">
        <v>46</v>
      </c>
      <c r="N6" s="4">
        <v>100</v>
      </c>
      <c r="O6" s="4">
        <v>5</v>
      </c>
      <c r="P6" s="5">
        <v>44294</v>
      </c>
      <c r="Q6" s="6" t="s">
        <v>47</v>
      </c>
      <c r="R6" s="6" t="s">
        <v>47</v>
      </c>
      <c r="S6" s="6">
        <v>39.22</v>
      </c>
      <c r="T6" s="6">
        <v>40.75</v>
      </c>
      <c r="V6" s="10">
        <f>IF(Q6&lt;'Master Linear Model'!$B$8, (10^((Q6-'Master Linear Model'!$B$2)/'Master Linear Model'!$A$2)),('Master Linear Model'!$B$7/2))</f>
        <v>10</v>
      </c>
      <c r="W6" s="10">
        <f>IF(R6&lt;'Master Linear Model'!$B$8, (10^((R6-'Master Linear Model'!$B$2)/'Master Linear Model'!$A$2)),('Master Linear Model'!$B$7/2))</f>
        <v>10</v>
      </c>
      <c r="X6" s="10">
        <f t="shared" si="0"/>
        <v>10</v>
      </c>
      <c r="Y6" s="10">
        <f t="shared" si="1"/>
        <v>0</v>
      </c>
      <c r="Z6" s="10">
        <f t="shared" si="2"/>
        <v>2</v>
      </c>
      <c r="AA6" s="10">
        <f t="shared" si="3"/>
        <v>0</v>
      </c>
      <c r="AB6" s="10">
        <f t="shared" si="4"/>
        <v>0.66666666666666663</v>
      </c>
      <c r="AC6" s="10">
        <f t="shared" si="5"/>
        <v>0</v>
      </c>
      <c r="AD6" s="10">
        <f t="shared" si="6"/>
        <v>66.666666666666657</v>
      </c>
      <c r="AE6" s="10">
        <f t="shared" si="7"/>
        <v>0</v>
      </c>
      <c r="AI6" s="4">
        <v>2</v>
      </c>
      <c r="AJ6" s="4" t="s">
        <v>48</v>
      </c>
      <c r="AL6" s="4" t="s">
        <v>44</v>
      </c>
      <c r="AM6" s="4" t="s">
        <v>44</v>
      </c>
    </row>
    <row r="7" spans="1:40">
      <c r="A7" s="10" t="s">
        <v>54</v>
      </c>
      <c r="B7" s="10" t="s">
        <v>55</v>
      </c>
      <c r="D7" s="4" t="s">
        <v>49</v>
      </c>
      <c r="E7" s="5">
        <v>44292</v>
      </c>
      <c r="F7" s="5">
        <v>44293</v>
      </c>
      <c r="G7" s="4" t="s">
        <v>43</v>
      </c>
      <c r="I7" s="4" t="s">
        <v>44</v>
      </c>
      <c r="J7" s="4" t="s">
        <v>45</v>
      </c>
      <c r="K7" s="4">
        <v>250</v>
      </c>
      <c r="L7" s="5">
        <v>44293</v>
      </c>
      <c r="M7" s="4" t="s">
        <v>46</v>
      </c>
      <c r="N7" s="4">
        <v>100</v>
      </c>
      <c r="O7" s="4">
        <v>5</v>
      </c>
      <c r="P7" s="5">
        <v>44294</v>
      </c>
      <c r="Q7" s="6" t="s">
        <v>47</v>
      </c>
      <c r="R7" s="6" t="s">
        <v>47</v>
      </c>
      <c r="S7" s="6">
        <v>37.32</v>
      </c>
      <c r="T7" s="6">
        <v>37.520000000000003</v>
      </c>
      <c r="AI7" s="4">
        <v>2</v>
      </c>
      <c r="AJ7" s="4" t="s">
        <v>48</v>
      </c>
      <c r="AL7" s="4" t="s">
        <v>44</v>
      </c>
      <c r="AM7" s="4" t="s">
        <v>44</v>
      </c>
    </row>
    <row r="8" spans="1:40">
      <c r="A8" s="10" t="s">
        <v>54</v>
      </c>
      <c r="B8" s="10" t="s">
        <v>55</v>
      </c>
      <c r="D8" s="4" t="s">
        <v>42</v>
      </c>
      <c r="E8" s="5">
        <v>44292</v>
      </c>
      <c r="F8" s="5">
        <v>44293</v>
      </c>
      <c r="G8" s="4" t="s">
        <v>50</v>
      </c>
      <c r="I8" s="4" t="s">
        <v>44</v>
      </c>
      <c r="J8" s="4" t="s">
        <v>45</v>
      </c>
      <c r="K8" s="4">
        <v>50</v>
      </c>
      <c r="L8" s="5">
        <v>44293</v>
      </c>
      <c r="M8" s="4" t="s">
        <v>50</v>
      </c>
      <c r="N8" s="4">
        <v>60</v>
      </c>
      <c r="O8" s="4">
        <v>5</v>
      </c>
      <c r="P8" s="5">
        <v>44295</v>
      </c>
      <c r="Q8" s="6" t="s">
        <v>56</v>
      </c>
      <c r="R8" s="6" t="s">
        <v>56</v>
      </c>
      <c r="S8" s="6" t="s">
        <v>56</v>
      </c>
      <c r="T8" s="6" t="s">
        <v>56</v>
      </c>
      <c r="U8" s="10" t="s">
        <v>57</v>
      </c>
      <c r="V8" s="10">
        <f>IF(Q8&lt;'Master Linear Model'!$B$8, (10^((Q8-'Master Linear Model'!$B$2)/'Master Linear Model'!$A$2)),('Master Linear Model'!$B$7/2))</f>
        <v>10</v>
      </c>
      <c r="W8" s="10">
        <f>IF(R8&lt;'Master Linear Model'!$B$8, (10^((R8-'Master Linear Model'!$B$2)/'Master Linear Model'!$A$2)),('Master Linear Model'!$B$7/2))</f>
        <v>10</v>
      </c>
      <c r="X8" s="10">
        <f t="shared" si="0"/>
        <v>10</v>
      </c>
      <c r="Y8" s="10">
        <f t="shared" si="1"/>
        <v>0</v>
      </c>
      <c r="Z8" s="10">
        <f t="shared" si="2"/>
        <v>2</v>
      </c>
      <c r="AA8" s="10">
        <f t="shared" si="3"/>
        <v>0</v>
      </c>
      <c r="AB8" s="10">
        <f t="shared" si="4"/>
        <v>2.4</v>
      </c>
      <c r="AC8" s="10">
        <f t="shared" si="5"/>
        <v>0</v>
      </c>
      <c r="AD8" s="10">
        <f t="shared" si="6"/>
        <v>240</v>
      </c>
      <c r="AE8" s="10">
        <f t="shared" si="7"/>
        <v>0</v>
      </c>
      <c r="AI8" s="4">
        <v>2</v>
      </c>
      <c r="AJ8" s="4" t="s">
        <v>51</v>
      </c>
      <c r="AL8" s="4" t="s">
        <v>44</v>
      </c>
      <c r="AM8" s="4" t="s">
        <v>44</v>
      </c>
    </row>
    <row r="9" spans="1:40">
      <c r="A9" s="10" t="s">
        <v>54</v>
      </c>
      <c r="B9" s="10" t="s">
        <v>55</v>
      </c>
      <c r="D9" s="4" t="s">
        <v>42</v>
      </c>
      <c r="E9" s="5">
        <v>44292</v>
      </c>
      <c r="F9" s="5">
        <v>44298</v>
      </c>
      <c r="G9" s="4" t="s">
        <v>52</v>
      </c>
      <c r="I9" s="4" t="s">
        <v>44</v>
      </c>
      <c r="J9" s="4" t="s">
        <v>45</v>
      </c>
      <c r="K9" s="4">
        <v>202</v>
      </c>
      <c r="L9" s="5">
        <v>44299</v>
      </c>
      <c r="M9" s="4" t="s">
        <v>46</v>
      </c>
      <c r="N9" s="4">
        <v>100</v>
      </c>
      <c r="O9" s="4">
        <v>5</v>
      </c>
      <c r="P9" s="5">
        <v>44301</v>
      </c>
      <c r="Q9" s="6" t="s">
        <v>47</v>
      </c>
      <c r="R9" s="6" t="s">
        <v>47</v>
      </c>
      <c r="S9" s="6">
        <v>34.130000000000003</v>
      </c>
      <c r="T9" s="6">
        <v>34.22</v>
      </c>
      <c r="V9" s="10">
        <f>IF(Q9&lt;'Master Linear Model'!$B$8, (10^((Q9-'Master Linear Model'!$B$2)/'Master Linear Model'!$A$2)),('Master Linear Model'!$B$7/2))</f>
        <v>10</v>
      </c>
      <c r="W9" s="10">
        <f>IF(R9&lt;'Master Linear Model'!$B$8, (10^((R9-'Master Linear Model'!$B$2)/'Master Linear Model'!$A$2)),('Master Linear Model'!$B$7/2))</f>
        <v>10</v>
      </c>
      <c r="X9" s="10">
        <f t="shared" si="0"/>
        <v>10</v>
      </c>
      <c r="Y9" s="10">
        <f t="shared" si="1"/>
        <v>0</v>
      </c>
      <c r="Z9" s="10">
        <f t="shared" si="2"/>
        <v>2</v>
      </c>
      <c r="AA9" s="10">
        <f t="shared" si="3"/>
        <v>0</v>
      </c>
      <c r="AB9" s="10">
        <f t="shared" si="4"/>
        <v>0.99009900990099009</v>
      </c>
      <c r="AC9" s="10">
        <f t="shared" si="5"/>
        <v>0</v>
      </c>
      <c r="AD9" s="10">
        <f t="shared" si="6"/>
        <v>99.009900990099013</v>
      </c>
      <c r="AE9" s="10">
        <f t="shared" si="7"/>
        <v>0</v>
      </c>
      <c r="AI9" s="4">
        <v>2</v>
      </c>
      <c r="AJ9" s="4" t="s">
        <v>53</v>
      </c>
      <c r="AL9" s="4" t="s">
        <v>44</v>
      </c>
      <c r="AM9" s="4" t="s">
        <v>44</v>
      </c>
    </row>
    <row r="10" spans="1:40">
      <c r="A10" s="10" t="s">
        <v>58</v>
      </c>
      <c r="B10" s="10" t="s">
        <v>59</v>
      </c>
      <c r="D10" s="4" t="s">
        <v>42</v>
      </c>
      <c r="E10" s="5">
        <v>44292</v>
      </c>
      <c r="F10" s="5">
        <v>44293</v>
      </c>
      <c r="G10" s="4" t="s">
        <v>43</v>
      </c>
      <c r="I10" s="4" t="s">
        <v>44</v>
      </c>
      <c r="J10" s="4" t="s">
        <v>45</v>
      </c>
      <c r="K10" s="4">
        <v>300</v>
      </c>
      <c r="L10" s="5">
        <v>44293</v>
      </c>
      <c r="M10" s="4" t="s">
        <v>46</v>
      </c>
      <c r="N10" s="4">
        <v>100</v>
      </c>
      <c r="O10" s="4">
        <v>5</v>
      </c>
      <c r="P10" s="5">
        <v>44294</v>
      </c>
      <c r="Q10" s="6">
        <v>37.450000000000003</v>
      </c>
      <c r="R10" s="6" t="s">
        <v>47</v>
      </c>
      <c r="S10" s="6">
        <v>37.92</v>
      </c>
      <c r="T10" s="6">
        <v>38.18</v>
      </c>
      <c r="V10" s="10">
        <f>IF(Q10&lt;'Master Linear Model'!$B$8, (10^((Q10-'Master Linear Model'!$B$2)/'Master Linear Model'!$A$2)),('Master Linear Model'!$B$7/2))</f>
        <v>10</v>
      </c>
      <c r="W10" s="10">
        <f>IF(R10&lt;'Master Linear Model'!$B$8, (10^((R10-'Master Linear Model'!$B$2)/'Master Linear Model'!$A$2)),('Master Linear Model'!$B$7/2))</f>
        <v>10</v>
      </c>
      <c r="X10" s="10">
        <f>AVERAGE(V10:W10)</f>
        <v>10</v>
      </c>
      <c r="Y10" s="10">
        <f>STDEV(V10:W10)</f>
        <v>0</v>
      </c>
      <c r="Z10" s="10">
        <f>X10/O10</f>
        <v>2</v>
      </c>
      <c r="AA10" s="10">
        <f>Y10/O10</f>
        <v>0</v>
      </c>
      <c r="AB10" s="10">
        <f>(Z10*N10)/K10</f>
        <v>0.66666666666666663</v>
      </c>
      <c r="AC10" s="10">
        <f>(AA10*N10)/K10</f>
        <v>0</v>
      </c>
      <c r="AE10" s="10">
        <f>AC10*100</f>
        <v>0</v>
      </c>
      <c r="AF10" s="21">
        <v>23350422806</v>
      </c>
      <c r="AI10" s="4">
        <v>2</v>
      </c>
      <c r="AJ10" s="4" t="s">
        <v>48</v>
      </c>
      <c r="AL10" s="4" t="s">
        <v>44</v>
      </c>
      <c r="AM10" s="4" t="s">
        <v>44</v>
      </c>
    </row>
    <row r="11" spans="1:40">
      <c r="A11" s="10" t="s">
        <v>58</v>
      </c>
      <c r="B11" s="10" t="s">
        <v>59</v>
      </c>
      <c r="D11" s="4" t="s">
        <v>49</v>
      </c>
      <c r="E11" s="5">
        <v>44292</v>
      </c>
      <c r="F11" s="5">
        <v>44293</v>
      </c>
      <c r="G11" s="4" t="s">
        <v>43</v>
      </c>
      <c r="I11" s="4" t="s">
        <v>44</v>
      </c>
      <c r="J11" s="4" t="s">
        <v>45</v>
      </c>
      <c r="K11" s="4">
        <v>250</v>
      </c>
      <c r="L11" s="5">
        <v>44293</v>
      </c>
      <c r="M11" s="4" t="s">
        <v>46</v>
      </c>
      <c r="N11" s="4">
        <v>100</v>
      </c>
      <c r="O11" s="4">
        <v>5</v>
      </c>
      <c r="P11" s="5">
        <v>44294</v>
      </c>
      <c r="Q11" s="6">
        <v>38.979999999999997</v>
      </c>
      <c r="R11" s="6">
        <v>37.590000000000003</v>
      </c>
      <c r="S11" s="6">
        <v>37.17</v>
      </c>
      <c r="T11" s="6">
        <v>37.840000000000003</v>
      </c>
      <c r="AD11" s="10">
        <f t="shared" ref="AD11:AD21" si="8">AB11*100</f>
        <v>0</v>
      </c>
      <c r="AE11" s="10">
        <f t="shared" ref="AE11:AE21" si="9">AC11*100</f>
        <v>0</v>
      </c>
      <c r="AF11" s="21">
        <v>23350422806</v>
      </c>
      <c r="AI11" s="4">
        <v>2</v>
      </c>
      <c r="AJ11" s="4" t="s">
        <v>48</v>
      </c>
      <c r="AL11" s="4" t="s">
        <v>44</v>
      </c>
      <c r="AM11" s="4" t="s">
        <v>44</v>
      </c>
    </row>
    <row r="12" spans="1:40">
      <c r="A12" s="10" t="s">
        <v>58</v>
      </c>
      <c r="B12" s="10" t="s">
        <v>59</v>
      </c>
      <c r="D12" s="4" t="s">
        <v>42</v>
      </c>
      <c r="E12" s="5">
        <v>44292</v>
      </c>
      <c r="F12" s="5">
        <v>44294</v>
      </c>
      <c r="G12" s="4" t="s">
        <v>50</v>
      </c>
      <c r="I12" s="4" t="s">
        <v>44</v>
      </c>
      <c r="J12" s="4" t="s">
        <v>45</v>
      </c>
      <c r="K12" s="4">
        <v>50</v>
      </c>
      <c r="L12" s="5">
        <v>44294</v>
      </c>
      <c r="M12" s="4" t="s">
        <v>50</v>
      </c>
      <c r="N12" s="4">
        <v>60</v>
      </c>
      <c r="O12" s="4">
        <v>5</v>
      </c>
      <c r="P12" s="5">
        <v>44295</v>
      </c>
      <c r="Q12" s="6" t="s">
        <v>47</v>
      </c>
      <c r="R12" s="6" t="s">
        <v>47</v>
      </c>
      <c r="S12" s="141">
        <v>26.1282698411644</v>
      </c>
      <c r="T12" s="141">
        <v>26.2801398147101</v>
      </c>
      <c r="V12" s="10">
        <f>IF(Q12&lt;'Master Linear Model'!$B$8, (10^((Q12-'Master Linear Model'!$B$2)/'Master Linear Model'!$A$2)),('Master Linear Model'!$B$7/2))</f>
        <v>10</v>
      </c>
      <c r="W12" s="10">
        <f>IF(R12&lt;'Master Linear Model'!$B$8, (10^((R12-'Master Linear Model'!$B$2)/'Master Linear Model'!$A$2)),('Master Linear Model'!$B$7/2))</f>
        <v>10</v>
      </c>
      <c r="X12" s="10">
        <f t="shared" ref="X11:X21" si="10">AVERAGE(V12:W12)</f>
        <v>10</v>
      </c>
      <c r="Y12" s="10">
        <f t="shared" ref="Y11:Y21" si="11">STDEV(V12:W12)</f>
        <v>0</v>
      </c>
      <c r="Z12" s="10">
        <f t="shared" ref="Z11:Z21" si="12">X12/O12</f>
        <v>2</v>
      </c>
      <c r="AA12" s="10">
        <f t="shared" ref="AA11:AA21" si="13">Y12/O12</f>
        <v>0</v>
      </c>
      <c r="AB12" s="10">
        <f t="shared" ref="AB11:AB21" si="14">(Z12*N12)/K12</f>
        <v>2.4</v>
      </c>
      <c r="AC12" s="10">
        <f t="shared" ref="AC11:AC21" si="15">(AA12*N12)/K12</f>
        <v>0</v>
      </c>
      <c r="AD12" s="10">
        <f t="shared" si="8"/>
        <v>240</v>
      </c>
      <c r="AE12" s="10">
        <f t="shared" si="9"/>
        <v>0</v>
      </c>
      <c r="AF12" s="21">
        <v>23350422806</v>
      </c>
      <c r="AI12" s="4">
        <v>2</v>
      </c>
      <c r="AJ12" s="4" t="s">
        <v>51</v>
      </c>
      <c r="AL12" s="4" t="s">
        <v>44</v>
      </c>
      <c r="AM12" s="4" t="s">
        <v>44</v>
      </c>
    </row>
    <row r="13" spans="1:40">
      <c r="A13" s="10" t="s">
        <v>58</v>
      </c>
      <c r="B13" s="10" t="s">
        <v>59</v>
      </c>
      <c r="D13" s="4" t="s">
        <v>42</v>
      </c>
      <c r="E13" s="5">
        <v>44292</v>
      </c>
      <c r="F13" s="5">
        <v>44298</v>
      </c>
      <c r="G13" s="4" t="s">
        <v>52</v>
      </c>
      <c r="I13" s="4" t="s">
        <v>44</v>
      </c>
      <c r="J13" s="4" t="s">
        <v>45</v>
      </c>
      <c r="K13" s="4">
        <v>251</v>
      </c>
      <c r="L13" s="5">
        <v>44299</v>
      </c>
      <c r="M13" s="4" t="s">
        <v>46</v>
      </c>
      <c r="N13" s="4">
        <v>100</v>
      </c>
      <c r="O13" s="4">
        <v>5</v>
      </c>
      <c r="P13" s="5">
        <v>44301</v>
      </c>
      <c r="Q13" s="6">
        <v>34.4</v>
      </c>
      <c r="R13" s="6">
        <v>34.979999999999997</v>
      </c>
      <c r="S13" s="6">
        <v>33.03</v>
      </c>
      <c r="T13" s="6">
        <v>33.229999999999997</v>
      </c>
      <c r="V13" s="10">
        <f>IF(Q13&lt;'Master Linear Model'!$B$8, (10^((Q13-'Master Linear Model'!$B$2)/'Master Linear Model'!$A$2)),('Master Linear Model'!$B$7/2))</f>
        <v>49.9594494735531</v>
      </c>
      <c r="W13" s="10">
        <f>IF(R13&lt;'Master Linear Model'!$B$8, (10^((R13-'Master Linear Model'!$B$2)/'Master Linear Model'!$A$2)),('Master Linear Model'!$B$7/2))</f>
        <v>34.641160953759083</v>
      </c>
      <c r="X13" s="10">
        <f t="shared" si="10"/>
        <v>42.300305213656088</v>
      </c>
      <c r="Y13" s="10">
        <f t="shared" si="11"/>
        <v>10.831665688518415</v>
      </c>
      <c r="Z13" s="10">
        <f t="shared" si="12"/>
        <v>8.4600610427312173</v>
      </c>
      <c r="AA13" s="10">
        <f t="shared" si="13"/>
        <v>2.166333137703683</v>
      </c>
      <c r="AB13" s="10">
        <f t="shared" si="14"/>
        <v>3.3705422481000866</v>
      </c>
      <c r="AC13" s="10">
        <f t="shared" si="15"/>
        <v>0.86308093135604891</v>
      </c>
      <c r="AD13" s="10">
        <f t="shared" si="8"/>
        <v>337.05422481000869</v>
      </c>
      <c r="AE13" s="10">
        <f t="shared" si="9"/>
        <v>86.308093135604892</v>
      </c>
      <c r="AF13" s="21">
        <v>23350422806</v>
      </c>
      <c r="AI13" s="4">
        <v>2</v>
      </c>
      <c r="AJ13" s="4" t="s">
        <v>53</v>
      </c>
      <c r="AL13" s="4" t="s">
        <v>44</v>
      </c>
      <c r="AM13" s="4" t="s">
        <v>44</v>
      </c>
    </row>
    <row r="14" spans="1:40">
      <c r="A14" s="10" t="s">
        <v>60</v>
      </c>
      <c r="B14" s="10" t="s">
        <v>61</v>
      </c>
      <c r="D14" s="4" t="s">
        <v>49</v>
      </c>
      <c r="E14" s="5">
        <v>44292</v>
      </c>
      <c r="F14" s="5">
        <v>44293</v>
      </c>
      <c r="G14" s="4" t="s">
        <v>43</v>
      </c>
      <c r="I14" s="4" t="s">
        <v>44</v>
      </c>
      <c r="J14" s="4" t="s">
        <v>45</v>
      </c>
      <c r="K14" s="4">
        <v>250</v>
      </c>
      <c r="L14" s="5">
        <v>44293</v>
      </c>
      <c r="M14" s="4" t="s">
        <v>46</v>
      </c>
      <c r="N14" s="4">
        <v>100</v>
      </c>
      <c r="O14" s="4">
        <v>5</v>
      </c>
      <c r="P14" s="5">
        <v>44294</v>
      </c>
      <c r="Q14" s="6" t="s">
        <v>47</v>
      </c>
      <c r="R14" s="6" t="s">
        <v>47</v>
      </c>
      <c r="S14" s="6">
        <v>40.950000000000003</v>
      </c>
      <c r="T14" s="6">
        <v>38.880000000000003</v>
      </c>
      <c r="AI14" s="4">
        <v>2</v>
      </c>
      <c r="AJ14" s="4" t="s">
        <v>48</v>
      </c>
      <c r="AL14" s="4" t="s">
        <v>44</v>
      </c>
      <c r="AM14" s="4" t="s">
        <v>44</v>
      </c>
    </row>
    <row r="15" spans="1:40">
      <c r="A15" t="s">
        <v>62</v>
      </c>
      <c r="B15" s="10" t="s">
        <v>55</v>
      </c>
      <c r="D15" s="4" t="s">
        <v>42</v>
      </c>
      <c r="E15" s="5">
        <v>44292</v>
      </c>
      <c r="F15" s="5">
        <v>44293</v>
      </c>
      <c r="G15" s="4" t="s">
        <v>43</v>
      </c>
      <c r="I15" s="4" t="s">
        <v>44</v>
      </c>
      <c r="J15" s="4" t="s">
        <v>45</v>
      </c>
      <c r="K15" s="4">
        <v>300</v>
      </c>
      <c r="L15" s="5">
        <v>44293</v>
      </c>
      <c r="M15" s="4" t="s">
        <v>46</v>
      </c>
      <c r="N15" s="4">
        <v>100</v>
      </c>
      <c r="O15" s="4">
        <v>5</v>
      </c>
      <c r="P15" s="5">
        <v>44294</v>
      </c>
      <c r="Q15" s="6" t="s">
        <v>56</v>
      </c>
      <c r="R15" s="6" t="s">
        <v>56</v>
      </c>
      <c r="S15" s="6" t="s">
        <v>56</v>
      </c>
      <c r="T15" s="6" t="s">
        <v>56</v>
      </c>
      <c r="U15" s="10" t="s">
        <v>63</v>
      </c>
      <c r="V15" s="10">
        <f>IF(Q15&lt;'Master Linear Model'!$B$8, (10^((Q15-'Master Linear Model'!$B$2)/'Master Linear Model'!$A$2)),('Master Linear Model'!$B$7/2))</f>
        <v>10</v>
      </c>
      <c r="W15" s="10">
        <f>IF(R15&lt;'Master Linear Model'!$B$8, (10^((R15-'Master Linear Model'!$B$2)/'Master Linear Model'!$A$2)),('Master Linear Model'!$B$7/2))</f>
        <v>10</v>
      </c>
      <c r="X15" s="10">
        <f t="shared" si="10"/>
        <v>10</v>
      </c>
      <c r="Y15" s="10">
        <f t="shared" si="11"/>
        <v>0</v>
      </c>
      <c r="Z15" s="10">
        <f t="shared" si="12"/>
        <v>2</v>
      </c>
      <c r="AA15" s="10">
        <f t="shared" si="13"/>
        <v>0</v>
      </c>
      <c r="AB15" s="10">
        <f t="shared" si="14"/>
        <v>0.66666666666666663</v>
      </c>
      <c r="AC15" s="10">
        <f t="shared" si="15"/>
        <v>0</v>
      </c>
      <c r="AD15" s="10">
        <f t="shared" si="8"/>
        <v>66.666666666666657</v>
      </c>
      <c r="AE15" s="10">
        <f t="shared" si="9"/>
        <v>0</v>
      </c>
      <c r="AI15" s="4">
        <v>2</v>
      </c>
      <c r="AJ15" s="4" t="s">
        <v>48</v>
      </c>
      <c r="AL15" s="4" t="s">
        <v>44</v>
      </c>
      <c r="AM15" s="4" t="s">
        <v>44</v>
      </c>
    </row>
    <row r="16" spans="1:40">
      <c r="A16" t="s">
        <v>62</v>
      </c>
      <c r="B16" s="10" t="s">
        <v>55</v>
      </c>
      <c r="D16" s="4" t="s">
        <v>49</v>
      </c>
      <c r="E16" s="5">
        <v>44292</v>
      </c>
      <c r="F16" s="5">
        <v>44293</v>
      </c>
      <c r="G16" s="4" t="s">
        <v>43</v>
      </c>
      <c r="I16" s="4" t="s">
        <v>44</v>
      </c>
      <c r="J16" s="4" t="s">
        <v>45</v>
      </c>
      <c r="K16" s="4">
        <v>250</v>
      </c>
      <c r="L16" s="5">
        <v>44293</v>
      </c>
      <c r="M16" s="4" t="s">
        <v>46</v>
      </c>
      <c r="N16" s="4">
        <v>100</v>
      </c>
      <c r="O16" s="4">
        <v>5</v>
      </c>
      <c r="P16" s="5">
        <v>44294</v>
      </c>
      <c r="Q16" s="6" t="s">
        <v>47</v>
      </c>
      <c r="R16" s="6" t="s">
        <v>47</v>
      </c>
      <c r="S16" s="6">
        <v>43.14</v>
      </c>
      <c r="T16" s="6">
        <v>42.69</v>
      </c>
      <c r="AD16" s="10">
        <f t="shared" si="8"/>
        <v>0</v>
      </c>
      <c r="AE16" s="10">
        <f t="shared" si="9"/>
        <v>0</v>
      </c>
      <c r="AI16" s="4">
        <v>2</v>
      </c>
      <c r="AJ16" s="4" t="s">
        <v>48</v>
      </c>
      <c r="AL16" s="4" t="s">
        <v>44</v>
      </c>
      <c r="AM16" s="4" t="s">
        <v>44</v>
      </c>
    </row>
    <row r="17" spans="1:39">
      <c r="A17" t="s">
        <v>62</v>
      </c>
      <c r="B17" s="10" t="s">
        <v>55</v>
      </c>
      <c r="D17" s="4" t="s">
        <v>42</v>
      </c>
      <c r="E17" s="5">
        <v>44292</v>
      </c>
      <c r="F17" s="5">
        <v>44293</v>
      </c>
      <c r="G17" s="4" t="s">
        <v>50</v>
      </c>
      <c r="I17" s="4" t="s">
        <v>44</v>
      </c>
      <c r="J17" s="4" t="s">
        <v>45</v>
      </c>
      <c r="K17" s="4">
        <v>50</v>
      </c>
      <c r="L17" s="5">
        <v>44293</v>
      </c>
      <c r="M17" s="4" t="s">
        <v>50</v>
      </c>
      <c r="N17" s="4">
        <v>60</v>
      </c>
      <c r="O17" s="4">
        <v>5</v>
      </c>
      <c r="P17" s="5">
        <v>44295</v>
      </c>
      <c r="Q17" s="6" t="s">
        <v>47</v>
      </c>
      <c r="R17" s="6" t="s">
        <v>47</v>
      </c>
      <c r="T17" s="141">
        <v>33.163616605687899</v>
      </c>
      <c r="U17" s="10" t="s">
        <v>64</v>
      </c>
      <c r="V17" s="10">
        <f>IF(Q17&lt;'Master Linear Model'!$B$8, (10^((Q17-'Master Linear Model'!$B$2)/'Master Linear Model'!$A$2)),('Master Linear Model'!$B$7/2))</f>
        <v>10</v>
      </c>
      <c r="W17" s="10">
        <f>IF(R17&lt;'Master Linear Model'!$B$8, (10^((R17-'Master Linear Model'!$B$2)/'Master Linear Model'!$A$2)),('Master Linear Model'!$B$7/2))</f>
        <v>10</v>
      </c>
      <c r="X17" s="10">
        <f t="shared" si="10"/>
        <v>10</v>
      </c>
      <c r="Y17" s="10">
        <f t="shared" si="11"/>
        <v>0</v>
      </c>
      <c r="Z17" s="10">
        <f t="shared" si="12"/>
        <v>2</v>
      </c>
      <c r="AA17" s="10">
        <f t="shared" si="13"/>
        <v>0</v>
      </c>
      <c r="AB17" s="10">
        <f t="shared" si="14"/>
        <v>2.4</v>
      </c>
      <c r="AC17" s="10">
        <f t="shared" si="15"/>
        <v>0</v>
      </c>
      <c r="AD17" s="10">
        <f t="shared" si="8"/>
        <v>240</v>
      </c>
      <c r="AE17" s="10">
        <f t="shared" si="9"/>
        <v>0</v>
      </c>
      <c r="AI17" s="4">
        <v>2</v>
      </c>
      <c r="AJ17" s="4" t="s">
        <v>51</v>
      </c>
      <c r="AL17" s="4" t="s">
        <v>44</v>
      </c>
      <c r="AM17" s="4" t="s">
        <v>44</v>
      </c>
    </row>
    <row r="18" spans="1:39">
      <c r="A18" t="s">
        <v>62</v>
      </c>
      <c r="B18" s="10" t="s">
        <v>55</v>
      </c>
      <c r="D18" s="4" t="s">
        <v>42</v>
      </c>
      <c r="E18" s="5">
        <v>44292</v>
      </c>
      <c r="F18" s="5">
        <v>44299</v>
      </c>
      <c r="G18" s="4" t="s">
        <v>52</v>
      </c>
      <c r="I18" s="4" t="s">
        <v>44</v>
      </c>
      <c r="J18" s="4" t="s">
        <v>45</v>
      </c>
      <c r="K18" s="4">
        <v>200</v>
      </c>
      <c r="L18" s="5">
        <v>44299</v>
      </c>
      <c r="M18" s="4" t="s">
        <v>46</v>
      </c>
      <c r="N18" s="4">
        <v>100</v>
      </c>
      <c r="O18" s="4">
        <v>5</v>
      </c>
      <c r="P18" s="5">
        <v>44301</v>
      </c>
      <c r="Q18" s="6" t="s">
        <v>47</v>
      </c>
      <c r="R18" s="6" t="s">
        <v>47</v>
      </c>
      <c r="S18" s="6">
        <v>37.340000000000003</v>
      </c>
      <c r="T18" s="6">
        <v>37.53</v>
      </c>
      <c r="V18" s="10">
        <f>IF(Q18&lt;'Master Linear Model'!$B$8, (10^((Q18-'Master Linear Model'!$B$2)/'Master Linear Model'!$A$2)),('Master Linear Model'!$B$7/2))</f>
        <v>10</v>
      </c>
      <c r="W18" s="10">
        <f>IF(R18&lt;'Master Linear Model'!$B$8, (10^((R18-'Master Linear Model'!$B$2)/'Master Linear Model'!$A$2)),('Master Linear Model'!$B$7/2))</f>
        <v>10</v>
      </c>
      <c r="X18" s="10">
        <f t="shared" si="10"/>
        <v>10</v>
      </c>
      <c r="Y18" s="10">
        <f t="shared" si="11"/>
        <v>0</v>
      </c>
      <c r="Z18" s="10">
        <f t="shared" si="12"/>
        <v>2</v>
      </c>
      <c r="AA18" s="10">
        <f t="shared" si="13"/>
        <v>0</v>
      </c>
      <c r="AB18" s="10">
        <f t="shared" si="14"/>
        <v>1</v>
      </c>
      <c r="AC18" s="10">
        <f t="shared" si="15"/>
        <v>0</v>
      </c>
      <c r="AD18" s="10">
        <f t="shared" si="8"/>
        <v>100</v>
      </c>
      <c r="AE18" s="10">
        <f t="shared" si="9"/>
        <v>0</v>
      </c>
      <c r="AI18" s="4">
        <v>2</v>
      </c>
      <c r="AJ18" s="4" t="s">
        <v>53</v>
      </c>
      <c r="AL18" s="4" t="s">
        <v>44</v>
      </c>
      <c r="AM18" s="4" t="s">
        <v>44</v>
      </c>
    </row>
    <row r="19" spans="1:39">
      <c r="A19" t="s">
        <v>65</v>
      </c>
      <c r="B19" s="10" t="s">
        <v>55</v>
      </c>
      <c r="D19" s="4" t="s">
        <v>42</v>
      </c>
      <c r="E19" s="5">
        <v>44292</v>
      </c>
      <c r="F19" s="5">
        <v>44293</v>
      </c>
      <c r="G19" s="4" t="s">
        <v>43</v>
      </c>
      <c r="I19" s="4" t="s">
        <v>44</v>
      </c>
      <c r="J19" s="4" t="s">
        <v>45</v>
      </c>
      <c r="K19" s="4">
        <v>300</v>
      </c>
      <c r="L19" s="5">
        <v>44293</v>
      </c>
      <c r="M19" s="4" t="s">
        <v>46</v>
      </c>
      <c r="N19" s="4">
        <v>100</v>
      </c>
      <c r="O19" s="4">
        <v>5</v>
      </c>
      <c r="P19" s="5">
        <v>44294</v>
      </c>
      <c r="Q19" s="6" t="s">
        <v>47</v>
      </c>
      <c r="R19" s="6" t="s">
        <v>47</v>
      </c>
      <c r="S19" s="6">
        <v>39.29</v>
      </c>
      <c r="T19" s="6">
        <v>39.729999999999997</v>
      </c>
      <c r="V19" s="10">
        <f>IF(Q19&lt;'Master Linear Model'!$B$8, (10^((Q19-'Master Linear Model'!$B$2)/'Master Linear Model'!$A$2)),('Master Linear Model'!$B$7/2))</f>
        <v>10</v>
      </c>
      <c r="W19" s="10">
        <f>IF(R19&lt;'Master Linear Model'!$B$8, (10^((R19-'Master Linear Model'!$B$2)/'Master Linear Model'!$A$2)),('Master Linear Model'!$B$7/2))</f>
        <v>10</v>
      </c>
      <c r="X19" s="10">
        <f t="shared" si="10"/>
        <v>10</v>
      </c>
      <c r="Y19" s="10">
        <f t="shared" si="11"/>
        <v>0</v>
      </c>
      <c r="Z19" s="10">
        <f t="shared" si="12"/>
        <v>2</v>
      </c>
      <c r="AA19" s="10">
        <f t="shared" si="13"/>
        <v>0</v>
      </c>
      <c r="AB19" s="10">
        <f t="shared" si="14"/>
        <v>0.66666666666666663</v>
      </c>
      <c r="AC19" s="10">
        <f t="shared" si="15"/>
        <v>0</v>
      </c>
      <c r="AD19" s="10">
        <f t="shared" si="8"/>
        <v>66.666666666666657</v>
      </c>
      <c r="AE19" s="10">
        <f t="shared" si="9"/>
        <v>0</v>
      </c>
      <c r="AI19" s="4">
        <v>2</v>
      </c>
      <c r="AJ19" s="4" t="s">
        <v>48</v>
      </c>
      <c r="AL19" s="4" t="s">
        <v>44</v>
      </c>
      <c r="AM19" s="4" t="s">
        <v>44</v>
      </c>
    </row>
    <row r="20" spans="1:39">
      <c r="A20" t="s">
        <v>65</v>
      </c>
      <c r="B20" s="10" t="s">
        <v>55</v>
      </c>
      <c r="D20" s="4" t="s">
        <v>49</v>
      </c>
      <c r="E20" s="5">
        <v>44292</v>
      </c>
      <c r="F20" s="5">
        <v>44293</v>
      </c>
      <c r="G20" s="4" t="s">
        <v>43</v>
      </c>
      <c r="I20" s="4" t="s">
        <v>44</v>
      </c>
      <c r="J20" s="4" t="s">
        <v>45</v>
      </c>
      <c r="K20" s="4">
        <v>250</v>
      </c>
      <c r="L20" s="5">
        <v>44293</v>
      </c>
      <c r="M20" s="4" t="s">
        <v>46</v>
      </c>
      <c r="N20" s="4">
        <v>100</v>
      </c>
      <c r="O20" s="4">
        <v>5</v>
      </c>
      <c r="P20" s="5">
        <v>44294</v>
      </c>
      <c r="Q20" s="6" t="s">
        <v>56</v>
      </c>
      <c r="R20" s="6" t="s">
        <v>56</v>
      </c>
      <c r="S20" s="6" t="s">
        <v>56</v>
      </c>
      <c r="T20" s="6" t="s">
        <v>56</v>
      </c>
      <c r="U20" s="10" t="s">
        <v>63</v>
      </c>
      <c r="AI20" s="4">
        <v>2</v>
      </c>
      <c r="AJ20" s="4" t="s">
        <v>48</v>
      </c>
      <c r="AL20" s="4" t="s">
        <v>44</v>
      </c>
      <c r="AM20" s="4" t="s">
        <v>44</v>
      </c>
    </row>
    <row r="21" spans="1:39">
      <c r="A21" t="s">
        <v>65</v>
      </c>
      <c r="B21" s="10" t="s">
        <v>55</v>
      </c>
      <c r="D21" s="4" t="s">
        <v>42</v>
      </c>
      <c r="E21" s="5">
        <v>44292</v>
      </c>
      <c r="F21" s="5">
        <v>44294</v>
      </c>
      <c r="G21" s="4" t="s">
        <v>50</v>
      </c>
      <c r="I21" s="4" t="s">
        <v>44</v>
      </c>
      <c r="J21" s="4" t="s">
        <v>45</v>
      </c>
      <c r="K21" s="4">
        <v>50</v>
      </c>
      <c r="L21" s="5">
        <v>44294</v>
      </c>
      <c r="M21" s="4" t="s">
        <v>50</v>
      </c>
      <c r="N21" s="4">
        <v>60</v>
      </c>
      <c r="O21" s="4">
        <v>5</v>
      </c>
      <c r="P21" s="5">
        <v>44295</v>
      </c>
      <c r="Q21" s="6" t="s">
        <v>47</v>
      </c>
      <c r="R21" s="6" t="s">
        <v>47</v>
      </c>
      <c r="S21" s="141">
        <v>28.364573689821501</v>
      </c>
      <c r="T21" s="141">
        <v>28.0187610901508</v>
      </c>
      <c r="V21" s="10">
        <f>IF(Q21&lt;'Master Linear Model'!$B$8, (10^((Q21-'Master Linear Model'!$B$2)/'Master Linear Model'!$A$2)),('Master Linear Model'!$B$7/2))</f>
        <v>10</v>
      </c>
      <c r="W21" s="10">
        <f>IF(R21&lt;'Master Linear Model'!$B$8, (10^((R21-'Master Linear Model'!$B$2)/'Master Linear Model'!$A$2)),('Master Linear Model'!$B$7/2))</f>
        <v>10</v>
      </c>
      <c r="X21" s="10">
        <f t="shared" si="10"/>
        <v>10</v>
      </c>
      <c r="Y21" s="10">
        <f t="shared" si="11"/>
        <v>0</v>
      </c>
      <c r="Z21" s="10">
        <f t="shared" si="12"/>
        <v>2</v>
      </c>
      <c r="AA21" s="10">
        <f t="shared" si="13"/>
        <v>0</v>
      </c>
      <c r="AB21" s="10">
        <f t="shared" si="14"/>
        <v>2.4</v>
      </c>
      <c r="AC21" s="10">
        <f t="shared" si="15"/>
        <v>0</v>
      </c>
      <c r="AD21" s="10">
        <f t="shared" si="8"/>
        <v>240</v>
      </c>
      <c r="AE21" s="10">
        <f t="shared" si="9"/>
        <v>0</v>
      </c>
      <c r="AI21" s="4">
        <v>2</v>
      </c>
      <c r="AJ21" s="4" t="s">
        <v>51</v>
      </c>
      <c r="AL21" s="4" t="s">
        <v>44</v>
      </c>
      <c r="AM21" s="4" t="s">
        <v>44</v>
      </c>
    </row>
    <row r="22" spans="1:39" s="28" customFormat="1">
      <c r="A22" s="31" t="s">
        <v>65</v>
      </c>
      <c r="B22" s="27" t="s">
        <v>55</v>
      </c>
      <c r="C22" s="54"/>
      <c r="D22" s="28" t="s">
        <v>42</v>
      </c>
      <c r="E22" s="29">
        <v>44292</v>
      </c>
      <c r="F22" s="29">
        <v>44298</v>
      </c>
      <c r="G22" s="28" t="s">
        <v>52</v>
      </c>
      <c r="I22" s="28" t="s">
        <v>44</v>
      </c>
      <c r="J22" s="37" t="s">
        <v>45</v>
      </c>
      <c r="K22" s="28">
        <v>230</v>
      </c>
      <c r="L22" s="29">
        <v>44299</v>
      </c>
      <c r="M22" s="28" t="s">
        <v>46</v>
      </c>
      <c r="N22" s="28">
        <v>100</v>
      </c>
      <c r="O22" s="28">
        <v>5</v>
      </c>
      <c r="P22" s="29">
        <v>44301</v>
      </c>
      <c r="Q22" s="32" t="s">
        <v>47</v>
      </c>
      <c r="R22" s="32">
        <v>38.31</v>
      </c>
      <c r="S22" s="32">
        <v>35.630000000000003</v>
      </c>
      <c r="T22" s="32">
        <v>35</v>
      </c>
      <c r="U22" s="27"/>
      <c r="V22" s="27">
        <f>IF(Q22&lt;'Master Linear Model'!$B$8, (10^((Q22-'Master Linear Model'!$B$2)/'Master Linear Model'!$A$2)),('Master Linear Model'!$B$7/2))</f>
        <v>10</v>
      </c>
      <c r="W22" s="27">
        <f>IF(R22&lt;'Master Linear Model'!$B$8, (10^((R22-'Master Linear Model'!$B$2)/'Master Linear Model'!$A$2)),('Master Linear Model'!$B$7/2))</f>
        <v>10</v>
      </c>
      <c r="X22" s="27">
        <f>AVERAGE(V22:W22)</f>
        <v>10</v>
      </c>
      <c r="Y22" s="27">
        <f>STDEV(V22:W22)</f>
        <v>0</v>
      </c>
      <c r="Z22" s="27">
        <f>X22/O22</f>
        <v>2</v>
      </c>
      <c r="AA22" s="27">
        <f>Y22/O22</f>
        <v>0</v>
      </c>
      <c r="AB22" s="27">
        <f>(Z22*N22)/K22</f>
        <v>0.86956521739130432</v>
      </c>
      <c r="AC22" s="27">
        <f>(AA22*N22)/K22</f>
        <v>0</v>
      </c>
      <c r="AD22" s="27">
        <f>AB22*100</f>
        <v>86.956521739130437</v>
      </c>
      <c r="AE22" s="27">
        <f>AC22*100</f>
        <v>0</v>
      </c>
      <c r="AI22" s="28">
        <v>2</v>
      </c>
      <c r="AJ22" s="28" t="s">
        <v>53</v>
      </c>
      <c r="AL22" s="28" t="s">
        <v>44</v>
      </c>
      <c r="AM22" s="28" t="s">
        <v>44</v>
      </c>
    </row>
    <row r="23" spans="1:39">
      <c r="A23" s="10" t="s">
        <v>40</v>
      </c>
      <c r="B23" s="10" t="s">
        <v>41</v>
      </c>
      <c r="D23" s="4" t="s">
        <v>49</v>
      </c>
      <c r="E23" s="5">
        <v>44299</v>
      </c>
      <c r="F23" s="5">
        <v>44299</v>
      </c>
      <c r="G23" s="4" t="s">
        <v>43</v>
      </c>
      <c r="I23" s="4" t="s">
        <v>44</v>
      </c>
      <c r="J23" s="4" t="s">
        <v>45</v>
      </c>
      <c r="K23" s="4">
        <v>250</v>
      </c>
      <c r="L23" s="5">
        <v>44300</v>
      </c>
      <c r="M23" s="4" t="s">
        <v>46</v>
      </c>
      <c r="N23" s="4">
        <v>100</v>
      </c>
      <c r="O23" s="4">
        <v>5</v>
      </c>
      <c r="P23" s="5">
        <v>44301</v>
      </c>
      <c r="Q23" s="141" t="s">
        <v>47</v>
      </c>
      <c r="R23" s="141" t="s">
        <v>47</v>
      </c>
      <c r="S23" s="141">
        <v>38.47</v>
      </c>
      <c r="T23" s="141">
        <v>37.75</v>
      </c>
      <c r="AE23" s="10">
        <f t="shared" ref="AE23:AE43" si="16">AC23*100</f>
        <v>0</v>
      </c>
      <c r="AI23" s="4">
        <v>2</v>
      </c>
      <c r="AJ23" s="4" t="s">
        <v>53</v>
      </c>
      <c r="AL23" s="4" t="s">
        <v>44</v>
      </c>
      <c r="AM23" s="4" t="s">
        <v>44</v>
      </c>
    </row>
    <row r="24" spans="1:39">
      <c r="A24" s="10" t="s">
        <v>40</v>
      </c>
      <c r="B24" s="10" t="s">
        <v>41</v>
      </c>
      <c r="D24" s="4" t="s">
        <v>42</v>
      </c>
      <c r="E24" s="5">
        <v>44299</v>
      </c>
      <c r="F24" s="5">
        <v>44301</v>
      </c>
      <c r="G24" s="4" t="s">
        <v>52</v>
      </c>
      <c r="I24" s="4" t="s">
        <v>44</v>
      </c>
      <c r="J24" s="4" t="s">
        <v>45</v>
      </c>
      <c r="K24" s="4">
        <v>300</v>
      </c>
      <c r="L24" s="5">
        <v>44301</v>
      </c>
      <c r="M24" s="4" t="s">
        <v>46</v>
      </c>
      <c r="N24" s="4">
        <v>100</v>
      </c>
      <c r="O24" s="4">
        <v>5</v>
      </c>
      <c r="P24" s="5">
        <v>44302</v>
      </c>
      <c r="Q24" s="141" t="s">
        <v>66</v>
      </c>
      <c r="R24" s="141" t="s">
        <v>66</v>
      </c>
      <c r="S24" s="141" t="s">
        <v>66</v>
      </c>
      <c r="T24" s="141" t="s">
        <v>66</v>
      </c>
      <c r="U24" s="10" t="s">
        <v>67</v>
      </c>
      <c r="V24" s="10">
        <f>IF(Q24&lt;'Master Linear Model'!$B$8, (10^((Q24-'Master Linear Model'!$B$2)/'Master Linear Model'!$A$2)),('Master Linear Model'!$B$7/2))</f>
        <v>10</v>
      </c>
      <c r="W24" s="10">
        <f>IF(R24&lt;'Master Linear Model'!$B$8, (10^((R24-'Master Linear Model'!$B$2)/'Master Linear Model'!$A$2)),('Master Linear Model'!$B$7/2))</f>
        <v>10</v>
      </c>
      <c r="X24" s="10">
        <f t="shared" ref="X23:X43" si="17">AVERAGE(V24:W24)</f>
        <v>10</v>
      </c>
      <c r="Y24" s="10">
        <f t="shared" ref="Y23:Y43" si="18">STDEV(V24:W24)</f>
        <v>0</v>
      </c>
      <c r="Z24" s="10">
        <f t="shared" ref="Z23:Z43" si="19">X24/O24</f>
        <v>2</v>
      </c>
      <c r="AA24" s="10">
        <f t="shared" ref="AA23:AA43" si="20">Y24/O24</f>
        <v>0</v>
      </c>
      <c r="AB24" s="10">
        <f t="shared" ref="AB23:AB43" si="21">(Z24*N24)/K24</f>
        <v>0.66666666666666663</v>
      </c>
      <c r="AC24" s="10">
        <f t="shared" ref="AC23:AC43" si="22">(AA24*N24)/K24</f>
        <v>0</v>
      </c>
      <c r="AD24" s="10">
        <f t="shared" ref="AD23:AD43" si="23">AB24*100</f>
        <v>66.666666666666657</v>
      </c>
      <c r="AE24" s="10">
        <f t="shared" si="16"/>
        <v>0</v>
      </c>
      <c r="AI24" s="4">
        <v>2</v>
      </c>
      <c r="AJ24" s="4" t="s">
        <v>68</v>
      </c>
      <c r="AL24" s="4" t="s">
        <v>44</v>
      </c>
      <c r="AM24" s="4" t="s">
        <v>44</v>
      </c>
    </row>
    <row r="25" spans="1:39">
      <c r="A25" s="10" t="s">
        <v>40</v>
      </c>
      <c r="B25" s="10" t="s">
        <v>41</v>
      </c>
      <c r="D25" s="4" t="s">
        <v>42</v>
      </c>
      <c r="E25" s="5">
        <v>44299</v>
      </c>
      <c r="F25" s="5">
        <v>44300</v>
      </c>
      <c r="G25" s="4" t="s">
        <v>43</v>
      </c>
      <c r="I25" s="4" t="s">
        <v>44</v>
      </c>
      <c r="J25" s="4" t="s">
        <v>45</v>
      </c>
      <c r="K25" s="4">
        <v>300</v>
      </c>
      <c r="L25" s="5">
        <v>44301</v>
      </c>
      <c r="M25" s="4" t="s">
        <v>46</v>
      </c>
      <c r="N25" s="4">
        <v>100</v>
      </c>
      <c r="O25" s="4">
        <v>5</v>
      </c>
      <c r="P25" s="5">
        <v>44302</v>
      </c>
      <c r="Q25" s="6" t="s">
        <v>47</v>
      </c>
      <c r="R25" s="6" t="s">
        <v>47</v>
      </c>
      <c r="S25" s="141">
        <v>37.973786591256001</v>
      </c>
      <c r="T25" s="141">
        <v>39.1517992343109</v>
      </c>
      <c r="V25" s="10">
        <f>IF(Q25&lt;'Master Linear Model'!$B$8, (10^((Q25-'Master Linear Model'!$B$2)/'Master Linear Model'!$A$2)),('Master Linear Model'!$B$7/2))</f>
        <v>10</v>
      </c>
      <c r="W25" s="10">
        <f>IF(R25&lt;'Master Linear Model'!$B$8, (10^((R25-'Master Linear Model'!$B$2)/'Master Linear Model'!$A$2)),('Master Linear Model'!$B$7/2))</f>
        <v>10</v>
      </c>
      <c r="X25" s="10">
        <f t="shared" si="17"/>
        <v>10</v>
      </c>
      <c r="Y25" s="10">
        <f t="shared" si="18"/>
        <v>0</v>
      </c>
      <c r="Z25" s="10">
        <f t="shared" si="19"/>
        <v>2</v>
      </c>
      <c r="AA25" s="10">
        <f t="shared" si="20"/>
        <v>0</v>
      </c>
      <c r="AB25" s="10">
        <f t="shared" si="21"/>
        <v>0.66666666666666663</v>
      </c>
      <c r="AC25" s="10">
        <f t="shared" si="22"/>
        <v>0</v>
      </c>
      <c r="AD25" s="10">
        <f t="shared" si="23"/>
        <v>66.666666666666657</v>
      </c>
      <c r="AE25" s="10">
        <f t="shared" si="16"/>
        <v>0</v>
      </c>
      <c r="AI25" s="4">
        <v>2</v>
      </c>
      <c r="AJ25" s="4" t="s">
        <v>68</v>
      </c>
      <c r="AL25" s="4" t="s">
        <v>44</v>
      </c>
      <c r="AM25" s="4" t="s">
        <v>44</v>
      </c>
    </row>
    <row r="26" spans="1:39">
      <c r="A26" s="10" t="s">
        <v>40</v>
      </c>
      <c r="B26" s="10" t="s">
        <v>41</v>
      </c>
      <c r="D26" s="4" t="s">
        <v>42</v>
      </c>
      <c r="E26" s="5">
        <v>44299</v>
      </c>
      <c r="F26" s="5">
        <v>44301</v>
      </c>
      <c r="G26" s="4" t="s">
        <v>52</v>
      </c>
      <c r="I26" s="4" t="s">
        <v>44</v>
      </c>
      <c r="J26" s="4" t="s">
        <v>45</v>
      </c>
      <c r="K26" s="4">
        <v>210</v>
      </c>
      <c r="L26" s="5">
        <v>44301</v>
      </c>
      <c r="M26" s="4" t="s">
        <v>46</v>
      </c>
      <c r="N26" s="4">
        <v>100</v>
      </c>
      <c r="O26" s="4">
        <v>5</v>
      </c>
      <c r="P26" s="5">
        <v>44308</v>
      </c>
      <c r="Q26" s="141" t="s">
        <v>47</v>
      </c>
      <c r="R26" s="141">
        <v>38.36</v>
      </c>
      <c r="S26" s="141">
        <v>29.78</v>
      </c>
      <c r="T26" s="141">
        <v>29.63</v>
      </c>
      <c r="V26" s="10">
        <f>IF(Q26&lt;'Master Linear Model'!$B$8, (10^((Q26-'Master Linear Model'!$B$2)/'Master Linear Model'!$A$2)),('Master Linear Model'!$B$7/2))</f>
        <v>10</v>
      </c>
      <c r="W26" s="10">
        <f>IF(R26&lt;'Master Linear Model'!$B$8, (10^((R26-'Master Linear Model'!$B$2)/'Master Linear Model'!$A$2)),('Master Linear Model'!$B$7/2))</f>
        <v>10</v>
      </c>
      <c r="X26" s="10">
        <f t="shared" si="17"/>
        <v>10</v>
      </c>
      <c r="Y26" s="10">
        <f t="shared" si="18"/>
        <v>0</v>
      </c>
      <c r="Z26" s="10">
        <f t="shared" si="19"/>
        <v>2</v>
      </c>
      <c r="AA26" s="10">
        <f t="shared" si="20"/>
        <v>0</v>
      </c>
      <c r="AB26" s="10">
        <f t="shared" si="21"/>
        <v>0.95238095238095233</v>
      </c>
      <c r="AC26" s="10">
        <f t="shared" si="22"/>
        <v>0</v>
      </c>
      <c r="AD26" s="10">
        <f t="shared" si="23"/>
        <v>95.238095238095227</v>
      </c>
      <c r="AE26" s="10">
        <f t="shared" si="16"/>
        <v>0</v>
      </c>
      <c r="AI26" s="4">
        <v>2</v>
      </c>
      <c r="AJ26" s="4" t="s">
        <v>69</v>
      </c>
      <c r="AL26" s="4" t="s">
        <v>44</v>
      </c>
      <c r="AM26" s="4" t="s">
        <v>44</v>
      </c>
    </row>
    <row r="27" spans="1:39">
      <c r="A27" s="10" t="s">
        <v>40</v>
      </c>
      <c r="B27" s="10" t="s">
        <v>41</v>
      </c>
      <c r="D27" s="4" t="s">
        <v>42</v>
      </c>
      <c r="E27" s="5">
        <v>44299</v>
      </c>
      <c r="F27" s="5">
        <v>44301</v>
      </c>
      <c r="G27" s="4" t="s">
        <v>50</v>
      </c>
      <c r="I27" s="4" t="s">
        <v>44</v>
      </c>
      <c r="J27" s="4" t="s">
        <v>45</v>
      </c>
      <c r="K27" s="4">
        <v>50</v>
      </c>
      <c r="L27" s="5">
        <v>44302</v>
      </c>
      <c r="M27" s="4" t="s">
        <v>50</v>
      </c>
      <c r="N27" s="4">
        <v>60</v>
      </c>
      <c r="O27" s="4">
        <v>5</v>
      </c>
      <c r="P27" s="5">
        <v>44308</v>
      </c>
      <c r="Q27" s="6">
        <v>33.619999999999997</v>
      </c>
      <c r="R27" s="6">
        <v>34.21</v>
      </c>
      <c r="S27" s="6">
        <v>25.14</v>
      </c>
      <c r="T27" s="6">
        <v>25.09</v>
      </c>
      <c r="V27" s="10">
        <f>IF(Q27&lt;'Master Linear Model'!$B$8, (10^((Q27-'Master Linear Model'!$B$2)/'Master Linear Model'!$A$2)),('Master Linear Model'!$B$7/2))</f>
        <v>81.748374808714402</v>
      </c>
      <c r="W27" s="10">
        <f>IF(R27&lt;'Master Linear Model'!$B$8, (10^((R27-'Master Linear Model'!$B$2)/'Master Linear Model'!$A$2)),('Master Linear Model'!$B$7/2))</f>
        <v>56.326414652036469</v>
      </c>
      <c r="X27" s="10">
        <f t="shared" si="17"/>
        <v>69.037394730375439</v>
      </c>
      <c r="Y27" s="10">
        <f t="shared" si="18"/>
        <v>17.976040417841148</v>
      </c>
      <c r="Z27" s="10">
        <f t="shared" si="19"/>
        <v>13.807478946075088</v>
      </c>
      <c r="AA27" s="10">
        <f t="shared" si="20"/>
        <v>3.5952080835682296</v>
      </c>
      <c r="AB27" s="10">
        <f t="shared" si="21"/>
        <v>16.568974735290105</v>
      </c>
      <c r="AC27" s="10">
        <f t="shared" si="22"/>
        <v>4.3142497002818754</v>
      </c>
      <c r="AD27" s="10">
        <f t="shared" si="23"/>
        <v>1656.8974735290105</v>
      </c>
      <c r="AE27" s="10">
        <f t="shared" si="16"/>
        <v>431.42497002818754</v>
      </c>
      <c r="AI27" s="4">
        <v>2</v>
      </c>
      <c r="AJ27" s="4" t="s">
        <v>69</v>
      </c>
      <c r="AL27" s="4" t="s">
        <v>44</v>
      </c>
      <c r="AM27" s="4" t="s">
        <v>44</v>
      </c>
    </row>
    <row r="28" spans="1:39">
      <c r="A28" s="10" t="s">
        <v>54</v>
      </c>
      <c r="B28" s="10" t="s">
        <v>55</v>
      </c>
      <c r="D28" s="4" t="s">
        <v>49</v>
      </c>
      <c r="E28" s="5">
        <v>44299</v>
      </c>
      <c r="F28" s="5">
        <v>44299</v>
      </c>
      <c r="G28" s="4" t="s">
        <v>43</v>
      </c>
      <c r="I28" s="4" t="s">
        <v>44</v>
      </c>
      <c r="J28" s="4" t="s">
        <v>45</v>
      </c>
      <c r="K28" s="4">
        <v>250</v>
      </c>
      <c r="L28" s="5">
        <v>44300</v>
      </c>
      <c r="M28" s="4" t="s">
        <v>46</v>
      </c>
      <c r="N28" s="4">
        <v>100</v>
      </c>
      <c r="O28" s="4">
        <v>5</v>
      </c>
      <c r="P28" s="5">
        <v>44301</v>
      </c>
      <c r="Q28" s="6" t="s">
        <v>56</v>
      </c>
      <c r="R28" s="6" t="s">
        <v>56</v>
      </c>
      <c r="S28" s="6" t="s">
        <v>56</v>
      </c>
      <c r="T28" s="6" t="s">
        <v>56</v>
      </c>
      <c r="U28" s="10" t="s">
        <v>63</v>
      </c>
      <c r="AI28" s="4">
        <v>2</v>
      </c>
      <c r="AJ28" s="4" t="s">
        <v>53</v>
      </c>
      <c r="AL28" s="4" t="s">
        <v>44</v>
      </c>
      <c r="AM28" s="4" t="s">
        <v>44</v>
      </c>
    </row>
    <row r="29" spans="1:39">
      <c r="A29" s="10" t="s">
        <v>54</v>
      </c>
      <c r="B29" s="10" t="s">
        <v>55</v>
      </c>
      <c r="D29" s="4" t="s">
        <v>42</v>
      </c>
      <c r="E29" s="5">
        <v>44299</v>
      </c>
      <c r="F29" s="5">
        <v>44301</v>
      </c>
      <c r="G29" s="4" t="s">
        <v>52</v>
      </c>
      <c r="I29" s="4" t="s">
        <v>44</v>
      </c>
      <c r="J29" s="4" t="s">
        <v>45</v>
      </c>
      <c r="K29" s="4">
        <v>300</v>
      </c>
      <c r="L29" s="5">
        <v>44301</v>
      </c>
      <c r="M29" s="4" t="s">
        <v>46</v>
      </c>
      <c r="N29" s="4">
        <v>100</v>
      </c>
      <c r="O29" s="4">
        <v>5</v>
      </c>
      <c r="P29" s="5">
        <v>44302</v>
      </c>
      <c r="Q29" s="6" t="s">
        <v>66</v>
      </c>
      <c r="R29" s="6" t="s">
        <v>66</v>
      </c>
      <c r="S29" s="6" t="s">
        <v>66</v>
      </c>
      <c r="T29" s="6" t="s">
        <v>66</v>
      </c>
      <c r="U29" s="10" t="s">
        <v>67</v>
      </c>
      <c r="V29" s="10">
        <f>IF(Q29&lt;'Master Linear Model'!$B$8, (10^((Q29-'Master Linear Model'!$B$2)/'Master Linear Model'!$A$2)),('Master Linear Model'!$B$7/2))</f>
        <v>10</v>
      </c>
      <c r="W29" s="10">
        <f>IF(R29&lt;'Master Linear Model'!$B$8, (10^((R29-'Master Linear Model'!$B$2)/'Master Linear Model'!$A$2)),('Master Linear Model'!$B$7/2))</f>
        <v>10</v>
      </c>
      <c r="X29" s="10">
        <f t="shared" si="17"/>
        <v>10</v>
      </c>
      <c r="Y29" s="10">
        <f t="shared" si="18"/>
        <v>0</v>
      </c>
      <c r="Z29" s="10">
        <f t="shared" si="19"/>
        <v>2</v>
      </c>
      <c r="AA29" s="10">
        <f t="shared" si="20"/>
        <v>0</v>
      </c>
      <c r="AB29" s="10">
        <f t="shared" si="21"/>
        <v>0.66666666666666663</v>
      </c>
      <c r="AC29" s="10">
        <f t="shared" si="22"/>
        <v>0</v>
      </c>
      <c r="AD29" s="10">
        <f t="shared" si="23"/>
        <v>66.666666666666657</v>
      </c>
      <c r="AE29" s="10">
        <f t="shared" si="16"/>
        <v>0</v>
      </c>
      <c r="AI29" s="4">
        <v>2</v>
      </c>
      <c r="AJ29" s="4" t="s">
        <v>68</v>
      </c>
      <c r="AL29" s="4" t="s">
        <v>44</v>
      </c>
      <c r="AM29" s="4" t="s">
        <v>44</v>
      </c>
    </row>
    <row r="30" spans="1:39">
      <c r="A30" s="10" t="s">
        <v>54</v>
      </c>
      <c r="B30" s="10" t="s">
        <v>55</v>
      </c>
      <c r="D30" s="4" t="s">
        <v>42</v>
      </c>
      <c r="E30" s="5">
        <v>44299</v>
      </c>
      <c r="F30" s="5">
        <v>44300</v>
      </c>
      <c r="G30" s="4" t="s">
        <v>43</v>
      </c>
      <c r="I30" s="4" t="s">
        <v>44</v>
      </c>
      <c r="J30" s="4" t="s">
        <v>45</v>
      </c>
      <c r="K30" s="4">
        <v>300</v>
      </c>
      <c r="L30" s="5">
        <v>44301</v>
      </c>
      <c r="M30" s="4" t="s">
        <v>46</v>
      </c>
      <c r="N30" s="4">
        <v>100</v>
      </c>
      <c r="O30" s="4">
        <v>5</v>
      </c>
      <c r="P30" s="5">
        <v>44302</v>
      </c>
      <c r="Q30" s="6" t="s">
        <v>56</v>
      </c>
      <c r="R30" s="6" t="s">
        <v>56</v>
      </c>
      <c r="S30" s="6" t="s">
        <v>56</v>
      </c>
      <c r="T30" s="6" t="s">
        <v>56</v>
      </c>
      <c r="U30" s="10" t="s">
        <v>70</v>
      </c>
      <c r="V30" s="10">
        <f>IF(Q30&lt;'Master Linear Model'!$B$8, (10^((Q30-'Master Linear Model'!$B$2)/'Master Linear Model'!$A$2)),('Master Linear Model'!$B$7/2))</f>
        <v>10</v>
      </c>
      <c r="W30" s="10">
        <f>IF(R30&lt;'Master Linear Model'!$B$8, (10^((R30-'Master Linear Model'!$B$2)/'Master Linear Model'!$A$2)),('Master Linear Model'!$B$7/2))</f>
        <v>10</v>
      </c>
      <c r="X30" s="10">
        <f t="shared" si="17"/>
        <v>10</v>
      </c>
      <c r="Y30" s="10">
        <f t="shared" si="18"/>
        <v>0</v>
      </c>
      <c r="Z30" s="10">
        <f t="shared" si="19"/>
        <v>2</v>
      </c>
      <c r="AA30" s="10">
        <f t="shared" si="20"/>
        <v>0</v>
      </c>
      <c r="AB30" s="10">
        <f t="shared" si="21"/>
        <v>0.66666666666666663</v>
      </c>
      <c r="AC30" s="10">
        <f t="shared" si="22"/>
        <v>0</v>
      </c>
      <c r="AD30" s="10">
        <f t="shared" si="23"/>
        <v>66.666666666666657</v>
      </c>
      <c r="AE30" s="10">
        <f t="shared" si="16"/>
        <v>0</v>
      </c>
      <c r="AI30" s="4">
        <v>2</v>
      </c>
      <c r="AJ30" s="4" t="s">
        <v>68</v>
      </c>
      <c r="AL30" s="4" t="s">
        <v>44</v>
      </c>
      <c r="AM30" s="4" t="s">
        <v>44</v>
      </c>
    </row>
    <row r="31" spans="1:39">
      <c r="A31" s="10" t="s">
        <v>54</v>
      </c>
      <c r="B31" s="10" t="s">
        <v>55</v>
      </c>
      <c r="D31" s="4" t="s">
        <v>42</v>
      </c>
      <c r="E31" s="5">
        <v>44299</v>
      </c>
      <c r="F31" s="5">
        <v>44300</v>
      </c>
      <c r="G31" s="4" t="s">
        <v>50</v>
      </c>
      <c r="I31" s="4" t="s">
        <v>44</v>
      </c>
      <c r="J31" s="4" t="s">
        <v>45</v>
      </c>
      <c r="K31" s="4">
        <v>60</v>
      </c>
      <c r="L31" s="5">
        <v>44301</v>
      </c>
      <c r="M31" s="4" t="s">
        <v>50</v>
      </c>
      <c r="N31" s="4">
        <v>60</v>
      </c>
      <c r="O31" s="4">
        <v>5</v>
      </c>
      <c r="P31" s="5">
        <v>44301</v>
      </c>
      <c r="Q31" s="141" t="s">
        <v>47</v>
      </c>
      <c r="R31" s="141" t="s">
        <v>47</v>
      </c>
      <c r="S31" s="141">
        <v>30.44</v>
      </c>
      <c r="T31" s="141">
        <v>30.29</v>
      </c>
      <c r="V31" s="10">
        <f>IF(Q31&lt;'Master Linear Model'!$B$8, (10^((Q31-'Master Linear Model'!$B$2)/'Master Linear Model'!$A$2)),('Master Linear Model'!$B$7/2))</f>
        <v>10</v>
      </c>
      <c r="W31" s="10">
        <f>IF(R31&lt;'Master Linear Model'!$B$8, (10^((R31-'Master Linear Model'!$B$2)/'Master Linear Model'!$A$2)),('Master Linear Model'!$B$7/2))</f>
        <v>10</v>
      </c>
      <c r="X31" s="10">
        <f t="shared" si="17"/>
        <v>10</v>
      </c>
      <c r="Y31" s="10">
        <f t="shared" si="18"/>
        <v>0</v>
      </c>
      <c r="Z31" s="10">
        <f t="shared" si="19"/>
        <v>2</v>
      </c>
      <c r="AA31" s="10">
        <f t="shared" si="20"/>
        <v>0</v>
      </c>
      <c r="AB31" s="10">
        <f t="shared" si="21"/>
        <v>2</v>
      </c>
      <c r="AC31" s="10">
        <f t="shared" si="22"/>
        <v>0</v>
      </c>
      <c r="AD31" s="10">
        <f t="shared" si="23"/>
        <v>200</v>
      </c>
      <c r="AE31" s="10">
        <f t="shared" si="16"/>
        <v>0</v>
      </c>
      <c r="AI31" s="4">
        <v>2</v>
      </c>
      <c r="AJ31" s="4" t="s">
        <v>71</v>
      </c>
      <c r="AL31" s="4" t="s">
        <v>44</v>
      </c>
      <c r="AM31" s="4" t="s">
        <v>44</v>
      </c>
    </row>
    <row r="32" spans="1:39">
      <c r="A32" s="10" t="s">
        <v>54</v>
      </c>
      <c r="B32" s="10" t="s">
        <v>55</v>
      </c>
      <c r="D32" s="4" t="s">
        <v>42</v>
      </c>
      <c r="E32" s="5">
        <v>44299</v>
      </c>
      <c r="F32" s="5">
        <v>44301</v>
      </c>
      <c r="G32" s="4" t="s">
        <v>52</v>
      </c>
      <c r="I32" s="4" t="s">
        <v>44</v>
      </c>
      <c r="J32" s="4" t="s">
        <v>45</v>
      </c>
      <c r="K32" s="4">
        <v>270</v>
      </c>
      <c r="L32" s="5">
        <v>44301</v>
      </c>
      <c r="M32" s="4" t="s">
        <v>46</v>
      </c>
      <c r="N32" s="4">
        <v>100</v>
      </c>
      <c r="O32" s="4">
        <v>5</v>
      </c>
      <c r="P32" s="5">
        <v>44308</v>
      </c>
      <c r="Q32" s="141" t="s">
        <v>47</v>
      </c>
      <c r="R32" s="141" t="s">
        <v>47</v>
      </c>
      <c r="S32" s="6">
        <v>31.05</v>
      </c>
      <c r="T32" s="6">
        <v>31.16</v>
      </c>
      <c r="V32" s="10">
        <f>IF(Q32&lt;'Master Linear Model'!$B$8, (10^((Q32-'Master Linear Model'!$B$2)/'Master Linear Model'!$A$2)),('Master Linear Model'!$B$7/2))</f>
        <v>10</v>
      </c>
      <c r="W32" s="10">
        <f>IF(R32&lt;'Master Linear Model'!$B$8, (10^((R32-'Master Linear Model'!$B$2)/'Master Linear Model'!$A$2)),('Master Linear Model'!$B$7/2))</f>
        <v>10</v>
      </c>
      <c r="X32" s="10">
        <f t="shared" si="17"/>
        <v>10</v>
      </c>
      <c r="Y32" s="10">
        <f t="shared" si="18"/>
        <v>0</v>
      </c>
      <c r="Z32" s="10">
        <f t="shared" si="19"/>
        <v>2</v>
      </c>
      <c r="AA32" s="10">
        <f t="shared" si="20"/>
        <v>0</v>
      </c>
      <c r="AB32" s="10">
        <f t="shared" si="21"/>
        <v>0.7407407407407407</v>
      </c>
      <c r="AC32" s="10">
        <f t="shared" si="22"/>
        <v>0</v>
      </c>
      <c r="AD32" s="10">
        <f t="shared" si="23"/>
        <v>74.074074074074076</v>
      </c>
      <c r="AE32" s="10">
        <f t="shared" si="16"/>
        <v>0</v>
      </c>
      <c r="AI32" s="4">
        <v>2</v>
      </c>
      <c r="AJ32" s="4" t="s">
        <v>69</v>
      </c>
      <c r="AL32" s="4" t="s">
        <v>44</v>
      </c>
      <c r="AM32" s="4" t="s">
        <v>44</v>
      </c>
    </row>
    <row r="33" spans="1:39">
      <c r="A33" s="10" t="s">
        <v>58</v>
      </c>
      <c r="B33" s="10" t="s">
        <v>59</v>
      </c>
      <c r="D33" s="4" t="s">
        <v>42</v>
      </c>
      <c r="E33" s="5">
        <v>44299</v>
      </c>
      <c r="F33" s="5">
        <v>44300</v>
      </c>
      <c r="G33" s="4" t="s">
        <v>43</v>
      </c>
      <c r="I33" s="4" t="s">
        <v>44</v>
      </c>
      <c r="J33" s="4" t="s">
        <v>45</v>
      </c>
      <c r="K33" s="4">
        <v>300</v>
      </c>
      <c r="L33" s="5">
        <v>44301</v>
      </c>
      <c r="M33" s="4" t="s">
        <v>46</v>
      </c>
      <c r="N33" s="4">
        <v>100</v>
      </c>
      <c r="O33" s="4">
        <v>5</v>
      </c>
      <c r="P33" s="5">
        <v>44302</v>
      </c>
      <c r="Q33" s="141" t="s">
        <v>47</v>
      </c>
      <c r="R33" s="141" t="s">
        <v>47</v>
      </c>
      <c r="S33" s="141">
        <v>32.497600677590697</v>
      </c>
      <c r="T33" s="141">
        <v>32.295103401223301</v>
      </c>
      <c r="V33" s="10">
        <f>IF(Q33&lt;'Master Linear Model'!$B$8, (10^((Q33-'Master Linear Model'!$B$2)/'Master Linear Model'!$A$2)),('Master Linear Model'!$B$7/2))</f>
        <v>10</v>
      </c>
      <c r="W33" s="10">
        <f>IF(R33&lt;'Master Linear Model'!$B$8, (10^((R33-'Master Linear Model'!$B$2)/'Master Linear Model'!$A$2)),('Master Linear Model'!$B$7/2))</f>
        <v>10</v>
      </c>
      <c r="X33" s="10">
        <f t="shared" si="17"/>
        <v>10</v>
      </c>
      <c r="Y33" s="10">
        <f t="shared" si="18"/>
        <v>0</v>
      </c>
      <c r="Z33" s="10">
        <f t="shared" si="19"/>
        <v>2</v>
      </c>
      <c r="AA33" s="10">
        <f t="shared" si="20"/>
        <v>0</v>
      </c>
      <c r="AB33" s="10">
        <f t="shared" si="21"/>
        <v>0.66666666666666663</v>
      </c>
      <c r="AC33" s="10">
        <f t="shared" si="22"/>
        <v>0</v>
      </c>
      <c r="AD33" s="10">
        <f t="shared" si="23"/>
        <v>66.666666666666657</v>
      </c>
      <c r="AE33" s="10">
        <f t="shared" si="16"/>
        <v>0</v>
      </c>
      <c r="AF33" s="21">
        <v>23350422806</v>
      </c>
      <c r="AI33" s="4">
        <v>2</v>
      </c>
      <c r="AJ33" s="4" t="s">
        <v>68</v>
      </c>
      <c r="AL33" s="4" t="s">
        <v>44</v>
      </c>
      <c r="AM33" s="4" t="s">
        <v>44</v>
      </c>
    </row>
    <row r="34" spans="1:39">
      <c r="A34" s="10" t="s">
        <v>58</v>
      </c>
      <c r="B34" s="10" t="s">
        <v>59</v>
      </c>
      <c r="D34" s="4" t="s">
        <v>49</v>
      </c>
      <c r="E34" s="5">
        <v>44299</v>
      </c>
      <c r="F34" s="5">
        <v>44300</v>
      </c>
      <c r="G34" s="4" t="s">
        <v>43</v>
      </c>
      <c r="I34" s="4" t="s">
        <v>44</v>
      </c>
      <c r="J34" s="4" t="s">
        <v>45</v>
      </c>
      <c r="K34" s="4">
        <v>300</v>
      </c>
      <c r="L34" s="5">
        <v>44301</v>
      </c>
      <c r="M34" s="4" t="s">
        <v>46</v>
      </c>
      <c r="N34" s="4">
        <v>100</v>
      </c>
      <c r="O34" s="4">
        <v>5</v>
      </c>
      <c r="P34" s="5">
        <v>44302</v>
      </c>
      <c r="Q34" s="141" t="s">
        <v>47</v>
      </c>
      <c r="R34" s="141" t="s">
        <v>47</v>
      </c>
      <c r="S34" s="141">
        <v>41.480497577991997</v>
      </c>
      <c r="T34" s="141">
        <v>41.468952275443698</v>
      </c>
      <c r="AF34" s="21">
        <v>23350422806</v>
      </c>
      <c r="AI34" s="4">
        <v>2</v>
      </c>
      <c r="AJ34" s="4" t="s">
        <v>68</v>
      </c>
      <c r="AL34" s="4" t="s">
        <v>44</v>
      </c>
      <c r="AM34" s="4" t="s">
        <v>44</v>
      </c>
    </row>
    <row r="35" spans="1:39">
      <c r="A35" s="10" t="s">
        <v>58</v>
      </c>
      <c r="B35" s="10" t="s">
        <v>59</v>
      </c>
      <c r="D35" s="4" t="s">
        <v>42</v>
      </c>
      <c r="E35" s="5">
        <v>44299</v>
      </c>
      <c r="F35" s="5">
        <v>44300</v>
      </c>
      <c r="G35" s="4" t="s">
        <v>50</v>
      </c>
      <c r="I35" s="4" t="s">
        <v>44</v>
      </c>
      <c r="J35" s="4" t="s">
        <v>45</v>
      </c>
      <c r="K35" s="4">
        <v>50</v>
      </c>
      <c r="L35" s="5">
        <v>44301</v>
      </c>
      <c r="M35" s="4" t="s">
        <v>50</v>
      </c>
      <c r="N35" s="4">
        <v>60</v>
      </c>
      <c r="O35" s="4">
        <v>5</v>
      </c>
      <c r="P35" s="5">
        <v>44308</v>
      </c>
      <c r="Q35" s="141" t="s">
        <v>47</v>
      </c>
      <c r="R35" s="141" t="s">
        <v>47</v>
      </c>
      <c r="S35" s="141">
        <v>29.64</v>
      </c>
      <c r="T35" s="141">
        <v>29.83</v>
      </c>
      <c r="V35" s="10">
        <f>IF(Q35&lt;'Master Linear Model'!$B$8, (10^((Q35-'Master Linear Model'!$B$2)/'Master Linear Model'!$A$2)),('Master Linear Model'!$B$7/2))</f>
        <v>10</v>
      </c>
      <c r="W35" s="10">
        <f>IF(R35&lt;'Master Linear Model'!$B$8, (10^((R35-'Master Linear Model'!$B$2)/'Master Linear Model'!$A$2)),('Master Linear Model'!$B$7/2))</f>
        <v>10</v>
      </c>
      <c r="X35" s="10">
        <f t="shared" si="17"/>
        <v>10</v>
      </c>
      <c r="Y35" s="10">
        <f t="shared" si="18"/>
        <v>0</v>
      </c>
      <c r="Z35" s="10">
        <f t="shared" si="19"/>
        <v>2</v>
      </c>
      <c r="AA35" s="10">
        <f t="shared" si="20"/>
        <v>0</v>
      </c>
      <c r="AB35" s="10">
        <f t="shared" si="21"/>
        <v>2.4</v>
      </c>
      <c r="AC35" s="10">
        <f t="shared" si="22"/>
        <v>0</v>
      </c>
      <c r="AD35" s="10">
        <f t="shared" si="23"/>
        <v>240</v>
      </c>
      <c r="AE35" s="10">
        <f t="shared" si="16"/>
        <v>0</v>
      </c>
      <c r="AF35" s="21">
        <v>23350422806</v>
      </c>
      <c r="AI35" s="4">
        <v>2</v>
      </c>
      <c r="AJ35" s="4" t="s">
        <v>69</v>
      </c>
      <c r="AL35" s="4" t="s">
        <v>44</v>
      </c>
      <c r="AM35" s="4" t="s">
        <v>44</v>
      </c>
    </row>
    <row r="36" spans="1:39">
      <c r="A36" s="10" t="s">
        <v>58</v>
      </c>
      <c r="B36" s="10" t="s">
        <v>59</v>
      </c>
      <c r="D36" s="4" t="s">
        <v>42</v>
      </c>
      <c r="E36" s="5">
        <v>44299</v>
      </c>
      <c r="F36" s="5">
        <v>44300</v>
      </c>
      <c r="G36" s="4" t="s">
        <v>52</v>
      </c>
      <c r="I36" s="4" t="s">
        <v>44</v>
      </c>
      <c r="J36" s="4" t="s">
        <v>45</v>
      </c>
      <c r="K36" s="4">
        <v>205</v>
      </c>
      <c r="L36" s="5">
        <v>44300</v>
      </c>
      <c r="M36" s="4" t="s">
        <v>46</v>
      </c>
      <c r="N36" s="4">
        <v>100</v>
      </c>
      <c r="O36" s="4">
        <v>5</v>
      </c>
      <c r="P36" s="5">
        <v>44301</v>
      </c>
      <c r="Q36" s="141" t="s">
        <v>47</v>
      </c>
      <c r="R36" s="141" t="s">
        <v>47</v>
      </c>
      <c r="S36" s="6">
        <v>32.369999999999997</v>
      </c>
      <c r="T36" s="6">
        <v>32.39</v>
      </c>
      <c r="V36" s="10">
        <f>IF(Q36&lt;'Master Linear Model'!$B$8, (10^((Q36-'Master Linear Model'!$B$2)/'Master Linear Model'!$A$2)),('Master Linear Model'!$B$7/2))</f>
        <v>10</v>
      </c>
      <c r="W36" s="10">
        <f>IF(R36&lt;'Master Linear Model'!$B$8, (10^((R36-'Master Linear Model'!$B$2)/'Master Linear Model'!$A$2)),('Master Linear Model'!$B$7/2))</f>
        <v>10</v>
      </c>
      <c r="X36" s="10">
        <f t="shared" si="17"/>
        <v>10</v>
      </c>
      <c r="Y36" s="10">
        <f t="shared" si="18"/>
        <v>0</v>
      </c>
      <c r="Z36" s="10">
        <f t="shared" si="19"/>
        <v>2</v>
      </c>
      <c r="AA36" s="10">
        <f t="shared" si="20"/>
        <v>0</v>
      </c>
      <c r="AB36" s="10">
        <f t="shared" si="21"/>
        <v>0.97560975609756095</v>
      </c>
      <c r="AC36" s="10">
        <f t="shared" si="22"/>
        <v>0</v>
      </c>
      <c r="AD36" s="10">
        <f t="shared" si="23"/>
        <v>97.560975609756099</v>
      </c>
      <c r="AE36" s="10">
        <f t="shared" si="16"/>
        <v>0</v>
      </c>
      <c r="AF36" s="21">
        <v>23350422806</v>
      </c>
      <c r="AI36" s="4">
        <v>2</v>
      </c>
      <c r="AJ36" s="4" t="s">
        <v>53</v>
      </c>
      <c r="AL36" s="4" t="s">
        <v>44</v>
      </c>
      <c r="AM36" s="4" t="s">
        <v>44</v>
      </c>
    </row>
    <row r="37" spans="1:39">
      <c r="A37" t="s">
        <v>62</v>
      </c>
      <c r="B37" s="10" t="s">
        <v>55</v>
      </c>
      <c r="D37" s="4" t="s">
        <v>49</v>
      </c>
      <c r="E37" s="5">
        <v>44299</v>
      </c>
      <c r="F37" s="5">
        <v>44300</v>
      </c>
      <c r="G37" s="4" t="s">
        <v>43</v>
      </c>
      <c r="I37" s="4" t="s">
        <v>44</v>
      </c>
      <c r="J37" s="4" t="s">
        <v>45</v>
      </c>
      <c r="K37" s="4">
        <v>300</v>
      </c>
      <c r="L37" s="5">
        <v>44301</v>
      </c>
      <c r="M37" s="4" t="s">
        <v>46</v>
      </c>
      <c r="N37" s="4">
        <v>100</v>
      </c>
      <c r="O37" s="4">
        <v>5</v>
      </c>
      <c r="P37" s="5">
        <v>44302</v>
      </c>
      <c r="Q37" s="141" t="s">
        <v>56</v>
      </c>
      <c r="R37" s="141" t="s">
        <v>56</v>
      </c>
      <c r="S37" s="141" t="s">
        <v>56</v>
      </c>
      <c r="T37" s="141" t="s">
        <v>56</v>
      </c>
      <c r="U37" s="10" t="s">
        <v>70</v>
      </c>
      <c r="AI37" s="4">
        <v>2</v>
      </c>
      <c r="AJ37" s="4" t="s">
        <v>68</v>
      </c>
      <c r="AL37" s="4" t="s">
        <v>44</v>
      </c>
      <c r="AM37" s="4" t="s">
        <v>44</v>
      </c>
    </row>
    <row r="38" spans="1:39">
      <c r="A38" t="s">
        <v>62</v>
      </c>
      <c r="B38" s="10" t="s">
        <v>55</v>
      </c>
      <c r="D38" s="4" t="s">
        <v>42</v>
      </c>
      <c r="E38" s="5">
        <v>44299</v>
      </c>
      <c r="F38" s="5">
        <v>44300</v>
      </c>
      <c r="G38" s="4" t="s">
        <v>52</v>
      </c>
      <c r="I38" s="4" t="s">
        <v>44</v>
      </c>
      <c r="J38" s="4" t="s">
        <v>45</v>
      </c>
      <c r="K38" s="4">
        <v>300</v>
      </c>
      <c r="L38" s="5">
        <v>44300</v>
      </c>
      <c r="M38" s="4" t="s">
        <v>46</v>
      </c>
      <c r="N38" s="4">
        <v>100</v>
      </c>
      <c r="O38" s="4">
        <v>5</v>
      </c>
      <c r="P38" s="5">
        <v>44301</v>
      </c>
      <c r="Q38" s="141" t="s">
        <v>47</v>
      </c>
      <c r="R38" s="141" t="s">
        <v>47</v>
      </c>
      <c r="S38" s="141">
        <v>37.340000000000003</v>
      </c>
      <c r="T38" s="141">
        <v>37.53</v>
      </c>
      <c r="V38" s="10">
        <f>IF(Q38&lt;'Master Linear Model'!$B$8, (10^((Q38-'Master Linear Model'!$B$2)/'Master Linear Model'!$A$2)),('Master Linear Model'!$B$7/2))</f>
        <v>10</v>
      </c>
      <c r="W38" s="10">
        <f>IF(R38&lt;'Master Linear Model'!$B$8, (10^((R38-'Master Linear Model'!$B$2)/'Master Linear Model'!$A$2)),('Master Linear Model'!$B$7/2))</f>
        <v>10</v>
      </c>
      <c r="X38" s="10">
        <f t="shared" si="17"/>
        <v>10</v>
      </c>
      <c r="Y38" s="10">
        <f t="shared" si="18"/>
        <v>0</v>
      </c>
      <c r="Z38" s="10">
        <f t="shared" si="19"/>
        <v>2</v>
      </c>
      <c r="AA38" s="10">
        <f t="shared" si="20"/>
        <v>0</v>
      </c>
      <c r="AB38" s="10">
        <f t="shared" si="21"/>
        <v>0.66666666666666663</v>
      </c>
      <c r="AC38" s="10">
        <f t="shared" si="22"/>
        <v>0</v>
      </c>
      <c r="AD38" s="10">
        <f t="shared" si="23"/>
        <v>66.666666666666657</v>
      </c>
      <c r="AE38" s="10">
        <f t="shared" si="16"/>
        <v>0</v>
      </c>
      <c r="AJ38" s="4" t="s">
        <v>53</v>
      </c>
      <c r="AL38" s="4" t="s">
        <v>44</v>
      </c>
      <c r="AM38" s="4" t="s">
        <v>44</v>
      </c>
    </row>
    <row r="39" spans="1:39">
      <c r="A39" t="s">
        <v>65</v>
      </c>
      <c r="B39" s="10" t="s">
        <v>55</v>
      </c>
      <c r="D39" s="4" t="s">
        <v>49</v>
      </c>
      <c r="E39" s="5">
        <v>44299</v>
      </c>
      <c r="F39" s="5">
        <v>44299</v>
      </c>
      <c r="G39" s="4" t="s">
        <v>43</v>
      </c>
      <c r="I39" s="4" t="s">
        <v>44</v>
      </c>
      <c r="J39" s="4" t="s">
        <v>45</v>
      </c>
      <c r="K39" s="4">
        <v>250</v>
      </c>
      <c r="L39" s="5">
        <v>44300</v>
      </c>
      <c r="M39" s="4" t="s">
        <v>46</v>
      </c>
      <c r="N39" s="4">
        <v>100</v>
      </c>
      <c r="O39" s="4">
        <v>5</v>
      </c>
      <c r="P39" s="5">
        <v>44301</v>
      </c>
      <c r="Q39" s="141" t="s">
        <v>56</v>
      </c>
      <c r="R39" s="141" t="s">
        <v>56</v>
      </c>
      <c r="S39" s="141" t="s">
        <v>56</v>
      </c>
      <c r="T39" s="141" t="s">
        <v>56</v>
      </c>
      <c r="U39" s="10" t="s">
        <v>63</v>
      </c>
      <c r="AI39" s="4">
        <v>2</v>
      </c>
      <c r="AJ39" s="4" t="s">
        <v>53</v>
      </c>
      <c r="AL39" s="4" t="s">
        <v>44</v>
      </c>
      <c r="AM39" s="4" t="s">
        <v>44</v>
      </c>
    </row>
    <row r="40" spans="1:39">
      <c r="A40" t="s">
        <v>65</v>
      </c>
      <c r="B40" s="10" t="s">
        <v>55</v>
      </c>
      <c r="D40" s="4" t="s">
        <v>42</v>
      </c>
      <c r="E40" s="5">
        <v>44299</v>
      </c>
      <c r="F40" s="5">
        <v>44301</v>
      </c>
      <c r="G40" s="4" t="s">
        <v>52</v>
      </c>
      <c r="I40" s="4" t="s">
        <v>44</v>
      </c>
      <c r="J40" s="4" t="s">
        <v>45</v>
      </c>
      <c r="K40" s="4">
        <v>300</v>
      </c>
      <c r="L40" s="5">
        <v>44301</v>
      </c>
      <c r="M40" s="4" t="s">
        <v>46</v>
      </c>
      <c r="N40" s="4">
        <v>100</v>
      </c>
      <c r="O40" s="4">
        <v>5</v>
      </c>
      <c r="P40" s="5">
        <v>44302</v>
      </c>
      <c r="Q40" s="6" t="s">
        <v>66</v>
      </c>
      <c r="R40" s="6" t="s">
        <v>66</v>
      </c>
      <c r="S40" s="6" t="s">
        <v>66</v>
      </c>
      <c r="T40" s="6" t="s">
        <v>66</v>
      </c>
      <c r="U40" s="10" t="s">
        <v>67</v>
      </c>
      <c r="V40" s="10">
        <f>IF(Q40&lt;'Master Linear Model'!$B$8, (10^((Q40-'Master Linear Model'!$B$2)/'Master Linear Model'!$A$2)),('Master Linear Model'!$B$7/2))</f>
        <v>10</v>
      </c>
      <c r="W40" s="10">
        <f>IF(R40&lt;'Master Linear Model'!$B$8, (10^((R40-'Master Linear Model'!$B$2)/'Master Linear Model'!$A$2)),('Master Linear Model'!$B$7/2))</f>
        <v>10</v>
      </c>
      <c r="X40" s="10">
        <f t="shared" si="17"/>
        <v>10</v>
      </c>
      <c r="Y40" s="10">
        <f t="shared" si="18"/>
        <v>0</v>
      </c>
      <c r="Z40" s="10">
        <f t="shared" si="19"/>
        <v>2</v>
      </c>
      <c r="AA40" s="10">
        <f t="shared" si="20"/>
        <v>0</v>
      </c>
      <c r="AB40" s="10">
        <f t="shared" si="21"/>
        <v>0.66666666666666663</v>
      </c>
      <c r="AC40" s="10">
        <f t="shared" si="22"/>
        <v>0</v>
      </c>
      <c r="AD40" s="10">
        <f t="shared" si="23"/>
        <v>66.666666666666657</v>
      </c>
      <c r="AE40" s="10">
        <f t="shared" si="16"/>
        <v>0</v>
      </c>
      <c r="AI40" s="4">
        <v>2</v>
      </c>
      <c r="AJ40" s="4" t="s">
        <v>68</v>
      </c>
      <c r="AL40" s="4" t="s">
        <v>44</v>
      </c>
      <c r="AM40" s="4" t="s">
        <v>44</v>
      </c>
    </row>
    <row r="41" spans="1:39">
      <c r="A41" t="s">
        <v>65</v>
      </c>
      <c r="B41" s="10" t="s">
        <v>55</v>
      </c>
      <c r="D41" s="4" t="s">
        <v>42</v>
      </c>
      <c r="E41" s="5">
        <v>44299</v>
      </c>
      <c r="F41" s="5">
        <v>44300</v>
      </c>
      <c r="G41" s="4" t="s">
        <v>43</v>
      </c>
      <c r="I41" s="4" t="s">
        <v>44</v>
      </c>
      <c r="J41" s="4" t="s">
        <v>45</v>
      </c>
      <c r="K41" s="4">
        <v>300</v>
      </c>
      <c r="L41" s="5">
        <v>44301</v>
      </c>
      <c r="M41" s="4" t="s">
        <v>46</v>
      </c>
      <c r="N41" s="4">
        <v>100</v>
      </c>
      <c r="O41" s="4">
        <v>5</v>
      </c>
      <c r="P41" s="5">
        <v>44302</v>
      </c>
      <c r="S41" s="141"/>
      <c r="T41" s="141">
        <v>39.211919944202002</v>
      </c>
      <c r="V41" s="10">
        <f>IF(Q41&lt;'Master Linear Model'!$B$8, (10^((Q41-'Master Linear Model'!$B$2)/'Master Linear Model'!$A$2)),('Master Linear Model'!$B$7/2))</f>
        <v>135038444308.42807</v>
      </c>
      <c r="W41" s="10">
        <f>IF(R41&lt;'Master Linear Model'!$B$8, (10^((R41-'Master Linear Model'!$B$2)/'Master Linear Model'!$A$2)),('Master Linear Model'!$B$7/2))</f>
        <v>135038444308.42807</v>
      </c>
      <c r="X41" s="10">
        <f t="shared" si="17"/>
        <v>135038444308.42807</v>
      </c>
      <c r="Y41" s="10">
        <f t="shared" si="18"/>
        <v>0</v>
      </c>
      <c r="Z41" s="10">
        <f t="shared" si="19"/>
        <v>27007688861.685616</v>
      </c>
      <c r="AA41" s="10">
        <f t="shared" si="20"/>
        <v>0</v>
      </c>
      <c r="AB41" s="10">
        <f t="shared" si="21"/>
        <v>9002562953.8952045</v>
      </c>
      <c r="AC41" s="10">
        <f t="shared" si="22"/>
        <v>0</v>
      </c>
      <c r="AD41" s="10">
        <f t="shared" si="23"/>
        <v>900256295389.52051</v>
      </c>
      <c r="AE41" s="10">
        <f t="shared" si="16"/>
        <v>0</v>
      </c>
      <c r="AI41" s="4">
        <v>2</v>
      </c>
      <c r="AJ41" s="4" t="s">
        <v>68</v>
      </c>
      <c r="AL41" s="4" t="s">
        <v>44</v>
      </c>
      <c r="AM41" s="4" t="s">
        <v>44</v>
      </c>
    </row>
    <row r="42" spans="1:39">
      <c r="A42" t="s">
        <v>65</v>
      </c>
      <c r="B42" s="10" t="s">
        <v>55</v>
      </c>
      <c r="D42" s="4" t="s">
        <v>42</v>
      </c>
      <c r="E42" s="5">
        <v>44299</v>
      </c>
      <c r="F42" s="5">
        <v>44301</v>
      </c>
      <c r="G42" s="4" t="s">
        <v>52</v>
      </c>
      <c r="I42" s="4" t="s">
        <v>44</v>
      </c>
      <c r="J42" s="4" t="s">
        <v>45</v>
      </c>
      <c r="K42" s="4">
        <v>130</v>
      </c>
      <c r="L42" s="5">
        <v>44301</v>
      </c>
      <c r="M42" s="4" t="s">
        <v>46</v>
      </c>
      <c r="N42" s="4">
        <v>100</v>
      </c>
      <c r="O42" s="4">
        <v>5</v>
      </c>
      <c r="P42" s="5">
        <v>44308</v>
      </c>
      <c r="Q42" s="6" t="s">
        <v>47</v>
      </c>
      <c r="R42" s="6" t="s">
        <v>47</v>
      </c>
      <c r="S42" s="6">
        <v>32.5</v>
      </c>
      <c r="T42" s="6">
        <v>32.619999999999997</v>
      </c>
      <c r="V42" s="10">
        <f>IF(Q42&lt;'Master Linear Model'!$B$8, (10^((Q42-'Master Linear Model'!$B$2)/'Master Linear Model'!$A$2)),('Master Linear Model'!$B$7/2))</f>
        <v>10</v>
      </c>
      <c r="W42" s="10">
        <f>IF(R42&lt;'Master Linear Model'!$B$8, (10^((R42-'Master Linear Model'!$B$2)/'Master Linear Model'!$A$2)),('Master Linear Model'!$B$7/2))</f>
        <v>10</v>
      </c>
      <c r="X42" s="10">
        <f t="shared" si="17"/>
        <v>10</v>
      </c>
      <c r="Y42" s="10">
        <f t="shared" si="18"/>
        <v>0</v>
      </c>
      <c r="Z42" s="10">
        <f t="shared" si="19"/>
        <v>2</v>
      </c>
      <c r="AA42" s="10">
        <f t="shared" si="20"/>
        <v>0</v>
      </c>
      <c r="AB42" s="10">
        <f t="shared" si="21"/>
        <v>1.5384615384615385</v>
      </c>
      <c r="AC42" s="10">
        <f t="shared" si="22"/>
        <v>0</v>
      </c>
      <c r="AD42" s="10">
        <f t="shared" si="23"/>
        <v>153.84615384615387</v>
      </c>
      <c r="AE42" s="10">
        <f t="shared" si="16"/>
        <v>0</v>
      </c>
      <c r="AI42" s="4">
        <v>2</v>
      </c>
      <c r="AJ42" s="4" t="s">
        <v>69</v>
      </c>
      <c r="AL42" s="4" t="s">
        <v>44</v>
      </c>
      <c r="AM42" s="4" t="s">
        <v>44</v>
      </c>
    </row>
    <row r="43" spans="1:39">
      <c r="A43" t="s">
        <v>65</v>
      </c>
      <c r="B43" s="10" t="s">
        <v>55</v>
      </c>
      <c r="D43" s="4" t="s">
        <v>42</v>
      </c>
      <c r="E43" s="5">
        <v>44299</v>
      </c>
      <c r="F43" s="5">
        <v>44301</v>
      </c>
      <c r="G43" s="4" t="s">
        <v>50</v>
      </c>
      <c r="I43" s="4" t="s">
        <v>44</v>
      </c>
      <c r="J43" s="4" t="s">
        <v>45</v>
      </c>
      <c r="K43" s="4">
        <v>50</v>
      </c>
      <c r="L43" s="5">
        <v>44301</v>
      </c>
      <c r="M43" s="4" t="s">
        <v>50</v>
      </c>
      <c r="N43" s="4">
        <v>60</v>
      </c>
      <c r="O43" s="4">
        <v>5</v>
      </c>
      <c r="P43" s="5">
        <v>44308</v>
      </c>
      <c r="Q43" s="6" t="s">
        <v>47</v>
      </c>
      <c r="R43" s="6" t="s">
        <v>47</v>
      </c>
      <c r="S43" s="6">
        <v>27.54</v>
      </c>
      <c r="T43" s="6">
        <v>27.7</v>
      </c>
      <c r="V43" s="10">
        <f>IF(Q43&lt;'Master Linear Model'!$B$8, (10^((Q43-'Master Linear Model'!$B$2)/'Master Linear Model'!$A$2)),('Master Linear Model'!$B$7/2))</f>
        <v>10</v>
      </c>
      <c r="W43" s="10">
        <f>IF(R43&lt;'Master Linear Model'!$B$8, (10^((R43-'Master Linear Model'!$B$2)/'Master Linear Model'!$A$2)),('Master Linear Model'!$B$7/2))</f>
        <v>10</v>
      </c>
      <c r="X43" s="10">
        <f t="shared" si="17"/>
        <v>10</v>
      </c>
      <c r="Y43" s="10">
        <f t="shared" si="18"/>
        <v>0</v>
      </c>
      <c r="Z43" s="10">
        <f t="shared" si="19"/>
        <v>2</v>
      </c>
      <c r="AA43" s="10">
        <f t="shared" si="20"/>
        <v>0</v>
      </c>
      <c r="AB43" s="10">
        <f t="shared" si="21"/>
        <v>2.4</v>
      </c>
      <c r="AC43" s="10">
        <f t="shared" si="22"/>
        <v>0</v>
      </c>
      <c r="AD43" s="10">
        <f t="shared" si="23"/>
        <v>240</v>
      </c>
      <c r="AE43" s="10">
        <f t="shared" si="16"/>
        <v>0</v>
      </c>
      <c r="AI43" s="4">
        <v>2</v>
      </c>
      <c r="AJ43" s="4" t="s">
        <v>69</v>
      </c>
      <c r="AL43" s="4" t="s">
        <v>44</v>
      </c>
      <c r="AM43" s="4" t="s">
        <v>44</v>
      </c>
    </row>
    <row r="44" spans="1:39" s="28" customFormat="1">
      <c r="A44" s="31" t="s">
        <v>60</v>
      </c>
      <c r="B44" s="27" t="s">
        <v>61</v>
      </c>
      <c r="C44" s="54"/>
      <c r="D44" s="28" t="s">
        <v>49</v>
      </c>
      <c r="E44" s="29">
        <v>44299</v>
      </c>
      <c r="F44" s="29">
        <v>44299</v>
      </c>
      <c r="G44" s="28" t="s">
        <v>43</v>
      </c>
      <c r="I44" s="28" t="s">
        <v>44</v>
      </c>
      <c r="J44" s="37" t="s">
        <v>45</v>
      </c>
      <c r="K44" s="28">
        <v>250</v>
      </c>
      <c r="L44" s="29">
        <v>44300</v>
      </c>
      <c r="M44" s="28" t="s">
        <v>46</v>
      </c>
      <c r="N44" s="28">
        <v>100</v>
      </c>
      <c r="O44" s="28">
        <v>5</v>
      </c>
      <c r="P44" s="29">
        <v>44301</v>
      </c>
      <c r="Q44" s="32" t="s">
        <v>56</v>
      </c>
      <c r="R44" s="32" t="s">
        <v>56</v>
      </c>
      <c r="S44" s="32" t="s">
        <v>56</v>
      </c>
      <c r="T44" s="32" t="s">
        <v>56</v>
      </c>
      <c r="U44" s="27" t="s">
        <v>63</v>
      </c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I44" s="28">
        <v>2</v>
      </c>
      <c r="AL44" s="28" t="s">
        <v>72</v>
      </c>
      <c r="AM44" s="28" t="s">
        <v>72</v>
      </c>
    </row>
    <row r="45" spans="1:39">
      <c r="A45" s="10" t="s">
        <v>73</v>
      </c>
      <c r="B45" s="10" t="s">
        <v>74</v>
      </c>
      <c r="D45" s="4" t="s">
        <v>42</v>
      </c>
      <c r="E45" s="5">
        <v>44306</v>
      </c>
      <c r="F45" s="5">
        <v>44308</v>
      </c>
      <c r="G45" s="4" t="s">
        <v>52</v>
      </c>
      <c r="I45" s="4" t="s">
        <v>44</v>
      </c>
      <c r="J45" s="4" t="s">
        <v>45</v>
      </c>
      <c r="K45" s="4">
        <v>300</v>
      </c>
      <c r="L45" s="5">
        <v>44308</v>
      </c>
      <c r="M45" s="4" t="s">
        <v>46</v>
      </c>
      <c r="N45" s="4">
        <v>100</v>
      </c>
      <c r="O45" s="4">
        <v>5</v>
      </c>
      <c r="P45" s="5">
        <v>44309</v>
      </c>
      <c r="Q45" s="141" t="s">
        <v>47</v>
      </c>
      <c r="R45" s="141" t="s">
        <v>47</v>
      </c>
      <c r="S45" s="141">
        <v>29.714323865387399</v>
      </c>
      <c r="T45" s="141">
        <v>29.748421675379699</v>
      </c>
      <c r="V45" s="10">
        <f>IF(Q45&lt;'Master Linear Model'!$B$8, (10^((Q45-'Master Linear Model'!$B$2)/'Master Linear Model'!$A$2)),('Master Linear Model'!$B$7/2))</f>
        <v>10</v>
      </c>
      <c r="W45" s="10">
        <f>IF(R45&lt;'Master Linear Model'!$B$8, (10^((R45-'Master Linear Model'!$B$2)/'Master Linear Model'!$A$2)),('Master Linear Model'!$B$7/2))</f>
        <v>10</v>
      </c>
      <c r="X45" s="10">
        <f t="shared" ref="X45:X67" si="24">AVERAGE(V45:W45)</f>
        <v>10</v>
      </c>
      <c r="Y45" s="10">
        <f t="shared" ref="Y45:Y67" si="25">STDEV(V45:W45)</f>
        <v>0</v>
      </c>
      <c r="Z45" s="10">
        <f t="shared" ref="Z45:Z67" si="26">X45/O45</f>
        <v>2</v>
      </c>
      <c r="AA45" s="10">
        <f t="shared" ref="AA45:AA67" si="27">Y45/O45</f>
        <v>0</v>
      </c>
      <c r="AB45" s="10">
        <f t="shared" ref="AB45:AB67" si="28">(Z45*N45)/K45</f>
        <v>0.66666666666666663</v>
      </c>
      <c r="AC45" s="10">
        <f t="shared" ref="AC45:AC67" si="29">(AA45*N45)/K45</f>
        <v>0</v>
      </c>
      <c r="AD45" s="10">
        <f t="shared" ref="AD45:AD67" si="30">AB45*100</f>
        <v>66.666666666666657</v>
      </c>
      <c r="AE45" s="10">
        <f t="shared" ref="AE45:AE67" si="31">AC45*100</f>
        <v>0</v>
      </c>
      <c r="AI45" s="4">
        <v>2</v>
      </c>
      <c r="AJ45" s="4" t="s">
        <v>75</v>
      </c>
      <c r="AL45" s="4" t="s">
        <v>44</v>
      </c>
      <c r="AM45" s="4" t="s">
        <v>44</v>
      </c>
    </row>
    <row r="46" spans="1:39">
      <c r="A46" s="10" t="s">
        <v>73</v>
      </c>
      <c r="B46" s="10" t="s">
        <v>74</v>
      </c>
      <c r="D46" s="4" t="s">
        <v>42</v>
      </c>
      <c r="E46" s="5">
        <v>44306</v>
      </c>
      <c r="F46" s="5">
        <v>44306</v>
      </c>
      <c r="G46" s="4" t="s">
        <v>43</v>
      </c>
      <c r="I46" s="4" t="s">
        <v>44</v>
      </c>
      <c r="J46" s="4" t="s">
        <v>45</v>
      </c>
      <c r="K46" s="4">
        <v>300</v>
      </c>
      <c r="L46" s="5">
        <v>44307</v>
      </c>
      <c r="M46" s="4" t="s">
        <v>46</v>
      </c>
      <c r="N46" s="4">
        <v>100</v>
      </c>
      <c r="O46" s="4">
        <v>5</v>
      </c>
      <c r="P46" s="5">
        <v>44309</v>
      </c>
      <c r="Q46" s="141" t="s">
        <v>47</v>
      </c>
      <c r="R46" s="141" t="s">
        <v>47</v>
      </c>
      <c r="S46" s="141">
        <v>30.999165148419198</v>
      </c>
      <c r="T46" s="141">
        <v>30.7971171320218</v>
      </c>
      <c r="V46" s="10">
        <f>IF(Q46&lt;'Master Linear Model'!$B$8, (10^((Q46-'Master Linear Model'!$B$2)/'Master Linear Model'!$A$2)),('Master Linear Model'!$B$7/2))</f>
        <v>10</v>
      </c>
      <c r="W46" s="10">
        <f>IF(R46&lt;'Master Linear Model'!$B$8, (10^((R46-'Master Linear Model'!$B$2)/'Master Linear Model'!$A$2)),('Master Linear Model'!$B$7/2))</f>
        <v>10</v>
      </c>
      <c r="X46" s="10">
        <f t="shared" si="24"/>
        <v>10</v>
      </c>
      <c r="Y46" s="10">
        <f t="shared" si="25"/>
        <v>0</v>
      </c>
      <c r="Z46" s="10">
        <f t="shared" si="26"/>
        <v>2</v>
      </c>
      <c r="AA46" s="10">
        <f t="shared" si="27"/>
        <v>0</v>
      </c>
      <c r="AB46" s="10">
        <f t="shared" si="28"/>
        <v>0.66666666666666663</v>
      </c>
      <c r="AC46" s="10">
        <f t="shared" si="29"/>
        <v>0</v>
      </c>
      <c r="AD46" s="10">
        <f t="shared" si="30"/>
        <v>66.666666666666657</v>
      </c>
      <c r="AE46" s="10">
        <f t="shared" si="31"/>
        <v>0</v>
      </c>
      <c r="AI46" s="4">
        <v>2</v>
      </c>
      <c r="AJ46" s="4" t="s">
        <v>75</v>
      </c>
      <c r="AL46" s="4" t="s">
        <v>44</v>
      </c>
      <c r="AM46" s="4" t="s">
        <v>44</v>
      </c>
    </row>
    <row r="47" spans="1:39">
      <c r="A47" s="10" t="s">
        <v>73</v>
      </c>
      <c r="B47" s="10" t="s">
        <v>74</v>
      </c>
      <c r="D47" s="4" t="s">
        <v>42</v>
      </c>
      <c r="E47" s="5">
        <v>44306</v>
      </c>
      <c r="F47" s="5">
        <v>44307</v>
      </c>
      <c r="G47" s="4" t="s">
        <v>50</v>
      </c>
      <c r="I47" s="4" t="s">
        <v>44</v>
      </c>
      <c r="J47" s="4" t="s">
        <v>45</v>
      </c>
      <c r="K47" s="4">
        <v>50</v>
      </c>
      <c r="L47" s="5">
        <v>44308</v>
      </c>
      <c r="M47" s="4" t="s">
        <v>50</v>
      </c>
      <c r="N47" s="4">
        <v>60</v>
      </c>
      <c r="O47" s="4">
        <v>5</v>
      </c>
      <c r="P47" s="5">
        <v>44313</v>
      </c>
      <c r="Q47" s="141" t="s">
        <v>47</v>
      </c>
      <c r="R47" s="141" t="s">
        <v>47</v>
      </c>
      <c r="S47" s="141">
        <v>26.69</v>
      </c>
      <c r="T47" s="141">
        <v>26.54</v>
      </c>
      <c r="V47" s="10">
        <f>IF(Q47&lt;'Master Linear Model'!$B$8, (10^((Q47-'Master Linear Model'!$B$2)/'Master Linear Model'!$A$2)),('Master Linear Model'!$B$7/2))</f>
        <v>10</v>
      </c>
      <c r="W47" s="10">
        <f>IF(R47&lt;'Master Linear Model'!$B$8, (10^((R47-'Master Linear Model'!$B$2)/'Master Linear Model'!$A$2)),('Master Linear Model'!$B$7/2))</f>
        <v>10</v>
      </c>
      <c r="X47" s="10">
        <f t="shared" si="24"/>
        <v>10</v>
      </c>
      <c r="Y47" s="10">
        <f t="shared" si="25"/>
        <v>0</v>
      </c>
      <c r="Z47" s="10">
        <f t="shared" si="26"/>
        <v>2</v>
      </c>
      <c r="AA47" s="10">
        <f t="shared" si="27"/>
        <v>0</v>
      </c>
      <c r="AB47" s="10">
        <f t="shared" si="28"/>
        <v>2.4</v>
      </c>
      <c r="AC47" s="10">
        <f t="shared" si="29"/>
        <v>0</v>
      </c>
      <c r="AD47" s="10">
        <f t="shared" si="30"/>
        <v>240</v>
      </c>
      <c r="AE47" s="10">
        <f t="shared" si="31"/>
        <v>0</v>
      </c>
      <c r="AI47" s="4">
        <v>2</v>
      </c>
      <c r="AL47" s="4" t="s">
        <v>72</v>
      </c>
      <c r="AM47" s="4" t="s">
        <v>72</v>
      </c>
    </row>
    <row r="48" spans="1:39">
      <c r="A48" t="s">
        <v>76</v>
      </c>
      <c r="B48" s="10" t="s">
        <v>55</v>
      </c>
      <c r="D48" s="4" t="s">
        <v>42</v>
      </c>
      <c r="E48" s="5">
        <v>44306</v>
      </c>
      <c r="F48" s="5">
        <v>44306</v>
      </c>
      <c r="G48" s="4" t="s">
        <v>43</v>
      </c>
      <c r="I48" s="4" t="s">
        <v>44</v>
      </c>
      <c r="J48" s="4" t="s">
        <v>45</v>
      </c>
      <c r="K48" s="4">
        <v>300</v>
      </c>
      <c r="L48" s="5">
        <v>44307</v>
      </c>
      <c r="M48" s="4" t="s">
        <v>46</v>
      </c>
      <c r="N48" s="4">
        <v>100</v>
      </c>
      <c r="O48" s="4">
        <v>5</v>
      </c>
      <c r="P48" s="5">
        <v>44308</v>
      </c>
      <c r="Q48" s="6">
        <v>35.93</v>
      </c>
      <c r="R48" s="6">
        <v>36.270000000000003</v>
      </c>
      <c r="S48" s="6">
        <v>31.28</v>
      </c>
      <c r="T48" s="6">
        <v>31.88</v>
      </c>
      <c r="V48" s="10">
        <f>IF(Q48&lt;'Master Linear Model'!$B$8, (10^((Q48-'Master Linear Model'!$B$2)/'Master Linear Model'!$A$2)),('Master Linear Model'!$B$7/2))</f>
        <v>10</v>
      </c>
      <c r="W48" s="10">
        <f>IF(R48&lt;'Master Linear Model'!$B$8, (10^((R48-'Master Linear Model'!$B$2)/'Master Linear Model'!$A$2)),('Master Linear Model'!$B$7/2))</f>
        <v>10</v>
      </c>
      <c r="X48" s="10">
        <f t="shared" si="24"/>
        <v>10</v>
      </c>
      <c r="Y48" s="10">
        <f t="shared" si="25"/>
        <v>0</v>
      </c>
      <c r="Z48" s="10">
        <f t="shared" si="26"/>
        <v>2</v>
      </c>
      <c r="AA48" s="10">
        <f t="shared" si="27"/>
        <v>0</v>
      </c>
      <c r="AB48" s="10">
        <f t="shared" si="28"/>
        <v>0.66666666666666663</v>
      </c>
      <c r="AC48" s="10">
        <f t="shared" si="29"/>
        <v>0</v>
      </c>
      <c r="AD48" s="10">
        <f t="shared" si="30"/>
        <v>66.666666666666657</v>
      </c>
      <c r="AE48" s="10">
        <f t="shared" si="31"/>
        <v>0</v>
      </c>
      <c r="AI48" s="4">
        <v>2</v>
      </c>
      <c r="AJ48" s="4" t="s">
        <v>69</v>
      </c>
      <c r="AL48" s="4" t="s">
        <v>44</v>
      </c>
      <c r="AM48" s="4" t="s">
        <v>44</v>
      </c>
    </row>
    <row r="49" spans="1:39">
      <c r="A49" t="s">
        <v>76</v>
      </c>
      <c r="B49" s="10" t="s">
        <v>55</v>
      </c>
      <c r="D49" s="4" t="s">
        <v>42</v>
      </c>
      <c r="E49" s="5">
        <v>44306</v>
      </c>
      <c r="F49" s="5">
        <v>44306</v>
      </c>
      <c r="G49" s="4" t="s">
        <v>50</v>
      </c>
      <c r="I49" s="4" t="s">
        <v>44</v>
      </c>
      <c r="J49" s="4" t="s">
        <v>45</v>
      </c>
      <c r="K49" s="4">
        <v>50</v>
      </c>
      <c r="L49" s="5">
        <v>44309</v>
      </c>
      <c r="M49" s="4" t="s">
        <v>50</v>
      </c>
      <c r="N49" s="4">
        <v>60</v>
      </c>
      <c r="O49" s="4">
        <v>5</v>
      </c>
      <c r="P49" s="5">
        <v>44313</v>
      </c>
      <c r="Q49" s="6" t="s">
        <v>47</v>
      </c>
      <c r="R49" s="6">
        <v>38.06</v>
      </c>
      <c r="S49" s="141">
        <v>27.35</v>
      </c>
      <c r="T49" s="141">
        <v>27.47</v>
      </c>
      <c r="V49" s="10">
        <f>IF(Q49&lt;'Master Linear Model'!$B$8, (10^((Q49-'Master Linear Model'!$B$2)/'Master Linear Model'!$A$2)),('Master Linear Model'!$B$7/2))</f>
        <v>10</v>
      </c>
      <c r="W49" s="10">
        <f>IF(R49&lt;'Master Linear Model'!$B$8, (10^((R49-'Master Linear Model'!$B$2)/'Master Linear Model'!$A$2)),('Master Linear Model'!$B$7/2))</f>
        <v>10</v>
      </c>
      <c r="X49" s="10">
        <f t="shared" si="24"/>
        <v>10</v>
      </c>
      <c r="Y49" s="10">
        <f t="shared" si="25"/>
        <v>0</v>
      </c>
      <c r="Z49" s="10">
        <f t="shared" si="26"/>
        <v>2</v>
      </c>
      <c r="AA49" s="10">
        <f t="shared" si="27"/>
        <v>0</v>
      </c>
      <c r="AB49" s="10">
        <f t="shared" si="28"/>
        <v>2.4</v>
      </c>
      <c r="AC49" s="10">
        <f t="shared" si="29"/>
        <v>0</v>
      </c>
      <c r="AD49" s="10">
        <f t="shared" si="30"/>
        <v>240</v>
      </c>
      <c r="AE49" s="10">
        <f t="shared" si="31"/>
        <v>0</v>
      </c>
      <c r="AI49" s="4">
        <v>2</v>
      </c>
      <c r="AL49" s="4" t="s">
        <v>72</v>
      </c>
      <c r="AM49" s="4" t="s">
        <v>72</v>
      </c>
    </row>
    <row r="50" spans="1:39">
      <c r="A50" t="s">
        <v>76</v>
      </c>
      <c r="B50" s="10" t="s">
        <v>55</v>
      </c>
      <c r="D50" s="4" t="s">
        <v>42</v>
      </c>
      <c r="E50" s="5">
        <v>44306</v>
      </c>
      <c r="F50" s="5">
        <v>44306</v>
      </c>
      <c r="G50" s="4" t="s">
        <v>52</v>
      </c>
      <c r="I50" s="4" t="s">
        <v>44</v>
      </c>
      <c r="J50" s="4" t="s">
        <v>45</v>
      </c>
      <c r="K50" s="4">
        <v>300</v>
      </c>
      <c r="L50" s="5">
        <v>44308</v>
      </c>
      <c r="M50" s="4" t="s">
        <v>46</v>
      </c>
      <c r="N50" s="4">
        <v>100</v>
      </c>
      <c r="O50" s="4">
        <v>5</v>
      </c>
      <c r="P50" s="5">
        <v>44313</v>
      </c>
      <c r="Q50" s="6">
        <v>37.76</v>
      </c>
      <c r="R50" s="6">
        <v>37.340000000000003</v>
      </c>
      <c r="S50" s="6">
        <v>30.72</v>
      </c>
      <c r="T50" s="6">
        <v>30.35</v>
      </c>
      <c r="V50" s="10">
        <f>IF(Q50&lt;'Master Linear Model'!$B$8, (10^((Q50-'Master Linear Model'!$B$2)/'Master Linear Model'!$A$2)),('Master Linear Model'!$B$7/2))</f>
        <v>10</v>
      </c>
      <c r="W50" s="10">
        <f>IF(R50&lt;'Master Linear Model'!$B$8, (10^((R50-'Master Linear Model'!$B$2)/'Master Linear Model'!$A$2)),('Master Linear Model'!$B$7/2))</f>
        <v>10</v>
      </c>
      <c r="X50" s="10">
        <f t="shared" si="24"/>
        <v>10</v>
      </c>
      <c r="Y50" s="10">
        <f t="shared" si="25"/>
        <v>0</v>
      </c>
      <c r="Z50" s="10">
        <f t="shared" si="26"/>
        <v>2</v>
      </c>
      <c r="AA50" s="10">
        <f t="shared" si="27"/>
        <v>0</v>
      </c>
      <c r="AB50" s="10">
        <f t="shared" si="28"/>
        <v>0.66666666666666663</v>
      </c>
      <c r="AC50" s="10">
        <f t="shared" si="29"/>
        <v>0</v>
      </c>
      <c r="AD50" s="10">
        <f t="shared" si="30"/>
        <v>66.666666666666657</v>
      </c>
      <c r="AE50" s="10">
        <f t="shared" si="31"/>
        <v>0</v>
      </c>
      <c r="AI50" s="4">
        <v>2</v>
      </c>
      <c r="AL50" s="4" t="s">
        <v>72</v>
      </c>
      <c r="AM50" s="4" t="s">
        <v>72</v>
      </c>
    </row>
    <row r="51" spans="1:39">
      <c r="A51" t="s">
        <v>77</v>
      </c>
      <c r="B51" s="10" t="s">
        <v>55</v>
      </c>
      <c r="D51" s="4" t="s">
        <v>42</v>
      </c>
      <c r="E51" s="5">
        <v>44306</v>
      </c>
      <c r="F51" s="5">
        <v>44306</v>
      </c>
      <c r="G51" s="4" t="s">
        <v>43</v>
      </c>
      <c r="I51" s="4" t="s">
        <v>44</v>
      </c>
      <c r="J51" s="4" t="s">
        <v>45</v>
      </c>
      <c r="K51" s="4">
        <v>300</v>
      </c>
      <c r="L51" s="5">
        <v>44307</v>
      </c>
      <c r="M51" s="4" t="s">
        <v>46</v>
      </c>
      <c r="N51" s="4">
        <v>100</v>
      </c>
      <c r="O51" s="4">
        <v>5</v>
      </c>
      <c r="P51" s="5">
        <v>44308</v>
      </c>
      <c r="Q51" s="6">
        <v>38.049999999999997</v>
      </c>
      <c r="R51" s="6">
        <v>36.31</v>
      </c>
      <c r="V51" s="10">
        <f>IF(Q51&lt;'Master Linear Model'!$B$8, (10^((Q51-'Master Linear Model'!$B$2)/'Master Linear Model'!$A$2)),('Master Linear Model'!$B$7/2))</f>
        <v>10</v>
      </c>
      <c r="W51" s="10">
        <f>IF(R51&lt;'Master Linear Model'!$B$8, (10^((R51-'Master Linear Model'!$B$2)/'Master Linear Model'!$A$2)),('Master Linear Model'!$B$7/2))</f>
        <v>10</v>
      </c>
      <c r="X51" s="10">
        <f t="shared" si="24"/>
        <v>10</v>
      </c>
      <c r="Y51" s="10">
        <f t="shared" si="25"/>
        <v>0</v>
      </c>
      <c r="Z51" s="10">
        <f t="shared" si="26"/>
        <v>2</v>
      </c>
      <c r="AA51" s="10">
        <f t="shared" si="27"/>
        <v>0</v>
      </c>
      <c r="AB51" s="10">
        <f t="shared" si="28"/>
        <v>0.66666666666666663</v>
      </c>
      <c r="AC51" s="10">
        <f t="shared" si="29"/>
        <v>0</v>
      </c>
      <c r="AD51" s="10">
        <f t="shared" si="30"/>
        <v>66.666666666666657</v>
      </c>
      <c r="AE51" s="10">
        <f t="shared" si="31"/>
        <v>0</v>
      </c>
      <c r="AI51" s="4">
        <v>2</v>
      </c>
      <c r="AJ51" s="4" t="s">
        <v>69</v>
      </c>
      <c r="AL51" s="4" t="s">
        <v>44</v>
      </c>
      <c r="AM51" s="4" t="s">
        <v>44</v>
      </c>
    </row>
    <row r="52" spans="1:39">
      <c r="A52" t="s">
        <v>77</v>
      </c>
      <c r="B52" s="10" t="s">
        <v>55</v>
      </c>
      <c r="D52" s="4" t="s">
        <v>42</v>
      </c>
      <c r="E52" s="5">
        <v>44306</v>
      </c>
      <c r="F52" s="5">
        <v>44308</v>
      </c>
      <c r="G52" s="4" t="s">
        <v>52</v>
      </c>
      <c r="I52" s="4" t="s">
        <v>44</v>
      </c>
      <c r="J52" s="4" t="s">
        <v>45</v>
      </c>
      <c r="K52" s="4">
        <v>175</v>
      </c>
      <c r="L52" s="5">
        <v>44308</v>
      </c>
      <c r="M52" s="4" t="s">
        <v>46</v>
      </c>
      <c r="N52" s="4">
        <v>100</v>
      </c>
      <c r="O52" s="4">
        <v>5</v>
      </c>
      <c r="P52" s="5">
        <v>44309</v>
      </c>
      <c r="Q52" s="141">
        <v>34.313122492019197</v>
      </c>
      <c r="R52" s="141">
        <v>34.005904015930497</v>
      </c>
      <c r="S52" s="141">
        <v>30.162136348868401</v>
      </c>
      <c r="T52" s="141">
        <v>30.5154472081603</v>
      </c>
      <c r="V52" s="10">
        <f>IF(Q52&lt;'Master Linear Model'!$B$8, (10^((Q52-'Master Linear Model'!$B$2)/'Master Linear Model'!$A$2)),('Master Linear Model'!$B$7/2))</f>
        <v>52.776166335487638</v>
      </c>
      <c r="W52" s="10">
        <f>IF(R52&lt;'Master Linear Model'!$B$8, (10^((R52-'Master Linear Model'!$B$2)/'Master Linear Model'!$A$2)),('Master Linear Model'!$B$7/2))</f>
        <v>64.07246438528</v>
      </c>
      <c r="X52" s="10">
        <f t="shared" si="24"/>
        <v>58.424315360383815</v>
      </c>
      <c r="Y52" s="10">
        <f t="shared" si="25"/>
        <v>7.9876889533125519</v>
      </c>
      <c r="Z52" s="10">
        <f t="shared" si="26"/>
        <v>11.684863072076762</v>
      </c>
      <c r="AA52" s="10">
        <f t="shared" si="27"/>
        <v>1.5975377906625103</v>
      </c>
      <c r="AB52" s="10">
        <f t="shared" si="28"/>
        <v>6.6770646126152924</v>
      </c>
      <c r="AC52" s="10">
        <f t="shared" si="29"/>
        <v>0.91287873752143456</v>
      </c>
      <c r="AD52" s="10">
        <f t="shared" si="30"/>
        <v>667.70646126152928</v>
      </c>
      <c r="AE52" s="10">
        <f t="shared" si="31"/>
        <v>91.287873752143454</v>
      </c>
      <c r="AI52" s="4">
        <v>2</v>
      </c>
      <c r="AJ52" s="4" t="s">
        <v>75</v>
      </c>
      <c r="AL52" s="4" t="s">
        <v>44</v>
      </c>
      <c r="AM52" s="4" t="s">
        <v>44</v>
      </c>
    </row>
    <row r="53" spans="1:39">
      <c r="A53" t="s">
        <v>77</v>
      </c>
      <c r="B53" s="10" t="s">
        <v>55</v>
      </c>
      <c r="D53" s="4" t="s">
        <v>42</v>
      </c>
      <c r="E53" s="5">
        <v>44306</v>
      </c>
      <c r="F53" s="5">
        <v>44306</v>
      </c>
      <c r="G53" s="4" t="s">
        <v>50</v>
      </c>
      <c r="I53" s="4" t="s">
        <v>44</v>
      </c>
      <c r="J53" s="4" t="s">
        <v>45</v>
      </c>
      <c r="K53" s="4">
        <v>50</v>
      </c>
      <c r="L53" s="5">
        <v>44309</v>
      </c>
      <c r="M53" s="4" t="s">
        <v>50</v>
      </c>
      <c r="N53" s="4">
        <v>60</v>
      </c>
      <c r="O53" s="4">
        <v>5</v>
      </c>
      <c r="P53" s="5">
        <v>44313</v>
      </c>
      <c r="Q53" s="6">
        <v>36.840000000000003</v>
      </c>
      <c r="R53" s="6">
        <v>37.47</v>
      </c>
      <c r="S53" s="141">
        <v>27.35</v>
      </c>
      <c r="T53" s="141">
        <v>27.22</v>
      </c>
      <c r="V53" s="10">
        <f>IF(Q53&lt;'Master Linear Model'!$B$8, (10^((Q53-'Master Linear Model'!$B$2)/'Master Linear Model'!$A$2)),('Master Linear Model'!$B$7/2))</f>
        <v>10</v>
      </c>
      <c r="W53" s="10">
        <f>IF(R53&lt;'Master Linear Model'!$B$8, (10^((R53-'Master Linear Model'!$B$2)/'Master Linear Model'!$A$2)),('Master Linear Model'!$B$7/2))</f>
        <v>10</v>
      </c>
      <c r="X53" s="10">
        <f t="shared" si="24"/>
        <v>10</v>
      </c>
      <c r="Y53" s="10">
        <f t="shared" si="25"/>
        <v>0</v>
      </c>
      <c r="Z53" s="10">
        <f t="shared" si="26"/>
        <v>2</v>
      </c>
      <c r="AA53" s="10">
        <f t="shared" si="27"/>
        <v>0</v>
      </c>
      <c r="AB53" s="10">
        <f t="shared" si="28"/>
        <v>2.4</v>
      </c>
      <c r="AC53" s="10">
        <f t="shared" si="29"/>
        <v>0</v>
      </c>
      <c r="AD53" s="10">
        <f t="shared" si="30"/>
        <v>240</v>
      </c>
      <c r="AE53" s="10">
        <f t="shared" si="31"/>
        <v>0</v>
      </c>
      <c r="AI53" s="4">
        <v>2</v>
      </c>
      <c r="AL53" s="4" t="s">
        <v>72</v>
      </c>
      <c r="AM53" s="4" t="s">
        <v>72</v>
      </c>
    </row>
    <row r="54" spans="1:39">
      <c r="A54" t="s">
        <v>78</v>
      </c>
      <c r="B54" s="10" t="s">
        <v>55</v>
      </c>
      <c r="D54" s="4" t="s">
        <v>42</v>
      </c>
      <c r="E54" s="5">
        <v>44306</v>
      </c>
      <c r="F54" s="5">
        <v>44306</v>
      </c>
      <c r="G54" s="4" t="s">
        <v>43</v>
      </c>
      <c r="I54" s="4" t="s">
        <v>44</v>
      </c>
      <c r="J54" s="4" t="s">
        <v>45</v>
      </c>
      <c r="K54" s="4">
        <v>250</v>
      </c>
      <c r="L54" s="5">
        <v>44307</v>
      </c>
      <c r="M54" s="4" t="s">
        <v>46</v>
      </c>
      <c r="N54" s="4">
        <v>100</v>
      </c>
      <c r="O54" s="4">
        <v>5</v>
      </c>
      <c r="P54" s="5">
        <v>44309</v>
      </c>
      <c r="R54" s="141">
        <v>38.679053798965597</v>
      </c>
      <c r="S54" s="141">
        <v>33.6085397628297</v>
      </c>
      <c r="T54" s="141">
        <v>33.854330954093498</v>
      </c>
      <c r="V54" s="10">
        <f>IF(Q54&lt;'Master Linear Model'!$B$8, (10^((Q54-'Master Linear Model'!$B$2)/'Master Linear Model'!$A$2)),('Master Linear Model'!$B$7/2))</f>
        <v>135038444308.42807</v>
      </c>
      <c r="W54" s="10">
        <f>IF(R54&lt;'Master Linear Model'!$B$8, (10^((R54-'Master Linear Model'!$B$2)/'Master Linear Model'!$A$2)),('Master Linear Model'!$B$7/2))</f>
        <v>10</v>
      </c>
      <c r="X54" s="10">
        <f t="shared" si="24"/>
        <v>67519222159.214035</v>
      </c>
      <c r="Y54" s="10">
        <f t="shared" si="25"/>
        <v>95486599684.300369</v>
      </c>
      <c r="Z54" s="10">
        <f t="shared" si="26"/>
        <v>13503844431.842808</v>
      </c>
      <c r="AA54" s="10">
        <f t="shared" si="27"/>
        <v>19097319936.860073</v>
      </c>
      <c r="AB54" s="10">
        <f t="shared" si="28"/>
        <v>5401537772.7371235</v>
      </c>
      <c r="AC54" s="10">
        <f t="shared" si="29"/>
        <v>7638927974.744029</v>
      </c>
      <c r="AD54" s="10">
        <f t="shared" si="30"/>
        <v>540153777273.71234</v>
      </c>
      <c r="AE54" s="10">
        <f t="shared" si="31"/>
        <v>763892797474.40295</v>
      </c>
      <c r="AI54" s="4">
        <v>2</v>
      </c>
      <c r="AJ54" s="4" t="s">
        <v>75</v>
      </c>
      <c r="AL54" s="4" t="s">
        <v>44</v>
      </c>
      <c r="AM54" s="4" t="s">
        <v>44</v>
      </c>
    </row>
    <row r="55" spans="1:39">
      <c r="A55" t="s">
        <v>78</v>
      </c>
      <c r="B55" s="10" t="s">
        <v>55</v>
      </c>
      <c r="D55" s="4" t="s">
        <v>42</v>
      </c>
      <c r="E55" s="5">
        <v>44306</v>
      </c>
      <c r="F55" s="5">
        <v>44306</v>
      </c>
      <c r="G55" s="4" t="s">
        <v>52</v>
      </c>
      <c r="I55" s="4" t="s">
        <v>44</v>
      </c>
      <c r="J55" s="4" t="s">
        <v>45</v>
      </c>
      <c r="K55" s="4">
        <v>184</v>
      </c>
      <c r="L55" s="5">
        <v>44308</v>
      </c>
      <c r="M55" s="4" t="s">
        <v>46</v>
      </c>
      <c r="N55" s="4">
        <v>100</v>
      </c>
      <c r="O55" s="4">
        <v>5</v>
      </c>
      <c r="P55" s="5">
        <v>44313</v>
      </c>
      <c r="R55" s="6">
        <v>37.950000000000003</v>
      </c>
      <c r="S55" s="6">
        <v>30.61</v>
      </c>
      <c r="T55" s="6">
        <v>30.69</v>
      </c>
      <c r="V55" s="10">
        <f>IF(Q55&lt;'Master Linear Model'!$B$8, (10^((Q55-'Master Linear Model'!$B$2)/'Master Linear Model'!$A$2)),('Master Linear Model'!$B$7/2))</f>
        <v>135038444308.42807</v>
      </c>
      <c r="W55" s="10">
        <f>IF(R55&lt;'Master Linear Model'!$B$8, (10^((R55-'Master Linear Model'!$B$2)/'Master Linear Model'!$A$2)),('Master Linear Model'!$B$7/2))</f>
        <v>10</v>
      </c>
      <c r="X55" s="10">
        <f t="shared" si="24"/>
        <v>67519222159.214035</v>
      </c>
      <c r="Y55" s="10">
        <f t="shared" si="25"/>
        <v>95486599684.300369</v>
      </c>
      <c r="Z55" s="10">
        <f t="shared" si="26"/>
        <v>13503844431.842808</v>
      </c>
      <c r="AA55" s="10">
        <f t="shared" si="27"/>
        <v>19097319936.860073</v>
      </c>
      <c r="AB55" s="10">
        <f t="shared" si="28"/>
        <v>7339045886.8710909</v>
      </c>
      <c r="AC55" s="10">
        <f t="shared" si="29"/>
        <v>10378978226.554388</v>
      </c>
      <c r="AD55" s="10">
        <f t="shared" si="30"/>
        <v>733904588687.10913</v>
      </c>
      <c r="AE55" s="10">
        <f t="shared" si="31"/>
        <v>1037897822655.4388</v>
      </c>
      <c r="AI55" s="4">
        <v>2</v>
      </c>
      <c r="AL55" s="4" t="s">
        <v>72</v>
      </c>
      <c r="AM55" s="4" t="s">
        <v>72</v>
      </c>
    </row>
    <row r="56" spans="1:39">
      <c r="A56" t="s">
        <v>78</v>
      </c>
      <c r="B56" s="10" t="s">
        <v>55</v>
      </c>
      <c r="D56" s="4" t="s">
        <v>42</v>
      </c>
      <c r="E56" s="5">
        <v>44306</v>
      </c>
      <c r="F56" s="5">
        <v>44306</v>
      </c>
      <c r="G56" s="4" t="s">
        <v>50</v>
      </c>
      <c r="I56" s="4" t="s">
        <v>44</v>
      </c>
      <c r="J56" s="4" t="s">
        <v>45</v>
      </c>
      <c r="K56" s="4">
        <v>50</v>
      </c>
      <c r="L56" s="5">
        <v>44309</v>
      </c>
      <c r="M56" s="4" t="s">
        <v>50</v>
      </c>
      <c r="N56" s="4">
        <v>60</v>
      </c>
      <c r="O56" s="4">
        <v>5</v>
      </c>
      <c r="P56" s="5">
        <v>44313</v>
      </c>
      <c r="Q56" s="6" t="s">
        <v>47</v>
      </c>
      <c r="R56" s="6" t="s">
        <v>47</v>
      </c>
      <c r="S56" s="6">
        <v>27</v>
      </c>
      <c r="T56" s="6">
        <v>27.11</v>
      </c>
      <c r="V56" s="10">
        <f>IF(Q56&lt;'Master Linear Model'!$B$8, (10^((Q56-'Master Linear Model'!$B$2)/'Master Linear Model'!$A$2)),('Master Linear Model'!$B$7/2))</f>
        <v>10</v>
      </c>
      <c r="W56" s="10">
        <f>IF(R56&lt;'Master Linear Model'!$B$8, (10^((R56-'Master Linear Model'!$B$2)/'Master Linear Model'!$A$2)),('Master Linear Model'!$B$7/2))</f>
        <v>10</v>
      </c>
      <c r="X56" s="10">
        <f t="shared" si="24"/>
        <v>10</v>
      </c>
      <c r="Y56" s="10">
        <f t="shared" si="25"/>
        <v>0</v>
      </c>
      <c r="Z56" s="10">
        <f t="shared" si="26"/>
        <v>2</v>
      </c>
      <c r="AA56" s="10">
        <f t="shared" si="27"/>
        <v>0</v>
      </c>
      <c r="AB56" s="10">
        <f t="shared" si="28"/>
        <v>2.4</v>
      </c>
      <c r="AC56" s="10">
        <f t="shared" si="29"/>
        <v>0</v>
      </c>
      <c r="AD56" s="10">
        <f t="shared" si="30"/>
        <v>240</v>
      </c>
      <c r="AE56" s="10">
        <f t="shared" si="31"/>
        <v>0</v>
      </c>
      <c r="AI56" s="4">
        <v>2</v>
      </c>
      <c r="AL56" s="4" t="s">
        <v>72</v>
      </c>
      <c r="AM56" s="4" t="s">
        <v>72</v>
      </c>
    </row>
    <row r="57" spans="1:39">
      <c r="A57" s="18" t="s">
        <v>79</v>
      </c>
      <c r="B57" s="10" t="s">
        <v>55</v>
      </c>
      <c r="D57" s="4" t="s">
        <v>42</v>
      </c>
      <c r="E57" s="5">
        <v>44306</v>
      </c>
      <c r="F57" s="5">
        <v>44306</v>
      </c>
      <c r="G57" s="4" t="s">
        <v>43</v>
      </c>
      <c r="I57" s="4" t="s">
        <v>44</v>
      </c>
      <c r="J57" s="4" t="s">
        <v>45</v>
      </c>
      <c r="K57" s="4">
        <v>300</v>
      </c>
      <c r="L57" s="5">
        <v>44307</v>
      </c>
      <c r="M57" s="4" t="s">
        <v>46</v>
      </c>
      <c r="N57" s="4">
        <v>100</v>
      </c>
      <c r="O57" s="4">
        <v>5</v>
      </c>
      <c r="P57" s="5">
        <v>44308</v>
      </c>
      <c r="Q57" s="6">
        <v>30.97</v>
      </c>
      <c r="R57" s="6">
        <v>30.97</v>
      </c>
      <c r="S57" s="6">
        <v>32.04</v>
      </c>
      <c r="T57" s="6">
        <v>31.5</v>
      </c>
      <c r="V57" s="10">
        <f>IF(Q57&lt;'Master Linear Model'!$B$8, (10^((Q57-'Master Linear Model'!$B$2)/'Master Linear Model'!$A$2)),('Master Linear Model'!$B$7/2))</f>
        <v>435.57185381692489</v>
      </c>
      <c r="W57" s="10">
        <f>IF(R57&lt;'Master Linear Model'!$B$8, (10^((R57-'Master Linear Model'!$B$2)/'Master Linear Model'!$A$2)),('Master Linear Model'!$B$7/2))</f>
        <v>435.57185381692489</v>
      </c>
      <c r="X57" s="10">
        <f t="shared" si="24"/>
        <v>435.57185381692489</v>
      </c>
      <c r="Y57" s="10">
        <f t="shared" si="25"/>
        <v>0</v>
      </c>
      <c r="Z57" s="10">
        <f t="shared" si="26"/>
        <v>87.114370763384983</v>
      </c>
      <c r="AA57" s="10">
        <f t="shared" si="27"/>
        <v>0</v>
      </c>
      <c r="AB57" s="10">
        <f t="shared" si="28"/>
        <v>29.038123587794992</v>
      </c>
      <c r="AC57" s="10">
        <f t="shared" si="29"/>
        <v>0</v>
      </c>
      <c r="AD57" s="10">
        <f t="shared" si="30"/>
        <v>2903.8123587794994</v>
      </c>
      <c r="AE57" s="10">
        <f t="shared" si="31"/>
        <v>0</v>
      </c>
      <c r="AI57" s="4">
        <v>2</v>
      </c>
      <c r="AJ57" s="4" t="s">
        <v>69</v>
      </c>
      <c r="AL57" s="4" t="s">
        <v>44</v>
      </c>
      <c r="AM57" s="4" t="s">
        <v>44</v>
      </c>
    </row>
    <row r="58" spans="1:39">
      <c r="A58" s="18" t="s">
        <v>79</v>
      </c>
      <c r="B58" s="10" t="s">
        <v>55</v>
      </c>
      <c r="D58" s="4" t="s">
        <v>42</v>
      </c>
      <c r="E58" s="5">
        <v>44306</v>
      </c>
      <c r="F58" s="5">
        <v>44306</v>
      </c>
      <c r="G58" s="4" t="s">
        <v>50</v>
      </c>
      <c r="I58" s="4" t="s">
        <v>44</v>
      </c>
      <c r="J58" s="4" t="s">
        <v>45</v>
      </c>
      <c r="K58" s="4">
        <v>50</v>
      </c>
      <c r="L58" s="5">
        <v>44309</v>
      </c>
      <c r="M58" s="4" t="s">
        <v>50</v>
      </c>
      <c r="N58" s="4">
        <v>60</v>
      </c>
      <c r="O58" s="4">
        <v>5</v>
      </c>
      <c r="P58" s="5">
        <v>44313</v>
      </c>
      <c r="Q58" s="6">
        <v>34.44</v>
      </c>
      <c r="R58" s="6">
        <v>34</v>
      </c>
      <c r="S58" s="6">
        <v>26.99</v>
      </c>
      <c r="T58" s="6">
        <v>26.94</v>
      </c>
      <c r="V58" s="10">
        <f>IF(Q58&lt;'Master Linear Model'!$B$8, (10^((Q58-'Master Linear Model'!$B$2)/'Master Linear Model'!$A$2)),('Master Linear Model'!$B$7/2))</f>
        <v>48.713618258091905</v>
      </c>
      <c r="W58" s="10">
        <f>IF(R58&lt;'Master Linear Model'!$B$8, (10^((R58-'Master Linear Model'!$B$2)/'Master Linear Model'!$A$2)),('Master Linear Model'!$B$7/2))</f>
        <v>64.311731078239902</v>
      </c>
      <c r="X58" s="10">
        <f t="shared" si="24"/>
        <v>56.5126746681659</v>
      </c>
      <c r="Y58" s="10">
        <f t="shared" si="25"/>
        <v>11.029531348839512</v>
      </c>
      <c r="Z58" s="10">
        <f t="shared" si="26"/>
        <v>11.302534933633179</v>
      </c>
      <c r="AA58" s="10">
        <f t="shared" si="27"/>
        <v>2.2059062697679024</v>
      </c>
      <c r="AB58" s="10">
        <f t="shared" si="28"/>
        <v>13.563041920359815</v>
      </c>
      <c r="AC58" s="10">
        <f t="shared" si="29"/>
        <v>2.647087523721483</v>
      </c>
      <c r="AD58" s="10">
        <f t="shared" si="30"/>
        <v>1356.3041920359815</v>
      </c>
      <c r="AE58" s="10">
        <f t="shared" si="31"/>
        <v>264.7087523721483</v>
      </c>
      <c r="AI58" s="4">
        <v>2</v>
      </c>
      <c r="AL58" s="4" t="s">
        <v>72</v>
      </c>
      <c r="AM58" s="4" t="s">
        <v>72</v>
      </c>
    </row>
    <row r="59" spans="1:39">
      <c r="A59" s="18" t="s">
        <v>79</v>
      </c>
      <c r="B59" s="10" t="s">
        <v>55</v>
      </c>
      <c r="D59" s="4" t="s">
        <v>42</v>
      </c>
      <c r="E59" s="5">
        <v>44306</v>
      </c>
      <c r="F59" s="5">
        <v>44306</v>
      </c>
      <c r="G59" s="4" t="s">
        <v>52</v>
      </c>
      <c r="I59" s="4" t="s">
        <v>44</v>
      </c>
      <c r="J59" s="4" t="s">
        <v>45</v>
      </c>
      <c r="K59" s="4">
        <v>240</v>
      </c>
      <c r="L59" s="5">
        <v>44308</v>
      </c>
      <c r="M59" s="4" t="s">
        <v>46</v>
      </c>
      <c r="N59" s="4">
        <v>100</v>
      </c>
      <c r="O59" s="4">
        <v>5</v>
      </c>
      <c r="P59" s="5">
        <v>44313</v>
      </c>
      <c r="Q59" s="6">
        <v>31.54</v>
      </c>
      <c r="R59" s="6">
        <v>31.27</v>
      </c>
      <c r="S59" s="6">
        <v>31.13</v>
      </c>
      <c r="T59" s="6">
        <v>31.55</v>
      </c>
      <c r="V59" s="10">
        <f>IF(Q59&lt;'Master Linear Model'!$B$8, (10^((Q59-'Master Linear Model'!$B$2)/'Master Linear Model'!$A$2)),('Master Linear Model'!$B$7/2))</f>
        <v>303.93199208382134</v>
      </c>
      <c r="W59" s="10">
        <f>IF(R59&lt;'Master Linear Model'!$B$8, (10^((R59-'Master Linear Model'!$B$2)/'Master Linear Model'!$A$2)),('Master Linear Model'!$B$7/2))</f>
        <v>360.41710309999672</v>
      </c>
      <c r="X59" s="10">
        <f t="shared" si="24"/>
        <v>332.174547591909</v>
      </c>
      <c r="Y59" s="10">
        <f t="shared" si="25"/>
        <v>39.941005035612569</v>
      </c>
      <c r="Z59" s="10">
        <f t="shared" si="26"/>
        <v>66.434909518381801</v>
      </c>
      <c r="AA59" s="10">
        <f t="shared" si="27"/>
        <v>7.9882010071225142</v>
      </c>
      <c r="AB59" s="10">
        <f t="shared" si="28"/>
        <v>27.68121229932575</v>
      </c>
      <c r="AC59" s="10">
        <f t="shared" si="29"/>
        <v>3.3284170863010476</v>
      </c>
      <c r="AD59" s="10">
        <f t="shared" si="30"/>
        <v>2768.1212299325753</v>
      </c>
      <c r="AE59" s="10">
        <f t="shared" si="31"/>
        <v>332.84170863010473</v>
      </c>
      <c r="AI59" s="4">
        <v>2</v>
      </c>
      <c r="AJ59" s="4" t="s">
        <v>75</v>
      </c>
      <c r="AL59" s="4" t="s">
        <v>44</v>
      </c>
      <c r="AM59" s="4" t="s">
        <v>44</v>
      </c>
    </row>
    <row r="60" spans="1:39">
      <c r="A60" t="s">
        <v>80</v>
      </c>
      <c r="B60" s="10" t="s">
        <v>55</v>
      </c>
      <c r="D60" s="4" t="s">
        <v>42</v>
      </c>
      <c r="E60" s="5">
        <v>44306</v>
      </c>
      <c r="F60" s="5">
        <v>44308</v>
      </c>
      <c r="G60" s="4" t="s">
        <v>50</v>
      </c>
      <c r="I60" s="4" t="s">
        <v>44</v>
      </c>
      <c r="J60" s="4" t="s">
        <v>45</v>
      </c>
      <c r="K60" s="4">
        <v>50</v>
      </c>
      <c r="L60" s="5">
        <v>44308</v>
      </c>
      <c r="M60" s="4" t="s">
        <v>50</v>
      </c>
      <c r="N60" s="4">
        <v>60</v>
      </c>
      <c r="O60" s="4">
        <v>5</v>
      </c>
      <c r="P60" s="5">
        <v>44309</v>
      </c>
      <c r="Q60" s="141">
        <v>38.645000740339299</v>
      </c>
      <c r="R60" s="141">
        <v>38.570900034950398</v>
      </c>
      <c r="S60" s="141">
        <v>27.362900212603801</v>
      </c>
      <c r="T60" s="141">
        <v>27.553719464932801</v>
      </c>
      <c r="V60" s="10">
        <f>IF(Q60&lt;'Master Linear Model'!$B$8, (10^((Q60-'Master Linear Model'!$B$2)/'Master Linear Model'!$A$2)),('Master Linear Model'!$B$7/2))</f>
        <v>10</v>
      </c>
      <c r="W60" s="10">
        <f>IF(R60&lt;'Master Linear Model'!$B$8, (10^((R60-'Master Linear Model'!$B$2)/'Master Linear Model'!$A$2)),('Master Linear Model'!$B$7/2))</f>
        <v>10</v>
      </c>
      <c r="X60" s="10">
        <f t="shared" si="24"/>
        <v>10</v>
      </c>
      <c r="Y60" s="10">
        <f t="shared" si="25"/>
        <v>0</v>
      </c>
      <c r="Z60" s="10">
        <f t="shared" si="26"/>
        <v>2</v>
      </c>
      <c r="AA60" s="10">
        <f t="shared" si="27"/>
        <v>0</v>
      </c>
      <c r="AB60" s="10">
        <f t="shared" si="28"/>
        <v>2.4</v>
      </c>
      <c r="AC60" s="10">
        <f t="shared" si="29"/>
        <v>0</v>
      </c>
      <c r="AD60" s="10">
        <f t="shared" si="30"/>
        <v>240</v>
      </c>
      <c r="AE60" s="10">
        <f t="shared" si="31"/>
        <v>0</v>
      </c>
      <c r="AI60" s="4">
        <v>2</v>
      </c>
      <c r="AJ60" s="4" t="s">
        <v>75</v>
      </c>
      <c r="AL60" s="4" t="s">
        <v>44</v>
      </c>
      <c r="AM60" s="4" t="s">
        <v>44</v>
      </c>
    </row>
    <row r="61" spans="1:39">
      <c r="A61" t="s">
        <v>80</v>
      </c>
      <c r="B61" s="10" t="s">
        <v>55</v>
      </c>
      <c r="D61" s="4" t="s">
        <v>42</v>
      </c>
      <c r="E61" s="5">
        <v>44306</v>
      </c>
      <c r="F61" s="5">
        <v>44306</v>
      </c>
      <c r="G61" s="4" t="s">
        <v>43</v>
      </c>
      <c r="I61" s="4" t="s">
        <v>44</v>
      </c>
      <c r="J61" s="4" t="s">
        <v>45</v>
      </c>
      <c r="K61" s="4">
        <v>300</v>
      </c>
      <c r="L61" s="5">
        <v>44307</v>
      </c>
      <c r="M61" s="4" t="s">
        <v>46</v>
      </c>
      <c r="N61" s="4">
        <v>100</v>
      </c>
      <c r="O61" s="4">
        <v>5</v>
      </c>
      <c r="P61" s="5">
        <v>44309</v>
      </c>
      <c r="Q61" s="141">
        <v>34.64</v>
      </c>
      <c r="R61" s="141">
        <v>34.9896212611255</v>
      </c>
      <c r="S61" s="141">
        <v>31.171226856600001</v>
      </c>
      <c r="T61" s="141">
        <v>31.141261854266101</v>
      </c>
      <c r="V61" s="10">
        <f>IF(Q61&lt;'Master Linear Model'!$B$8, (10^((Q61-'Master Linear Model'!$B$2)/'Master Linear Model'!$A$2)),('Master Linear Model'!$B$7/2))</f>
        <v>42.935261334958419</v>
      </c>
      <c r="W61" s="10">
        <f>IF(R61&lt;'Master Linear Model'!$B$8, (10^((R61-'Master Linear Model'!$B$2)/'Master Linear Model'!$A$2)),('Master Linear Model'!$B$7/2))</f>
        <v>34.431383029685371</v>
      </c>
      <c r="X61" s="10">
        <f t="shared" si="24"/>
        <v>38.683322182321895</v>
      </c>
      <c r="Y61" s="10">
        <f t="shared" si="25"/>
        <v>6.0131500160437561</v>
      </c>
      <c r="Z61" s="10">
        <f t="shared" si="26"/>
        <v>7.7366644364643786</v>
      </c>
      <c r="AA61" s="10">
        <f t="shared" si="27"/>
        <v>1.2026300032087511</v>
      </c>
      <c r="AB61" s="10">
        <f t="shared" si="28"/>
        <v>2.5788881454881261</v>
      </c>
      <c r="AC61" s="10">
        <f t="shared" si="29"/>
        <v>0.40087666773625036</v>
      </c>
      <c r="AD61" s="10">
        <f t="shared" si="30"/>
        <v>257.8888145488126</v>
      </c>
      <c r="AE61" s="10">
        <f t="shared" si="31"/>
        <v>40.087666773625038</v>
      </c>
      <c r="AI61" s="4">
        <v>2</v>
      </c>
      <c r="AJ61" s="4" t="s">
        <v>75</v>
      </c>
      <c r="AL61" s="4" t="s">
        <v>44</v>
      </c>
      <c r="AM61" s="4" t="s">
        <v>44</v>
      </c>
    </row>
    <row r="62" spans="1:39">
      <c r="A62" t="s">
        <v>80</v>
      </c>
      <c r="B62" s="10" t="s">
        <v>55</v>
      </c>
      <c r="D62" s="4" t="s">
        <v>42</v>
      </c>
      <c r="E62" s="5">
        <v>44306</v>
      </c>
      <c r="F62" s="5">
        <v>44306</v>
      </c>
      <c r="G62" s="4" t="s">
        <v>52</v>
      </c>
      <c r="I62" s="4" t="s">
        <v>44</v>
      </c>
      <c r="J62" s="4" t="s">
        <v>45</v>
      </c>
      <c r="K62" s="4">
        <v>100</v>
      </c>
      <c r="L62" s="5">
        <v>44308</v>
      </c>
      <c r="M62" s="4" t="s">
        <v>46</v>
      </c>
      <c r="N62" s="4">
        <v>100</v>
      </c>
      <c r="O62" s="4">
        <v>5</v>
      </c>
      <c r="P62" s="5">
        <v>44313</v>
      </c>
      <c r="Q62" s="6">
        <v>36.82</v>
      </c>
      <c r="R62" s="6">
        <v>35.64</v>
      </c>
      <c r="S62" s="6">
        <v>30.18</v>
      </c>
      <c r="T62" s="6">
        <v>30.34</v>
      </c>
      <c r="V62" s="10">
        <f>IF(Q62&lt;'Master Linear Model'!$B$8, (10^((Q62-'Master Linear Model'!$B$2)/'Master Linear Model'!$A$2)),('Master Linear Model'!$B$7/2))</f>
        <v>10</v>
      </c>
      <c r="W62" s="10">
        <f>IF(R62&lt;'Master Linear Model'!$B$8, (10^((R62-'Master Linear Model'!$B$2)/'Master Linear Model'!$A$2)),('Master Linear Model'!$B$7/2))</f>
        <v>22.836667132526664</v>
      </c>
      <c r="X62" s="10">
        <f t="shared" si="24"/>
        <v>16.418333566263332</v>
      </c>
      <c r="Y62" s="10">
        <f t="shared" si="25"/>
        <v>9.0768943772440771</v>
      </c>
      <c r="Z62" s="10">
        <f t="shared" si="26"/>
        <v>3.2836667132526665</v>
      </c>
      <c r="AA62" s="10">
        <f t="shared" si="27"/>
        <v>1.8153788754488154</v>
      </c>
      <c r="AB62" s="10">
        <f t="shared" si="28"/>
        <v>3.283666713252666</v>
      </c>
      <c r="AC62" s="10">
        <f t="shared" si="29"/>
        <v>1.8153788754488154</v>
      </c>
      <c r="AD62" s="10">
        <f t="shared" si="30"/>
        <v>328.36667132526662</v>
      </c>
      <c r="AE62" s="10">
        <f t="shared" si="31"/>
        <v>181.53788754488153</v>
      </c>
      <c r="AI62" s="4">
        <v>2</v>
      </c>
      <c r="AL62" s="4" t="s">
        <v>72</v>
      </c>
      <c r="AM62" s="4" t="s">
        <v>72</v>
      </c>
    </row>
    <row r="63" spans="1:39">
      <c r="A63" s="10" t="s">
        <v>73</v>
      </c>
      <c r="B63" s="10" t="s">
        <v>74</v>
      </c>
      <c r="D63" s="4" t="s">
        <v>49</v>
      </c>
      <c r="E63" s="5">
        <v>44307</v>
      </c>
      <c r="F63" s="5">
        <v>44307</v>
      </c>
      <c r="G63" s="4" t="s">
        <v>43</v>
      </c>
      <c r="I63" s="4" t="s">
        <v>44</v>
      </c>
      <c r="J63" s="4" t="s">
        <v>45</v>
      </c>
      <c r="K63" s="4">
        <v>300</v>
      </c>
      <c r="L63" s="5">
        <v>44308</v>
      </c>
      <c r="M63" s="4" t="s">
        <v>46</v>
      </c>
      <c r="N63" s="4">
        <v>100</v>
      </c>
      <c r="O63" s="4">
        <v>5</v>
      </c>
      <c r="P63" s="5">
        <v>44309</v>
      </c>
      <c r="Q63" s="6" t="s">
        <v>47</v>
      </c>
      <c r="R63" s="6" t="s">
        <v>47</v>
      </c>
      <c r="S63" s="141">
        <v>33.708970091273699</v>
      </c>
      <c r="T63" s="141">
        <v>33.322715033819499</v>
      </c>
      <c r="AI63" s="4">
        <v>2</v>
      </c>
      <c r="AJ63" s="4" t="s">
        <v>75</v>
      </c>
      <c r="AL63" s="4" t="s">
        <v>44</v>
      </c>
      <c r="AM63" s="4" t="s">
        <v>44</v>
      </c>
    </row>
    <row r="64" spans="1:39">
      <c r="A64" t="s">
        <v>76</v>
      </c>
      <c r="B64" s="10" t="s">
        <v>55</v>
      </c>
      <c r="D64" s="4" t="s">
        <v>49</v>
      </c>
      <c r="E64" s="5">
        <v>44307</v>
      </c>
      <c r="F64" s="5">
        <v>44307</v>
      </c>
      <c r="G64" s="4" t="s">
        <v>43</v>
      </c>
      <c r="I64" s="4" t="s">
        <v>44</v>
      </c>
      <c r="J64" s="4" t="s">
        <v>45</v>
      </c>
      <c r="K64" s="4">
        <v>300</v>
      </c>
      <c r="L64" s="5">
        <v>44308</v>
      </c>
      <c r="M64" s="4" t="s">
        <v>46</v>
      </c>
      <c r="N64" s="4">
        <v>100</v>
      </c>
      <c r="O64" s="4">
        <v>5</v>
      </c>
      <c r="P64" s="5">
        <v>44309</v>
      </c>
      <c r="Q64" s="141">
        <v>34.739355561646498</v>
      </c>
      <c r="R64" s="141">
        <v>33.260433004100797</v>
      </c>
      <c r="S64" s="141">
        <v>36.324245950193003</v>
      </c>
      <c r="T64" s="141">
        <v>37.249347390855299</v>
      </c>
      <c r="AI64" s="4">
        <v>2</v>
      </c>
      <c r="AJ64" s="4" t="s">
        <v>75</v>
      </c>
      <c r="AL64" s="4" t="s">
        <v>44</v>
      </c>
      <c r="AM64" s="4" t="s">
        <v>44</v>
      </c>
    </row>
    <row r="65" spans="1:39">
      <c r="A65" t="s">
        <v>77</v>
      </c>
      <c r="B65" s="10" t="s">
        <v>55</v>
      </c>
      <c r="D65" s="4" t="s">
        <v>49</v>
      </c>
      <c r="E65" s="5">
        <v>44307</v>
      </c>
      <c r="F65" s="5">
        <v>44307</v>
      </c>
      <c r="G65" s="4" t="s">
        <v>43</v>
      </c>
      <c r="I65" s="4" t="s">
        <v>44</v>
      </c>
      <c r="J65" s="4" t="s">
        <v>45</v>
      </c>
      <c r="K65" s="4">
        <v>300</v>
      </c>
      <c r="L65" s="5">
        <v>44308</v>
      </c>
      <c r="M65" s="4" t="s">
        <v>46</v>
      </c>
      <c r="N65" s="4">
        <v>100</v>
      </c>
      <c r="O65" s="4">
        <v>5</v>
      </c>
      <c r="P65" s="5">
        <v>44309</v>
      </c>
      <c r="Q65" s="6" t="s">
        <v>47</v>
      </c>
      <c r="R65" s="6" t="s">
        <v>47</v>
      </c>
      <c r="S65" s="141">
        <v>34.117409901055197</v>
      </c>
      <c r="T65" s="141">
        <v>33.446605089595501</v>
      </c>
      <c r="AI65" s="4">
        <v>2</v>
      </c>
      <c r="AJ65" s="4" t="s">
        <v>75</v>
      </c>
      <c r="AL65" s="4" t="s">
        <v>44</v>
      </c>
      <c r="AM65" s="4" t="s">
        <v>44</v>
      </c>
    </row>
    <row r="66" spans="1:39">
      <c r="A66" t="s">
        <v>78</v>
      </c>
      <c r="B66" s="10" t="s">
        <v>55</v>
      </c>
      <c r="D66" s="4" t="s">
        <v>49</v>
      </c>
      <c r="E66" s="5">
        <v>44307</v>
      </c>
      <c r="F66" s="5">
        <v>44307</v>
      </c>
      <c r="G66" s="4" t="s">
        <v>43</v>
      </c>
      <c r="I66" s="4" t="s">
        <v>44</v>
      </c>
      <c r="J66" s="4" t="s">
        <v>45</v>
      </c>
      <c r="K66" s="4">
        <v>300</v>
      </c>
      <c r="L66" s="5">
        <v>44308</v>
      </c>
      <c r="M66" s="4" t="s">
        <v>46</v>
      </c>
      <c r="N66" s="4">
        <v>100</v>
      </c>
      <c r="O66" s="4">
        <v>5</v>
      </c>
      <c r="P66" s="5">
        <v>44309</v>
      </c>
      <c r="Q66" s="141">
        <v>33.992853876176099</v>
      </c>
      <c r="R66" s="141">
        <v>33.3866766699404</v>
      </c>
      <c r="S66" s="141">
        <v>32.981950075805301</v>
      </c>
      <c r="T66" s="141">
        <v>32.724263909300099</v>
      </c>
      <c r="AI66" s="4">
        <v>2</v>
      </c>
      <c r="AJ66" s="4" t="s">
        <v>75</v>
      </c>
      <c r="AL66" s="4" t="s">
        <v>44</v>
      </c>
      <c r="AM66" s="4" t="s">
        <v>44</v>
      </c>
    </row>
    <row r="67" spans="1:39">
      <c r="A67" s="18" t="s">
        <v>79</v>
      </c>
      <c r="B67" s="10" t="s">
        <v>55</v>
      </c>
      <c r="D67" s="4" t="s">
        <v>49</v>
      </c>
      <c r="E67" s="5">
        <v>44307</v>
      </c>
      <c r="F67" s="5">
        <v>44307</v>
      </c>
      <c r="G67" s="4" t="s">
        <v>43</v>
      </c>
      <c r="I67" s="4" t="s">
        <v>44</v>
      </c>
      <c r="J67" s="4" t="s">
        <v>45</v>
      </c>
      <c r="K67" s="4">
        <v>300</v>
      </c>
      <c r="L67" s="5">
        <v>44308</v>
      </c>
      <c r="M67" s="4" t="s">
        <v>46</v>
      </c>
      <c r="N67" s="4">
        <v>100</v>
      </c>
      <c r="O67" s="4">
        <v>5</v>
      </c>
      <c r="P67" s="5">
        <v>44309</v>
      </c>
      <c r="Q67" s="141">
        <v>31.496498935875</v>
      </c>
      <c r="R67" s="141">
        <v>31.352137452555201</v>
      </c>
      <c r="S67" s="141">
        <v>34.794303234986401</v>
      </c>
      <c r="T67" s="141">
        <v>34.946468342953096</v>
      </c>
      <c r="AI67" s="4">
        <v>2</v>
      </c>
      <c r="AJ67" s="4" t="s">
        <v>75</v>
      </c>
      <c r="AL67" s="4" t="s">
        <v>44</v>
      </c>
      <c r="AM67" s="4" t="s">
        <v>44</v>
      </c>
    </row>
    <row r="68" spans="1:39" s="28" customFormat="1">
      <c r="A68" s="31" t="s">
        <v>80</v>
      </c>
      <c r="B68" s="27" t="s">
        <v>55</v>
      </c>
      <c r="C68" s="54"/>
      <c r="D68" s="28" t="s">
        <v>49</v>
      </c>
      <c r="E68" s="29">
        <v>44307</v>
      </c>
      <c r="F68" s="29">
        <v>44307</v>
      </c>
      <c r="G68" s="28" t="s">
        <v>43</v>
      </c>
      <c r="I68" s="28" t="s">
        <v>44</v>
      </c>
      <c r="J68" s="37" t="s">
        <v>45</v>
      </c>
      <c r="K68" s="28">
        <v>300</v>
      </c>
      <c r="L68" s="29">
        <v>44308</v>
      </c>
      <c r="M68" s="28" t="s">
        <v>46</v>
      </c>
      <c r="N68" s="28">
        <v>100</v>
      </c>
      <c r="O68" s="28">
        <v>5</v>
      </c>
      <c r="P68" s="29">
        <v>44309</v>
      </c>
      <c r="Q68" s="142">
        <v>34.642213478608298</v>
      </c>
      <c r="R68" s="142">
        <v>34.986144577134603</v>
      </c>
      <c r="S68" s="142">
        <v>34.410701936259898</v>
      </c>
      <c r="T68" s="142">
        <v>34.099074700988503</v>
      </c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I68" s="28">
        <v>2</v>
      </c>
      <c r="AJ68" s="28" t="s">
        <v>75</v>
      </c>
      <c r="AL68" s="28" t="s">
        <v>44</v>
      </c>
      <c r="AM68" s="28" t="s">
        <v>44</v>
      </c>
    </row>
    <row r="69" spans="1:39">
      <c r="A69" s="10" t="s">
        <v>73</v>
      </c>
      <c r="B69" s="10" t="s">
        <v>74</v>
      </c>
      <c r="D69" s="4" t="s">
        <v>42</v>
      </c>
      <c r="E69" s="5">
        <v>44313</v>
      </c>
      <c r="F69" s="5">
        <v>44314</v>
      </c>
      <c r="G69" s="4" t="s">
        <v>43</v>
      </c>
      <c r="I69" s="4" t="s">
        <v>44</v>
      </c>
      <c r="J69" s="4" t="s">
        <v>45</v>
      </c>
      <c r="K69" s="4">
        <v>250</v>
      </c>
      <c r="L69" s="5">
        <v>44314</v>
      </c>
      <c r="M69" s="4" t="s">
        <v>46</v>
      </c>
      <c r="N69" s="4">
        <v>100</v>
      </c>
      <c r="O69" s="4">
        <v>5</v>
      </c>
      <c r="P69" s="5">
        <v>44315</v>
      </c>
      <c r="Q69" s="6" t="s">
        <v>47</v>
      </c>
      <c r="R69" s="6" t="s">
        <v>47</v>
      </c>
      <c r="S69" s="143">
        <v>31.4189496609354</v>
      </c>
      <c r="T69" s="143">
        <v>31.372719526084801</v>
      </c>
      <c r="V69" s="10">
        <f>IF(Q69&lt;'Master Linear Model'!$B$8, (10^((Q69-'Master Linear Model'!$B$2)/'Master Linear Model'!$A$2)),('Master Linear Model'!$B$7/2))</f>
        <v>10</v>
      </c>
      <c r="W69" s="10">
        <f>IF(R69&lt;'Master Linear Model'!$B$8, (10^((R69-'Master Linear Model'!$B$2)/'Master Linear Model'!$A$2)),('Master Linear Model'!$B$7/2))</f>
        <v>10</v>
      </c>
      <c r="X69" s="10">
        <f t="shared" ref="X69:X86" si="32">AVERAGE(V69:W69)</f>
        <v>10</v>
      </c>
      <c r="Y69" s="10">
        <f t="shared" ref="Y69:Y86" si="33">STDEV(V69:W69)</f>
        <v>0</v>
      </c>
      <c r="Z69" s="10">
        <f t="shared" ref="Z69:Z86" si="34">X69/O69</f>
        <v>2</v>
      </c>
      <c r="AA69" s="10">
        <f t="shared" ref="AA69:AA86" si="35">Y69/O69</f>
        <v>0</v>
      </c>
      <c r="AB69" s="10">
        <f t="shared" ref="AB69:AB86" si="36">(Z69*N69)/K69</f>
        <v>0.8</v>
      </c>
      <c r="AC69" s="10">
        <f t="shared" ref="AC69:AC86" si="37">(AA69*N69)/K69</f>
        <v>0</v>
      </c>
      <c r="AD69" s="10">
        <f t="shared" ref="AD69:AD86" si="38">AB69*100</f>
        <v>80</v>
      </c>
      <c r="AE69" s="10">
        <f t="shared" ref="AE69:AE86" si="39">AC69*100</f>
        <v>0</v>
      </c>
      <c r="AI69" s="4">
        <v>2</v>
      </c>
      <c r="AJ69" s="4" t="s">
        <v>81</v>
      </c>
      <c r="AL69" s="4" t="s">
        <v>44</v>
      </c>
      <c r="AM69" s="4" t="s">
        <v>44</v>
      </c>
    </row>
    <row r="70" spans="1:39">
      <c r="A70" s="10" t="s">
        <v>73</v>
      </c>
      <c r="B70" s="10" t="s">
        <v>74</v>
      </c>
      <c r="D70" s="4" t="s">
        <v>42</v>
      </c>
      <c r="E70" s="5">
        <v>44313</v>
      </c>
      <c r="F70" s="5">
        <v>44314</v>
      </c>
      <c r="G70" s="4" t="s">
        <v>52</v>
      </c>
      <c r="I70" s="4" t="s">
        <v>44</v>
      </c>
      <c r="J70" s="4" t="s">
        <v>45</v>
      </c>
      <c r="K70" s="4">
        <v>270</v>
      </c>
      <c r="L70" s="5">
        <v>44314</v>
      </c>
      <c r="M70" s="4" t="s">
        <v>46</v>
      </c>
      <c r="N70" s="4">
        <v>100</v>
      </c>
      <c r="O70" s="4">
        <v>5</v>
      </c>
      <c r="P70" s="5">
        <v>44315</v>
      </c>
      <c r="Q70" s="143">
        <v>38.4583529539509</v>
      </c>
      <c r="R70" s="143">
        <v>38.460829135642598</v>
      </c>
      <c r="S70" s="143">
        <v>28.258582765273299</v>
      </c>
      <c r="T70" s="143">
        <v>28.0954427860901</v>
      </c>
      <c r="V70" s="10">
        <f>IF(Q70&lt;'Master Linear Model'!$B$8, (10^((Q70-'Master Linear Model'!$B$2)/'Master Linear Model'!$A$2)),('Master Linear Model'!$B$7/2))</f>
        <v>10</v>
      </c>
      <c r="W70" s="10">
        <f>IF(R70&lt;'Master Linear Model'!$B$8, (10^((R70-'Master Linear Model'!$B$2)/'Master Linear Model'!$A$2)),('Master Linear Model'!$B$7/2))</f>
        <v>10</v>
      </c>
      <c r="X70" s="10">
        <f t="shared" si="32"/>
        <v>10</v>
      </c>
      <c r="Y70" s="10">
        <f t="shared" si="33"/>
        <v>0</v>
      </c>
      <c r="Z70" s="10">
        <f t="shared" si="34"/>
        <v>2</v>
      </c>
      <c r="AA70" s="10">
        <f t="shared" si="35"/>
        <v>0</v>
      </c>
      <c r="AB70" s="10">
        <f t="shared" si="36"/>
        <v>0.7407407407407407</v>
      </c>
      <c r="AC70" s="10">
        <f t="shared" si="37"/>
        <v>0</v>
      </c>
      <c r="AD70" s="10">
        <f t="shared" si="38"/>
        <v>74.074074074074076</v>
      </c>
      <c r="AE70" s="10">
        <f t="shared" si="39"/>
        <v>0</v>
      </c>
      <c r="AI70" s="4">
        <v>2</v>
      </c>
      <c r="AJ70" s="4" t="s">
        <v>81</v>
      </c>
      <c r="AL70" s="4" t="s">
        <v>44</v>
      </c>
      <c r="AM70" s="4" t="s">
        <v>44</v>
      </c>
    </row>
    <row r="71" spans="1:39">
      <c r="A71" s="10" t="s">
        <v>73</v>
      </c>
      <c r="B71" s="10" t="s">
        <v>74</v>
      </c>
      <c r="D71" s="4" t="s">
        <v>42</v>
      </c>
      <c r="E71" s="5">
        <v>44313</v>
      </c>
      <c r="F71" s="5">
        <v>44314</v>
      </c>
      <c r="G71" s="4" t="s">
        <v>50</v>
      </c>
      <c r="I71" s="4" t="s">
        <v>44</v>
      </c>
      <c r="J71" s="4" t="s">
        <v>45</v>
      </c>
      <c r="K71" s="4">
        <v>50</v>
      </c>
      <c r="L71" s="5">
        <v>44314</v>
      </c>
      <c r="M71" s="4" t="s">
        <v>50</v>
      </c>
      <c r="N71" s="4">
        <v>60</v>
      </c>
      <c r="O71" s="4">
        <v>5</v>
      </c>
      <c r="P71" s="5">
        <v>44316</v>
      </c>
      <c r="Q71" s="6" t="s">
        <v>47</v>
      </c>
      <c r="R71" s="6" t="s">
        <v>47</v>
      </c>
      <c r="S71" s="141">
        <v>29.021311046526399</v>
      </c>
      <c r="T71" s="141">
        <v>29.006080153931801</v>
      </c>
      <c r="V71" s="10">
        <f>IF(Q71&lt;'Master Linear Model'!$B$8, (10^((Q71-'Master Linear Model'!$B$2)/'Master Linear Model'!$A$2)),('Master Linear Model'!$B$7/2))</f>
        <v>10</v>
      </c>
      <c r="W71" s="10">
        <f>IF(R71&lt;'Master Linear Model'!$B$8, (10^((R71-'Master Linear Model'!$B$2)/'Master Linear Model'!$A$2)),('Master Linear Model'!$B$7/2))</f>
        <v>10</v>
      </c>
      <c r="X71" s="10">
        <f t="shared" si="32"/>
        <v>10</v>
      </c>
      <c r="Y71" s="10">
        <f t="shared" si="33"/>
        <v>0</v>
      </c>
      <c r="Z71" s="10">
        <f t="shared" si="34"/>
        <v>2</v>
      </c>
      <c r="AA71" s="10">
        <f t="shared" si="35"/>
        <v>0</v>
      </c>
      <c r="AB71" s="10">
        <f t="shared" si="36"/>
        <v>2.4</v>
      </c>
      <c r="AC71" s="10">
        <f t="shared" si="37"/>
        <v>0</v>
      </c>
      <c r="AD71" s="10">
        <f t="shared" si="38"/>
        <v>240</v>
      </c>
      <c r="AE71" s="10">
        <f t="shared" si="39"/>
        <v>0</v>
      </c>
      <c r="AI71" s="4">
        <v>2</v>
      </c>
      <c r="AJ71" s="4" t="s">
        <v>82</v>
      </c>
      <c r="AL71" s="4" t="s">
        <v>44</v>
      </c>
      <c r="AM71" s="4" t="s">
        <v>44</v>
      </c>
    </row>
    <row r="72" spans="1:39">
      <c r="A72" t="s">
        <v>76</v>
      </c>
      <c r="B72" s="10" t="s">
        <v>55</v>
      </c>
      <c r="D72" s="4" t="s">
        <v>42</v>
      </c>
      <c r="E72" s="5">
        <v>44313</v>
      </c>
      <c r="F72" s="5">
        <v>44314</v>
      </c>
      <c r="G72" s="4" t="s">
        <v>43</v>
      </c>
      <c r="I72" s="4" t="s">
        <v>44</v>
      </c>
      <c r="J72" s="4" t="s">
        <v>45</v>
      </c>
      <c r="K72" s="4">
        <v>250</v>
      </c>
      <c r="L72" s="5">
        <v>44314</v>
      </c>
      <c r="M72" s="4" t="s">
        <v>46</v>
      </c>
      <c r="N72" s="4">
        <v>100</v>
      </c>
      <c r="O72" s="4">
        <v>5</v>
      </c>
      <c r="P72" s="5">
        <v>44315</v>
      </c>
      <c r="Q72" s="143">
        <v>34.987760148959602</v>
      </c>
      <c r="R72" s="143">
        <v>35.093634877108201</v>
      </c>
      <c r="S72" s="143">
        <v>34.751673723119701</v>
      </c>
      <c r="T72" s="143">
        <v>35.093442643277299</v>
      </c>
      <c r="V72" s="10">
        <f>IF(Q72&lt;'Master Linear Model'!$B$8, (10^((Q72-'Master Linear Model'!$B$2)/'Master Linear Model'!$A$2)),('Master Linear Model'!$B$7/2))</f>
        <v>34.471862595242044</v>
      </c>
      <c r="W72" s="10">
        <f>IF(R72&lt;'Master Linear Model'!$B$8, (10^((R72-'Master Linear Model'!$B$2)/'Master Linear Model'!$A$2)),('Master Linear Model'!$B$7/2))</f>
        <v>32.243031678544611</v>
      </c>
      <c r="X72" s="10">
        <f t="shared" si="32"/>
        <v>33.357447136893327</v>
      </c>
      <c r="Y72" s="10">
        <f t="shared" si="33"/>
        <v>1.5760214553149838</v>
      </c>
      <c r="Z72" s="10">
        <f t="shared" si="34"/>
        <v>6.6714894273786651</v>
      </c>
      <c r="AA72" s="10">
        <f t="shared" si="35"/>
        <v>0.31520429106299674</v>
      </c>
      <c r="AB72" s="10">
        <f t="shared" si="36"/>
        <v>2.6685957709514661</v>
      </c>
      <c r="AC72" s="10">
        <f t="shared" si="37"/>
        <v>0.12608171642519869</v>
      </c>
      <c r="AD72" s="10">
        <f t="shared" si="38"/>
        <v>266.85957709514662</v>
      </c>
      <c r="AE72" s="10">
        <f t="shared" si="39"/>
        <v>12.608171642519869</v>
      </c>
      <c r="AI72" s="4">
        <v>2</v>
      </c>
      <c r="AJ72" s="4" t="s">
        <v>81</v>
      </c>
      <c r="AL72" s="4" t="s">
        <v>44</v>
      </c>
      <c r="AM72" s="4" t="s">
        <v>44</v>
      </c>
    </row>
    <row r="73" spans="1:39">
      <c r="A73" t="s">
        <v>76</v>
      </c>
      <c r="B73" s="10" t="s">
        <v>55</v>
      </c>
      <c r="D73" s="4" t="s">
        <v>42</v>
      </c>
      <c r="E73" s="5">
        <v>44313</v>
      </c>
      <c r="F73" s="5">
        <v>44315</v>
      </c>
      <c r="G73" s="4" t="s">
        <v>52</v>
      </c>
      <c r="I73" s="4" t="s">
        <v>44</v>
      </c>
      <c r="J73" s="4" t="s">
        <v>45</v>
      </c>
      <c r="K73" s="4">
        <v>250</v>
      </c>
      <c r="L73" s="5">
        <v>44315</v>
      </c>
      <c r="M73" s="4" t="s">
        <v>46</v>
      </c>
      <c r="N73" s="4">
        <v>100</v>
      </c>
      <c r="O73" s="4">
        <v>5</v>
      </c>
      <c r="P73" s="5">
        <v>44316</v>
      </c>
      <c r="Q73" s="141">
        <v>31.673051876460502</v>
      </c>
      <c r="R73" s="141">
        <v>32.250140789757602</v>
      </c>
      <c r="S73" s="141">
        <v>29.754440552577201</v>
      </c>
      <c r="T73" s="141">
        <v>29.561903429496802</v>
      </c>
      <c r="V73" s="10">
        <f>IF(Q73&lt;'Master Linear Model'!$B$8, (10^((Q73-'Master Linear Model'!$B$2)/'Master Linear Model'!$A$2)),('Master Linear Model'!$B$7/2))</f>
        <v>279.44482302241806</v>
      </c>
      <c r="W73" s="10">
        <f>IF(R73&lt;'Master Linear Model'!$B$8, (10^((R73-'Master Linear Model'!$B$2)/'Master Linear Model'!$A$2)),('Master Linear Model'!$B$7/2))</f>
        <v>194.11943941847997</v>
      </c>
      <c r="X73" s="10">
        <f t="shared" si="32"/>
        <v>236.782131220449</v>
      </c>
      <c r="Y73" s="10">
        <f t="shared" si="33"/>
        <v>60.334157353688227</v>
      </c>
      <c r="Z73" s="10">
        <f t="shared" si="34"/>
        <v>47.356426244089803</v>
      </c>
      <c r="AA73" s="10">
        <f t="shared" si="35"/>
        <v>12.066831470737645</v>
      </c>
      <c r="AB73" s="10">
        <f t="shared" si="36"/>
        <v>18.942570497635923</v>
      </c>
      <c r="AC73" s="10">
        <f t="shared" si="37"/>
        <v>4.8267325882950578</v>
      </c>
      <c r="AD73" s="10">
        <f t="shared" si="38"/>
        <v>1894.2570497635922</v>
      </c>
      <c r="AE73" s="10">
        <f t="shared" si="39"/>
        <v>482.67325882950576</v>
      </c>
      <c r="AI73" s="4">
        <v>2</v>
      </c>
      <c r="AJ73" s="4" t="s">
        <v>82</v>
      </c>
      <c r="AL73" s="4" t="s">
        <v>44</v>
      </c>
      <c r="AM73" s="4" t="s">
        <v>44</v>
      </c>
    </row>
    <row r="74" spans="1:39">
      <c r="A74" t="s">
        <v>76</v>
      </c>
      <c r="B74" s="10" t="s">
        <v>55</v>
      </c>
      <c r="D74" s="4" t="s">
        <v>42</v>
      </c>
      <c r="E74" s="5">
        <v>44313</v>
      </c>
      <c r="F74" s="5">
        <v>44315</v>
      </c>
      <c r="G74" s="4" t="s">
        <v>50</v>
      </c>
      <c r="I74" s="4" t="s">
        <v>44</v>
      </c>
      <c r="J74" s="4" t="s">
        <v>45</v>
      </c>
      <c r="K74" s="4">
        <v>50</v>
      </c>
      <c r="L74" s="5">
        <v>44315</v>
      </c>
      <c r="M74" s="4" t="s">
        <v>50</v>
      </c>
      <c r="N74" s="4">
        <v>60</v>
      </c>
      <c r="O74" s="4">
        <v>5</v>
      </c>
      <c r="P74" s="5">
        <v>44316</v>
      </c>
      <c r="Q74" s="141">
        <v>34.148453141471499</v>
      </c>
      <c r="R74" s="141">
        <v>34.312367803544198</v>
      </c>
      <c r="S74" s="141">
        <v>25.245692287315901</v>
      </c>
      <c r="T74" s="141">
        <v>25.304306293334101</v>
      </c>
      <c r="V74" s="10">
        <f>IF(Q74&lt;'Master Linear Model'!$B$8, (10^((Q74-'Master Linear Model'!$B$2)/'Master Linear Model'!$A$2)),('Master Linear Model'!$B$7/2))</f>
        <v>58.558118084806708</v>
      </c>
      <c r="W74" s="10">
        <f>IF(R74&lt;'Master Linear Model'!$B$8, (10^((R74-'Master Linear Model'!$B$2)/'Master Linear Model'!$A$2)),('Master Linear Model'!$B$7/2))</f>
        <v>52.801317765565337</v>
      </c>
      <c r="X74" s="10">
        <f t="shared" si="32"/>
        <v>55.679717925186026</v>
      </c>
      <c r="Y74" s="10">
        <f t="shared" si="33"/>
        <v>4.0706725436724547</v>
      </c>
      <c r="Z74" s="10">
        <f t="shared" si="34"/>
        <v>11.135943585037205</v>
      </c>
      <c r="AA74" s="10">
        <f t="shared" si="35"/>
        <v>0.81413450873449089</v>
      </c>
      <c r="AB74" s="10">
        <f t="shared" si="36"/>
        <v>13.363132302044646</v>
      </c>
      <c r="AC74" s="10">
        <f t="shared" si="37"/>
        <v>0.97696141048138907</v>
      </c>
      <c r="AD74" s="10">
        <f t="shared" si="38"/>
        <v>1336.3132302044646</v>
      </c>
      <c r="AE74" s="10">
        <f t="shared" si="39"/>
        <v>97.696141048138912</v>
      </c>
      <c r="AI74" s="4">
        <v>2</v>
      </c>
      <c r="AJ74" s="4" t="s">
        <v>82</v>
      </c>
      <c r="AL74" s="4" t="s">
        <v>44</v>
      </c>
      <c r="AM74" s="4" t="s">
        <v>44</v>
      </c>
    </row>
    <row r="75" spans="1:39">
      <c r="A75" t="s">
        <v>77</v>
      </c>
      <c r="B75" s="10" t="s">
        <v>55</v>
      </c>
      <c r="D75" s="4" t="s">
        <v>42</v>
      </c>
      <c r="E75" s="5">
        <v>44313</v>
      </c>
      <c r="F75" s="5">
        <v>44314</v>
      </c>
      <c r="G75" s="4" t="s">
        <v>43</v>
      </c>
      <c r="I75" s="4" t="s">
        <v>44</v>
      </c>
      <c r="J75" s="4" t="s">
        <v>45</v>
      </c>
      <c r="K75" s="4">
        <v>250</v>
      </c>
      <c r="L75" s="5">
        <v>44314</v>
      </c>
      <c r="M75" s="4" t="s">
        <v>46</v>
      </c>
      <c r="N75" s="4">
        <v>100</v>
      </c>
      <c r="O75" s="4">
        <v>5</v>
      </c>
      <c r="P75" s="5">
        <v>44315</v>
      </c>
      <c r="Q75" s="143">
        <v>38.532360996574802</v>
      </c>
      <c r="R75" s="143">
        <v>38.305218879632498</v>
      </c>
      <c r="S75" s="143">
        <v>32.943455358250603</v>
      </c>
      <c r="T75" s="143">
        <v>33.018913105056598</v>
      </c>
      <c r="V75" s="10">
        <f>IF(Q75&lt;'Master Linear Model'!$B$8, (10^((Q75-'Master Linear Model'!$B$2)/'Master Linear Model'!$A$2)),('Master Linear Model'!$B$7/2))</f>
        <v>10</v>
      </c>
      <c r="W75" s="10">
        <f>IF(R75&lt;'Master Linear Model'!$B$8, (10^((R75-'Master Linear Model'!$B$2)/'Master Linear Model'!$A$2)),('Master Linear Model'!$B$7/2))</f>
        <v>10</v>
      </c>
      <c r="X75" s="10">
        <f t="shared" si="32"/>
        <v>10</v>
      </c>
      <c r="Y75" s="10">
        <f t="shared" si="33"/>
        <v>0</v>
      </c>
      <c r="Z75" s="10">
        <f t="shared" si="34"/>
        <v>2</v>
      </c>
      <c r="AA75" s="10">
        <f t="shared" si="35"/>
        <v>0</v>
      </c>
      <c r="AB75" s="10">
        <f t="shared" si="36"/>
        <v>0.8</v>
      </c>
      <c r="AC75" s="10">
        <f t="shared" si="37"/>
        <v>0</v>
      </c>
      <c r="AD75" s="10">
        <f t="shared" si="38"/>
        <v>80</v>
      </c>
      <c r="AE75" s="10">
        <f t="shared" si="39"/>
        <v>0</v>
      </c>
      <c r="AI75" s="4">
        <v>2</v>
      </c>
      <c r="AJ75" s="4" t="s">
        <v>81</v>
      </c>
      <c r="AL75" s="4" t="s">
        <v>44</v>
      </c>
      <c r="AM75" s="4" t="s">
        <v>44</v>
      </c>
    </row>
    <row r="76" spans="1:39">
      <c r="A76" t="s">
        <v>77</v>
      </c>
      <c r="B76" s="10" t="s">
        <v>55</v>
      </c>
      <c r="D76" s="4" t="s">
        <v>42</v>
      </c>
      <c r="E76" s="5">
        <v>44313</v>
      </c>
      <c r="F76" s="5">
        <v>44314</v>
      </c>
      <c r="G76" s="4" t="s">
        <v>52</v>
      </c>
      <c r="I76" s="4" t="s">
        <v>44</v>
      </c>
      <c r="J76" s="4" t="s">
        <v>45</v>
      </c>
      <c r="K76" s="4">
        <v>238</v>
      </c>
      <c r="L76" s="5">
        <v>44314</v>
      </c>
      <c r="M76" s="4" t="s">
        <v>46</v>
      </c>
      <c r="N76" s="4">
        <v>100</v>
      </c>
      <c r="O76" s="4">
        <v>5</v>
      </c>
      <c r="P76" s="5">
        <v>44315</v>
      </c>
      <c r="Q76" s="143">
        <v>37.505297363206203</v>
      </c>
      <c r="R76" s="143">
        <v>38.422538758760403</v>
      </c>
      <c r="S76" s="143">
        <v>30.769298370803199</v>
      </c>
      <c r="T76" s="143">
        <v>30.6234144621368</v>
      </c>
      <c r="V76" s="10">
        <f>IF(Q76&lt;'Master Linear Model'!$B$8, (10^((Q76-'Master Linear Model'!$B$2)/'Master Linear Model'!$A$2)),('Master Linear Model'!$B$7/2))</f>
        <v>10</v>
      </c>
      <c r="W76" s="10">
        <f>IF(R76&lt;'Master Linear Model'!$B$8, (10^((R76-'Master Linear Model'!$B$2)/'Master Linear Model'!$A$2)),('Master Linear Model'!$B$7/2))</f>
        <v>10</v>
      </c>
      <c r="X76" s="10">
        <f t="shared" si="32"/>
        <v>10</v>
      </c>
      <c r="Y76" s="10">
        <f t="shared" si="33"/>
        <v>0</v>
      </c>
      <c r="Z76" s="10">
        <f t="shared" si="34"/>
        <v>2</v>
      </c>
      <c r="AA76" s="10">
        <f t="shared" si="35"/>
        <v>0</v>
      </c>
      <c r="AB76" s="10">
        <f t="shared" si="36"/>
        <v>0.84033613445378152</v>
      </c>
      <c r="AC76" s="10">
        <f t="shared" si="37"/>
        <v>0</v>
      </c>
      <c r="AD76" s="10">
        <f t="shared" si="38"/>
        <v>84.033613445378151</v>
      </c>
      <c r="AE76" s="10">
        <f t="shared" si="39"/>
        <v>0</v>
      </c>
      <c r="AI76" s="4">
        <v>2</v>
      </c>
      <c r="AJ76" s="4" t="s">
        <v>81</v>
      </c>
      <c r="AL76" s="4" t="s">
        <v>44</v>
      </c>
      <c r="AM76" s="4" t="s">
        <v>44</v>
      </c>
    </row>
    <row r="77" spans="1:39">
      <c r="A77" t="s">
        <v>77</v>
      </c>
      <c r="B77" s="10" t="s">
        <v>55</v>
      </c>
      <c r="D77" s="4" t="s">
        <v>42</v>
      </c>
      <c r="E77" s="5">
        <v>44313</v>
      </c>
      <c r="F77" s="5">
        <v>44314</v>
      </c>
      <c r="G77" s="4" t="s">
        <v>50</v>
      </c>
      <c r="I77" s="4" t="s">
        <v>44</v>
      </c>
      <c r="J77" s="4" t="s">
        <v>45</v>
      </c>
      <c r="K77" s="4">
        <v>50</v>
      </c>
      <c r="L77" s="5">
        <v>44314</v>
      </c>
      <c r="M77" s="4" t="s">
        <v>50</v>
      </c>
      <c r="N77" s="4">
        <v>60</v>
      </c>
      <c r="O77" s="4">
        <v>5</v>
      </c>
      <c r="P77" s="5">
        <v>44316</v>
      </c>
      <c r="Q77" s="6" t="s">
        <v>47</v>
      </c>
      <c r="R77" s="6" t="s">
        <v>47</v>
      </c>
      <c r="S77" s="141">
        <v>41.580647441078</v>
      </c>
      <c r="T77" s="141">
        <v>41.955493805878703</v>
      </c>
      <c r="V77" s="10">
        <f>IF(Q77&lt;'Master Linear Model'!$B$8, (10^((Q77-'Master Linear Model'!$B$2)/'Master Linear Model'!$A$2)),('Master Linear Model'!$B$7/2))</f>
        <v>10</v>
      </c>
      <c r="W77" s="10">
        <f>IF(R77&lt;'Master Linear Model'!$B$8, (10^((R77-'Master Linear Model'!$B$2)/'Master Linear Model'!$A$2)),('Master Linear Model'!$B$7/2))</f>
        <v>10</v>
      </c>
      <c r="X77" s="10">
        <f t="shared" si="32"/>
        <v>10</v>
      </c>
      <c r="Y77" s="10">
        <f t="shared" si="33"/>
        <v>0</v>
      </c>
      <c r="Z77" s="10">
        <f t="shared" si="34"/>
        <v>2</v>
      </c>
      <c r="AA77" s="10">
        <f t="shared" si="35"/>
        <v>0</v>
      </c>
      <c r="AB77" s="10">
        <f t="shared" si="36"/>
        <v>2.4</v>
      </c>
      <c r="AC77" s="10">
        <f t="shared" si="37"/>
        <v>0</v>
      </c>
      <c r="AD77" s="10">
        <f t="shared" si="38"/>
        <v>240</v>
      </c>
      <c r="AE77" s="10">
        <f t="shared" si="39"/>
        <v>0</v>
      </c>
      <c r="AI77" s="4">
        <v>2</v>
      </c>
      <c r="AJ77" s="4" t="s">
        <v>82</v>
      </c>
      <c r="AL77" s="4" t="s">
        <v>44</v>
      </c>
      <c r="AM77" s="4" t="s">
        <v>44</v>
      </c>
    </row>
    <row r="78" spans="1:39">
      <c r="A78" t="s">
        <v>78</v>
      </c>
      <c r="B78" s="10" t="s">
        <v>55</v>
      </c>
      <c r="D78" s="4" t="s">
        <v>42</v>
      </c>
      <c r="E78" s="5">
        <v>44313</v>
      </c>
      <c r="F78" s="5">
        <v>44314</v>
      </c>
      <c r="G78" s="4" t="s">
        <v>43</v>
      </c>
      <c r="I78" s="4" t="s">
        <v>44</v>
      </c>
      <c r="J78" s="4" t="s">
        <v>45</v>
      </c>
      <c r="K78" s="4">
        <v>250</v>
      </c>
      <c r="L78" s="5">
        <v>44314</v>
      </c>
      <c r="M78" s="4" t="s">
        <v>46</v>
      </c>
      <c r="N78" s="4">
        <v>100</v>
      </c>
      <c r="O78" s="4">
        <v>5</v>
      </c>
      <c r="P78" s="5">
        <v>44315</v>
      </c>
      <c r="Q78" s="143">
        <v>35.567708995380499</v>
      </c>
      <c r="R78" s="143">
        <v>35.438776538212103</v>
      </c>
      <c r="S78" s="143">
        <v>35.345586815936798</v>
      </c>
      <c r="T78" s="143">
        <v>35.074988304334397</v>
      </c>
      <c r="V78" s="10">
        <f>IF(Q78&lt;'Master Linear Model'!$B$8, (10^((Q78-'Master Linear Model'!$B$2)/'Master Linear Model'!$A$2)),('Master Linear Model'!$B$7/2))</f>
        <v>23.90306374810697</v>
      </c>
      <c r="W78" s="10">
        <f>IF(R78&lt;'Master Linear Model'!$B$8, (10^((R78-'Master Linear Model'!$B$2)/'Master Linear Model'!$A$2)),('Master Linear Model'!$B$7/2))</f>
        <v>25.93011542066283</v>
      </c>
      <c r="X78" s="10">
        <f t="shared" si="32"/>
        <v>24.916589584384901</v>
      </c>
      <c r="Y78" s="10">
        <f t="shared" si="33"/>
        <v>1.4333419834797818</v>
      </c>
      <c r="Z78" s="10">
        <f t="shared" si="34"/>
        <v>4.9833179168769801</v>
      </c>
      <c r="AA78" s="10">
        <f t="shared" si="35"/>
        <v>0.28666839669595634</v>
      </c>
      <c r="AB78" s="10">
        <f t="shared" si="36"/>
        <v>1.9933271667507919</v>
      </c>
      <c r="AC78" s="10">
        <f t="shared" si="37"/>
        <v>0.11466735867838254</v>
      </c>
      <c r="AD78" s="10">
        <f t="shared" si="38"/>
        <v>199.33271667507918</v>
      </c>
      <c r="AE78" s="10">
        <f t="shared" si="39"/>
        <v>11.466735867838254</v>
      </c>
      <c r="AI78" s="4">
        <v>2</v>
      </c>
      <c r="AJ78" s="4" t="s">
        <v>81</v>
      </c>
      <c r="AL78" s="4" t="s">
        <v>44</v>
      </c>
      <c r="AM78" s="4" t="s">
        <v>44</v>
      </c>
    </row>
    <row r="79" spans="1:39">
      <c r="A79" t="s">
        <v>78</v>
      </c>
      <c r="B79" s="10" t="s">
        <v>55</v>
      </c>
      <c r="D79" s="4" t="s">
        <v>42</v>
      </c>
      <c r="E79" s="5">
        <v>44313</v>
      </c>
      <c r="F79" s="5">
        <v>44316</v>
      </c>
      <c r="G79" s="4" t="s">
        <v>50</v>
      </c>
      <c r="I79" s="4" t="s">
        <v>44</v>
      </c>
      <c r="J79" s="4" t="s">
        <v>45</v>
      </c>
      <c r="K79" s="4">
        <v>50</v>
      </c>
      <c r="L79" s="5">
        <v>44316</v>
      </c>
      <c r="M79" s="4" t="s">
        <v>50</v>
      </c>
      <c r="N79" s="4">
        <v>60</v>
      </c>
      <c r="O79" s="4">
        <v>5</v>
      </c>
      <c r="P79" s="5">
        <v>44316</v>
      </c>
      <c r="Q79" s="141">
        <v>36.132236430744904</v>
      </c>
      <c r="R79" s="141">
        <v>35.522436472753398</v>
      </c>
      <c r="S79" s="141">
        <v>27.060637624091701</v>
      </c>
      <c r="T79" s="141">
        <v>27.020469243570702</v>
      </c>
      <c r="V79" s="10">
        <f>IF(Q79&lt;'Master Linear Model'!$B$8, (10^((Q79-'Master Linear Model'!$B$2)/'Master Linear Model'!$A$2)),('Master Linear Model'!$B$7/2))</f>
        <v>10</v>
      </c>
      <c r="W79" s="10">
        <f>IF(R79&lt;'Master Linear Model'!$B$8, (10^((R79-'Master Linear Model'!$B$2)/'Master Linear Model'!$A$2)),('Master Linear Model'!$B$7/2))</f>
        <v>24.596111484146491</v>
      </c>
      <c r="X79" s="10">
        <f t="shared" si="32"/>
        <v>17.298055742073245</v>
      </c>
      <c r="Y79" s="10">
        <f t="shared" si="33"/>
        <v>10.321009409394824</v>
      </c>
      <c r="Z79" s="10">
        <f t="shared" si="34"/>
        <v>3.4596111484146492</v>
      </c>
      <c r="AA79" s="10">
        <f t="shared" si="35"/>
        <v>2.0642018818789647</v>
      </c>
      <c r="AB79" s="10">
        <f t="shared" si="36"/>
        <v>4.1515333780975787</v>
      </c>
      <c r="AC79" s="10">
        <f t="shared" si="37"/>
        <v>2.4770422582547575</v>
      </c>
      <c r="AD79" s="10">
        <f t="shared" si="38"/>
        <v>415.15333780975789</v>
      </c>
      <c r="AE79" s="10">
        <f t="shared" si="39"/>
        <v>247.70422582547576</v>
      </c>
      <c r="AI79" s="4">
        <v>2</v>
      </c>
      <c r="AJ79" s="4" t="s">
        <v>82</v>
      </c>
      <c r="AL79" s="4" t="s">
        <v>44</v>
      </c>
      <c r="AM79" s="4" t="s">
        <v>44</v>
      </c>
    </row>
    <row r="80" spans="1:39">
      <c r="A80" t="s">
        <v>78</v>
      </c>
      <c r="B80" s="10" t="s">
        <v>55</v>
      </c>
      <c r="D80" s="4" t="s">
        <v>42</v>
      </c>
      <c r="E80" s="5">
        <v>44313</v>
      </c>
      <c r="F80" s="5">
        <v>44314</v>
      </c>
      <c r="G80" s="4" t="s">
        <v>52</v>
      </c>
      <c r="I80" s="4" t="s">
        <v>44</v>
      </c>
      <c r="J80" s="4" t="s">
        <v>45</v>
      </c>
      <c r="K80" s="4">
        <v>300</v>
      </c>
      <c r="L80" s="5">
        <v>44314</v>
      </c>
      <c r="M80" s="4" t="s">
        <v>46</v>
      </c>
      <c r="N80" s="4">
        <v>100</v>
      </c>
      <c r="O80" s="4">
        <v>5</v>
      </c>
      <c r="P80" s="5">
        <v>44322</v>
      </c>
      <c r="Q80" s="141">
        <v>34.904937716092597</v>
      </c>
      <c r="R80" s="141">
        <v>35.078529006665001</v>
      </c>
      <c r="S80" s="141">
        <v>33.173538478125899</v>
      </c>
      <c r="T80" s="141">
        <v>33.195745822732199</v>
      </c>
      <c r="V80" s="10">
        <f>IF(Q80&lt;'Master Linear Model'!$B$8, (10^((Q80-'Master Linear Model'!$B$2)/'Master Linear Model'!$A$2)),('Master Linear Model'!$B$7/2))</f>
        <v>36.322281480258397</v>
      </c>
      <c r="W80" s="10">
        <f>IF(R80&lt;'Master Linear Model'!$B$8, (10^((R80-'Master Linear Model'!$B$2)/'Master Linear Model'!$A$2)),('Master Linear Model'!$B$7/2))</f>
        <v>32.551995626975796</v>
      </c>
      <c r="X80" s="10">
        <f t="shared" si="32"/>
        <v>34.437138553617096</v>
      </c>
      <c r="Y80" s="10">
        <f t="shared" si="33"/>
        <v>2.6659946938678361</v>
      </c>
      <c r="Z80" s="10">
        <f t="shared" si="34"/>
        <v>6.8874277107234194</v>
      </c>
      <c r="AA80" s="10">
        <f t="shared" si="35"/>
        <v>0.53319893877356717</v>
      </c>
      <c r="AB80" s="10">
        <f t="shared" si="36"/>
        <v>2.2958092369078065</v>
      </c>
      <c r="AC80" s="10">
        <f t="shared" si="37"/>
        <v>0.17773297959118906</v>
      </c>
      <c r="AD80" s="10">
        <f t="shared" si="38"/>
        <v>229.58092369078065</v>
      </c>
      <c r="AE80" s="10">
        <f t="shared" si="39"/>
        <v>17.773297959118906</v>
      </c>
      <c r="AI80" s="4">
        <v>2</v>
      </c>
      <c r="AJ80" s="4" t="s">
        <v>83</v>
      </c>
      <c r="AL80" s="4" t="s">
        <v>84</v>
      </c>
      <c r="AM80" s="4" t="s">
        <v>44</v>
      </c>
    </row>
    <row r="81" spans="1:39">
      <c r="A81" s="18" t="s">
        <v>79</v>
      </c>
      <c r="B81" s="10" t="s">
        <v>55</v>
      </c>
      <c r="D81" s="4" t="s">
        <v>42</v>
      </c>
      <c r="E81" s="5">
        <v>44313</v>
      </c>
      <c r="F81" s="5">
        <v>44314</v>
      </c>
      <c r="G81" s="4" t="s">
        <v>43</v>
      </c>
      <c r="I81" s="4" t="s">
        <v>44</v>
      </c>
      <c r="J81" s="4" t="s">
        <v>45</v>
      </c>
      <c r="K81" s="4">
        <v>250</v>
      </c>
      <c r="L81" s="5">
        <v>44314</v>
      </c>
      <c r="M81" s="4" t="s">
        <v>46</v>
      </c>
      <c r="N81" s="4">
        <v>100</v>
      </c>
      <c r="O81" s="4">
        <v>5</v>
      </c>
      <c r="P81" s="5">
        <v>44315</v>
      </c>
      <c r="Q81" s="143">
        <v>37.474492433865002</v>
      </c>
      <c r="R81" s="143">
        <v>38.311313487280998</v>
      </c>
      <c r="S81" s="143">
        <v>33.577211756702603</v>
      </c>
      <c r="T81" s="143">
        <v>33.993421714775103</v>
      </c>
      <c r="V81" s="10">
        <f>IF(Q81&lt;'Master Linear Model'!$B$8, (10^((Q81-'Master Linear Model'!$B$2)/'Master Linear Model'!$A$2)),('Master Linear Model'!$B$7/2))</f>
        <v>10</v>
      </c>
      <c r="W81" s="10">
        <f>IF(R81&lt;'Master Linear Model'!$B$8, (10^((R81-'Master Linear Model'!$B$2)/'Master Linear Model'!$A$2)),('Master Linear Model'!$B$7/2))</f>
        <v>10</v>
      </c>
      <c r="X81" s="10">
        <f t="shared" si="32"/>
        <v>10</v>
      </c>
      <c r="Y81" s="10">
        <f t="shared" si="33"/>
        <v>0</v>
      </c>
      <c r="Z81" s="10">
        <f t="shared" si="34"/>
        <v>2</v>
      </c>
      <c r="AA81" s="10">
        <f t="shared" si="35"/>
        <v>0</v>
      </c>
      <c r="AB81" s="10">
        <f t="shared" si="36"/>
        <v>0.8</v>
      </c>
      <c r="AC81" s="10">
        <f t="shared" si="37"/>
        <v>0</v>
      </c>
      <c r="AD81" s="10">
        <f t="shared" si="38"/>
        <v>80</v>
      </c>
      <c r="AE81" s="10">
        <f t="shared" si="39"/>
        <v>0</v>
      </c>
      <c r="AI81" s="4">
        <v>2</v>
      </c>
      <c r="AJ81" s="4" t="s">
        <v>81</v>
      </c>
      <c r="AL81" s="4" t="s">
        <v>44</v>
      </c>
      <c r="AM81" s="4" t="s">
        <v>44</v>
      </c>
    </row>
    <row r="82" spans="1:39">
      <c r="A82" s="18" t="s">
        <v>79</v>
      </c>
      <c r="B82" s="10" t="s">
        <v>55</v>
      </c>
      <c r="D82" s="4" t="s">
        <v>42</v>
      </c>
      <c r="E82" s="5">
        <v>44313</v>
      </c>
      <c r="F82" s="5">
        <v>44314</v>
      </c>
      <c r="G82" s="4" t="s">
        <v>52</v>
      </c>
      <c r="I82" s="4" t="s">
        <v>44</v>
      </c>
      <c r="J82" s="4" t="s">
        <v>45</v>
      </c>
      <c r="K82" s="4">
        <v>245</v>
      </c>
      <c r="L82" s="5">
        <v>44314</v>
      </c>
      <c r="M82" s="4" t="s">
        <v>46</v>
      </c>
      <c r="N82" s="4">
        <v>100</v>
      </c>
      <c r="O82" s="4">
        <v>5</v>
      </c>
      <c r="P82" s="5">
        <v>44315</v>
      </c>
      <c r="Q82" s="144">
        <v>36.931603692138602</v>
      </c>
      <c r="R82" s="144">
        <v>36.378126536124</v>
      </c>
      <c r="S82" s="144">
        <v>30.9270113065764</v>
      </c>
      <c r="T82" s="144">
        <v>30.868769322550399</v>
      </c>
      <c r="V82" s="10">
        <f>IF(Q82&lt;'Master Linear Model'!$B$8, (10^((Q82-'Master Linear Model'!$B$2)/'Master Linear Model'!$A$2)),('Master Linear Model'!$B$7/2))</f>
        <v>10</v>
      </c>
      <c r="W82" s="10">
        <f>IF(R82&lt;'Master Linear Model'!$B$8, (10^((R82-'Master Linear Model'!$B$2)/'Master Linear Model'!$A$2)),('Master Linear Model'!$B$7/2))</f>
        <v>10</v>
      </c>
      <c r="X82" s="10">
        <f t="shared" si="32"/>
        <v>10</v>
      </c>
      <c r="Y82" s="10">
        <f t="shared" si="33"/>
        <v>0</v>
      </c>
      <c r="Z82" s="10">
        <f t="shared" si="34"/>
        <v>2</v>
      </c>
      <c r="AA82" s="10">
        <f t="shared" si="35"/>
        <v>0</v>
      </c>
      <c r="AB82" s="10">
        <f t="shared" si="36"/>
        <v>0.81632653061224492</v>
      </c>
      <c r="AC82" s="10">
        <f t="shared" si="37"/>
        <v>0</v>
      </c>
      <c r="AD82" s="10">
        <f t="shared" si="38"/>
        <v>81.632653061224488</v>
      </c>
      <c r="AE82" s="10">
        <f t="shared" si="39"/>
        <v>0</v>
      </c>
      <c r="AI82" s="4">
        <v>2</v>
      </c>
      <c r="AJ82" s="4" t="s">
        <v>81</v>
      </c>
      <c r="AL82" s="4" t="s">
        <v>44</v>
      </c>
      <c r="AM82" s="4" t="s">
        <v>44</v>
      </c>
    </row>
    <row r="83" spans="1:39">
      <c r="A83" s="18" t="s">
        <v>79</v>
      </c>
      <c r="B83" s="10" t="s">
        <v>55</v>
      </c>
      <c r="D83" s="4" t="s">
        <v>42</v>
      </c>
      <c r="E83" s="5">
        <v>44313</v>
      </c>
      <c r="F83" s="5">
        <v>44314</v>
      </c>
      <c r="G83" s="4" t="s">
        <v>50</v>
      </c>
      <c r="I83" s="4" t="s">
        <v>44</v>
      </c>
      <c r="J83" s="4" t="s">
        <v>45</v>
      </c>
      <c r="K83" s="4">
        <v>50</v>
      </c>
      <c r="L83" s="5">
        <v>44314</v>
      </c>
      <c r="M83" s="4" t="s">
        <v>50</v>
      </c>
      <c r="N83" s="4">
        <v>60</v>
      </c>
      <c r="O83" s="4">
        <v>5</v>
      </c>
      <c r="P83" s="5">
        <v>44316</v>
      </c>
      <c r="Q83" s="6" t="s">
        <v>56</v>
      </c>
      <c r="R83" s="6" t="s">
        <v>56</v>
      </c>
      <c r="S83" s="6" t="s">
        <v>56</v>
      </c>
      <c r="T83" s="6" t="s">
        <v>56</v>
      </c>
      <c r="U83" s="10" t="s">
        <v>85</v>
      </c>
      <c r="V83" s="10">
        <f>IF(Q83&lt;'Master Linear Model'!$B$8, (10^((Q83-'Master Linear Model'!$B$2)/'Master Linear Model'!$A$2)),('Master Linear Model'!$B$7/2))</f>
        <v>10</v>
      </c>
      <c r="W83" s="10">
        <f>IF(R83&lt;'Master Linear Model'!$B$8, (10^((R83-'Master Linear Model'!$B$2)/'Master Linear Model'!$A$2)),('Master Linear Model'!$B$7/2))</f>
        <v>10</v>
      </c>
      <c r="X83" s="10">
        <f t="shared" si="32"/>
        <v>10</v>
      </c>
      <c r="Y83" s="10">
        <f t="shared" si="33"/>
        <v>0</v>
      </c>
      <c r="Z83" s="10">
        <f t="shared" si="34"/>
        <v>2</v>
      </c>
      <c r="AA83" s="10">
        <f t="shared" si="35"/>
        <v>0</v>
      </c>
      <c r="AB83" s="10">
        <f t="shared" si="36"/>
        <v>2.4</v>
      </c>
      <c r="AC83" s="10">
        <f t="shared" si="37"/>
        <v>0</v>
      </c>
      <c r="AD83" s="10">
        <f t="shared" si="38"/>
        <v>240</v>
      </c>
      <c r="AE83" s="10">
        <f t="shared" si="39"/>
        <v>0</v>
      </c>
      <c r="AI83" s="4">
        <v>2</v>
      </c>
      <c r="AJ83" s="4" t="s">
        <v>82</v>
      </c>
      <c r="AL83" s="4" t="s">
        <v>44</v>
      </c>
      <c r="AM83" s="4" t="s">
        <v>44</v>
      </c>
    </row>
    <row r="84" spans="1:39">
      <c r="A84" t="s">
        <v>80</v>
      </c>
      <c r="B84" s="10" t="s">
        <v>55</v>
      </c>
      <c r="D84" s="4" t="s">
        <v>42</v>
      </c>
      <c r="E84" s="5">
        <v>44313</v>
      </c>
      <c r="F84" s="5">
        <v>44314</v>
      </c>
      <c r="G84" s="4" t="s">
        <v>43</v>
      </c>
      <c r="I84" s="4" t="s">
        <v>44</v>
      </c>
      <c r="J84" s="4" t="s">
        <v>45</v>
      </c>
      <c r="K84" s="4">
        <v>250</v>
      </c>
      <c r="L84" s="5">
        <v>44314</v>
      </c>
      <c r="M84" s="4" t="s">
        <v>46</v>
      </c>
      <c r="N84" s="4">
        <v>100</v>
      </c>
      <c r="O84" s="4">
        <v>5</v>
      </c>
      <c r="P84" s="5">
        <v>44315</v>
      </c>
      <c r="Q84" s="6" t="s">
        <v>47</v>
      </c>
      <c r="R84" s="6" t="s">
        <v>47</v>
      </c>
      <c r="S84" s="6">
        <v>34.130000000000003</v>
      </c>
      <c r="T84" s="6">
        <v>33.880000000000003</v>
      </c>
      <c r="V84" s="10">
        <f>IF(Q84&lt;'Master Linear Model'!$B$8, (10^((Q84-'Master Linear Model'!$B$2)/'Master Linear Model'!$A$2)),('Master Linear Model'!$B$7/2))</f>
        <v>10</v>
      </c>
      <c r="W84" s="10">
        <f>IF(R84&lt;'Master Linear Model'!$B$8, (10^((R84-'Master Linear Model'!$B$2)/'Master Linear Model'!$A$2)),('Master Linear Model'!$B$7/2))</f>
        <v>10</v>
      </c>
      <c r="X84" s="10">
        <f t="shared" si="32"/>
        <v>10</v>
      </c>
      <c r="Y84" s="10">
        <f t="shared" si="33"/>
        <v>0</v>
      </c>
      <c r="Z84" s="10">
        <f t="shared" si="34"/>
        <v>2</v>
      </c>
      <c r="AA84" s="10">
        <f t="shared" si="35"/>
        <v>0</v>
      </c>
      <c r="AB84" s="10">
        <f t="shared" si="36"/>
        <v>0.8</v>
      </c>
      <c r="AC84" s="10">
        <f t="shared" si="37"/>
        <v>0</v>
      </c>
      <c r="AD84" s="10">
        <f t="shared" si="38"/>
        <v>80</v>
      </c>
      <c r="AE84" s="10">
        <f t="shared" si="39"/>
        <v>0</v>
      </c>
      <c r="AI84" s="4">
        <v>2</v>
      </c>
      <c r="AJ84" s="4" t="s">
        <v>81</v>
      </c>
      <c r="AL84" s="4" t="s">
        <v>44</v>
      </c>
      <c r="AM84" s="4" t="s">
        <v>44</v>
      </c>
    </row>
    <row r="85" spans="1:39">
      <c r="A85" t="s">
        <v>80</v>
      </c>
      <c r="B85" s="10" t="s">
        <v>55</v>
      </c>
      <c r="D85" s="4" t="s">
        <v>42</v>
      </c>
      <c r="E85" s="5">
        <v>44313</v>
      </c>
      <c r="F85" s="5">
        <v>44316</v>
      </c>
      <c r="G85" s="4" t="s">
        <v>50</v>
      </c>
      <c r="I85" s="4" t="s">
        <v>44</v>
      </c>
      <c r="J85" s="4" t="s">
        <v>45</v>
      </c>
      <c r="K85" s="4">
        <v>50</v>
      </c>
      <c r="L85" s="5">
        <v>44316</v>
      </c>
      <c r="M85" s="4" t="s">
        <v>50</v>
      </c>
      <c r="N85" s="4">
        <v>60</v>
      </c>
      <c r="O85" s="4">
        <v>5</v>
      </c>
      <c r="P85" s="5">
        <v>44319</v>
      </c>
      <c r="Q85" s="6" t="s">
        <v>47</v>
      </c>
      <c r="R85" s="6" t="s">
        <v>47</v>
      </c>
      <c r="S85" s="6">
        <v>26.1</v>
      </c>
      <c r="T85" s="6">
        <v>26.18</v>
      </c>
      <c r="V85" s="10">
        <f>IF(Q85&lt;'Master Linear Model'!$B$8, (10^((Q85-'Master Linear Model'!$B$2)/'Master Linear Model'!$A$2)),('Master Linear Model'!$B$7/2))</f>
        <v>10</v>
      </c>
      <c r="W85" s="10">
        <f>IF(R85&lt;'Master Linear Model'!$B$8, (10^((R85-'Master Linear Model'!$B$2)/'Master Linear Model'!$A$2)),('Master Linear Model'!$B$7/2))</f>
        <v>10</v>
      </c>
      <c r="X85" s="10">
        <f t="shared" si="32"/>
        <v>10</v>
      </c>
      <c r="Y85" s="10">
        <f t="shared" si="33"/>
        <v>0</v>
      </c>
      <c r="Z85" s="10">
        <f t="shared" si="34"/>
        <v>2</v>
      </c>
      <c r="AA85" s="10">
        <f t="shared" si="35"/>
        <v>0</v>
      </c>
      <c r="AB85" s="10">
        <f t="shared" si="36"/>
        <v>2.4</v>
      </c>
      <c r="AC85" s="10">
        <f t="shared" si="37"/>
        <v>0</v>
      </c>
      <c r="AD85" s="10">
        <f t="shared" si="38"/>
        <v>240</v>
      </c>
      <c r="AE85" s="10">
        <f t="shared" si="39"/>
        <v>0</v>
      </c>
      <c r="AI85" s="4">
        <v>2</v>
      </c>
      <c r="AJ85" s="4" t="s">
        <v>86</v>
      </c>
      <c r="AL85" s="4" t="s">
        <v>44</v>
      </c>
      <c r="AM85" s="4" t="s">
        <v>44</v>
      </c>
    </row>
    <row r="86" spans="1:39">
      <c r="A86" t="s">
        <v>80</v>
      </c>
      <c r="B86" s="10" t="s">
        <v>55</v>
      </c>
      <c r="D86" s="4" t="s">
        <v>42</v>
      </c>
      <c r="E86" s="5">
        <v>44313</v>
      </c>
      <c r="F86" s="5">
        <v>44314</v>
      </c>
      <c r="G86" s="4" t="s">
        <v>52</v>
      </c>
      <c r="I86" s="4" t="s">
        <v>44</v>
      </c>
      <c r="J86" s="4" t="s">
        <v>45</v>
      </c>
      <c r="K86" s="4">
        <v>300</v>
      </c>
      <c r="L86" s="5">
        <v>44314</v>
      </c>
      <c r="M86" s="4" t="s">
        <v>46</v>
      </c>
      <c r="N86" s="4">
        <v>100</v>
      </c>
      <c r="O86" s="4">
        <v>5</v>
      </c>
      <c r="P86" s="5">
        <v>44322</v>
      </c>
      <c r="Q86" s="141">
        <v>36.821560484121598</v>
      </c>
      <c r="R86" s="141">
        <v>36.193940691731797</v>
      </c>
      <c r="S86" s="141">
        <v>30.689597178191701</v>
      </c>
      <c r="T86" s="141">
        <v>30.821359706589199</v>
      </c>
      <c r="V86" s="10">
        <f>IF(Q86&lt;'Master Linear Model'!$B$8, (10^((Q86-'Master Linear Model'!$B$2)/'Master Linear Model'!$A$2)),('Master Linear Model'!$B$7/2))</f>
        <v>10</v>
      </c>
      <c r="W86" s="10">
        <f>IF(R86&lt;'Master Linear Model'!$B$8, (10^((R86-'Master Linear Model'!$B$2)/'Master Linear Model'!$A$2)),('Master Linear Model'!$B$7/2))</f>
        <v>10</v>
      </c>
      <c r="X86" s="10">
        <f t="shared" si="32"/>
        <v>10</v>
      </c>
      <c r="Y86" s="10">
        <f t="shared" si="33"/>
        <v>0</v>
      </c>
      <c r="Z86" s="10">
        <f t="shared" si="34"/>
        <v>2</v>
      </c>
      <c r="AA86" s="10">
        <f t="shared" si="35"/>
        <v>0</v>
      </c>
      <c r="AB86" s="10">
        <f t="shared" si="36"/>
        <v>0.66666666666666663</v>
      </c>
      <c r="AC86" s="10">
        <f t="shared" si="37"/>
        <v>0</v>
      </c>
      <c r="AD86" s="10">
        <f t="shared" si="38"/>
        <v>66.666666666666657</v>
      </c>
      <c r="AE86" s="10">
        <f t="shared" si="39"/>
        <v>0</v>
      </c>
      <c r="AI86" s="4">
        <v>2</v>
      </c>
      <c r="AJ86" s="4" t="s">
        <v>83</v>
      </c>
      <c r="AL86" s="4" t="s">
        <v>84</v>
      </c>
      <c r="AM86" s="4" t="s">
        <v>44</v>
      </c>
    </row>
    <row r="87" spans="1:39">
      <c r="A87" s="10" t="s">
        <v>73</v>
      </c>
      <c r="B87" s="10" t="s">
        <v>74</v>
      </c>
      <c r="D87" s="4" t="s">
        <v>49</v>
      </c>
      <c r="E87" s="5">
        <v>44314</v>
      </c>
      <c r="F87" s="5">
        <v>44314</v>
      </c>
      <c r="G87" s="4" t="s">
        <v>43</v>
      </c>
      <c r="I87" s="4" t="s">
        <v>44</v>
      </c>
      <c r="J87" s="4" t="s">
        <v>45</v>
      </c>
      <c r="K87" s="4">
        <v>300</v>
      </c>
      <c r="L87" s="5">
        <v>44315</v>
      </c>
      <c r="M87" s="4" t="s">
        <v>46</v>
      </c>
      <c r="N87" s="4">
        <v>100</v>
      </c>
      <c r="O87" s="4">
        <v>5</v>
      </c>
      <c r="P87" s="5">
        <v>44316</v>
      </c>
      <c r="Q87" s="141">
        <v>37.074920154848002</v>
      </c>
      <c r="R87" s="141">
        <v>36.378331373967598</v>
      </c>
      <c r="S87" s="141">
        <v>32.4018393494406</v>
      </c>
      <c r="T87" s="141">
        <v>32.613272303133499</v>
      </c>
      <c r="AI87" s="4">
        <v>2</v>
      </c>
      <c r="AJ87" s="4" t="s">
        <v>82</v>
      </c>
      <c r="AL87" s="4" t="s">
        <v>44</v>
      </c>
      <c r="AM87" s="4" t="s">
        <v>44</v>
      </c>
    </row>
    <row r="88" spans="1:39">
      <c r="A88" t="s">
        <v>77</v>
      </c>
      <c r="B88" s="10" t="s">
        <v>55</v>
      </c>
      <c r="D88" s="4" t="s">
        <v>49</v>
      </c>
      <c r="E88" s="5">
        <v>44314</v>
      </c>
      <c r="F88" s="5">
        <v>44314</v>
      </c>
      <c r="G88" s="4" t="s">
        <v>43</v>
      </c>
      <c r="I88" s="4" t="s">
        <v>44</v>
      </c>
      <c r="J88" s="4" t="s">
        <v>45</v>
      </c>
      <c r="K88" s="4">
        <v>300</v>
      </c>
      <c r="L88" s="5">
        <v>44315</v>
      </c>
      <c r="M88" s="4" t="s">
        <v>46</v>
      </c>
      <c r="N88" s="4">
        <v>100</v>
      </c>
      <c r="O88" s="4">
        <v>5</v>
      </c>
      <c r="P88" s="5">
        <v>44316</v>
      </c>
      <c r="Q88" s="141">
        <v>36.907143009312001</v>
      </c>
      <c r="R88" s="141">
        <v>36.562864463485901</v>
      </c>
      <c r="S88" s="6">
        <v>31.57</v>
      </c>
      <c r="T88" s="6">
        <v>31.59</v>
      </c>
      <c r="AI88" s="4">
        <v>2</v>
      </c>
      <c r="AJ88" s="4" t="s">
        <v>82</v>
      </c>
      <c r="AL88" s="4" t="s">
        <v>44</v>
      </c>
      <c r="AM88" s="4" t="s">
        <v>44</v>
      </c>
    </row>
    <row r="89" spans="1:39">
      <c r="A89" t="s">
        <v>78</v>
      </c>
      <c r="B89" s="10" t="s">
        <v>55</v>
      </c>
      <c r="D89" s="4" t="s">
        <v>49</v>
      </c>
      <c r="E89" s="5">
        <v>44314</v>
      </c>
      <c r="F89" s="5">
        <v>44314</v>
      </c>
      <c r="G89" s="4" t="s">
        <v>43</v>
      </c>
      <c r="I89" s="4" t="s">
        <v>44</v>
      </c>
      <c r="J89" s="4" t="s">
        <v>45</v>
      </c>
      <c r="K89" s="4">
        <v>300</v>
      </c>
      <c r="L89" s="5">
        <v>44315</v>
      </c>
      <c r="M89" s="4" t="s">
        <v>46</v>
      </c>
      <c r="N89" s="4">
        <v>100</v>
      </c>
      <c r="O89" s="4">
        <v>5</v>
      </c>
      <c r="P89" s="5">
        <v>44316</v>
      </c>
      <c r="Q89" s="6" t="s">
        <v>47</v>
      </c>
      <c r="R89" s="6" t="s">
        <v>47</v>
      </c>
      <c r="S89" s="141">
        <v>34.261484435547601</v>
      </c>
      <c r="T89" s="141">
        <v>34.2887461459527</v>
      </c>
      <c r="AI89" s="4">
        <v>2</v>
      </c>
      <c r="AJ89" s="4" t="s">
        <v>82</v>
      </c>
      <c r="AL89" s="4" t="s">
        <v>44</v>
      </c>
      <c r="AM89" s="4" t="s">
        <v>44</v>
      </c>
    </row>
    <row r="90" spans="1:39">
      <c r="A90" s="18" t="s">
        <v>79</v>
      </c>
      <c r="B90" s="10" t="s">
        <v>55</v>
      </c>
      <c r="D90" s="4" t="s">
        <v>49</v>
      </c>
      <c r="E90" s="5">
        <v>44314</v>
      </c>
      <c r="F90" s="5">
        <v>44314</v>
      </c>
      <c r="G90" s="4" t="s">
        <v>43</v>
      </c>
      <c r="I90" s="4" t="s">
        <v>44</v>
      </c>
      <c r="J90" s="4" t="s">
        <v>45</v>
      </c>
      <c r="K90" s="4">
        <v>300</v>
      </c>
      <c r="L90" s="5">
        <v>44315</v>
      </c>
      <c r="M90" s="4" t="s">
        <v>46</v>
      </c>
      <c r="N90" s="4">
        <v>100</v>
      </c>
      <c r="O90" s="4">
        <v>5</v>
      </c>
      <c r="P90" s="5">
        <v>44316</v>
      </c>
      <c r="Q90" s="141">
        <v>34.323874807318099</v>
      </c>
      <c r="R90" s="141">
        <v>34.114542297808399</v>
      </c>
      <c r="S90" s="141">
        <v>34.602573679801097</v>
      </c>
      <c r="T90" s="141">
        <v>34.429899991809997</v>
      </c>
      <c r="AI90" s="4">
        <v>2</v>
      </c>
      <c r="AJ90" s="4" t="s">
        <v>82</v>
      </c>
      <c r="AL90" s="4" t="s">
        <v>44</v>
      </c>
      <c r="AM90" s="4" t="s">
        <v>44</v>
      </c>
    </row>
    <row r="91" spans="1:39" s="28" customFormat="1">
      <c r="A91" s="31" t="s">
        <v>80</v>
      </c>
      <c r="B91" s="27" t="s">
        <v>55</v>
      </c>
      <c r="C91" s="54"/>
      <c r="D91" s="28" t="s">
        <v>49</v>
      </c>
      <c r="E91" s="29">
        <v>44314</v>
      </c>
      <c r="F91" s="29">
        <v>44314</v>
      </c>
      <c r="G91" s="28" t="s">
        <v>43</v>
      </c>
      <c r="I91" s="28" t="s">
        <v>44</v>
      </c>
      <c r="J91" s="37" t="s">
        <v>45</v>
      </c>
      <c r="K91" s="28">
        <v>300</v>
      </c>
      <c r="L91" s="29">
        <v>44315</v>
      </c>
      <c r="M91" s="28" t="s">
        <v>46</v>
      </c>
      <c r="N91" s="28">
        <v>100</v>
      </c>
      <c r="O91" s="28">
        <v>5</v>
      </c>
      <c r="P91" s="29">
        <v>44316</v>
      </c>
      <c r="Q91" s="142">
        <v>34.223584958725198</v>
      </c>
      <c r="R91" s="142">
        <v>34.740462359449097</v>
      </c>
      <c r="S91" s="142">
        <v>33.206481976424897</v>
      </c>
      <c r="T91" s="142">
        <v>33.4156917893323</v>
      </c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I91" s="28">
        <v>2</v>
      </c>
      <c r="AJ91" s="28" t="s">
        <v>82</v>
      </c>
      <c r="AL91" s="28" t="s">
        <v>44</v>
      </c>
      <c r="AM91" s="28" t="s">
        <v>44</v>
      </c>
    </row>
    <row r="92" spans="1:39">
      <c r="A92" s="18" t="s">
        <v>87</v>
      </c>
      <c r="B92" s="10" t="s">
        <v>61</v>
      </c>
      <c r="D92" s="4" t="s">
        <v>42</v>
      </c>
      <c r="E92" s="5">
        <v>44320</v>
      </c>
      <c r="F92" s="5">
        <v>44320</v>
      </c>
      <c r="G92" s="4" t="s">
        <v>43</v>
      </c>
      <c r="I92" s="4" t="s">
        <v>44</v>
      </c>
      <c r="J92" s="4" t="s">
        <v>45</v>
      </c>
      <c r="K92" s="4">
        <v>250</v>
      </c>
      <c r="L92" s="5">
        <v>44321</v>
      </c>
      <c r="M92" s="4" t="s">
        <v>46</v>
      </c>
      <c r="N92" s="4">
        <v>100</v>
      </c>
      <c r="O92" s="4">
        <v>5</v>
      </c>
      <c r="P92" s="5">
        <v>44322</v>
      </c>
      <c r="Q92" s="141">
        <v>38.540531902984299</v>
      </c>
      <c r="R92" s="141">
        <v>38.610531902954399</v>
      </c>
      <c r="S92" s="141">
        <v>35.3024857395013</v>
      </c>
      <c r="T92" s="141">
        <v>36.263882612673001</v>
      </c>
      <c r="V92" s="10">
        <f>IF(Q92&lt;'Master Linear Model'!$B$8, (10^((Q92-'Master Linear Model'!$B$2)/'Master Linear Model'!$A$2)),('Master Linear Model'!$B$7/2))</f>
        <v>10</v>
      </c>
      <c r="W92" s="10">
        <f>IF(R92&lt;'Master Linear Model'!$B$8, (10^((R92-'Master Linear Model'!$B$2)/'Master Linear Model'!$A$2)),('Master Linear Model'!$B$7/2))</f>
        <v>10</v>
      </c>
      <c r="X92" s="10">
        <f t="shared" ref="X92:X109" si="40">AVERAGE(V92:W92)</f>
        <v>10</v>
      </c>
      <c r="Y92" s="10">
        <f t="shared" ref="Y92:Y109" si="41">STDEV(V92:W92)</f>
        <v>0</v>
      </c>
      <c r="Z92" s="10">
        <f t="shared" ref="Z92:Z109" si="42">X92/O92</f>
        <v>2</v>
      </c>
      <c r="AA92" s="10">
        <f t="shared" ref="AA92:AA109" si="43">Y92/O92</f>
        <v>0</v>
      </c>
      <c r="AB92" s="10">
        <f t="shared" ref="AB92:AB109" si="44">(Z92*N92)/K92</f>
        <v>0.8</v>
      </c>
      <c r="AC92" s="10">
        <f t="shared" ref="AC92:AC109" si="45">(AA92*N92)/K92</f>
        <v>0</v>
      </c>
      <c r="AD92" s="10">
        <f t="shared" ref="AD92:AD109" si="46">AB92*100</f>
        <v>80</v>
      </c>
      <c r="AE92" s="10">
        <f t="shared" ref="AE92:AE109" si="47">AC92*100</f>
        <v>0</v>
      </c>
      <c r="AI92" s="4">
        <v>2</v>
      </c>
      <c r="AJ92" s="4" t="s">
        <v>83</v>
      </c>
      <c r="AL92" s="4" t="s">
        <v>84</v>
      </c>
      <c r="AM92" s="4" t="s">
        <v>44</v>
      </c>
    </row>
    <row r="93" spans="1:39">
      <c r="A93" s="18" t="s">
        <v>87</v>
      </c>
      <c r="B93" s="10" t="s">
        <v>61</v>
      </c>
      <c r="D93" s="4" t="s">
        <v>42</v>
      </c>
      <c r="E93" s="5">
        <v>44320</v>
      </c>
      <c r="F93" s="5">
        <v>44321</v>
      </c>
      <c r="G93" s="4" t="s">
        <v>52</v>
      </c>
      <c r="I93" s="4" t="s">
        <v>44</v>
      </c>
      <c r="J93" s="4" t="s">
        <v>45</v>
      </c>
      <c r="K93" s="4">
        <v>300</v>
      </c>
      <c r="L93" s="5">
        <v>44321</v>
      </c>
      <c r="M93" s="4" t="s">
        <v>46</v>
      </c>
      <c r="N93" s="4">
        <v>100</v>
      </c>
      <c r="O93" s="4">
        <v>5</v>
      </c>
      <c r="P93" s="5">
        <v>44323</v>
      </c>
      <c r="Q93" s="141">
        <v>36.031690846935803</v>
      </c>
      <c r="R93" s="141">
        <v>36.399315269530902</v>
      </c>
      <c r="S93" s="141">
        <v>30.411459151795501</v>
      </c>
      <c r="T93" s="141">
        <v>30.380119545344002</v>
      </c>
      <c r="V93" s="10">
        <f>IF(Q93&lt;'Master Linear Model'!$B$8, (10^((Q93-'Master Linear Model'!$B$2)/'Master Linear Model'!$A$2)),('Master Linear Model'!$B$7/2))</f>
        <v>10</v>
      </c>
      <c r="W93" s="10">
        <f>IF(R93&lt;'Master Linear Model'!$B$8, (10^((R93-'Master Linear Model'!$B$2)/'Master Linear Model'!$A$2)),('Master Linear Model'!$B$7/2))</f>
        <v>10</v>
      </c>
      <c r="X93" s="10">
        <f t="shared" si="40"/>
        <v>10</v>
      </c>
      <c r="Y93" s="10">
        <f t="shared" si="41"/>
        <v>0</v>
      </c>
      <c r="Z93" s="10">
        <f t="shared" si="42"/>
        <v>2</v>
      </c>
      <c r="AA93" s="10">
        <f t="shared" si="43"/>
        <v>0</v>
      </c>
      <c r="AB93" s="10">
        <f t="shared" si="44"/>
        <v>0.66666666666666663</v>
      </c>
      <c r="AC93" s="10">
        <f t="shared" si="45"/>
        <v>0</v>
      </c>
      <c r="AD93" s="10">
        <f t="shared" si="46"/>
        <v>66.666666666666657</v>
      </c>
      <c r="AE93" s="10">
        <f t="shared" si="47"/>
        <v>0</v>
      </c>
      <c r="AI93" s="4">
        <v>2</v>
      </c>
      <c r="AJ93" s="4" t="s">
        <v>88</v>
      </c>
      <c r="AL93" s="4" t="s">
        <v>44</v>
      </c>
      <c r="AM93" s="4" t="s">
        <v>44</v>
      </c>
    </row>
    <row r="94" spans="1:39">
      <c r="A94" s="18" t="s">
        <v>87</v>
      </c>
      <c r="B94" s="10" t="s">
        <v>61</v>
      </c>
      <c r="D94" s="4" t="s">
        <v>42</v>
      </c>
      <c r="E94" s="5">
        <v>44320</v>
      </c>
      <c r="F94" s="5">
        <v>44322</v>
      </c>
      <c r="G94" s="4" t="s">
        <v>50</v>
      </c>
      <c r="I94" s="4" t="s">
        <v>44</v>
      </c>
      <c r="J94" s="4" t="s">
        <v>45</v>
      </c>
      <c r="K94" s="4">
        <v>50</v>
      </c>
      <c r="L94" s="5">
        <v>44322</v>
      </c>
      <c r="M94" s="4" t="s">
        <v>50</v>
      </c>
      <c r="N94" s="4">
        <v>60</v>
      </c>
      <c r="O94" s="4">
        <v>5</v>
      </c>
      <c r="P94" s="5">
        <v>44323</v>
      </c>
      <c r="Q94" s="141">
        <v>37.058862810424898</v>
      </c>
      <c r="R94" s="141">
        <v>36.969699950984797</v>
      </c>
      <c r="S94" s="141">
        <v>28.000970438395399</v>
      </c>
      <c r="T94" s="141">
        <v>28.1204553763131</v>
      </c>
      <c r="V94" s="10">
        <f>IF(Q94&lt;'Master Linear Model'!$B$8, (10^((Q94-'Master Linear Model'!$B$2)/'Master Linear Model'!$A$2)),('Master Linear Model'!$B$7/2))</f>
        <v>10</v>
      </c>
      <c r="W94" s="10">
        <f>IF(R94&lt;'Master Linear Model'!$B$8, (10^((R94-'Master Linear Model'!$B$2)/'Master Linear Model'!$A$2)),('Master Linear Model'!$B$7/2))</f>
        <v>10</v>
      </c>
      <c r="X94" s="10">
        <f t="shared" si="40"/>
        <v>10</v>
      </c>
      <c r="Y94" s="10">
        <f t="shared" si="41"/>
        <v>0</v>
      </c>
      <c r="Z94" s="10">
        <f t="shared" si="42"/>
        <v>2</v>
      </c>
      <c r="AA94" s="10">
        <f t="shared" si="43"/>
        <v>0</v>
      </c>
      <c r="AB94" s="10">
        <f t="shared" si="44"/>
        <v>2.4</v>
      </c>
      <c r="AC94" s="10">
        <f t="shared" si="45"/>
        <v>0</v>
      </c>
      <c r="AD94" s="10">
        <f t="shared" si="46"/>
        <v>240</v>
      </c>
      <c r="AE94" s="10">
        <f t="shared" si="47"/>
        <v>0</v>
      </c>
      <c r="AI94" s="4">
        <v>2</v>
      </c>
      <c r="AJ94" s="4" t="s">
        <v>88</v>
      </c>
      <c r="AL94" s="4" t="s">
        <v>44</v>
      </c>
      <c r="AM94" s="4" t="s">
        <v>44</v>
      </c>
    </row>
    <row r="95" spans="1:39">
      <c r="A95" s="18" t="s">
        <v>89</v>
      </c>
      <c r="B95" s="10" t="s">
        <v>90</v>
      </c>
      <c r="D95" s="4" t="s">
        <v>42</v>
      </c>
      <c r="E95" s="5">
        <v>44320</v>
      </c>
      <c r="F95" s="5">
        <v>44320</v>
      </c>
      <c r="G95" s="4" t="s">
        <v>43</v>
      </c>
      <c r="I95" s="4" t="s">
        <v>44</v>
      </c>
      <c r="J95" s="4" t="s">
        <v>45</v>
      </c>
      <c r="K95" s="4">
        <v>250</v>
      </c>
      <c r="L95" s="5">
        <v>44321</v>
      </c>
      <c r="M95" s="4" t="s">
        <v>46</v>
      </c>
      <c r="N95" s="4">
        <v>100</v>
      </c>
      <c r="O95" s="4">
        <v>5</v>
      </c>
      <c r="P95" s="5">
        <v>44322</v>
      </c>
      <c r="Q95" s="6" t="s">
        <v>47</v>
      </c>
      <c r="R95" s="141" t="s">
        <v>47</v>
      </c>
      <c r="S95" s="141">
        <v>29.487433097517599</v>
      </c>
      <c r="T95" s="141">
        <v>29.490770468436502</v>
      </c>
      <c r="V95" s="10">
        <f>IF(Q95&lt;'Master Linear Model'!$B$8, (10^((Q95-'Master Linear Model'!$B$2)/'Master Linear Model'!$A$2)),('Master Linear Model'!$B$7/2))</f>
        <v>10</v>
      </c>
      <c r="W95" s="10">
        <f>IF(R95&lt;'Master Linear Model'!$B$8, (10^((R95-'Master Linear Model'!$B$2)/'Master Linear Model'!$A$2)),('Master Linear Model'!$B$7/2))</f>
        <v>10</v>
      </c>
      <c r="X95" s="10">
        <f t="shared" si="40"/>
        <v>10</v>
      </c>
      <c r="Y95" s="10">
        <f t="shared" si="41"/>
        <v>0</v>
      </c>
      <c r="Z95" s="10">
        <f t="shared" si="42"/>
        <v>2</v>
      </c>
      <c r="AA95" s="10">
        <f t="shared" si="43"/>
        <v>0</v>
      </c>
      <c r="AB95" s="10">
        <f t="shared" si="44"/>
        <v>0.8</v>
      </c>
      <c r="AC95" s="10">
        <f t="shared" si="45"/>
        <v>0</v>
      </c>
      <c r="AD95" s="10">
        <f t="shared" si="46"/>
        <v>80</v>
      </c>
      <c r="AE95" s="10">
        <f t="shared" si="47"/>
        <v>0</v>
      </c>
      <c r="AI95" s="4">
        <v>2</v>
      </c>
      <c r="AJ95" s="4" t="s">
        <v>83</v>
      </c>
      <c r="AL95" s="4" t="s">
        <v>84</v>
      </c>
      <c r="AM95" s="4" t="s">
        <v>44</v>
      </c>
    </row>
    <row r="96" spans="1:39">
      <c r="A96" s="18" t="s">
        <v>89</v>
      </c>
      <c r="B96" s="10" t="s">
        <v>90</v>
      </c>
      <c r="D96" s="4" t="s">
        <v>42</v>
      </c>
      <c r="E96" s="5">
        <v>44320</v>
      </c>
      <c r="F96" s="5">
        <v>44322</v>
      </c>
      <c r="G96" s="4" t="s">
        <v>52</v>
      </c>
      <c r="I96" s="4" t="s">
        <v>44</v>
      </c>
      <c r="J96" s="4" t="s">
        <v>45</v>
      </c>
      <c r="K96" s="4">
        <v>300</v>
      </c>
      <c r="L96" s="5">
        <v>44322</v>
      </c>
      <c r="M96" s="4" t="s">
        <v>46</v>
      </c>
      <c r="N96" s="4">
        <v>100</v>
      </c>
      <c r="O96" s="4">
        <v>5</v>
      </c>
      <c r="P96" s="5">
        <v>44323</v>
      </c>
      <c r="Q96" s="6" t="s">
        <v>47</v>
      </c>
      <c r="R96" s="141">
        <v>39.1646922816726</v>
      </c>
      <c r="S96" s="141">
        <v>28.6593851397203</v>
      </c>
      <c r="T96" s="141">
        <v>28.947106337242101</v>
      </c>
      <c r="V96" s="10">
        <f>IF(Q96&lt;'Master Linear Model'!$B$8, (10^((Q96-'Master Linear Model'!$B$2)/'Master Linear Model'!$A$2)),('Master Linear Model'!$B$7/2))</f>
        <v>10</v>
      </c>
      <c r="W96" s="10">
        <f>IF(R96&lt;'Master Linear Model'!$B$8, (10^((R96-'Master Linear Model'!$B$2)/'Master Linear Model'!$A$2)),('Master Linear Model'!$B$7/2))</f>
        <v>10</v>
      </c>
      <c r="X96" s="10">
        <f t="shared" si="40"/>
        <v>10</v>
      </c>
      <c r="Y96" s="10">
        <f t="shared" si="41"/>
        <v>0</v>
      </c>
      <c r="Z96" s="10">
        <f t="shared" si="42"/>
        <v>2</v>
      </c>
      <c r="AA96" s="10">
        <f t="shared" si="43"/>
        <v>0</v>
      </c>
      <c r="AB96" s="10">
        <f t="shared" si="44"/>
        <v>0.66666666666666663</v>
      </c>
      <c r="AC96" s="10">
        <f t="shared" si="45"/>
        <v>0</v>
      </c>
      <c r="AD96" s="10">
        <f t="shared" si="46"/>
        <v>66.666666666666657</v>
      </c>
      <c r="AE96" s="10">
        <f t="shared" si="47"/>
        <v>0</v>
      </c>
      <c r="AI96" s="4">
        <v>2</v>
      </c>
      <c r="AJ96" s="4" t="s">
        <v>88</v>
      </c>
      <c r="AL96" s="4" t="s">
        <v>44</v>
      </c>
      <c r="AM96" s="4" t="s">
        <v>44</v>
      </c>
    </row>
    <row r="97" spans="1:39">
      <c r="A97" s="18" t="s">
        <v>89</v>
      </c>
      <c r="B97" s="10" t="s">
        <v>90</v>
      </c>
      <c r="D97" s="4" t="s">
        <v>42</v>
      </c>
      <c r="E97" s="5">
        <v>44320</v>
      </c>
      <c r="F97" s="5">
        <v>44322</v>
      </c>
      <c r="G97" s="4" t="s">
        <v>50</v>
      </c>
      <c r="I97" s="4" t="s">
        <v>44</v>
      </c>
      <c r="J97" s="4" t="s">
        <v>45</v>
      </c>
      <c r="K97" s="4">
        <v>50</v>
      </c>
      <c r="L97" s="5">
        <v>44322</v>
      </c>
      <c r="M97" s="4" t="s">
        <v>50</v>
      </c>
      <c r="N97" s="4">
        <v>60</v>
      </c>
      <c r="O97" s="4">
        <v>5</v>
      </c>
      <c r="P97" s="5">
        <v>44327</v>
      </c>
      <c r="Q97" s="6" t="s">
        <v>47</v>
      </c>
      <c r="R97" s="6" t="s">
        <v>47</v>
      </c>
      <c r="S97" s="6">
        <v>25.83</v>
      </c>
      <c r="T97" s="6">
        <v>25.13</v>
      </c>
      <c r="V97" s="10">
        <f>IF(Q97&lt;'Master Linear Model'!$B$8, (10^((Q97-'Master Linear Model'!$B$2)/'Master Linear Model'!$A$2)),('Master Linear Model'!$B$7/2))</f>
        <v>10</v>
      </c>
      <c r="W97" s="10">
        <f>IF(R97&lt;'Master Linear Model'!$B$8, (10^((R97-'Master Linear Model'!$B$2)/'Master Linear Model'!$A$2)),('Master Linear Model'!$B$7/2))</f>
        <v>10</v>
      </c>
      <c r="X97" s="10">
        <f t="shared" si="40"/>
        <v>10</v>
      </c>
      <c r="Y97" s="10">
        <f t="shared" si="41"/>
        <v>0</v>
      </c>
      <c r="Z97" s="10">
        <f t="shared" si="42"/>
        <v>2</v>
      </c>
      <c r="AA97" s="10">
        <f t="shared" si="43"/>
        <v>0</v>
      </c>
      <c r="AB97" s="10">
        <f t="shared" si="44"/>
        <v>2.4</v>
      </c>
      <c r="AC97" s="10">
        <f t="shared" si="45"/>
        <v>0</v>
      </c>
      <c r="AD97" s="10">
        <f t="shared" si="46"/>
        <v>240</v>
      </c>
      <c r="AE97" s="10">
        <f t="shared" si="47"/>
        <v>0</v>
      </c>
      <c r="AI97" s="4">
        <v>2</v>
      </c>
      <c r="AL97" s="4" t="s">
        <v>72</v>
      </c>
      <c r="AM97" s="4" t="s">
        <v>72</v>
      </c>
    </row>
    <row r="98" spans="1:39">
      <c r="A98" s="18" t="s">
        <v>91</v>
      </c>
      <c r="B98" s="10" t="s">
        <v>90</v>
      </c>
      <c r="D98" s="4" t="s">
        <v>42</v>
      </c>
      <c r="E98" s="5">
        <v>44320</v>
      </c>
      <c r="F98" s="5">
        <v>44320</v>
      </c>
      <c r="G98" s="4" t="s">
        <v>43</v>
      </c>
      <c r="I98" s="4" t="s">
        <v>44</v>
      </c>
      <c r="J98" s="4" t="s">
        <v>45</v>
      </c>
      <c r="K98" s="4">
        <v>250</v>
      </c>
      <c r="L98" s="5">
        <v>44321</v>
      </c>
      <c r="M98" s="4" t="s">
        <v>46</v>
      </c>
      <c r="N98" s="4">
        <v>100</v>
      </c>
      <c r="O98" s="4">
        <v>5</v>
      </c>
      <c r="P98" s="5">
        <v>44322</v>
      </c>
      <c r="Q98" s="6" t="s">
        <v>47</v>
      </c>
      <c r="R98" s="141" t="s">
        <v>47</v>
      </c>
      <c r="S98" s="141">
        <v>32.560979884015197</v>
      </c>
      <c r="T98" s="141">
        <v>32.278892664115403</v>
      </c>
      <c r="V98" s="10">
        <f>IF(Q98&lt;'Master Linear Model'!$B$8, (10^((Q98-'Master Linear Model'!$B$2)/'Master Linear Model'!$A$2)),('Master Linear Model'!$B$7/2))</f>
        <v>10</v>
      </c>
      <c r="W98" s="10">
        <f>IF(R98&lt;'Master Linear Model'!$B$8, (10^((R98-'Master Linear Model'!$B$2)/'Master Linear Model'!$A$2)),('Master Linear Model'!$B$7/2))</f>
        <v>10</v>
      </c>
      <c r="X98" s="10">
        <f t="shared" si="40"/>
        <v>10</v>
      </c>
      <c r="Y98" s="10">
        <f t="shared" si="41"/>
        <v>0</v>
      </c>
      <c r="Z98" s="10">
        <f t="shared" si="42"/>
        <v>2</v>
      </c>
      <c r="AA98" s="10">
        <f t="shared" si="43"/>
        <v>0</v>
      </c>
      <c r="AB98" s="10">
        <f t="shared" si="44"/>
        <v>0.8</v>
      </c>
      <c r="AC98" s="10">
        <f t="shared" si="45"/>
        <v>0</v>
      </c>
      <c r="AD98" s="10">
        <f t="shared" si="46"/>
        <v>80</v>
      </c>
      <c r="AE98" s="10">
        <f t="shared" si="47"/>
        <v>0</v>
      </c>
      <c r="AI98" s="4">
        <v>2</v>
      </c>
      <c r="AJ98" s="4" t="s">
        <v>83</v>
      </c>
      <c r="AL98" s="4" t="s">
        <v>84</v>
      </c>
      <c r="AM98" s="4" t="s">
        <v>44</v>
      </c>
    </row>
    <row r="99" spans="1:39">
      <c r="A99" s="18" t="s">
        <v>91</v>
      </c>
      <c r="B99" s="10" t="s">
        <v>90</v>
      </c>
      <c r="D99" s="4" t="s">
        <v>42</v>
      </c>
      <c r="E99" s="5">
        <v>44320</v>
      </c>
      <c r="F99" s="5">
        <v>44322</v>
      </c>
      <c r="G99" s="4" t="s">
        <v>52</v>
      </c>
      <c r="I99" s="4" t="s">
        <v>44</v>
      </c>
      <c r="J99" s="4" t="s">
        <v>45</v>
      </c>
      <c r="K99" s="4">
        <v>300</v>
      </c>
      <c r="L99" s="5">
        <v>44322</v>
      </c>
      <c r="M99" s="4" t="s">
        <v>46</v>
      </c>
      <c r="N99" s="4">
        <v>100</v>
      </c>
      <c r="O99" s="4">
        <v>5</v>
      </c>
      <c r="P99" s="5">
        <v>44323</v>
      </c>
      <c r="Q99" s="6" t="s">
        <v>47</v>
      </c>
      <c r="R99" s="141">
        <v>37.890611025677501</v>
      </c>
      <c r="S99" s="141">
        <v>28.5004991827651</v>
      </c>
      <c r="T99" s="141">
        <v>28.733219795920199</v>
      </c>
      <c r="V99" s="10">
        <f>IF(Q99&lt;'Master Linear Model'!$B$8, (10^((Q99-'Master Linear Model'!$B$2)/'Master Linear Model'!$A$2)),('Master Linear Model'!$B$7/2))</f>
        <v>10</v>
      </c>
      <c r="W99" s="10">
        <f>IF(R99&lt;'Master Linear Model'!$B$8, (10^((R99-'Master Linear Model'!$B$2)/'Master Linear Model'!$A$2)),('Master Linear Model'!$B$7/2))</f>
        <v>10</v>
      </c>
      <c r="X99" s="10">
        <f t="shared" si="40"/>
        <v>10</v>
      </c>
      <c r="Y99" s="10">
        <f t="shared" si="41"/>
        <v>0</v>
      </c>
      <c r="Z99" s="10">
        <f t="shared" si="42"/>
        <v>2</v>
      </c>
      <c r="AA99" s="10">
        <f t="shared" si="43"/>
        <v>0</v>
      </c>
      <c r="AB99" s="10">
        <f t="shared" si="44"/>
        <v>0.66666666666666663</v>
      </c>
      <c r="AC99" s="10">
        <f t="shared" si="45"/>
        <v>0</v>
      </c>
      <c r="AD99" s="10">
        <f t="shared" si="46"/>
        <v>66.666666666666657</v>
      </c>
      <c r="AE99" s="10">
        <f t="shared" si="47"/>
        <v>0</v>
      </c>
      <c r="AI99" s="4">
        <v>2</v>
      </c>
      <c r="AJ99" s="4" t="s">
        <v>88</v>
      </c>
      <c r="AL99" s="4" t="s">
        <v>44</v>
      </c>
      <c r="AM99" s="4" t="s">
        <v>44</v>
      </c>
    </row>
    <row r="100" spans="1:39">
      <c r="A100" s="18" t="s">
        <v>91</v>
      </c>
      <c r="B100" s="10" t="s">
        <v>90</v>
      </c>
      <c r="D100" s="4" t="s">
        <v>42</v>
      </c>
      <c r="E100" s="5">
        <v>44320</v>
      </c>
      <c r="F100" s="5">
        <v>44322</v>
      </c>
      <c r="G100" s="4" t="s">
        <v>50</v>
      </c>
      <c r="I100" s="4" t="s">
        <v>44</v>
      </c>
      <c r="J100" s="4" t="s">
        <v>45</v>
      </c>
      <c r="K100" s="4">
        <v>50</v>
      </c>
      <c r="L100" s="5">
        <v>44322</v>
      </c>
      <c r="M100" s="4" t="s">
        <v>50</v>
      </c>
      <c r="N100" s="4">
        <v>60</v>
      </c>
      <c r="O100" s="4">
        <v>5</v>
      </c>
      <c r="P100" s="5">
        <v>44327</v>
      </c>
      <c r="Q100" s="6" t="s">
        <v>47</v>
      </c>
      <c r="R100" s="6" t="s">
        <v>47</v>
      </c>
      <c r="S100" s="6">
        <v>26.2</v>
      </c>
      <c r="T100" s="6">
        <v>25.6</v>
      </c>
      <c r="V100" s="10">
        <f>IF(Q100&lt;'Master Linear Model'!$B$8, (10^((Q100-'Master Linear Model'!$B$2)/'Master Linear Model'!$A$2)),('Master Linear Model'!$B$7/2))</f>
        <v>10</v>
      </c>
      <c r="W100" s="10">
        <f>IF(R100&lt;'Master Linear Model'!$B$8, (10^((R100-'Master Linear Model'!$B$2)/'Master Linear Model'!$A$2)),('Master Linear Model'!$B$7/2))</f>
        <v>10</v>
      </c>
      <c r="X100" s="10">
        <f t="shared" si="40"/>
        <v>10</v>
      </c>
      <c r="Y100" s="10">
        <f t="shared" si="41"/>
        <v>0</v>
      </c>
      <c r="Z100" s="10">
        <f t="shared" si="42"/>
        <v>2</v>
      </c>
      <c r="AA100" s="10">
        <f t="shared" si="43"/>
        <v>0</v>
      </c>
      <c r="AB100" s="10">
        <f t="shared" si="44"/>
        <v>2.4</v>
      </c>
      <c r="AC100" s="10">
        <f t="shared" si="45"/>
        <v>0</v>
      </c>
      <c r="AD100" s="10">
        <f t="shared" si="46"/>
        <v>240</v>
      </c>
      <c r="AE100" s="10">
        <f t="shared" si="47"/>
        <v>0</v>
      </c>
      <c r="AI100" s="4">
        <v>2</v>
      </c>
      <c r="AL100" s="4" t="s">
        <v>72</v>
      </c>
      <c r="AM100" s="4" t="s">
        <v>72</v>
      </c>
    </row>
    <row r="101" spans="1:39">
      <c r="A101" s="18" t="s">
        <v>92</v>
      </c>
      <c r="B101" s="10" t="s">
        <v>55</v>
      </c>
      <c r="D101" s="4" t="s">
        <v>42</v>
      </c>
      <c r="E101" s="5">
        <v>44320</v>
      </c>
      <c r="F101" s="5">
        <v>44320</v>
      </c>
      <c r="G101" s="4" t="s">
        <v>43</v>
      </c>
      <c r="I101" s="4" t="s">
        <v>44</v>
      </c>
      <c r="J101" s="4" t="s">
        <v>45</v>
      </c>
      <c r="K101" s="4">
        <v>250</v>
      </c>
      <c r="L101" s="5">
        <v>44321</v>
      </c>
      <c r="M101" s="4" t="s">
        <v>46</v>
      </c>
      <c r="N101" s="4">
        <v>100</v>
      </c>
      <c r="O101" s="4">
        <v>5</v>
      </c>
      <c r="P101" s="5">
        <v>44322</v>
      </c>
      <c r="Q101" s="141">
        <v>37.872313456045198</v>
      </c>
      <c r="R101" s="141">
        <v>37.791313299037199</v>
      </c>
      <c r="S101" s="141">
        <v>31.6666409289497</v>
      </c>
      <c r="T101" s="141">
        <v>31.436215768814598</v>
      </c>
      <c r="V101" s="10">
        <f>IF(Q101&lt;'Master Linear Model'!$B$8, (10^((Q101-'Master Linear Model'!$B$2)/'Master Linear Model'!$A$2)),('Master Linear Model'!$B$7/2))</f>
        <v>10</v>
      </c>
      <c r="W101" s="10">
        <f>IF(R101&lt;'Master Linear Model'!$B$8, (10^((R101-'Master Linear Model'!$B$2)/'Master Linear Model'!$A$2)),('Master Linear Model'!$B$7/2))</f>
        <v>10</v>
      </c>
      <c r="X101" s="10">
        <f t="shared" si="40"/>
        <v>10</v>
      </c>
      <c r="Y101" s="10">
        <f t="shared" si="41"/>
        <v>0</v>
      </c>
      <c r="Z101" s="10">
        <f t="shared" si="42"/>
        <v>2</v>
      </c>
      <c r="AA101" s="10">
        <f t="shared" si="43"/>
        <v>0</v>
      </c>
      <c r="AB101" s="10">
        <f t="shared" si="44"/>
        <v>0.8</v>
      </c>
      <c r="AC101" s="10">
        <f t="shared" si="45"/>
        <v>0</v>
      </c>
      <c r="AD101" s="10">
        <f t="shared" si="46"/>
        <v>80</v>
      </c>
      <c r="AE101" s="10">
        <f t="shared" si="47"/>
        <v>0</v>
      </c>
      <c r="AI101" s="4">
        <v>2</v>
      </c>
      <c r="AJ101" s="4" t="s">
        <v>83</v>
      </c>
      <c r="AL101" s="4" t="s">
        <v>84</v>
      </c>
      <c r="AM101" s="4" t="s">
        <v>44</v>
      </c>
    </row>
    <row r="102" spans="1:39">
      <c r="A102" s="18" t="s">
        <v>92</v>
      </c>
      <c r="B102" s="10" t="s">
        <v>55</v>
      </c>
      <c r="D102" s="4" t="s">
        <v>42</v>
      </c>
      <c r="E102" s="5">
        <v>44320</v>
      </c>
      <c r="F102" s="5">
        <v>44322</v>
      </c>
      <c r="G102" s="4" t="s">
        <v>50</v>
      </c>
      <c r="I102" s="4" t="s">
        <v>44</v>
      </c>
      <c r="J102" s="4" t="s">
        <v>45</v>
      </c>
      <c r="K102" s="4">
        <v>50</v>
      </c>
      <c r="L102" s="5">
        <v>44322</v>
      </c>
      <c r="M102" s="4" t="s">
        <v>50</v>
      </c>
      <c r="N102" s="4">
        <v>60</v>
      </c>
      <c r="O102" s="4">
        <v>5</v>
      </c>
      <c r="P102" s="5">
        <v>44323</v>
      </c>
      <c r="Q102" s="141" t="s">
        <v>47</v>
      </c>
      <c r="R102" s="141" t="s">
        <v>47</v>
      </c>
      <c r="S102" s="141">
        <v>26.693512417307701</v>
      </c>
      <c r="T102" s="141">
        <v>26.643198048024701</v>
      </c>
      <c r="V102" s="10">
        <f>IF(Q102&lt;'Master Linear Model'!$B$8, (10^((Q102-'Master Linear Model'!$B$2)/'Master Linear Model'!$A$2)),('Master Linear Model'!$B$7/2))</f>
        <v>10</v>
      </c>
      <c r="W102" s="10">
        <f>IF(R102&lt;'Master Linear Model'!$B$8, (10^((R102-'Master Linear Model'!$B$2)/'Master Linear Model'!$A$2)),('Master Linear Model'!$B$7/2))</f>
        <v>10</v>
      </c>
      <c r="X102" s="10">
        <f t="shared" si="40"/>
        <v>10</v>
      </c>
      <c r="Y102" s="10">
        <f t="shared" si="41"/>
        <v>0</v>
      </c>
      <c r="Z102" s="10">
        <f t="shared" si="42"/>
        <v>2</v>
      </c>
      <c r="AA102" s="10">
        <f t="shared" si="43"/>
        <v>0</v>
      </c>
      <c r="AB102" s="10">
        <f t="shared" si="44"/>
        <v>2.4</v>
      </c>
      <c r="AC102" s="10">
        <f t="shared" si="45"/>
        <v>0</v>
      </c>
      <c r="AD102" s="10">
        <f t="shared" si="46"/>
        <v>240</v>
      </c>
      <c r="AE102" s="10">
        <f t="shared" si="47"/>
        <v>0</v>
      </c>
      <c r="AI102" s="4">
        <v>2</v>
      </c>
      <c r="AJ102" s="4" t="s">
        <v>88</v>
      </c>
      <c r="AL102" s="4" t="s">
        <v>44</v>
      </c>
      <c r="AM102" s="4" t="s">
        <v>44</v>
      </c>
    </row>
    <row r="103" spans="1:39">
      <c r="A103" s="18" t="s">
        <v>92</v>
      </c>
      <c r="B103" s="10" t="s">
        <v>55</v>
      </c>
      <c r="D103" s="4" t="s">
        <v>42</v>
      </c>
      <c r="E103" s="5">
        <v>44320</v>
      </c>
      <c r="F103" s="5">
        <v>44320</v>
      </c>
      <c r="G103" s="4" t="s">
        <v>52</v>
      </c>
      <c r="I103" s="4" t="s">
        <v>44</v>
      </c>
      <c r="J103" s="4" t="s">
        <v>45</v>
      </c>
      <c r="K103" s="4">
        <v>300</v>
      </c>
      <c r="L103" s="5">
        <v>44323</v>
      </c>
      <c r="M103" s="4" t="s">
        <v>46</v>
      </c>
      <c r="N103" s="4">
        <v>100</v>
      </c>
      <c r="O103" s="4">
        <v>5</v>
      </c>
      <c r="P103" s="5">
        <v>44327</v>
      </c>
      <c r="Q103" s="6" t="s">
        <v>47</v>
      </c>
      <c r="R103" s="6" t="s">
        <v>47</v>
      </c>
      <c r="S103" s="6">
        <v>30.34</v>
      </c>
      <c r="T103" s="6">
        <v>30.78</v>
      </c>
      <c r="V103" s="10">
        <f>IF(Q103&lt;'Master Linear Model'!$B$8, (10^((Q103-'Master Linear Model'!$B$2)/'Master Linear Model'!$A$2)),('Master Linear Model'!$B$7/2))</f>
        <v>10</v>
      </c>
      <c r="W103" s="10">
        <f>IF(R103&lt;'Master Linear Model'!$B$8, (10^((R103-'Master Linear Model'!$B$2)/'Master Linear Model'!$A$2)),('Master Linear Model'!$B$7/2))</f>
        <v>10</v>
      </c>
      <c r="X103" s="10">
        <f t="shared" si="40"/>
        <v>10</v>
      </c>
      <c r="Y103" s="10">
        <f t="shared" si="41"/>
        <v>0</v>
      </c>
      <c r="Z103" s="10">
        <f t="shared" si="42"/>
        <v>2</v>
      </c>
      <c r="AA103" s="10">
        <f t="shared" si="43"/>
        <v>0</v>
      </c>
      <c r="AB103" s="10">
        <f t="shared" si="44"/>
        <v>0.66666666666666663</v>
      </c>
      <c r="AC103" s="10">
        <f t="shared" si="45"/>
        <v>0</v>
      </c>
      <c r="AD103" s="10">
        <f t="shared" si="46"/>
        <v>66.666666666666657</v>
      </c>
      <c r="AE103" s="10">
        <f t="shared" si="47"/>
        <v>0</v>
      </c>
      <c r="AI103" s="4">
        <v>2</v>
      </c>
      <c r="AL103" s="4" t="s">
        <v>72</v>
      </c>
      <c r="AM103" s="4" t="s">
        <v>72</v>
      </c>
    </row>
    <row r="104" spans="1:39">
      <c r="A104" s="18" t="s">
        <v>93</v>
      </c>
      <c r="B104" s="10" t="s">
        <v>94</v>
      </c>
      <c r="D104" s="4" t="s">
        <v>42</v>
      </c>
      <c r="E104" s="5">
        <v>44320</v>
      </c>
      <c r="F104" s="5">
        <v>44320</v>
      </c>
      <c r="G104" s="4" t="s">
        <v>43</v>
      </c>
      <c r="I104" s="4" t="s">
        <v>44</v>
      </c>
      <c r="J104" s="4" t="s">
        <v>45</v>
      </c>
      <c r="K104" s="4">
        <v>250</v>
      </c>
      <c r="L104" s="5">
        <v>44321</v>
      </c>
      <c r="M104" s="4" t="s">
        <v>46</v>
      </c>
      <c r="N104" s="4">
        <v>100</v>
      </c>
      <c r="O104" s="4">
        <v>5</v>
      </c>
      <c r="P104" s="5">
        <v>44322</v>
      </c>
      <c r="Q104" s="141">
        <v>37.488874120514403</v>
      </c>
      <c r="R104" s="141">
        <v>38.566671205144303</v>
      </c>
      <c r="S104" s="141">
        <v>31.613701037993099</v>
      </c>
      <c r="T104" s="141">
        <v>31.013899672145701</v>
      </c>
      <c r="V104" s="10">
        <f>IF(Q104&lt;'Master Linear Model'!$B$8, (10^((Q104-'Master Linear Model'!$B$2)/'Master Linear Model'!$A$2)),('Master Linear Model'!$B$7/2))</f>
        <v>10</v>
      </c>
      <c r="W104" s="10">
        <f>IF(R104&lt;'Master Linear Model'!$B$8, (10^((R104-'Master Linear Model'!$B$2)/'Master Linear Model'!$A$2)),('Master Linear Model'!$B$7/2))</f>
        <v>10</v>
      </c>
      <c r="X104" s="10">
        <f t="shared" si="40"/>
        <v>10</v>
      </c>
      <c r="Y104" s="10">
        <f t="shared" si="41"/>
        <v>0</v>
      </c>
      <c r="Z104" s="10">
        <f t="shared" si="42"/>
        <v>2</v>
      </c>
      <c r="AA104" s="10">
        <f t="shared" si="43"/>
        <v>0</v>
      </c>
      <c r="AB104" s="10">
        <f t="shared" si="44"/>
        <v>0.8</v>
      </c>
      <c r="AC104" s="10">
        <f t="shared" si="45"/>
        <v>0</v>
      </c>
      <c r="AD104" s="10">
        <f t="shared" si="46"/>
        <v>80</v>
      </c>
      <c r="AE104" s="10">
        <f t="shared" si="47"/>
        <v>0</v>
      </c>
      <c r="AI104" s="4">
        <v>2</v>
      </c>
      <c r="AJ104" s="4" t="s">
        <v>83</v>
      </c>
      <c r="AL104" s="4" t="s">
        <v>84</v>
      </c>
      <c r="AM104" s="4" t="s">
        <v>44</v>
      </c>
    </row>
    <row r="105" spans="1:39">
      <c r="A105" s="18" t="s">
        <v>93</v>
      </c>
      <c r="B105" s="10" t="s">
        <v>94</v>
      </c>
      <c r="D105" s="4" t="s">
        <v>42</v>
      </c>
      <c r="E105" s="5">
        <v>44320</v>
      </c>
      <c r="F105" s="5">
        <v>44322</v>
      </c>
      <c r="G105" s="4" t="s">
        <v>50</v>
      </c>
      <c r="I105" s="4" t="s">
        <v>44</v>
      </c>
      <c r="J105" s="4" t="s">
        <v>45</v>
      </c>
      <c r="K105" s="4">
        <v>50</v>
      </c>
      <c r="L105" s="5">
        <v>44322</v>
      </c>
      <c r="M105" s="4" t="s">
        <v>50</v>
      </c>
      <c r="N105" s="4">
        <v>60</v>
      </c>
      <c r="O105" s="4">
        <v>5</v>
      </c>
      <c r="P105" s="5">
        <v>44323</v>
      </c>
      <c r="Q105" s="141" t="s">
        <v>47</v>
      </c>
      <c r="R105" s="141" t="s">
        <v>47</v>
      </c>
      <c r="S105" s="141">
        <v>27.2841490439246</v>
      </c>
      <c r="T105" s="141">
        <v>27.258209629263199</v>
      </c>
      <c r="V105" s="10">
        <f>IF(Q105&lt;'Master Linear Model'!$B$8, (10^((Q105-'Master Linear Model'!$B$2)/'Master Linear Model'!$A$2)),('Master Linear Model'!$B$7/2))</f>
        <v>10</v>
      </c>
      <c r="W105" s="10">
        <f>IF(R105&lt;'Master Linear Model'!$B$8, (10^((R105-'Master Linear Model'!$B$2)/'Master Linear Model'!$A$2)),('Master Linear Model'!$B$7/2))</f>
        <v>10</v>
      </c>
      <c r="X105" s="10">
        <f t="shared" si="40"/>
        <v>10</v>
      </c>
      <c r="Y105" s="10">
        <f t="shared" si="41"/>
        <v>0</v>
      </c>
      <c r="Z105" s="10">
        <f t="shared" si="42"/>
        <v>2</v>
      </c>
      <c r="AA105" s="10">
        <f t="shared" si="43"/>
        <v>0</v>
      </c>
      <c r="AB105" s="10">
        <f t="shared" si="44"/>
        <v>2.4</v>
      </c>
      <c r="AC105" s="10">
        <f t="shared" si="45"/>
        <v>0</v>
      </c>
      <c r="AD105" s="10">
        <f t="shared" si="46"/>
        <v>240</v>
      </c>
      <c r="AE105" s="10">
        <f t="shared" si="47"/>
        <v>0</v>
      </c>
      <c r="AI105" s="4">
        <v>2</v>
      </c>
      <c r="AJ105" s="4" t="s">
        <v>88</v>
      </c>
      <c r="AL105" s="4" t="s">
        <v>44</v>
      </c>
      <c r="AM105" s="4" t="s">
        <v>44</v>
      </c>
    </row>
    <row r="106" spans="1:39">
      <c r="A106" s="18" t="s">
        <v>93</v>
      </c>
      <c r="B106" s="10" t="s">
        <v>94</v>
      </c>
      <c r="D106" s="4" t="s">
        <v>42</v>
      </c>
      <c r="E106" s="5">
        <v>44320</v>
      </c>
      <c r="F106" s="5">
        <v>44322</v>
      </c>
      <c r="G106" s="4" t="s">
        <v>52</v>
      </c>
      <c r="I106" s="4" t="s">
        <v>44</v>
      </c>
      <c r="J106" s="4" t="s">
        <v>45</v>
      </c>
      <c r="K106" s="4">
        <v>300</v>
      </c>
      <c r="L106" s="5">
        <v>44322</v>
      </c>
      <c r="M106" s="4" t="s">
        <v>46</v>
      </c>
      <c r="N106" s="4">
        <v>100</v>
      </c>
      <c r="O106" s="4">
        <v>5</v>
      </c>
      <c r="P106" s="5">
        <v>44327</v>
      </c>
      <c r="Q106" s="141" t="s">
        <v>47</v>
      </c>
      <c r="R106" s="141" t="s">
        <v>47</v>
      </c>
      <c r="S106" s="6">
        <v>31.19</v>
      </c>
      <c r="T106" s="6">
        <v>31.61</v>
      </c>
      <c r="V106" s="10">
        <f>IF(Q106&lt;'Master Linear Model'!$B$8, (10^((Q106-'Master Linear Model'!$B$2)/'Master Linear Model'!$A$2)),('Master Linear Model'!$B$7/2))</f>
        <v>10</v>
      </c>
      <c r="W106" s="10">
        <f>IF(R106&lt;'Master Linear Model'!$B$8, (10^((R106-'Master Linear Model'!$B$2)/'Master Linear Model'!$A$2)),('Master Linear Model'!$B$7/2))</f>
        <v>10</v>
      </c>
      <c r="X106" s="10">
        <f t="shared" si="40"/>
        <v>10</v>
      </c>
      <c r="Y106" s="10">
        <f t="shared" si="41"/>
        <v>0</v>
      </c>
      <c r="Z106" s="10">
        <f t="shared" si="42"/>
        <v>2</v>
      </c>
      <c r="AA106" s="10">
        <f t="shared" si="43"/>
        <v>0</v>
      </c>
      <c r="AB106" s="10">
        <f t="shared" si="44"/>
        <v>0.66666666666666663</v>
      </c>
      <c r="AC106" s="10">
        <f t="shared" si="45"/>
        <v>0</v>
      </c>
      <c r="AD106" s="10">
        <f t="shared" si="46"/>
        <v>66.666666666666657</v>
      </c>
      <c r="AE106" s="10">
        <f t="shared" si="47"/>
        <v>0</v>
      </c>
      <c r="AI106" s="4">
        <v>2</v>
      </c>
      <c r="AL106" s="4" t="s">
        <v>72</v>
      </c>
      <c r="AM106" s="4" t="s">
        <v>72</v>
      </c>
    </row>
    <row r="107" spans="1:39">
      <c r="A107" s="18" t="s">
        <v>95</v>
      </c>
      <c r="B107" s="10" t="s">
        <v>96</v>
      </c>
      <c r="D107" s="4" t="s">
        <v>42</v>
      </c>
      <c r="E107" s="5">
        <v>44320</v>
      </c>
      <c r="F107" s="5">
        <v>44320</v>
      </c>
      <c r="G107" s="4" t="s">
        <v>43</v>
      </c>
      <c r="I107" s="4" t="s">
        <v>44</v>
      </c>
      <c r="J107" s="4" t="s">
        <v>45</v>
      </c>
      <c r="K107" s="4">
        <v>250</v>
      </c>
      <c r="L107" s="5">
        <v>44321</v>
      </c>
      <c r="M107" s="4" t="s">
        <v>46</v>
      </c>
      <c r="N107" s="4">
        <v>100</v>
      </c>
      <c r="O107" s="4">
        <v>5</v>
      </c>
      <c r="P107" s="5">
        <v>44322</v>
      </c>
      <c r="Q107" s="141"/>
      <c r="R107" s="141"/>
      <c r="S107" s="141">
        <v>37.505839350565203</v>
      </c>
      <c r="T107" s="141"/>
      <c r="V107" s="10">
        <f>IF(Q107&lt;'Master Linear Model'!$B$8, (10^((Q107-'Master Linear Model'!$B$2)/'Master Linear Model'!$A$2)),('Master Linear Model'!$B$7/2))</f>
        <v>135038444308.42807</v>
      </c>
      <c r="W107" s="10">
        <f>IF(R107&lt;'Master Linear Model'!$B$8, (10^((R107-'Master Linear Model'!$B$2)/'Master Linear Model'!$A$2)),('Master Linear Model'!$B$7/2))</f>
        <v>135038444308.42807</v>
      </c>
      <c r="X107" s="10">
        <f t="shared" si="40"/>
        <v>135038444308.42807</v>
      </c>
      <c r="Y107" s="10">
        <f t="shared" si="41"/>
        <v>0</v>
      </c>
      <c r="Z107" s="10">
        <f t="shared" si="42"/>
        <v>27007688861.685616</v>
      </c>
      <c r="AA107" s="10">
        <f t="shared" si="43"/>
        <v>0</v>
      </c>
      <c r="AB107" s="10">
        <f t="shared" si="44"/>
        <v>10803075544.674246</v>
      </c>
      <c r="AC107" s="10">
        <f t="shared" si="45"/>
        <v>0</v>
      </c>
      <c r="AD107" s="10">
        <f t="shared" si="46"/>
        <v>1080307554467.4246</v>
      </c>
      <c r="AE107" s="10">
        <f t="shared" si="47"/>
        <v>0</v>
      </c>
      <c r="AI107" s="4">
        <v>2</v>
      </c>
      <c r="AJ107" s="4" t="s">
        <v>83</v>
      </c>
      <c r="AL107" s="4" t="s">
        <v>84</v>
      </c>
      <c r="AM107" s="4" t="s">
        <v>44</v>
      </c>
    </row>
    <row r="108" spans="1:39">
      <c r="A108" s="18" t="s">
        <v>95</v>
      </c>
      <c r="B108" s="10" t="s">
        <v>96</v>
      </c>
      <c r="D108" s="4" t="s">
        <v>42</v>
      </c>
      <c r="E108" s="5">
        <v>44320</v>
      </c>
      <c r="F108" s="5">
        <v>44322</v>
      </c>
      <c r="G108" s="4" t="s">
        <v>52</v>
      </c>
      <c r="I108" s="4" t="s">
        <v>44</v>
      </c>
      <c r="J108" s="4" t="s">
        <v>45</v>
      </c>
      <c r="K108" s="4">
        <v>300</v>
      </c>
      <c r="L108" s="5">
        <v>44322</v>
      </c>
      <c r="M108" s="4" t="s">
        <v>46</v>
      </c>
      <c r="N108" s="4">
        <v>100</v>
      </c>
      <c r="O108" s="4">
        <v>5</v>
      </c>
      <c r="P108" s="5">
        <v>44323</v>
      </c>
      <c r="Q108" s="141" t="s">
        <v>56</v>
      </c>
      <c r="R108" s="141" t="s">
        <v>56</v>
      </c>
      <c r="S108" s="141" t="s">
        <v>56</v>
      </c>
      <c r="T108" s="141" t="s">
        <v>56</v>
      </c>
      <c r="U108" s="10" t="s">
        <v>85</v>
      </c>
      <c r="V108" s="10">
        <f>IF(Q108&lt;'Master Linear Model'!$B$8, (10^((Q108-'Master Linear Model'!$B$2)/'Master Linear Model'!$A$2)),('Master Linear Model'!$B$7/2))</f>
        <v>10</v>
      </c>
      <c r="W108" s="10">
        <f>IF(R108&lt;'Master Linear Model'!$B$8, (10^((R108-'Master Linear Model'!$B$2)/'Master Linear Model'!$A$2)),('Master Linear Model'!$B$7/2))</f>
        <v>10</v>
      </c>
      <c r="X108" s="10">
        <f t="shared" si="40"/>
        <v>10</v>
      </c>
      <c r="Y108" s="10">
        <f t="shared" si="41"/>
        <v>0</v>
      </c>
      <c r="Z108" s="10">
        <f t="shared" si="42"/>
        <v>2</v>
      </c>
      <c r="AA108" s="10">
        <f t="shared" si="43"/>
        <v>0</v>
      </c>
      <c r="AB108" s="10">
        <f t="shared" si="44"/>
        <v>0.66666666666666663</v>
      </c>
      <c r="AC108" s="10">
        <f t="shared" si="45"/>
        <v>0</v>
      </c>
      <c r="AD108" s="10">
        <f t="shared" si="46"/>
        <v>66.666666666666657</v>
      </c>
      <c r="AE108" s="10">
        <f t="shared" si="47"/>
        <v>0</v>
      </c>
      <c r="AI108" s="4">
        <v>2</v>
      </c>
      <c r="AJ108" s="4" t="s">
        <v>88</v>
      </c>
      <c r="AL108" s="4" t="s">
        <v>44</v>
      </c>
      <c r="AM108" s="4" t="s">
        <v>44</v>
      </c>
    </row>
    <row r="109" spans="1:39">
      <c r="A109" s="18" t="s">
        <v>95</v>
      </c>
      <c r="B109" s="10" t="s">
        <v>96</v>
      </c>
      <c r="D109" s="4" t="s">
        <v>42</v>
      </c>
      <c r="E109" s="5">
        <v>44320</v>
      </c>
      <c r="F109" s="5">
        <v>44322</v>
      </c>
      <c r="G109" s="4" t="s">
        <v>50</v>
      </c>
      <c r="I109" s="4" t="s">
        <v>44</v>
      </c>
      <c r="J109" s="4" t="s">
        <v>45</v>
      </c>
      <c r="K109" s="4">
        <v>50</v>
      </c>
      <c r="L109" s="5">
        <v>44322</v>
      </c>
      <c r="M109" s="4" t="s">
        <v>50</v>
      </c>
      <c r="N109" s="4">
        <v>60</v>
      </c>
      <c r="O109" s="4">
        <v>5</v>
      </c>
      <c r="P109" s="5">
        <v>44327</v>
      </c>
      <c r="Q109" s="6" t="s">
        <v>47</v>
      </c>
      <c r="R109" s="6" t="s">
        <v>47</v>
      </c>
      <c r="S109" s="6">
        <v>31.34</v>
      </c>
      <c r="T109" s="6">
        <v>31.41</v>
      </c>
      <c r="V109" s="10">
        <f>IF(Q109&lt;'Master Linear Model'!$B$8, (10^((Q109-'Master Linear Model'!$B$2)/'Master Linear Model'!$A$2)),('Master Linear Model'!$B$7/2))</f>
        <v>10</v>
      </c>
      <c r="W109" s="10">
        <f>IF(R109&lt;'Master Linear Model'!$B$8, (10^((R109-'Master Linear Model'!$B$2)/'Master Linear Model'!$A$2)),('Master Linear Model'!$B$7/2))</f>
        <v>10</v>
      </c>
      <c r="X109" s="10">
        <f t="shared" si="40"/>
        <v>10</v>
      </c>
      <c r="Y109" s="10">
        <f t="shared" si="41"/>
        <v>0</v>
      </c>
      <c r="Z109" s="10">
        <f t="shared" si="42"/>
        <v>2</v>
      </c>
      <c r="AA109" s="10">
        <f t="shared" si="43"/>
        <v>0</v>
      </c>
      <c r="AB109" s="10">
        <f t="shared" si="44"/>
        <v>2.4</v>
      </c>
      <c r="AC109" s="10">
        <f t="shared" si="45"/>
        <v>0</v>
      </c>
      <c r="AD109" s="10">
        <f t="shared" si="46"/>
        <v>240</v>
      </c>
      <c r="AE109" s="10">
        <f t="shared" si="47"/>
        <v>0</v>
      </c>
      <c r="AI109" s="4">
        <v>2</v>
      </c>
      <c r="AL109" s="4" t="s">
        <v>72</v>
      </c>
      <c r="AM109" s="4" t="s">
        <v>72</v>
      </c>
    </row>
    <row r="110" spans="1:39">
      <c r="A110" s="18" t="s">
        <v>87</v>
      </c>
      <c r="B110" s="10" t="s">
        <v>61</v>
      </c>
      <c r="D110" s="4" t="s">
        <v>49</v>
      </c>
      <c r="E110" s="5">
        <v>44321</v>
      </c>
      <c r="F110" s="5">
        <v>44321</v>
      </c>
      <c r="G110" s="4" t="s">
        <v>43</v>
      </c>
      <c r="I110" s="4" t="s">
        <v>44</v>
      </c>
      <c r="J110" s="4" t="s">
        <v>45</v>
      </c>
      <c r="K110" s="4">
        <v>300</v>
      </c>
      <c r="L110" s="5">
        <v>44322</v>
      </c>
      <c r="M110" s="4" t="s">
        <v>46</v>
      </c>
      <c r="N110" s="4">
        <v>100</v>
      </c>
      <c r="O110" s="4">
        <v>5</v>
      </c>
      <c r="P110" s="5">
        <v>44323</v>
      </c>
      <c r="Q110" s="141">
        <v>34.119865110546101</v>
      </c>
      <c r="R110" s="141">
        <v>33.992117275244901</v>
      </c>
      <c r="S110" s="141">
        <v>33.643604092827204</v>
      </c>
      <c r="T110" s="141">
        <v>33.773009618437001</v>
      </c>
      <c r="AI110" s="4">
        <v>2</v>
      </c>
      <c r="AJ110" s="4" t="s">
        <v>88</v>
      </c>
      <c r="AL110" s="4" t="s">
        <v>44</v>
      </c>
      <c r="AM110" s="4" t="s">
        <v>44</v>
      </c>
    </row>
    <row r="111" spans="1:39">
      <c r="A111" s="18" t="s">
        <v>89</v>
      </c>
      <c r="B111" s="10" t="s">
        <v>90</v>
      </c>
      <c r="D111" s="4" t="s">
        <v>49</v>
      </c>
      <c r="E111" s="5">
        <v>44321</v>
      </c>
      <c r="F111" s="5">
        <v>44321</v>
      </c>
      <c r="G111" s="4" t="s">
        <v>43</v>
      </c>
      <c r="I111" s="4" t="s">
        <v>44</v>
      </c>
      <c r="J111" s="4" t="s">
        <v>45</v>
      </c>
      <c r="K111" s="4">
        <v>300</v>
      </c>
      <c r="L111" s="5">
        <v>44322</v>
      </c>
      <c r="M111" s="4" t="s">
        <v>46</v>
      </c>
      <c r="N111" s="4">
        <v>100</v>
      </c>
      <c r="O111" s="4">
        <v>5</v>
      </c>
      <c r="P111" s="5">
        <v>44323</v>
      </c>
      <c r="Q111" s="6" t="s">
        <v>47</v>
      </c>
      <c r="R111" s="6" t="s">
        <v>47</v>
      </c>
      <c r="S111" s="141">
        <v>33.013247802922599</v>
      </c>
      <c r="T111" s="141">
        <v>32.8923371511206</v>
      </c>
      <c r="AI111" s="4">
        <v>2</v>
      </c>
      <c r="AJ111" s="4" t="s">
        <v>88</v>
      </c>
      <c r="AL111" s="4" t="s">
        <v>44</v>
      </c>
      <c r="AM111" s="4" t="s">
        <v>44</v>
      </c>
    </row>
    <row r="112" spans="1:39">
      <c r="A112" s="18" t="s">
        <v>91</v>
      </c>
      <c r="B112" s="10" t="s">
        <v>90</v>
      </c>
      <c r="D112" s="4" t="s">
        <v>49</v>
      </c>
      <c r="E112" s="5">
        <v>44321</v>
      </c>
      <c r="F112" s="5">
        <v>44321</v>
      </c>
      <c r="G112" s="4" t="s">
        <v>43</v>
      </c>
      <c r="I112" s="4" t="s">
        <v>44</v>
      </c>
      <c r="J112" s="4" t="s">
        <v>45</v>
      </c>
      <c r="K112" s="4">
        <v>300</v>
      </c>
      <c r="L112" s="5">
        <v>44322</v>
      </c>
      <c r="M112" s="4" t="s">
        <v>46</v>
      </c>
      <c r="N112" s="4">
        <v>100</v>
      </c>
      <c r="O112" s="4">
        <v>5</v>
      </c>
      <c r="P112" s="5">
        <v>44323</v>
      </c>
      <c r="Q112" s="141">
        <v>35.372065355305097</v>
      </c>
      <c r="R112" s="141">
        <v>35.023497243173303</v>
      </c>
      <c r="S112" s="141">
        <v>32.297782839719801</v>
      </c>
      <c r="T112" s="141">
        <v>32.248050093882902</v>
      </c>
      <c r="AI112" s="4">
        <v>2</v>
      </c>
      <c r="AJ112" s="4" t="s">
        <v>88</v>
      </c>
      <c r="AL112" s="4" t="s">
        <v>44</v>
      </c>
      <c r="AM112" s="4" t="s">
        <v>44</v>
      </c>
    </row>
    <row r="113" spans="1:39">
      <c r="A113" s="18" t="s">
        <v>93</v>
      </c>
      <c r="B113" s="10" t="s">
        <v>94</v>
      </c>
      <c r="D113" s="4" t="s">
        <v>49</v>
      </c>
      <c r="E113" s="5">
        <v>44321</v>
      </c>
      <c r="F113" s="5">
        <v>44321</v>
      </c>
      <c r="G113" s="4" t="s">
        <v>43</v>
      </c>
      <c r="I113" s="4" t="s">
        <v>44</v>
      </c>
      <c r="J113" s="4" t="s">
        <v>45</v>
      </c>
      <c r="K113" s="4">
        <v>300</v>
      </c>
      <c r="L113" s="5">
        <v>44322</v>
      </c>
      <c r="M113" s="4" t="s">
        <v>46</v>
      </c>
      <c r="N113" s="4">
        <v>100</v>
      </c>
      <c r="O113" s="4">
        <v>5</v>
      </c>
      <c r="P113" s="5">
        <v>44323</v>
      </c>
      <c r="Q113" s="6" t="s">
        <v>47</v>
      </c>
      <c r="R113" s="6" t="s">
        <v>47</v>
      </c>
      <c r="S113" s="141">
        <v>32.268308400049101</v>
      </c>
      <c r="T113" s="141">
        <v>32.2209051695366</v>
      </c>
      <c r="AI113" s="4">
        <v>2</v>
      </c>
      <c r="AJ113" s="4" t="s">
        <v>88</v>
      </c>
      <c r="AL113" s="4" t="s">
        <v>44</v>
      </c>
      <c r="AM113" s="4" t="s">
        <v>44</v>
      </c>
    </row>
    <row r="114" spans="1:39" s="28" customFormat="1">
      <c r="A114" s="35" t="s">
        <v>95</v>
      </c>
      <c r="B114" s="27" t="s">
        <v>96</v>
      </c>
      <c r="C114" s="54"/>
      <c r="D114" s="28" t="s">
        <v>49</v>
      </c>
      <c r="E114" s="29">
        <v>44321</v>
      </c>
      <c r="F114" s="29">
        <v>44321</v>
      </c>
      <c r="G114" s="28" t="s">
        <v>43</v>
      </c>
      <c r="I114" s="28" t="s">
        <v>44</v>
      </c>
      <c r="J114" s="37" t="s">
        <v>45</v>
      </c>
      <c r="K114" s="28">
        <v>300</v>
      </c>
      <c r="L114" s="29">
        <v>44322</v>
      </c>
      <c r="M114" s="28" t="s">
        <v>46</v>
      </c>
      <c r="N114" s="28">
        <v>100</v>
      </c>
      <c r="O114" s="28">
        <v>5</v>
      </c>
      <c r="P114" s="29">
        <v>44323</v>
      </c>
      <c r="Q114" s="32" t="s">
        <v>47</v>
      </c>
      <c r="R114" s="32" t="s">
        <v>47</v>
      </c>
      <c r="S114" s="142">
        <v>31.1806271165662</v>
      </c>
      <c r="T114" s="142">
        <v>31.454208169689899</v>
      </c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I114" s="28">
        <v>2</v>
      </c>
      <c r="AJ114" s="28" t="s">
        <v>88</v>
      </c>
      <c r="AL114" s="28" t="s">
        <v>44</v>
      </c>
      <c r="AM114" s="28" t="s">
        <v>44</v>
      </c>
    </row>
    <row r="115" spans="1:39">
      <c r="A115" s="18" t="s">
        <v>91</v>
      </c>
      <c r="B115" s="10" t="s">
        <v>90</v>
      </c>
      <c r="D115" s="4" t="s">
        <v>42</v>
      </c>
      <c r="E115" s="5">
        <v>44327</v>
      </c>
      <c r="F115" s="5">
        <v>44327</v>
      </c>
      <c r="G115" s="4" t="s">
        <v>52</v>
      </c>
      <c r="I115" s="4" t="s">
        <v>44</v>
      </c>
      <c r="J115" s="4" t="s">
        <v>45</v>
      </c>
      <c r="K115" s="4">
        <v>300</v>
      </c>
      <c r="L115" s="5">
        <v>44328</v>
      </c>
      <c r="M115" s="4" t="s">
        <v>46</v>
      </c>
      <c r="N115" s="4">
        <v>100</v>
      </c>
      <c r="O115" s="4">
        <v>5</v>
      </c>
      <c r="P115" s="5">
        <v>44330</v>
      </c>
      <c r="Q115" s="6">
        <v>38.31</v>
      </c>
      <c r="R115" s="6">
        <v>38.49</v>
      </c>
      <c r="S115" s="6">
        <v>29.7</v>
      </c>
      <c r="T115" s="6">
        <v>29.77</v>
      </c>
      <c r="V115" s="10">
        <f>IF(Q115&lt;'Master Linear Model'!$B$8, (10^((Q115-'Master Linear Model'!$B$2)/'Master Linear Model'!$A$2)),('Master Linear Model'!$B$7/2))</f>
        <v>10</v>
      </c>
      <c r="W115" s="10">
        <f>IF(R115&lt;'Master Linear Model'!$B$8, (10^((R115-'Master Linear Model'!$B$2)/'Master Linear Model'!$A$2)),('Master Linear Model'!$B$7/2))</f>
        <v>10</v>
      </c>
      <c r="X115" s="10">
        <f t="shared" ref="X115:X116" si="48">AVERAGE(V115:W115)</f>
        <v>10</v>
      </c>
      <c r="Y115" s="10">
        <f t="shared" ref="Y115:Y116" si="49">STDEV(V115:W115)</f>
        <v>0</v>
      </c>
      <c r="Z115" s="10">
        <f t="shared" ref="Z115:Z116" si="50">X115/O115</f>
        <v>2</v>
      </c>
      <c r="AA115" s="10">
        <f t="shared" ref="AA115:AA116" si="51">Y115/O115</f>
        <v>0</v>
      </c>
      <c r="AB115" s="10">
        <f t="shared" ref="AB115:AB116" si="52">(Z115*N115)/K115</f>
        <v>0.66666666666666663</v>
      </c>
      <c r="AC115" s="10">
        <f t="shared" ref="AC115:AC116" si="53">(AA115*N115)/K115</f>
        <v>0</v>
      </c>
      <c r="AD115" s="10">
        <f t="shared" ref="AD115:AD116" si="54">AB115*100</f>
        <v>66.666666666666657</v>
      </c>
      <c r="AE115" s="10">
        <f t="shared" ref="AE115:AE116" si="55">AC115*100</f>
        <v>0</v>
      </c>
      <c r="AI115" s="4">
        <v>2</v>
      </c>
      <c r="AJ115" s="4" t="s">
        <v>97</v>
      </c>
      <c r="AL115" s="4" t="s">
        <v>84</v>
      </c>
      <c r="AM115" s="4" t="s">
        <v>44</v>
      </c>
    </row>
    <row r="116" spans="1:39">
      <c r="A116" s="18" t="s">
        <v>95</v>
      </c>
      <c r="B116" s="10" t="s">
        <v>96</v>
      </c>
      <c r="D116" s="4" t="s">
        <v>42</v>
      </c>
      <c r="E116" s="5">
        <v>44327</v>
      </c>
      <c r="F116" s="5">
        <v>44327</v>
      </c>
      <c r="G116" s="4" t="s">
        <v>52</v>
      </c>
      <c r="I116" s="4" t="s">
        <v>44</v>
      </c>
      <c r="J116" s="4" t="s">
        <v>45</v>
      </c>
      <c r="K116" s="4">
        <v>300</v>
      </c>
      <c r="L116" s="5">
        <v>44328</v>
      </c>
      <c r="M116" s="4" t="s">
        <v>46</v>
      </c>
      <c r="N116" s="4">
        <v>100</v>
      </c>
      <c r="O116" s="4">
        <v>5</v>
      </c>
      <c r="P116" s="5">
        <v>44330</v>
      </c>
      <c r="T116" s="6">
        <v>42.37</v>
      </c>
      <c r="V116" s="10">
        <f>IF(Q116&lt;'Master Linear Model'!$B$8, (10^((Q116-'Master Linear Model'!$B$2)/'Master Linear Model'!$A$2)),('Master Linear Model'!$B$7/2))</f>
        <v>135038444308.42807</v>
      </c>
      <c r="W116" s="10">
        <f>IF(R116&lt;'Master Linear Model'!$B$8, (10^((R116-'Master Linear Model'!$B$2)/'Master Linear Model'!$A$2)),('Master Linear Model'!$B$7/2))</f>
        <v>135038444308.42807</v>
      </c>
      <c r="X116" s="10">
        <f t="shared" si="48"/>
        <v>135038444308.42807</v>
      </c>
      <c r="Y116" s="10">
        <f t="shared" si="49"/>
        <v>0</v>
      </c>
      <c r="Z116" s="10">
        <f t="shared" si="50"/>
        <v>27007688861.685616</v>
      </c>
      <c r="AA116" s="10">
        <f t="shared" si="51"/>
        <v>0</v>
      </c>
      <c r="AB116" s="10">
        <f t="shared" si="52"/>
        <v>9002562953.8952045</v>
      </c>
      <c r="AC116" s="10">
        <f t="shared" si="53"/>
        <v>0</v>
      </c>
      <c r="AD116" s="10">
        <f t="shared" si="54"/>
        <v>900256295389.52051</v>
      </c>
      <c r="AE116" s="10">
        <f t="shared" si="55"/>
        <v>0</v>
      </c>
      <c r="AI116" s="4">
        <v>2</v>
      </c>
      <c r="AJ116" s="4" t="s">
        <v>97</v>
      </c>
      <c r="AL116" s="4" t="s">
        <v>84</v>
      </c>
      <c r="AM116" s="4" t="s">
        <v>44</v>
      </c>
    </row>
    <row r="117" spans="1:39">
      <c r="A117" s="18" t="s">
        <v>87</v>
      </c>
      <c r="B117" s="10" t="s">
        <v>61</v>
      </c>
      <c r="D117" s="4" t="s">
        <v>49</v>
      </c>
      <c r="E117" s="5">
        <v>44328</v>
      </c>
      <c r="F117" s="5">
        <v>44328</v>
      </c>
      <c r="G117" s="4" t="s">
        <v>43</v>
      </c>
      <c r="I117" s="4" t="s">
        <v>44</v>
      </c>
      <c r="J117" s="4" t="s">
        <v>45</v>
      </c>
      <c r="K117" s="4">
        <v>300</v>
      </c>
      <c r="L117" s="5">
        <v>44329</v>
      </c>
      <c r="M117" s="4" t="s">
        <v>46</v>
      </c>
      <c r="N117" s="4">
        <v>100</v>
      </c>
      <c r="O117" s="4">
        <v>5</v>
      </c>
      <c r="P117" s="5">
        <v>44330</v>
      </c>
      <c r="Q117" s="6">
        <v>35.65</v>
      </c>
      <c r="R117" s="6">
        <v>33.840000000000003</v>
      </c>
      <c r="S117" s="6">
        <v>34.630000000000003</v>
      </c>
      <c r="T117" s="6">
        <v>34.409999999999997</v>
      </c>
      <c r="AI117" s="4">
        <v>2</v>
      </c>
      <c r="AJ117" s="4" t="s">
        <v>97</v>
      </c>
      <c r="AL117" s="4" t="s">
        <v>84</v>
      </c>
      <c r="AM117" s="4" t="s">
        <v>44</v>
      </c>
    </row>
    <row r="118" spans="1:39">
      <c r="A118" s="18" t="s">
        <v>89</v>
      </c>
      <c r="B118" s="10" t="s">
        <v>90</v>
      </c>
      <c r="D118" s="4" t="s">
        <v>49</v>
      </c>
      <c r="E118" s="5">
        <v>44328</v>
      </c>
      <c r="F118" s="5">
        <v>44328</v>
      </c>
      <c r="G118" s="4" t="s">
        <v>43</v>
      </c>
      <c r="I118" s="4" t="s">
        <v>44</v>
      </c>
      <c r="J118" s="4" t="s">
        <v>45</v>
      </c>
      <c r="K118" s="4">
        <v>300</v>
      </c>
      <c r="L118" s="5">
        <v>44329</v>
      </c>
      <c r="M118" s="4" t="s">
        <v>46</v>
      </c>
      <c r="N118" s="4">
        <v>100</v>
      </c>
      <c r="O118" s="4">
        <v>5</v>
      </c>
      <c r="P118" s="5">
        <v>44330</v>
      </c>
      <c r="Q118" s="6" t="s">
        <v>47</v>
      </c>
      <c r="R118" s="6" t="s">
        <v>47</v>
      </c>
      <c r="S118" s="6">
        <v>34.56</v>
      </c>
      <c r="T118" s="6">
        <v>34.75</v>
      </c>
      <c r="AI118" s="4">
        <v>2</v>
      </c>
      <c r="AJ118" s="4" t="s">
        <v>97</v>
      </c>
      <c r="AL118" s="4" t="s">
        <v>84</v>
      </c>
      <c r="AM118" s="4" t="s">
        <v>44</v>
      </c>
    </row>
    <row r="119" spans="1:39">
      <c r="A119" s="18" t="s">
        <v>91</v>
      </c>
      <c r="B119" s="10" t="s">
        <v>90</v>
      </c>
      <c r="D119" s="4" t="s">
        <v>49</v>
      </c>
      <c r="E119" s="5">
        <v>44328</v>
      </c>
      <c r="F119" s="5">
        <v>44328</v>
      </c>
      <c r="G119" s="4" t="s">
        <v>43</v>
      </c>
      <c r="I119" s="4" t="s">
        <v>44</v>
      </c>
      <c r="J119" s="4" t="s">
        <v>45</v>
      </c>
      <c r="K119" s="4">
        <v>250</v>
      </c>
      <c r="L119" s="5">
        <v>44329</v>
      </c>
      <c r="M119" s="4" t="s">
        <v>46</v>
      </c>
      <c r="N119" s="4">
        <v>100</v>
      </c>
      <c r="O119" s="4">
        <v>5</v>
      </c>
      <c r="P119" s="5">
        <v>44330</v>
      </c>
      <c r="Q119" s="6">
        <v>36.56</v>
      </c>
      <c r="R119" s="6">
        <v>38.200000000000003</v>
      </c>
      <c r="S119" s="6">
        <v>34.44</v>
      </c>
      <c r="T119" s="6">
        <v>34.590000000000003</v>
      </c>
      <c r="AI119" s="4">
        <v>2</v>
      </c>
      <c r="AJ119" s="4" t="s">
        <v>97</v>
      </c>
      <c r="AL119" s="4" t="s">
        <v>84</v>
      </c>
      <c r="AM119" s="4" t="s">
        <v>44</v>
      </c>
    </row>
    <row r="120" spans="1:39">
      <c r="A120" s="18" t="s">
        <v>92</v>
      </c>
      <c r="B120" s="10" t="s">
        <v>55</v>
      </c>
      <c r="D120" s="4" t="s">
        <v>49</v>
      </c>
      <c r="E120" s="5">
        <v>44328</v>
      </c>
      <c r="F120" s="5">
        <v>44328</v>
      </c>
      <c r="G120" s="4" t="s">
        <v>43</v>
      </c>
      <c r="I120" s="4" t="s">
        <v>44</v>
      </c>
      <c r="J120" s="4" t="s">
        <v>45</v>
      </c>
      <c r="K120" s="4">
        <v>250</v>
      </c>
      <c r="L120" s="5">
        <v>44329</v>
      </c>
      <c r="M120" s="4" t="s">
        <v>46</v>
      </c>
      <c r="N120" s="4">
        <v>100</v>
      </c>
      <c r="O120" s="4">
        <v>5</v>
      </c>
      <c r="P120" s="5">
        <v>44330</v>
      </c>
      <c r="Q120" s="6" t="s">
        <v>47</v>
      </c>
      <c r="R120" s="6">
        <v>37.36</v>
      </c>
      <c r="S120" s="6">
        <v>35.83</v>
      </c>
      <c r="T120" s="6">
        <v>35.83</v>
      </c>
      <c r="AI120" s="4">
        <v>2</v>
      </c>
      <c r="AJ120" s="4" t="s">
        <v>97</v>
      </c>
      <c r="AL120" s="4" t="s">
        <v>84</v>
      </c>
      <c r="AM120" s="4" t="s">
        <v>44</v>
      </c>
    </row>
    <row r="121" spans="1:39">
      <c r="A121" s="18" t="s">
        <v>93</v>
      </c>
      <c r="B121" s="10" t="s">
        <v>94</v>
      </c>
      <c r="D121" s="4" t="s">
        <v>49</v>
      </c>
      <c r="E121" s="5">
        <v>44328</v>
      </c>
      <c r="F121" s="5">
        <v>44328</v>
      </c>
      <c r="G121" s="4" t="s">
        <v>43</v>
      </c>
      <c r="I121" s="4" t="s">
        <v>44</v>
      </c>
      <c r="J121" s="4" t="s">
        <v>45</v>
      </c>
      <c r="K121" s="4">
        <v>250</v>
      </c>
      <c r="L121" s="5">
        <v>44329</v>
      </c>
      <c r="M121" s="4" t="s">
        <v>46</v>
      </c>
      <c r="N121" s="4">
        <v>100</v>
      </c>
      <c r="O121" s="4">
        <v>5</v>
      </c>
      <c r="P121" s="5">
        <v>44330</v>
      </c>
      <c r="Q121" s="6" t="s">
        <v>47</v>
      </c>
      <c r="R121" s="6" t="s">
        <v>47</v>
      </c>
      <c r="S121" s="6">
        <v>35.22</v>
      </c>
      <c r="T121" s="6">
        <v>34.950000000000003</v>
      </c>
      <c r="AI121" s="4">
        <v>2</v>
      </c>
      <c r="AJ121" s="4" t="s">
        <v>97</v>
      </c>
      <c r="AL121" s="4" t="s">
        <v>84</v>
      </c>
      <c r="AM121" s="4" t="s">
        <v>44</v>
      </c>
    </row>
    <row r="122" spans="1:39" s="28" customFormat="1">
      <c r="A122" s="35" t="s">
        <v>95</v>
      </c>
      <c r="B122" s="27" t="s">
        <v>96</v>
      </c>
      <c r="C122" s="54"/>
      <c r="D122" s="28" t="s">
        <v>49</v>
      </c>
      <c r="E122" s="29">
        <v>44328</v>
      </c>
      <c r="F122" s="29">
        <v>44328</v>
      </c>
      <c r="G122" s="28" t="s">
        <v>43</v>
      </c>
      <c r="I122" s="28" t="s">
        <v>44</v>
      </c>
      <c r="J122" s="37" t="s">
        <v>45</v>
      </c>
      <c r="K122" s="28">
        <v>250</v>
      </c>
      <c r="L122" s="29">
        <v>44329</v>
      </c>
      <c r="M122" s="28" t="s">
        <v>46</v>
      </c>
      <c r="N122" s="28">
        <v>100</v>
      </c>
      <c r="O122" s="28">
        <v>5</v>
      </c>
      <c r="P122" s="29">
        <v>44330</v>
      </c>
      <c r="Q122" s="32" t="s">
        <v>47</v>
      </c>
      <c r="R122" s="32" t="s">
        <v>47</v>
      </c>
      <c r="S122" s="32">
        <v>32.76</v>
      </c>
      <c r="T122" s="32">
        <v>32.549999999999997</v>
      </c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I122" s="28">
        <v>2</v>
      </c>
      <c r="AJ122" s="28" t="s">
        <v>97</v>
      </c>
      <c r="AL122" s="28" t="s">
        <v>84</v>
      </c>
      <c r="AM122" s="28" t="s">
        <v>44</v>
      </c>
    </row>
    <row r="123" spans="1:39">
      <c r="A123" t="s">
        <v>98</v>
      </c>
      <c r="B123" t="s">
        <v>99</v>
      </c>
      <c r="D123" s="4" t="s">
        <v>49</v>
      </c>
      <c r="E123" s="5">
        <v>44334</v>
      </c>
      <c r="F123" s="5">
        <v>44334</v>
      </c>
      <c r="G123" s="4" t="s">
        <v>43</v>
      </c>
      <c r="I123" s="4" t="s">
        <v>44</v>
      </c>
      <c r="J123" s="4" t="s">
        <v>45</v>
      </c>
      <c r="K123" s="4">
        <v>300</v>
      </c>
      <c r="L123" s="5">
        <v>44335</v>
      </c>
      <c r="M123" s="4" t="s">
        <v>46</v>
      </c>
      <c r="N123" s="4">
        <v>100</v>
      </c>
      <c r="O123" s="4">
        <v>5</v>
      </c>
      <c r="P123" s="5">
        <v>44336</v>
      </c>
      <c r="Q123" s="6" t="s">
        <v>47</v>
      </c>
      <c r="R123" s="6" t="s">
        <v>47</v>
      </c>
      <c r="S123" s="6">
        <v>35.950000000000003</v>
      </c>
      <c r="T123" s="6">
        <v>36.369999999999997</v>
      </c>
      <c r="AI123" s="4">
        <v>2</v>
      </c>
      <c r="AJ123" s="4" t="s">
        <v>100</v>
      </c>
      <c r="AL123" s="4" t="s">
        <v>44</v>
      </c>
      <c r="AM123" s="4" t="s">
        <v>44</v>
      </c>
    </row>
    <row r="124" spans="1:39">
      <c r="A124" t="s">
        <v>101</v>
      </c>
      <c r="B124" t="s">
        <v>99</v>
      </c>
      <c r="D124" s="4" t="s">
        <v>49</v>
      </c>
      <c r="E124" s="5">
        <v>44334</v>
      </c>
      <c r="F124" s="5">
        <v>44334</v>
      </c>
      <c r="G124" s="4" t="s">
        <v>43</v>
      </c>
      <c r="I124" s="4" t="s">
        <v>44</v>
      </c>
      <c r="J124" s="4" t="s">
        <v>45</v>
      </c>
      <c r="K124" s="4">
        <v>300</v>
      </c>
      <c r="L124" s="5">
        <v>44335</v>
      </c>
      <c r="M124" s="4" t="s">
        <v>102</v>
      </c>
      <c r="N124" s="4">
        <v>100</v>
      </c>
      <c r="O124" s="4">
        <v>5</v>
      </c>
      <c r="P124" s="5">
        <v>44336</v>
      </c>
      <c r="Q124" s="6" t="s">
        <v>47</v>
      </c>
      <c r="R124" s="6" t="s">
        <v>47</v>
      </c>
      <c r="S124" s="6">
        <v>34.28</v>
      </c>
      <c r="T124" s="6">
        <v>33.9</v>
      </c>
      <c r="AI124" s="4">
        <v>2</v>
      </c>
      <c r="AJ124" s="4" t="s">
        <v>100</v>
      </c>
      <c r="AL124" s="4" t="s">
        <v>44</v>
      </c>
      <c r="AM124" s="4" t="s">
        <v>44</v>
      </c>
    </row>
    <row r="125" spans="1:39">
      <c r="A125" t="s">
        <v>101</v>
      </c>
      <c r="B125" t="s">
        <v>99</v>
      </c>
      <c r="D125" s="4" t="s">
        <v>42</v>
      </c>
      <c r="E125" s="5">
        <v>44334</v>
      </c>
      <c r="F125" s="5">
        <v>44334</v>
      </c>
      <c r="G125" s="4" t="s">
        <v>103</v>
      </c>
      <c r="I125" s="4" t="s">
        <v>44</v>
      </c>
      <c r="J125" s="4" t="s">
        <v>45</v>
      </c>
      <c r="K125" s="4">
        <v>300</v>
      </c>
      <c r="L125" s="5">
        <v>44335</v>
      </c>
      <c r="M125" s="4" t="s">
        <v>102</v>
      </c>
      <c r="N125" s="4">
        <v>100</v>
      </c>
      <c r="O125" s="4">
        <v>5</v>
      </c>
      <c r="P125" s="5">
        <v>44343</v>
      </c>
      <c r="Q125" s="6" t="s">
        <v>47</v>
      </c>
      <c r="R125" s="6" t="s">
        <v>47</v>
      </c>
      <c r="S125" s="6">
        <v>31.39</v>
      </c>
      <c r="T125" s="6">
        <v>31.11</v>
      </c>
      <c r="V125" s="10">
        <f>IF(Q125&lt;'Master Linear Model'!$B$8, (10^((Q125-'Master Linear Model'!$B$2)/'Master Linear Model'!$A$2)),('Master Linear Model'!$B$7/2))</f>
        <v>10</v>
      </c>
      <c r="W125" s="10">
        <f>IF(R125&lt;'Master Linear Model'!$B$8, (10^((R125-'Master Linear Model'!$B$2)/'Master Linear Model'!$A$2)),('Master Linear Model'!$B$7/2))</f>
        <v>10</v>
      </c>
      <c r="X125" s="10">
        <f t="shared" ref="X125:X136" si="56">AVERAGE(V125:W125)</f>
        <v>10</v>
      </c>
      <c r="Y125" s="10">
        <f t="shared" ref="Y125:Y136" si="57">STDEV(V125:W125)</f>
        <v>0</v>
      </c>
      <c r="Z125" s="10">
        <f t="shared" ref="Z125:Z136" si="58">X125/O125</f>
        <v>2</v>
      </c>
      <c r="AA125" s="10">
        <f t="shared" ref="AA125:AA136" si="59">Y125/O125</f>
        <v>0</v>
      </c>
      <c r="AB125" s="10">
        <f t="shared" ref="AB125:AB136" si="60">(Z125*N125)/K125</f>
        <v>0.66666666666666663</v>
      </c>
      <c r="AC125" s="10">
        <f t="shared" ref="AC125:AC136" si="61">(AA125*N125)/K125</f>
        <v>0</v>
      </c>
      <c r="AD125" s="10">
        <f t="shared" ref="AD125:AD136" si="62">AB125*100</f>
        <v>66.666666666666657</v>
      </c>
      <c r="AE125" s="10">
        <f t="shared" ref="AE125:AE136" si="63">AC125*100</f>
        <v>0</v>
      </c>
      <c r="AI125" s="4">
        <v>2</v>
      </c>
      <c r="AL125" s="4" t="s">
        <v>72</v>
      </c>
      <c r="AM125" s="4" t="s">
        <v>72</v>
      </c>
    </row>
    <row r="126" spans="1:39">
      <c r="A126" t="s">
        <v>104</v>
      </c>
      <c r="B126" t="s">
        <v>55</v>
      </c>
      <c r="D126" s="4" t="s">
        <v>49</v>
      </c>
      <c r="E126" s="5">
        <v>44334</v>
      </c>
      <c r="F126" s="5">
        <v>44334</v>
      </c>
      <c r="G126" s="4" t="s">
        <v>43</v>
      </c>
      <c r="I126" s="4" t="s">
        <v>44</v>
      </c>
      <c r="J126" s="4" t="s">
        <v>45</v>
      </c>
      <c r="K126" s="4">
        <v>300</v>
      </c>
      <c r="L126" s="5">
        <v>44335</v>
      </c>
      <c r="M126" s="4" t="s">
        <v>102</v>
      </c>
      <c r="N126" s="4">
        <v>100</v>
      </c>
      <c r="O126" s="4">
        <v>5</v>
      </c>
      <c r="P126" s="5">
        <v>44336</v>
      </c>
      <c r="Q126" s="6" t="s">
        <v>47</v>
      </c>
      <c r="R126" s="6">
        <v>37.81</v>
      </c>
      <c r="S126" s="6">
        <v>35.97</v>
      </c>
      <c r="T126" s="6">
        <v>36.549999999999997</v>
      </c>
      <c r="AI126" s="4">
        <v>2</v>
      </c>
      <c r="AJ126" s="4" t="s">
        <v>100</v>
      </c>
      <c r="AL126" s="4" t="s">
        <v>44</v>
      </c>
      <c r="AM126" s="4" t="s">
        <v>44</v>
      </c>
    </row>
    <row r="127" spans="1:39">
      <c r="A127" t="s">
        <v>104</v>
      </c>
      <c r="B127" t="s">
        <v>55</v>
      </c>
      <c r="D127" s="4" t="s">
        <v>42</v>
      </c>
      <c r="E127" s="5">
        <v>44334</v>
      </c>
      <c r="F127" s="5">
        <v>44335</v>
      </c>
      <c r="G127" s="4" t="s">
        <v>103</v>
      </c>
      <c r="I127" s="4" t="s">
        <v>44</v>
      </c>
      <c r="J127" s="4" t="s">
        <v>45</v>
      </c>
      <c r="K127" s="4">
        <v>300</v>
      </c>
      <c r="L127" s="5">
        <v>44335</v>
      </c>
      <c r="M127" s="4" t="s">
        <v>102</v>
      </c>
      <c r="N127" s="4">
        <v>100</v>
      </c>
      <c r="O127" s="4">
        <v>5</v>
      </c>
      <c r="P127" s="5">
        <v>44343</v>
      </c>
      <c r="Q127" s="6">
        <v>38.409999999999997</v>
      </c>
      <c r="R127" s="6" t="s">
        <v>47</v>
      </c>
      <c r="S127" s="6">
        <v>30.63</v>
      </c>
      <c r="T127" s="6">
        <v>30.58</v>
      </c>
      <c r="V127" s="10">
        <f>IF(Q127&lt;'Master Linear Model'!$B$8, (10^((Q127-'Master Linear Model'!$B$2)/'Master Linear Model'!$A$2)),('Master Linear Model'!$B$7/2))</f>
        <v>10</v>
      </c>
      <c r="W127" s="10">
        <f>IF(R127&lt;'Master Linear Model'!$B$8, (10^((R127-'Master Linear Model'!$B$2)/'Master Linear Model'!$A$2)),('Master Linear Model'!$B$7/2))</f>
        <v>10</v>
      </c>
      <c r="X127" s="10">
        <f t="shared" si="56"/>
        <v>10</v>
      </c>
      <c r="Y127" s="10">
        <f t="shared" si="57"/>
        <v>0</v>
      </c>
      <c r="Z127" s="10">
        <f t="shared" si="58"/>
        <v>2</v>
      </c>
      <c r="AA127" s="10">
        <f t="shared" si="59"/>
        <v>0</v>
      </c>
      <c r="AB127" s="10">
        <f t="shared" si="60"/>
        <v>0.66666666666666663</v>
      </c>
      <c r="AC127" s="10">
        <f t="shared" si="61"/>
        <v>0</v>
      </c>
      <c r="AD127" s="10">
        <f t="shared" si="62"/>
        <v>66.666666666666657</v>
      </c>
      <c r="AE127" s="10">
        <f t="shared" si="63"/>
        <v>0</v>
      </c>
      <c r="AI127" s="4">
        <v>2</v>
      </c>
      <c r="AL127" s="4" t="s">
        <v>72</v>
      </c>
      <c r="AM127" s="4" t="s">
        <v>72</v>
      </c>
    </row>
    <row r="128" spans="1:39">
      <c r="A128" t="s">
        <v>105</v>
      </c>
      <c r="B128" t="s">
        <v>55</v>
      </c>
      <c r="D128" s="4" t="s">
        <v>49</v>
      </c>
      <c r="E128" s="5">
        <v>44334</v>
      </c>
      <c r="F128" s="5">
        <v>44334</v>
      </c>
      <c r="G128" s="4" t="s">
        <v>43</v>
      </c>
      <c r="I128" s="4" t="s">
        <v>44</v>
      </c>
      <c r="J128" s="4" t="s">
        <v>45</v>
      </c>
      <c r="K128" s="4">
        <v>300</v>
      </c>
      <c r="L128" s="5">
        <v>44335</v>
      </c>
      <c r="M128" s="4" t="s">
        <v>102</v>
      </c>
      <c r="N128" s="4">
        <v>100</v>
      </c>
      <c r="O128" s="4">
        <v>5</v>
      </c>
      <c r="P128" s="5">
        <v>44336</v>
      </c>
      <c r="Q128" s="6">
        <v>37.19</v>
      </c>
      <c r="R128" s="6">
        <v>37.79</v>
      </c>
      <c r="S128" s="6">
        <v>34.770000000000003</v>
      </c>
      <c r="T128" s="6">
        <v>35.26</v>
      </c>
      <c r="AI128" s="4">
        <v>2</v>
      </c>
      <c r="AJ128" s="4" t="s">
        <v>100</v>
      </c>
      <c r="AL128" s="4" t="s">
        <v>44</v>
      </c>
      <c r="AM128" s="4" t="s">
        <v>44</v>
      </c>
    </row>
    <row r="129" spans="1:39">
      <c r="A129" t="s">
        <v>105</v>
      </c>
      <c r="B129" t="s">
        <v>55</v>
      </c>
      <c r="D129" s="4" t="s">
        <v>42</v>
      </c>
      <c r="E129" s="5">
        <v>44334</v>
      </c>
      <c r="F129" s="5">
        <v>44334</v>
      </c>
      <c r="G129" s="4" t="s">
        <v>103</v>
      </c>
      <c r="I129" s="4" t="s">
        <v>44</v>
      </c>
      <c r="J129" s="4" t="s">
        <v>45</v>
      </c>
      <c r="K129" s="4">
        <v>300</v>
      </c>
      <c r="L129" s="5">
        <v>44335</v>
      </c>
      <c r="M129" s="4" t="s">
        <v>102</v>
      </c>
      <c r="N129" s="4">
        <v>100</v>
      </c>
      <c r="O129" s="4">
        <v>5</v>
      </c>
      <c r="P129" s="5">
        <v>44343</v>
      </c>
      <c r="Q129" s="6">
        <v>36.56</v>
      </c>
      <c r="R129" s="6">
        <v>35.15</v>
      </c>
      <c r="S129" s="6">
        <v>32.04</v>
      </c>
      <c r="T129" s="6">
        <v>31.67</v>
      </c>
      <c r="V129" s="10">
        <f>IF(Q129&lt;'Master Linear Model'!$B$8, (10^((Q129-'Master Linear Model'!$B$2)/'Master Linear Model'!$A$2)),('Master Linear Model'!$B$7/2))</f>
        <v>10</v>
      </c>
      <c r="W129" s="10">
        <f>IF(R129&lt;'Master Linear Model'!$B$8, (10^((R129-'Master Linear Model'!$B$2)/'Master Linear Model'!$A$2)),('Master Linear Model'!$B$7/2))</f>
        <v>31.115845203558454</v>
      </c>
      <c r="X129" s="10">
        <f t="shared" si="56"/>
        <v>20.557922601779225</v>
      </c>
      <c r="Y129" s="10">
        <f t="shared" si="57"/>
        <v>14.93115733392162</v>
      </c>
      <c r="Z129" s="10">
        <f t="shared" si="58"/>
        <v>4.1115845203558452</v>
      </c>
      <c r="AA129" s="10">
        <f t="shared" si="59"/>
        <v>2.9862314667843242</v>
      </c>
      <c r="AB129" s="10">
        <f t="shared" si="60"/>
        <v>1.3705281734519483</v>
      </c>
      <c r="AC129" s="10">
        <f t="shared" si="61"/>
        <v>0.99541048892810802</v>
      </c>
      <c r="AD129" s="10">
        <f t="shared" si="62"/>
        <v>137.05281734519482</v>
      </c>
      <c r="AE129" s="10">
        <f t="shared" si="63"/>
        <v>99.541048892810807</v>
      </c>
      <c r="AI129" s="4">
        <v>2</v>
      </c>
      <c r="AL129" s="4" t="s">
        <v>72</v>
      </c>
      <c r="AM129" s="4" t="s">
        <v>72</v>
      </c>
    </row>
    <row r="130" spans="1:39">
      <c r="A130" t="s">
        <v>87</v>
      </c>
      <c r="B130" s="10" t="s">
        <v>61</v>
      </c>
      <c r="D130" s="4" t="s">
        <v>42</v>
      </c>
      <c r="E130" s="5">
        <v>44334</v>
      </c>
      <c r="F130" s="5">
        <v>44334</v>
      </c>
      <c r="G130" s="4" t="s">
        <v>103</v>
      </c>
      <c r="I130" s="4" t="s">
        <v>44</v>
      </c>
      <c r="J130" s="4" t="s">
        <v>45</v>
      </c>
      <c r="K130" s="4">
        <v>300</v>
      </c>
      <c r="L130" s="5">
        <v>44335</v>
      </c>
      <c r="M130" s="4" t="s">
        <v>102</v>
      </c>
      <c r="N130" s="4">
        <v>100</v>
      </c>
      <c r="O130" s="4">
        <v>5</v>
      </c>
      <c r="P130" s="5">
        <v>44336</v>
      </c>
      <c r="Q130" s="6" t="s">
        <v>47</v>
      </c>
      <c r="R130" s="6" t="s">
        <v>47</v>
      </c>
      <c r="S130" s="6">
        <v>32.6</v>
      </c>
      <c r="T130" s="6">
        <v>32.56</v>
      </c>
      <c r="V130" s="10">
        <f>IF(Q130&lt;'Master Linear Model'!$B$8, (10^((Q130-'Master Linear Model'!$B$2)/'Master Linear Model'!$A$2)),('Master Linear Model'!$B$7/2))</f>
        <v>10</v>
      </c>
      <c r="W130" s="10">
        <f>IF(R130&lt;'Master Linear Model'!$B$8, (10^((R130-'Master Linear Model'!$B$2)/'Master Linear Model'!$A$2)),('Master Linear Model'!$B$7/2))</f>
        <v>10</v>
      </c>
      <c r="X130" s="10">
        <f t="shared" si="56"/>
        <v>10</v>
      </c>
      <c r="Y130" s="10">
        <f t="shared" si="57"/>
        <v>0</v>
      </c>
      <c r="Z130" s="10">
        <f t="shared" si="58"/>
        <v>2</v>
      </c>
      <c r="AA130" s="10">
        <f t="shared" si="59"/>
        <v>0</v>
      </c>
      <c r="AB130" s="10">
        <f t="shared" si="60"/>
        <v>0.66666666666666663</v>
      </c>
      <c r="AC130" s="10">
        <f t="shared" si="61"/>
        <v>0</v>
      </c>
      <c r="AD130" s="10">
        <f t="shared" si="62"/>
        <v>66.666666666666657</v>
      </c>
      <c r="AE130" s="10">
        <f t="shared" si="63"/>
        <v>0</v>
      </c>
      <c r="AJ130" s="4" t="s">
        <v>100</v>
      </c>
      <c r="AL130" s="4" t="s">
        <v>44</v>
      </c>
      <c r="AM130" s="4" t="s">
        <v>44</v>
      </c>
    </row>
    <row r="131" spans="1:39">
      <c r="A131" t="s">
        <v>58</v>
      </c>
      <c r="B131" s="10" t="s">
        <v>59</v>
      </c>
      <c r="D131" s="4" t="s">
        <v>49</v>
      </c>
      <c r="E131" s="5">
        <v>44334</v>
      </c>
      <c r="F131" s="5">
        <v>44334</v>
      </c>
      <c r="G131" s="4" t="s">
        <v>43</v>
      </c>
      <c r="I131" s="4" t="s">
        <v>44</v>
      </c>
      <c r="J131" s="4" t="s">
        <v>45</v>
      </c>
      <c r="K131" s="4">
        <v>300</v>
      </c>
      <c r="L131" s="5">
        <v>44335</v>
      </c>
      <c r="M131" s="4" t="s">
        <v>102</v>
      </c>
      <c r="N131" s="4">
        <v>100</v>
      </c>
      <c r="O131" s="4">
        <v>5</v>
      </c>
      <c r="P131" s="5">
        <v>44336</v>
      </c>
      <c r="Q131" s="6" t="s">
        <v>47</v>
      </c>
      <c r="R131" s="6" t="s">
        <v>47</v>
      </c>
      <c r="S131" s="6" t="s">
        <v>47</v>
      </c>
      <c r="T131" s="6" t="s">
        <v>47</v>
      </c>
      <c r="AJ131" s="4" t="s">
        <v>100</v>
      </c>
      <c r="AL131" s="4" t="s">
        <v>44</v>
      </c>
      <c r="AM131" s="4" t="s">
        <v>44</v>
      </c>
    </row>
    <row r="132" spans="1:39">
      <c r="A132" t="s">
        <v>95</v>
      </c>
      <c r="B132" s="10" t="s">
        <v>96</v>
      </c>
      <c r="D132" s="4" t="s">
        <v>42</v>
      </c>
      <c r="E132" s="5">
        <v>44334</v>
      </c>
      <c r="F132" s="5">
        <v>44334</v>
      </c>
      <c r="G132" s="4" t="s">
        <v>103</v>
      </c>
      <c r="I132" s="4" t="s">
        <v>44</v>
      </c>
      <c r="J132" s="4" t="s">
        <v>45</v>
      </c>
      <c r="K132" s="4">
        <v>300</v>
      </c>
      <c r="L132" s="5">
        <v>44335</v>
      </c>
      <c r="M132" s="4" t="s">
        <v>102</v>
      </c>
      <c r="N132" s="4">
        <v>100</v>
      </c>
      <c r="O132" s="4">
        <v>5</v>
      </c>
      <c r="P132" s="5">
        <v>44336</v>
      </c>
      <c r="Q132" s="6" t="s">
        <v>47</v>
      </c>
      <c r="R132" s="6" t="s">
        <v>47</v>
      </c>
      <c r="S132" s="6">
        <v>30.71</v>
      </c>
      <c r="T132" s="6">
        <v>31.04</v>
      </c>
      <c r="V132" s="10">
        <f>IF(Q132&lt;'Master Linear Model'!$B$8, (10^((Q132-'Master Linear Model'!$B$2)/'Master Linear Model'!$A$2)),('Master Linear Model'!$B$7/2))</f>
        <v>10</v>
      </c>
      <c r="W132" s="10">
        <f>IF(R132&lt;'Master Linear Model'!$B$8, (10^((R132-'Master Linear Model'!$B$2)/'Master Linear Model'!$A$2)),('Master Linear Model'!$B$7/2))</f>
        <v>10</v>
      </c>
      <c r="X132" s="10">
        <f t="shared" si="56"/>
        <v>10</v>
      </c>
      <c r="Y132" s="10">
        <f t="shared" si="57"/>
        <v>0</v>
      </c>
      <c r="Z132" s="10">
        <f t="shared" si="58"/>
        <v>2</v>
      </c>
      <c r="AA132" s="10">
        <f t="shared" si="59"/>
        <v>0</v>
      </c>
      <c r="AB132" s="10">
        <f t="shared" si="60"/>
        <v>0.66666666666666663</v>
      </c>
      <c r="AC132" s="10">
        <f t="shared" si="61"/>
        <v>0</v>
      </c>
      <c r="AD132" s="10">
        <f t="shared" si="62"/>
        <v>66.666666666666657</v>
      </c>
      <c r="AE132" s="10">
        <f t="shared" si="63"/>
        <v>0</v>
      </c>
      <c r="AJ132" s="4" t="s">
        <v>100</v>
      </c>
      <c r="AL132" s="4" t="s">
        <v>44</v>
      </c>
      <c r="AM132" s="4" t="s">
        <v>44</v>
      </c>
    </row>
    <row r="133" spans="1:39">
      <c r="A133" t="s">
        <v>92</v>
      </c>
      <c r="B133" s="10" t="s">
        <v>55</v>
      </c>
      <c r="D133" s="4" t="s">
        <v>42</v>
      </c>
      <c r="E133" s="5">
        <v>44334</v>
      </c>
      <c r="F133" s="5">
        <v>44334</v>
      </c>
      <c r="G133" s="4" t="s">
        <v>103</v>
      </c>
      <c r="I133" s="4" t="s">
        <v>44</v>
      </c>
      <c r="J133" s="4" t="s">
        <v>45</v>
      </c>
      <c r="K133" s="4">
        <v>300</v>
      </c>
      <c r="L133" s="5">
        <v>44335</v>
      </c>
      <c r="M133" s="4" t="s">
        <v>102</v>
      </c>
      <c r="N133" s="4">
        <v>100</v>
      </c>
      <c r="O133" s="4">
        <v>5</v>
      </c>
      <c r="P133" s="5">
        <v>44336</v>
      </c>
      <c r="Q133" s="6" t="s">
        <v>47</v>
      </c>
      <c r="R133" s="6" t="s">
        <v>47</v>
      </c>
      <c r="S133" s="6">
        <v>34.159999999999997</v>
      </c>
      <c r="T133" s="6">
        <v>33.799999999999997</v>
      </c>
      <c r="V133" s="10">
        <f>IF(Q133&lt;'Master Linear Model'!$B$8, (10^((Q133-'Master Linear Model'!$B$2)/'Master Linear Model'!$A$2)),('Master Linear Model'!$B$7/2))</f>
        <v>10</v>
      </c>
      <c r="W133" s="10">
        <f>IF(R133&lt;'Master Linear Model'!$B$8, (10^((R133-'Master Linear Model'!$B$2)/'Master Linear Model'!$A$2)),('Master Linear Model'!$B$7/2))</f>
        <v>10</v>
      </c>
      <c r="X133" s="10">
        <f t="shared" si="56"/>
        <v>10</v>
      </c>
      <c r="Y133" s="10">
        <f t="shared" si="57"/>
        <v>0</v>
      </c>
      <c r="Z133" s="10">
        <f t="shared" si="58"/>
        <v>2</v>
      </c>
      <c r="AA133" s="10">
        <f t="shared" si="59"/>
        <v>0</v>
      </c>
      <c r="AB133" s="10">
        <f t="shared" si="60"/>
        <v>0.66666666666666663</v>
      </c>
      <c r="AC133" s="10">
        <f t="shared" si="61"/>
        <v>0</v>
      </c>
      <c r="AD133" s="10">
        <f t="shared" si="62"/>
        <v>66.666666666666657</v>
      </c>
      <c r="AE133" s="10">
        <f t="shared" si="63"/>
        <v>0</v>
      </c>
      <c r="AJ133" s="4" t="s">
        <v>100</v>
      </c>
      <c r="AL133" s="4" t="s">
        <v>44</v>
      </c>
      <c r="AM133" s="4" t="s">
        <v>44</v>
      </c>
    </row>
    <row r="134" spans="1:39">
      <c r="A134" t="s">
        <v>93</v>
      </c>
      <c r="B134" s="10" t="s">
        <v>94</v>
      </c>
      <c r="D134" s="4" t="s">
        <v>42</v>
      </c>
      <c r="E134" s="5">
        <v>44334</v>
      </c>
      <c r="F134" s="5">
        <v>44334</v>
      </c>
      <c r="G134" s="4" t="s">
        <v>103</v>
      </c>
      <c r="I134" s="4" t="s">
        <v>44</v>
      </c>
      <c r="J134" s="4" t="s">
        <v>45</v>
      </c>
      <c r="K134" s="4">
        <v>300</v>
      </c>
      <c r="L134" s="5">
        <v>44335</v>
      </c>
      <c r="M134" s="4" t="s">
        <v>102</v>
      </c>
      <c r="N134" s="4">
        <v>100</v>
      </c>
      <c r="O134" s="4">
        <v>5</v>
      </c>
      <c r="P134" s="5">
        <v>44336</v>
      </c>
      <c r="Q134" s="6" t="s">
        <v>47</v>
      </c>
      <c r="R134" s="6">
        <v>39.119999999999997</v>
      </c>
      <c r="S134" s="6">
        <v>31.47</v>
      </c>
      <c r="T134" s="6">
        <v>31.56</v>
      </c>
      <c r="V134" s="10">
        <f>IF(Q134&lt;'Master Linear Model'!$B$8, (10^((Q134-'Master Linear Model'!$B$2)/'Master Linear Model'!$A$2)),('Master Linear Model'!$B$7/2))</f>
        <v>10</v>
      </c>
      <c r="W134" s="10">
        <f>IF(R134&lt;'Master Linear Model'!$B$8, (10^((R134-'Master Linear Model'!$B$2)/'Master Linear Model'!$A$2)),('Master Linear Model'!$B$7/2))</f>
        <v>10</v>
      </c>
      <c r="X134" s="10">
        <f t="shared" si="56"/>
        <v>10</v>
      </c>
      <c r="Y134" s="10">
        <f t="shared" si="57"/>
        <v>0</v>
      </c>
      <c r="Z134" s="10">
        <f t="shared" si="58"/>
        <v>2</v>
      </c>
      <c r="AA134" s="10">
        <f t="shared" si="59"/>
        <v>0</v>
      </c>
      <c r="AB134" s="10">
        <f t="shared" si="60"/>
        <v>0.66666666666666663</v>
      </c>
      <c r="AC134" s="10">
        <f t="shared" si="61"/>
        <v>0</v>
      </c>
      <c r="AD134" s="10">
        <f t="shared" si="62"/>
        <v>66.666666666666657</v>
      </c>
      <c r="AE134" s="10">
        <f t="shared" si="63"/>
        <v>0</v>
      </c>
      <c r="AJ134" s="4" t="s">
        <v>100</v>
      </c>
      <c r="AL134" s="4" t="s">
        <v>44</v>
      </c>
      <c r="AM134" s="4" t="s">
        <v>44</v>
      </c>
    </row>
    <row r="135" spans="1:39">
      <c r="A135" t="s">
        <v>106</v>
      </c>
      <c r="B135" s="64" t="s">
        <v>55</v>
      </c>
      <c r="D135" s="4" t="s">
        <v>49</v>
      </c>
      <c r="E135" s="5">
        <v>44334</v>
      </c>
      <c r="F135" s="5">
        <v>44334</v>
      </c>
      <c r="G135" s="4" t="s">
        <v>43</v>
      </c>
      <c r="I135" s="4" t="s">
        <v>44</v>
      </c>
      <c r="J135" s="4" t="s">
        <v>45</v>
      </c>
      <c r="K135" s="4">
        <v>300</v>
      </c>
      <c r="L135" s="5">
        <v>44335</v>
      </c>
      <c r="M135" s="4" t="s">
        <v>102</v>
      </c>
      <c r="N135" s="4">
        <v>100</v>
      </c>
      <c r="O135" s="4">
        <v>5</v>
      </c>
      <c r="P135" s="5">
        <v>44336</v>
      </c>
      <c r="Q135" s="6">
        <v>37.32</v>
      </c>
      <c r="R135" s="6" t="s">
        <v>47</v>
      </c>
      <c r="S135" s="6">
        <v>35.619999999999997</v>
      </c>
      <c r="T135" s="6">
        <v>35.729999999999997</v>
      </c>
      <c r="AF135" s="10"/>
      <c r="AG135" s="10"/>
      <c r="AH135" s="10"/>
      <c r="AI135" s="4">
        <v>2</v>
      </c>
      <c r="AJ135" s="4" t="s">
        <v>100</v>
      </c>
      <c r="AL135" s="4" t="s">
        <v>44</v>
      </c>
      <c r="AM135" s="4" t="s">
        <v>44</v>
      </c>
    </row>
    <row r="136" spans="1:39">
      <c r="A136" t="s">
        <v>106</v>
      </c>
      <c r="B136" s="64" t="s">
        <v>55</v>
      </c>
      <c r="D136" s="4" t="s">
        <v>42</v>
      </c>
      <c r="E136" s="5">
        <v>44334</v>
      </c>
      <c r="F136" s="5">
        <v>44334</v>
      </c>
      <c r="G136" s="4" t="s">
        <v>103</v>
      </c>
      <c r="I136" s="4" t="s">
        <v>44</v>
      </c>
      <c r="J136" s="4" t="s">
        <v>45</v>
      </c>
      <c r="K136" s="4">
        <v>300</v>
      </c>
      <c r="L136" s="5">
        <v>44335</v>
      </c>
      <c r="M136" s="4" t="s">
        <v>102</v>
      </c>
      <c r="N136" s="4">
        <v>100</v>
      </c>
      <c r="O136" s="28">
        <v>5</v>
      </c>
      <c r="P136" s="5">
        <v>44343</v>
      </c>
      <c r="Q136" s="6" t="s">
        <v>47</v>
      </c>
      <c r="R136" s="6" t="s">
        <v>47</v>
      </c>
      <c r="S136" s="6">
        <v>31.15</v>
      </c>
      <c r="T136" s="6">
        <v>31.14</v>
      </c>
      <c r="V136" s="10">
        <f>IF(Q136&lt;'Master Linear Model'!$B$8, (10^((Q136-'Master Linear Model'!$B$2)/'Master Linear Model'!$A$2)),('Master Linear Model'!$B$7/2))</f>
        <v>10</v>
      </c>
      <c r="W136" s="10">
        <f>IF(R136&lt;'Master Linear Model'!$B$8, (10^((R136-'Master Linear Model'!$B$2)/'Master Linear Model'!$A$2)),('Master Linear Model'!$B$7/2))</f>
        <v>10</v>
      </c>
      <c r="X136" s="10">
        <f t="shared" si="56"/>
        <v>10</v>
      </c>
      <c r="Y136" s="10">
        <f t="shared" si="57"/>
        <v>0</v>
      </c>
      <c r="Z136" s="10">
        <f t="shared" si="58"/>
        <v>2</v>
      </c>
      <c r="AA136" s="10">
        <f t="shared" si="59"/>
        <v>0</v>
      </c>
      <c r="AB136" s="10">
        <f t="shared" si="60"/>
        <v>0.66666666666666663</v>
      </c>
      <c r="AC136" s="10">
        <f t="shared" si="61"/>
        <v>0</v>
      </c>
      <c r="AD136" s="10">
        <f t="shared" si="62"/>
        <v>66.666666666666657</v>
      </c>
      <c r="AE136" s="10">
        <f t="shared" si="63"/>
        <v>0</v>
      </c>
      <c r="AI136" s="4">
        <v>2</v>
      </c>
      <c r="AL136" s="4" t="s">
        <v>72</v>
      </c>
      <c r="AM136" s="4" t="s">
        <v>72</v>
      </c>
    </row>
    <row r="137" spans="1:39" s="28" customFormat="1">
      <c r="A137" s="31" t="s">
        <v>107</v>
      </c>
      <c r="B137" s="31" t="s">
        <v>55</v>
      </c>
      <c r="C137" s="54"/>
      <c r="D137" s="28" t="s">
        <v>49</v>
      </c>
      <c r="E137" s="29">
        <v>44334</v>
      </c>
      <c r="F137" s="29">
        <v>44334</v>
      </c>
      <c r="G137" s="28" t="s">
        <v>43</v>
      </c>
      <c r="I137" s="28" t="s">
        <v>44</v>
      </c>
      <c r="J137" s="37" t="s">
        <v>45</v>
      </c>
      <c r="K137" s="28">
        <v>300</v>
      </c>
      <c r="L137" s="29">
        <v>44335</v>
      </c>
      <c r="M137" s="28" t="s">
        <v>102</v>
      </c>
      <c r="N137" s="28">
        <v>100</v>
      </c>
      <c r="O137" s="28">
        <v>5</v>
      </c>
      <c r="P137" s="29">
        <v>44336</v>
      </c>
      <c r="Q137" s="32" t="s">
        <v>47</v>
      </c>
      <c r="R137" s="32">
        <v>38.700000000000003</v>
      </c>
      <c r="S137" s="32">
        <v>31.2</v>
      </c>
      <c r="T137" s="32">
        <v>31.36</v>
      </c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I137" s="28">
        <v>2</v>
      </c>
      <c r="AJ137" s="28" t="s">
        <v>100</v>
      </c>
      <c r="AL137" s="28" t="s">
        <v>44</v>
      </c>
      <c r="AM137" s="28" t="s">
        <v>44</v>
      </c>
    </row>
    <row r="138" spans="1:39">
      <c r="A138" t="s">
        <v>98</v>
      </c>
      <c r="B138" t="s">
        <v>99</v>
      </c>
      <c r="D138" s="4" t="s">
        <v>49</v>
      </c>
      <c r="E138" s="5">
        <v>44341</v>
      </c>
      <c r="F138" s="5">
        <v>44341</v>
      </c>
      <c r="G138" s="4" t="s">
        <v>43</v>
      </c>
      <c r="I138" s="4" t="s">
        <v>44</v>
      </c>
      <c r="J138" s="4" t="s">
        <v>45</v>
      </c>
      <c r="K138" s="4">
        <v>300</v>
      </c>
      <c r="L138" s="5">
        <v>44342</v>
      </c>
      <c r="M138" s="4" t="s">
        <v>46</v>
      </c>
      <c r="N138" s="4">
        <v>100</v>
      </c>
      <c r="O138" s="4">
        <v>5</v>
      </c>
      <c r="P138" s="5">
        <v>44343</v>
      </c>
      <c r="Q138" s="6" t="s">
        <v>47</v>
      </c>
      <c r="R138" s="6" t="s">
        <v>47</v>
      </c>
      <c r="S138" s="6">
        <v>26.98</v>
      </c>
      <c r="T138" s="6">
        <v>27.12</v>
      </c>
      <c r="AI138" s="4">
        <v>2</v>
      </c>
      <c r="AL138" s="4" t="s">
        <v>72</v>
      </c>
      <c r="AM138" s="4" t="s">
        <v>72</v>
      </c>
    </row>
    <row r="139" spans="1:39">
      <c r="A139" t="s">
        <v>101</v>
      </c>
      <c r="B139" t="s">
        <v>99</v>
      </c>
      <c r="D139" s="4" t="s">
        <v>49</v>
      </c>
      <c r="E139" s="5">
        <v>44341</v>
      </c>
      <c r="F139" s="5">
        <v>44341</v>
      </c>
      <c r="G139" s="4" t="s">
        <v>43</v>
      </c>
      <c r="I139" s="4" t="s">
        <v>44</v>
      </c>
      <c r="J139" s="4" t="s">
        <v>45</v>
      </c>
      <c r="K139" s="4">
        <v>300</v>
      </c>
      <c r="L139" s="5">
        <v>44342</v>
      </c>
      <c r="M139" s="4" t="s">
        <v>102</v>
      </c>
      <c r="N139" s="4">
        <v>100</v>
      </c>
      <c r="O139" s="4">
        <v>5</v>
      </c>
      <c r="P139" s="5">
        <v>44343</v>
      </c>
      <c r="Q139" s="6" t="s">
        <v>47</v>
      </c>
      <c r="R139" s="6" t="s">
        <v>47</v>
      </c>
      <c r="S139" s="6">
        <v>32.65</v>
      </c>
      <c r="T139" s="6">
        <v>32.17</v>
      </c>
      <c r="AI139" s="4">
        <v>2</v>
      </c>
      <c r="AL139" s="4" t="s">
        <v>72</v>
      </c>
      <c r="AM139" s="4" t="s">
        <v>72</v>
      </c>
    </row>
    <row r="140" spans="1:39">
      <c r="A140" t="s">
        <v>104</v>
      </c>
      <c r="B140" t="s">
        <v>55</v>
      </c>
      <c r="D140" s="4" t="s">
        <v>49</v>
      </c>
      <c r="E140" s="5">
        <v>44341</v>
      </c>
      <c r="F140" s="5">
        <v>44341</v>
      </c>
      <c r="G140" s="4" t="s">
        <v>43</v>
      </c>
      <c r="I140" s="4" t="s">
        <v>44</v>
      </c>
      <c r="J140" s="4" t="s">
        <v>45</v>
      </c>
      <c r="K140" s="4">
        <v>300</v>
      </c>
      <c r="L140" s="5">
        <v>44342</v>
      </c>
      <c r="M140" s="4" t="s">
        <v>102</v>
      </c>
      <c r="N140" s="4">
        <v>100</v>
      </c>
      <c r="O140" s="4">
        <v>5</v>
      </c>
      <c r="P140" s="5">
        <v>44343</v>
      </c>
      <c r="Q140" s="6">
        <v>36.07</v>
      </c>
      <c r="R140" s="6">
        <v>36.270000000000003</v>
      </c>
      <c r="S140" s="6">
        <v>33.17</v>
      </c>
      <c r="T140" s="6">
        <v>33.159999999999997</v>
      </c>
      <c r="AI140" s="4">
        <v>2</v>
      </c>
      <c r="AL140" s="4" t="s">
        <v>72</v>
      </c>
      <c r="AM140" s="4" t="s">
        <v>72</v>
      </c>
    </row>
    <row r="141" spans="1:39">
      <c r="A141" t="s">
        <v>105</v>
      </c>
      <c r="B141" t="s">
        <v>55</v>
      </c>
      <c r="D141" s="4" t="s">
        <v>49</v>
      </c>
      <c r="E141" s="5">
        <v>44341</v>
      </c>
      <c r="F141" s="5">
        <v>44342</v>
      </c>
      <c r="G141" s="4" t="s">
        <v>43</v>
      </c>
      <c r="I141" s="4" t="s">
        <v>44</v>
      </c>
      <c r="J141" s="4" t="s">
        <v>45</v>
      </c>
      <c r="K141" s="4">
        <v>300</v>
      </c>
      <c r="L141" s="5">
        <v>44342</v>
      </c>
      <c r="M141" s="4" t="s">
        <v>102</v>
      </c>
      <c r="N141" s="4">
        <v>100</v>
      </c>
      <c r="O141" s="4">
        <v>5</v>
      </c>
      <c r="P141" s="5">
        <v>44343</v>
      </c>
      <c r="Q141" s="6" t="s">
        <v>47</v>
      </c>
      <c r="R141" s="6" t="s">
        <v>47</v>
      </c>
      <c r="S141" s="6">
        <v>32.54</v>
      </c>
      <c r="T141" s="6">
        <v>32.340000000000003</v>
      </c>
      <c r="AI141" s="4">
        <v>2</v>
      </c>
      <c r="AL141" s="4" t="s">
        <v>72</v>
      </c>
      <c r="AM141" s="4" t="s">
        <v>72</v>
      </c>
    </row>
    <row r="142" spans="1:39">
      <c r="A142" t="s">
        <v>106</v>
      </c>
      <c r="B142" s="64" t="s">
        <v>55</v>
      </c>
      <c r="D142" s="4" t="s">
        <v>49</v>
      </c>
      <c r="E142" s="5">
        <v>44341</v>
      </c>
      <c r="F142" s="5">
        <v>44341</v>
      </c>
      <c r="G142" s="4" t="s">
        <v>43</v>
      </c>
      <c r="I142" s="4" t="s">
        <v>44</v>
      </c>
      <c r="J142" s="4" t="s">
        <v>45</v>
      </c>
      <c r="K142" s="4">
        <v>300</v>
      </c>
      <c r="L142" s="5">
        <v>44342</v>
      </c>
      <c r="M142" s="4" t="s">
        <v>102</v>
      </c>
      <c r="N142" s="4">
        <v>100</v>
      </c>
      <c r="O142" s="4">
        <v>5</v>
      </c>
      <c r="P142" s="5">
        <v>44343</v>
      </c>
      <c r="Q142" s="6" t="s">
        <v>47</v>
      </c>
      <c r="R142" s="6" t="s">
        <v>47</v>
      </c>
      <c r="S142" s="6">
        <v>32.92</v>
      </c>
      <c r="T142" s="6">
        <v>32.75</v>
      </c>
      <c r="AI142" s="4">
        <v>2</v>
      </c>
      <c r="AL142" s="4" t="s">
        <v>72</v>
      </c>
      <c r="AM142" s="4" t="s">
        <v>72</v>
      </c>
    </row>
    <row r="143" spans="1:39">
      <c r="A143" t="s">
        <v>107</v>
      </c>
      <c r="B143" t="s">
        <v>55</v>
      </c>
      <c r="D143" s="4" t="s">
        <v>49</v>
      </c>
      <c r="E143" s="5">
        <v>44341</v>
      </c>
      <c r="F143" s="5">
        <v>44341</v>
      </c>
      <c r="G143" s="4" t="s">
        <v>43</v>
      </c>
      <c r="I143" s="4" t="s">
        <v>44</v>
      </c>
      <c r="J143" s="4" t="s">
        <v>45</v>
      </c>
      <c r="K143" s="4">
        <v>300</v>
      </c>
      <c r="L143" s="5">
        <v>44342</v>
      </c>
      <c r="M143" s="4" t="s">
        <v>102</v>
      </c>
      <c r="N143" s="4">
        <v>100</v>
      </c>
      <c r="O143" s="4">
        <v>5</v>
      </c>
      <c r="P143" s="5">
        <v>44343</v>
      </c>
      <c r="Q143" s="6" t="s">
        <v>47</v>
      </c>
      <c r="R143" s="6" t="s">
        <v>47</v>
      </c>
      <c r="S143" s="6">
        <v>30.35</v>
      </c>
      <c r="T143" s="6">
        <v>30.17</v>
      </c>
      <c r="AI143" s="4">
        <v>2</v>
      </c>
      <c r="AL143" s="4" t="s">
        <v>72</v>
      </c>
      <c r="AM143" s="4" t="s">
        <v>72</v>
      </c>
    </row>
    <row r="144" spans="1:39">
      <c r="A144" s="10" t="s">
        <v>58</v>
      </c>
      <c r="B144" s="10" t="s">
        <v>59</v>
      </c>
      <c r="D144" s="4" t="s">
        <v>42</v>
      </c>
      <c r="E144" s="5">
        <v>44341</v>
      </c>
      <c r="F144" s="5">
        <v>44341</v>
      </c>
      <c r="G144" s="4" t="s">
        <v>52</v>
      </c>
      <c r="J144" s="4" t="s">
        <v>45</v>
      </c>
      <c r="K144" s="4">
        <v>300</v>
      </c>
      <c r="L144" s="5">
        <v>44350</v>
      </c>
      <c r="M144" s="4" t="s">
        <v>46</v>
      </c>
      <c r="N144" s="4">
        <v>100</v>
      </c>
      <c r="O144" s="4">
        <v>5</v>
      </c>
      <c r="P144" s="5">
        <v>44350</v>
      </c>
      <c r="Q144" s="6" t="s">
        <v>47</v>
      </c>
      <c r="R144" s="6" t="s">
        <v>47</v>
      </c>
      <c r="S144" s="6">
        <v>29.98</v>
      </c>
      <c r="T144" s="6">
        <v>30.06</v>
      </c>
      <c r="V144" s="10">
        <f>IF(Q144&lt;'Master Linear Model'!$B$8, (10^((Q144-'Master Linear Model'!$B$2)/'Master Linear Model'!$A$2)),('Master Linear Model'!$B$7/2))</f>
        <v>10</v>
      </c>
      <c r="W144" s="10">
        <f>IF(R144&lt;'Master Linear Model'!$B$8, (10^((R144-'Master Linear Model'!$B$2)/'Master Linear Model'!$A$2)),('Master Linear Model'!$B$7/2))</f>
        <v>10</v>
      </c>
      <c r="X144" s="10">
        <f t="shared" ref="X144:X148" si="64">AVERAGE(V144:W144)</f>
        <v>10</v>
      </c>
      <c r="Y144" s="10">
        <f t="shared" ref="Y144:Y148" si="65">STDEV(V144:W144)</f>
        <v>0</v>
      </c>
      <c r="Z144" s="10">
        <f t="shared" ref="Z144:Z148" si="66">X144/O144</f>
        <v>2</v>
      </c>
      <c r="AA144" s="10">
        <f t="shared" ref="AA144:AA148" si="67">Y144/O144</f>
        <v>0</v>
      </c>
      <c r="AB144" s="10">
        <f t="shared" ref="AB144:AB148" si="68">(Z144*N144)/K144</f>
        <v>0.66666666666666663</v>
      </c>
      <c r="AC144" s="10">
        <f t="shared" ref="AC144:AC148" si="69">(AA144*N144)/K144</f>
        <v>0</v>
      </c>
      <c r="AD144" s="10">
        <f t="shared" ref="AD144:AD148" si="70">AB144*100</f>
        <v>66.666666666666657</v>
      </c>
      <c r="AE144" s="10">
        <f t="shared" ref="AE144:AE148" si="71">AC144*100</f>
        <v>0</v>
      </c>
      <c r="AF144" s="21">
        <v>23350422806</v>
      </c>
      <c r="AI144" s="4">
        <v>2</v>
      </c>
      <c r="AL144" s="4" t="s">
        <v>72</v>
      </c>
      <c r="AM144" s="4" t="s">
        <v>72</v>
      </c>
    </row>
    <row r="145" spans="1:39">
      <c r="A145" s="10" t="s">
        <v>101</v>
      </c>
      <c r="B145" s="10" t="s">
        <v>99</v>
      </c>
      <c r="D145" s="4" t="s">
        <v>42</v>
      </c>
      <c r="E145" s="5">
        <v>44341</v>
      </c>
      <c r="F145" s="5">
        <v>44348</v>
      </c>
      <c r="G145" s="4" t="s">
        <v>52</v>
      </c>
      <c r="J145" s="4" t="s">
        <v>45</v>
      </c>
      <c r="K145" s="4">
        <v>300</v>
      </c>
      <c r="L145" s="5">
        <v>44350</v>
      </c>
      <c r="M145" s="4" t="s">
        <v>46</v>
      </c>
      <c r="N145" s="4">
        <v>100</v>
      </c>
      <c r="O145" s="4">
        <v>5</v>
      </c>
      <c r="P145" s="5">
        <v>44350</v>
      </c>
      <c r="Q145" s="6" t="s">
        <v>47</v>
      </c>
      <c r="R145" s="6" t="s">
        <v>47</v>
      </c>
      <c r="S145" s="6">
        <v>32.32</v>
      </c>
      <c r="T145" s="6">
        <v>32.18</v>
      </c>
      <c r="V145" s="10">
        <f>IF(Q145&lt;'Master Linear Model'!$B$8, (10^((Q145-'Master Linear Model'!$B$2)/'Master Linear Model'!$A$2)),('Master Linear Model'!$B$7/2))</f>
        <v>10</v>
      </c>
      <c r="W145" s="10">
        <f>IF(R145&lt;'Master Linear Model'!$B$8, (10^((R145-'Master Linear Model'!$B$2)/'Master Linear Model'!$A$2)),('Master Linear Model'!$B$7/2))</f>
        <v>10</v>
      </c>
      <c r="X145" s="10">
        <f t="shared" si="64"/>
        <v>10</v>
      </c>
      <c r="Y145" s="10">
        <f t="shared" si="65"/>
        <v>0</v>
      </c>
      <c r="Z145" s="10">
        <f t="shared" si="66"/>
        <v>2</v>
      </c>
      <c r="AA145" s="10">
        <f t="shared" si="67"/>
        <v>0</v>
      </c>
      <c r="AB145" s="10">
        <f t="shared" si="68"/>
        <v>0.66666666666666663</v>
      </c>
      <c r="AC145" s="10">
        <f t="shared" si="69"/>
        <v>0</v>
      </c>
      <c r="AD145" s="10">
        <f t="shared" si="70"/>
        <v>66.666666666666657</v>
      </c>
      <c r="AE145" s="10">
        <f t="shared" si="71"/>
        <v>0</v>
      </c>
      <c r="AI145" s="4">
        <v>2</v>
      </c>
      <c r="AL145" s="4" t="s">
        <v>72</v>
      </c>
      <c r="AM145" s="4" t="s">
        <v>72</v>
      </c>
    </row>
    <row r="146" spans="1:39">
      <c r="A146" s="10" t="s">
        <v>106</v>
      </c>
      <c r="B146" s="10" t="s">
        <v>55</v>
      </c>
      <c r="D146" s="4" t="s">
        <v>42</v>
      </c>
      <c r="E146" s="5">
        <v>44341</v>
      </c>
      <c r="F146" s="5">
        <v>44348</v>
      </c>
      <c r="G146" s="4" t="s">
        <v>52</v>
      </c>
      <c r="J146" s="4" t="s">
        <v>45</v>
      </c>
      <c r="K146" s="4">
        <v>300</v>
      </c>
      <c r="L146" s="5">
        <v>44350</v>
      </c>
      <c r="M146" s="4" t="s">
        <v>46</v>
      </c>
      <c r="N146" s="4">
        <v>100</v>
      </c>
      <c r="O146" s="4">
        <v>5</v>
      </c>
      <c r="P146" s="5">
        <v>44350</v>
      </c>
      <c r="Q146" s="6" t="s">
        <v>47</v>
      </c>
      <c r="R146" s="6" t="s">
        <v>47</v>
      </c>
      <c r="S146" s="6">
        <v>32.44</v>
      </c>
      <c r="T146" s="6">
        <v>33.1</v>
      </c>
      <c r="V146" s="10">
        <f>IF(Q146&lt;'Master Linear Model'!$B$8, (10^((Q146-'Master Linear Model'!$B$2)/'Master Linear Model'!$A$2)),('Master Linear Model'!$B$7/2))</f>
        <v>10</v>
      </c>
      <c r="W146" s="10">
        <f>IF(R146&lt;'Master Linear Model'!$B$8, (10^((R146-'Master Linear Model'!$B$2)/'Master Linear Model'!$A$2)),('Master Linear Model'!$B$7/2))</f>
        <v>10</v>
      </c>
      <c r="X146" s="10">
        <f t="shared" si="64"/>
        <v>10</v>
      </c>
      <c r="Y146" s="10">
        <f t="shared" si="65"/>
        <v>0</v>
      </c>
      <c r="Z146" s="10">
        <f t="shared" si="66"/>
        <v>2</v>
      </c>
      <c r="AA146" s="10">
        <f t="shared" si="67"/>
        <v>0</v>
      </c>
      <c r="AB146" s="10">
        <f t="shared" si="68"/>
        <v>0.66666666666666663</v>
      </c>
      <c r="AC146" s="10">
        <f t="shared" si="69"/>
        <v>0</v>
      </c>
      <c r="AD146" s="10">
        <f t="shared" si="70"/>
        <v>66.666666666666657</v>
      </c>
      <c r="AE146" s="10">
        <f t="shared" si="71"/>
        <v>0</v>
      </c>
      <c r="AI146" s="4">
        <v>2</v>
      </c>
      <c r="AL146" s="4" t="s">
        <v>72</v>
      </c>
      <c r="AM146" s="4" t="s">
        <v>72</v>
      </c>
    </row>
    <row r="147" spans="1:39">
      <c r="A147" s="10" t="s">
        <v>104</v>
      </c>
      <c r="B147" s="10" t="s">
        <v>55</v>
      </c>
      <c r="D147" s="4" t="s">
        <v>42</v>
      </c>
      <c r="E147" s="5">
        <v>44341</v>
      </c>
      <c r="F147" s="5">
        <v>44348</v>
      </c>
      <c r="G147" s="4" t="s">
        <v>52</v>
      </c>
      <c r="J147" s="4" t="s">
        <v>45</v>
      </c>
      <c r="K147" s="4">
        <v>300</v>
      </c>
      <c r="L147" s="5">
        <v>44350</v>
      </c>
      <c r="M147" s="4" t="s">
        <v>46</v>
      </c>
      <c r="N147" s="4">
        <v>100</v>
      </c>
      <c r="O147" s="4">
        <v>5</v>
      </c>
      <c r="P147" s="5">
        <v>44350</v>
      </c>
      <c r="Q147" s="6">
        <v>39.130000000000003</v>
      </c>
      <c r="R147" s="6">
        <v>38.299999999999997</v>
      </c>
      <c r="S147" s="6">
        <v>30.65</v>
      </c>
      <c r="T147" s="6">
        <v>31.49</v>
      </c>
      <c r="V147" s="10">
        <f>IF(Q147&lt;'Master Linear Model'!$B$8, (10^((Q147-'Master Linear Model'!$B$2)/'Master Linear Model'!$A$2)),('Master Linear Model'!$B$7/2))</f>
        <v>10</v>
      </c>
      <c r="W147" s="10">
        <f>IF(R147&lt;'Master Linear Model'!$B$8, (10^((R147-'Master Linear Model'!$B$2)/'Master Linear Model'!$A$2)),('Master Linear Model'!$B$7/2))</f>
        <v>10</v>
      </c>
      <c r="X147" s="10">
        <f t="shared" si="64"/>
        <v>10</v>
      </c>
      <c r="Y147" s="10">
        <f t="shared" si="65"/>
        <v>0</v>
      </c>
      <c r="Z147" s="10">
        <f t="shared" si="66"/>
        <v>2</v>
      </c>
      <c r="AA147" s="10">
        <f t="shared" si="67"/>
        <v>0</v>
      </c>
      <c r="AB147" s="10">
        <f t="shared" si="68"/>
        <v>0.66666666666666663</v>
      </c>
      <c r="AC147" s="10">
        <f t="shared" si="69"/>
        <v>0</v>
      </c>
      <c r="AD147" s="10">
        <f t="shared" si="70"/>
        <v>66.666666666666657</v>
      </c>
      <c r="AE147" s="10">
        <f t="shared" si="71"/>
        <v>0</v>
      </c>
      <c r="AI147" s="4">
        <v>2</v>
      </c>
      <c r="AL147" s="4" t="s">
        <v>72</v>
      </c>
      <c r="AM147" s="4" t="s">
        <v>72</v>
      </c>
    </row>
    <row r="148" spans="1:39">
      <c r="A148" s="10" t="s">
        <v>105</v>
      </c>
      <c r="B148" s="10" t="s">
        <v>55</v>
      </c>
      <c r="D148" s="4" t="s">
        <v>42</v>
      </c>
      <c r="E148" s="5">
        <v>44341</v>
      </c>
      <c r="F148" s="5">
        <v>44348</v>
      </c>
      <c r="G148" s="4" t="s">
        <v>52</v>
      </c>
      <c r="J148" s="4" t="s">
        <v>45</v>
      </c>
      <c r="K148" s="4">
        <v>300</v>
      </c>
      <c r="L148" s="5">
        <v>44350</v>
      </c>
      <c r="M148" s="4" t="s">
        <v>46</v>
      </c>
      <c r="N148" s="4">
        <v>100</v>
      </c>
      <c r="O148" s="4">
        <v>5</v>
      </c>
      <c r="P148" s="5">
        <v>44350</v>
      </c>
      <c r="Q148" s="6" t="s">
        <v>47</v>
      </c>
      <c r="R148" s="6" t="s">
        <v>47</v>
      </c>
      <c r="S148" s="6">
        <v>33.78</v>
      </c>
      <c r="T148" s="6">
        <v>33.729999999999997</v>
      </c>
      <c r="V148" s="10">
        <f>IF(Q148&lt;'Master Linear Model'!$B$8, (10^((Q148-'Master Linear Model'!$B$2)/'Master Linear Model'!$A$2)),('Master Linear Model'!$B$7/2))</f>
        <v>10</v>
      </c>
      <c r="W148" s="10">
        <f>IF(R148&lt;'Master Linear Model'!$B$8, (10^((R148-'Master Linear Model'!$B$2)/'Master Linear Model'!$A$2)),('Master Linear Model'!$B$7/2))</f>
        <v>10</v>
      </c>
      <c r="X148" s="10">
        <f t="shared" si="64"/>
        <v>10</v>
      </c>
      <c r="Y148" s="10">
        <f t="shared" si="65"/>
        <v>0</v>
      </c>
      <c r="Z148" s="10">
        <f t="shared" si="66"/>
        <v>2</v>
      </c>
      <c r="AA148" s="10">
        <f t="shared" si="67"/>
        <v>0</v>
      </c>
      <c r="AB148" s="10">
        <f t="shared" si="68"/>
        <v>0.66666666666666663</v>
      </c>
      <c r="AC148" s="10">
        <f t="shared" si="69"/>
        <v>0</v>
      </c>
      <c r="AD148" s="10">
        <f t="shared" si="70"/>
        <v>66.666666666666657</v>
      </c>
      <c r="AE148" s="10">
        <f t="shared" si="71"/>
        <v>0</v>
      </c>
      <c r="AI148" s="4">
        <v>2</v>
      </c>
      <c r="AL148" s="4" t="s">
        <v>72</v>
      </c>
      <c r="AM148" s="4" t="s">
        <v>72</v>
      </c>
    </row>
    <row r="149" spans="1:39" s="28" customFormat="1">
      <c r="A149" s="27" t="s">
        <v>98</v>
      </c>
      <c r="B149" s="27" t="s">
        <v>99</v>
      </c>
      <c r="C149" s="54"/>
      <c r="D149" s="28" t="s">
        <v>42</v>
      </c>
      <c r="E149" s="29">
        <v>44341</v>
      </c>
      <c r="F149" s="29">
        <v>44348</v>
      </c>
      <c r="G149" s="28" t="s">
        <v>52</v>
      </c>
      <c r="J149" s="41" t="s">
        <v>45</v>
      </c>
      <c r="K149" s="28">
        <v>300</v>
      </c>
      <c r="L149" s="29">
        <v>44350</v>
      </c>
      <c r="M149" s="28" t="s">
        <v>46</v>
      </c>
      <c r="N149" s="28">
        <v>100</v>
      </c>
      <c r="O149" s="28">
        <v>5</v>
      </c>
      <c r="P149" s="29">
        <v>44350</v>
      </c>
      <c r="Q149" s="32" t="s">
        <v>47</v>
      </c>
      <c r="R149" s="32" t="s">
        <v>47</v>
      </c>
      <c r="S149" s="32">
        <v>31.28</v>
      </c>
      <c r="T149" s="32">
        <v>31.36</v>
      </c>
      <c r="U149" s="27"/>
      <c r="V149" s="27">
        <f>IF(Q149&lt;'Master Linear Model'!$B$8, (10^((Q149-'Master Linear Model'!$B$2)/'Master Linear Model'!$A$2)),('Master Linear Model'!$B$7/2))</f>
        <v>10</v>
      </c>
      <c r="W149" s="27">
        <f>IF(R149&lt;'Master Linear Model'!$B$8, (10^((R149-'Master Linear Model'!$B$2)/'Master Linear Model'!$A$2)),('Master Linear Model'!$B$7/2))</f>
        <v>10</v>
      </c>
      <c r="X149" s="27">
        <f>AVERAGE(V149:W149)</f>
        <v>10</v>
      </c>
      <c r="Y149" s="27">
        <f>STDEV(V149:W149)</f>
        <v>0</v>
      </c>
      <c r="Z149" s="27">
        <f>X149/O149</f>
        <v>2</v>
      </c>
      <c r="AA149" s="27">
        <f>Y149/O149</f>
        <v>0</v>
      </c>
      <c r="AB149" s="27">
        <f>(Z149*N149)/K149</f>
        <v>0.66666666666666663</v>
      </c>
      <c r="AC149" s="27">
        <f>(AA149*N149)/K149</f>
        <v>0</v>
      </c>
      <c r="AD149" s="27">
        <f>AB149*100</f>
        <v>66.666666666666657</v>
      </c>
      <c r="AE149" s="27">
        <f>AC149*100</f>
        <v>0</v>
      </c>
      <c r="AI149" s="28">
        <v>2</v>
      </c>
      <c r="AL149" s="28" t="s">
        <v>72</v>
      </c>
      <c r="AM149" s="28" t="s">
        <v>72</v>
      </c>
    </row>
    <row r="150" spans="1:39">
      <c r="A150" s="10" t="s">
        <v>58</v>
      </c>
      <c r="B150" s="10" t="s">
        <v>59</v>
      </c>
      <c r="D150" s="4" t="s">
        <v>42</v>
      </c>
      <c r="E150" s="5">
        <v>44349</v>
      </c>
      <c r="F150" s="5">
        <v>44348</v>
      </c>
      <c r="G150" s="4" t="s">
        <v>52</v>
      </c>
      <c r="J150" s="4" t="s">
        <v>45</v>
      </c>
      <c r="K150" s="4">
        <v>300</v>
      </c>
      <c r="L150" s="5">
        <v>44350</v>
      </c>
      <c r="M150" s="4" t="s">
        <v>46</v>
      </c>
      <c r="N150" s="4">
        <v>100</v>
      </c>
      <c r="O150" s="4">
        <v>5</v>
      </c>
      <c r="P150" s="5">
        <v>44350</v>
      </c>
      <c r="Q150" s="6" t="s">
        <v>47</v>
      </c>
      <c r="R150" s="6" t="s">
        <v>47</v>
      </c>
      <c r="S150" s="6">
        <v>34.15</v>
      </c>
      <c r="T150" s="6">
        <v>33.36</v>
      </c>
      <c r="V150" s="10">
        <f>IF(Q150&lt;'Master Linear Model'!$B$8, (10^((Q150-'Master Linear Model'!$B$2)/'Master Linear Model'!$A$2)),('Master Linear Model'!$B$7/2))</f>
        <v>10</v>
      </c>
      <c r="W150" s="10">
        <f>IF(R150&lt;'Master Linear Model'!$B$8, (10^((R150-'Master Linear Model'!$B$2)/'Master Linear Model'!$A$2)),('Master Linear Model'!$B$7/2))</f>
        <v>10</v>
      </c>
      <c r="X150" s="10">
        <f>AVERAGE(V150:W150)</f>
        <v>10</v>
      </c>
      <c r="Y150" s="10">
        <f>STDEV(V150:W150)</f>
        <v>0</v>
      </c>
      <c r="Z150" s="10">
        <f>X150/O150</f>
        <v>2</v>
      </c>
      <c r="AA150" s="10">
        <f>Y150/O150</f>
        <v>0</v>
      </c>
      <c r="AB150" s="10">
        <f>(Z150*N150)/K150</f>
        <v>0.66666666666666663</v>
      </c>
      <c r="AC150" s="10">
        <f>(AA150*N150)/K150</f>
        <v>0</v>
      </c>
      <c r="AD150" s="10">
        <f>AB150*100</f>
        <v>66.666666666666657</v>
      </c>
      <c r="AE150" s="10">
        <f>AC150*100</f>
        <v>0</v>
      </c>
      <c r="AF150" s="21">
        <v>23350422806</v>
      </c>
      <c r="AI150" s="4">
        <v>2</v>
      </c>
      <c r="AL150" s="4" t="s">
        <v>72</v>
      </c>
      <c r="AM150" s="4" t="s">
        <v>72</v>
      </c>
    </row>
    <row r="151" spans="1:39">
      <c r="A151" s="10" t="s">
        <v>58</v>
      </c>
      <c r="B151" s="10" t="s">
        <v>59</v>
      </c>
      <c r="D151" s="4" t="s">
        <v>49</v>
      </c>
      <c r="E151" s="5">
        <v>44349</v>
      </c>
      <c r="F151" s="5">
        <v>44348</v>
      </c>
      <c r="G151" s="4" t="s">
        <v>43</v>
      </c>
      <c r="J151" s="4" t="s">
        <v>45</v>
      </c>
      <c r="K151" s="4">
        <v>300</v>
      </c>
      <c r="L151" s="5">
        <v>44350</v>
      </c>
      <c r="M151" s="4" t="s">
        <v>46</v>
      </c>
      <c r="N151" s="4">
        <v>100</v>
      </c>
      <c r="O151" s="4">
        <v>5</v>
      </c>
      <c r="P151" s="5">
        <v>44350</v>
      </c>
      <c r="Q151" s="6" t="s">
        <v>47</v>
      </c>
      <c r="R151" s="6" t="s">
        <v>47</v>
      </c>
      <c r="S151" s="6">
        <v>34.61</v>
      </c>
      <c r="T151" s="6">
        <v>36.200000000000003</v>
      </c>
      <c r="AF151" s="21">
        <v>23350422806</v>
      </c>
      <c r="AI151" s="4">
        <v>2</v>
      </c>
      <c r="AL151" s="4" t="s">
        <v>72</v>
      </c>
      <c r="AM151" s="4" t="s">
        <v>72</v>
      </c>
    </row>
    <row r="152" spans="1:39">
      <c r="A152" s="10" t="s">
        <v>108</v>
      </c>
      <c r="B152" s="10" t="s">
        <v>59</v>
      </c>
      <c r="D152" s="4" t="s">
        <v>42</v>
      </c>
      <c r="E152" s="5">
        <v>44349</v>
      </c>
      <c r="F152" s="5">
        <v>44356</v>
      </c>
      <c r="G152" s="4" t="s">
        <v>52</v>
      </c>
      <c r="J152" s="4" t="s">
        <v>45</v>
      </c>
      <c r="K152" s="4">
        <v>150</v>
      </c>
      <c r="L152" s="5">
        <v>44356</v>
      </c>
      <c r="M152" s="4" t="s">
        <v>46</v>
      </c>
      <c r="N152" s="4">
        <v>100</v>
      </c>
      <c r="O152" s="4">
        <v>5</v>
      </c>
      <c r="P152" s="5">
        <v>44357</v>
      </c>
      <c r="Q152" s="6" t="s">
        <v>47</v>
      </c>
      <c r="R152" s="6" t="s">
        <v>47</v>
      </c>
      <c r="S152" s="6">
        <v>31</v>
      </c>
      <c r="T152" s="6">
        <v>30.84</v>
      </c>
      <c r="V152" s="10">
        <f>IF(Q152&lt;'Master Linear Model'!$B$8, (10^((Q152-'Master Linear Model'!$B$2)/'Master Linear Model'!$A$2)),('Master Linear Model'!$B$7/2))</f>
        <v>10</v>
      </c>
      <c r="W152" s="10">
        <f>IF(R152&lt;'Master Linear Model'!$B$8, (10^((R152-'Master Linear Model'!$B$2)/'Master Linear Model'!$A$2)),('Master Linear Model'!$B$7/2))</f>
        <v>10</v>
      </c>
      <c r="X152" s="10">
        <f>AVERAGE(V152:W152)</f>
        <v>10</v>
      </c>
      <c r="Y152" s="10">
        <f>STDEV(V152:W152)</f>
        <v>0</v>
      </c>
      <c r="Z152" s="10">
        <f>X152/O152</f>
        <v>2</v>
      </c>
      <c r="AA152" s="10">
        <f>Y152/O152</f>
        <v>0</v>
      </c>
      <c r="AB152" s="10">
        <f>(Z152*N152)/K152</f>
        <v>1.3333333333333333</v>
      </c>
      <c r="AC152" s="10">
        <f>(AA152*N152)/K152</f>
        <v>0</v>
      </c>
      <c r="AD152" s="10">
        <f>AB152*100</f>
        <v>133.33333333333331</v>
      </c>
      <c r="AE152" s="10">
        <f>AC152*100</f>
        <v>0</v>
      </c>
      <c r="AF152" s="21">
        <v>23350422806</v>
      </c>
      <c r="AI152" s="4">
        <v>2</v>
      </c>
      <c r="AJ152" s="4" t="s">
        <v>109</v>
      </c>
      <c r="AL152" s="4" t="s">
        <v>44</v>
      </c>
      <c r="AM152" s="4" t="s">
        <v>44</v>
      </c>
    </row>
    <row r="153" spans="1:39" s="28" customFormat="1">
      <c r="A153" s="27" t="s">
        <v>108</v>
      </c>
      <c r="B153" s="27" t="s">
        <v>59</v>
      </c>
      <c r="C153" s="54"/>
      <c r="D153" s="28" t="s">
        <v>49</v>
      </c>
      <c r="E153" s="29">
        <v>44349</v>
      </c>
      <c r="F153" s="29">
        <v>44356</v>
      </c>
      <c r="G153" s="28" t="s">
        <v>43</v>
      </c>
      <c r="J153" s="28" t="s">
        <v>45</v>
      </c>
      <c r="K153" s="28">
        <v>300</v>
      </c>
      <c r="L153" s="29">
        <v>44356</v>
      </c>
      <c r="M153" s="28" t="s">
        <v>46</v>
      </c>
      <c r="N153" s="28">
        <v>100</v>
      </c>
      <c r="O153" s="28">
        <v>5</v>
      </c>
      <c r="P153" s="29">
        <v>44357</v>
      </c>
      <c r="Q153" s="32" t="s">
        <v>47</v>
      </c>
      <c r="R153" s="32" t="s">
        <v>47</v>
      </c>
      <c r="S153" s="32">
        <v>29.56</v>
      </c>
      <c r="T153" s="32">
        <v>29.77</v>
      </c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34">
        <v>23350422806</v>
      </c>
      <c r="AI153" s="28">
        <v>2</v>
      </c>
      <c r="AJ153" s="28" t="s">
        <v>109</v>
      </c>
      <c r="AL153" s="28" t="s">
        <v>44</v>
      </c>
      <c r="AM153" s="28" t="s">
        <v>44</v>
      </c>
    </row>
    <row r="154" spans="1:39">
      <c r="A154" s="10" t="s">
        <v>58</v>
      </c>
      <c r="B154" s="10" t="s">
        <v>59</v>
      </c>
      <c r="D154" s="4" t="s">
        <v>42</v>
      </c>
      <c r="E154" s="5">
        <v>44355</v>
      </c>
      <c r="F154" s="5">
        <v>44356</v>
      </c>
      <c r="G154" s="4" t="s">
        <v>52</v>
      </c>
      <c r="J154" s="4" t="s">
        <v>45</v>
      </c>
      <c r="K154" s="4">
        <v>150</v>
      </c>
      <c r="L154" s="5">
        <v>44356</v>
      </c>
      <c r="M154" s="4" t="s">
        <v>46</v>
      </c>
      <c r="N154" s="4">
        <v>100</v>
      </c>
      <c r="O154" s="4">
        <v>5</v>
      </c>
      <c r="P154" s="5">
        <v>44357</v>
      </c>
      <c r="Q154" s="6" t="s">
        <v>47</v>
      </c>
      <c r="R154" s="6" t="s">
        <v>47</v>
      </c>
      <c r="S154" s="6">
        <v>28.03</v>
      </c>
      <c r="T154" s="6">
        <v>28.08</v>
      </c>
      <c r="V154" s="10">
        <f>IF(Q154&lt;'Master Linear Model'!$B$8, (10^((Q154-'Master Linear Model'!$B$2)/'Master Linear Model'!$A$2)),('Master Linear Model'!$B$7/2))</f>
        <v>10</v>
      </c>
      <c r="W154" s="10">
        <f>IF(R154&lt;'Master Linear Model'!$B$8, (10^((R154-'Master Linear Model'!$B$2)/'Master Linear Model'!$A$2)),('Master Linear Model'!$B$7/2))</f>
        <v>10</v>
      </c>
      <c r="X154" s="10">
        <f>AVERAGE(V154:W154)</f>
        <v>10</v>
      </c>
      <c r="Y154" s="10">
        <f>STDEV(V154:W154)</f>
        <v>0</v>
      </c>
      <c r="Z154" s="10">
        <f>X154/O154</f>
        <v>2</v>
      </c>
      <c r="AA154" s="10">
        <f>Y154/O154</f>
        <v>0</v>
      </c>
      <c r="AB154" s="10">
        <f>(Z154*N154)/K154</f>
        <v>1.3333333333333333</v>
      </c>
      <c r="AC154" s="10">
        <f>(AA154*N154)/K154</f>
        <v>0</v>
      </c>
      <c r="AD154" s="10">
        <f>AB154*100</f>
        <v>133.33333333333331</v>
      </c>
      <c r="AE154" s="10">
        <f>AC154*100</f>
        <v>0</v>
      </c>
      <c r="AI154" s="4">
        <v>2</v>
      </c>
      <c r="AJ154" s="4" t="s">
        <v>109</v>
      </c>
      <c r="AL154" s="4" t="s">
        <v>44</v>
      </c>
      <c r="AM154" s="4" t="s">
        <v>44</v>
      </c>
    </row>
    <row r="155" spans="1:39">
      <c r="A155" s="10" t="s">
        <v>58</v>
      </c>
      <c r="B155" s="10" t="s">
        <v>59</v>
      </c>
      <c r="D155" s="4" t="s">
        <v>49</v>
      </c>
      <c r="E155" s="5">
        <v>44355</v>
      </c>
      <c r="F155" s="5">
        <v>44356</v>
      </c>
      <c r="G155" s="4" t="s">
        <v>43</v>
      </c>
      <c r="J155" s="4" t="s">
        <v>45</v>
      </c>
      <c r="K155" s="4">
        <v>300</v>
      </c>
      <c r="L155" s="5">
        <v>44356</v>
      </c>
      <c r="M155" s="4" t="s">
        <v>46</v>
      </c>
      <c r="N155" s="4">
        <v>100</v>
      </c>
      <c r="O155" s="4">
        <v>5</v>
      </c>
      <c r="P155" s="5">
        <v>44357</v>
      </c>
      <c r="Q155" s="6" t="s">
        <v>47</v>
      </c>
      <c r="R155" s="6" t="s">
        <v>47</v>
      </c>
      <c r="S155" s="6">
        <v>36.270000000000003</v>
      </c>
      <c r="T155" s="6">
        <v>36.25</v>
      </c>
      <c r="AI155" s="4">
        <v>2</v>
      </c>
      <c r="AJ155" s="4" t="s">
        <v>109</v>
      </c>
      <c r="AL155" s="4" t="s">
        <v>44</v>
      </c>
      <c r="AM155" s="4" t="s">
        <v>44</v>
      </c>
    </row>
    <row r="156" spans="1:39" s="10" customFormat="1">
      <c r="A156" t="s">
        <v>110</v>
      </c>
      <c r="B156" s="10" t="s">
        <v>111</v>
      </c>
      <c r="C156" s="43"/>
      <c r="D156" s="4" t="s">
        <v>49</v>
      </c>
      <c r="E156" s="5">
        <v>44355</v>
      </c>
      <c r="F156" s="5">
        <v>44356</v>
      </c>
      <c r="G156" s="4" t="s">
        <v>43</v>
      </c>
      <c r="H156" s="4"/>
      <c r="I156" s="4"/>
      <c r="J156" s="4" t="s">
        <v>45</v>
      </c>
      <c r="K156" s="4">
        <v>300</v>
      </c>
      <c r="L156" s="5">
        <v>44356</v>
      </c>
      <c r="M156" s="4" t="s">
        <v>46</v>
      </c>
      <c r="N156" s="4">
        <v>100</v>
      </c>
      <c r="O156" s="4">
        <v>5</v>
      </c>
      <c r="P156" s="5">
        <v>44357</v>
      </c>
      <c r="Q156" s="6" t="s">
        <v>47</v>
      </c>
      <c r="R156" s="6" t="s">
        <v>47</v>
      </c>
      <c r="S156" s="6">
        <v>33.11</v>
      </c>
      <c r="T156" s="6">
        <v>33.35</v>
      </c>
      <c r="AF156">
        <v>23350230103</v>
      </c>
      <c r="AG156" s="4"/>
      <c r="AI156" s="10">
        <v>2</v>
      </c>
      <c r="AJ156" s="10" t="s">
        <v>112</v>
      </c>
      <c r="AL156" s="10" t="s">
        <v>44</v>
      </c>
      <c r="AM156" s="10" t="s">
        <v>44</v>
      </c>
    </row>
    <row r="157" spans="1:39">
      <c r="A157" t="s">
        <v>113</v>
      </c>
      <c r="B157" s="10" t="s">
        <v>114</v>
      </c>
      <c r="D157" s="4" t="s">
        <v>49</v>
      </c>
      <c r="E157" s="5">
        <v>44355</v>
      </c>
      <c r="F157" s="5">
        <v>44356</v>
      </c>
      <c r="G157" s="4" t="s">
        <v>43</v>
      </c>
      <c r="J157" s="4" t="s">
        <v>45</v>
      </c>
      <c r="K157" s="4">
        <v>300</v>
      </c>
      <c r="L157" s="5">
        <v>44356</v>
      </c>
      <c r="M157" s="4" t="s">
        <v>46</v>
      </c>
      <c r="N157" s="4">
        <v>100</v>
      </c>
      <c r="O157" s="4">
        <v>5</v>
      </c>
      <c r="P157" s="5">
        <v>44357</v>
      </c>
      <c r="Q157" s="6" t="s">
        <v>47</v>
      </c>
      <c r="R157" s="6">
        <v>39.74</v>
      </c>
      <c r="S157" s="6">
        <v>33.18</v>
      </c>
      <c r="T157" s="6">
        <v>33.17</v>
      </c>
      <c r="AF157">
        <v>23160442201</v>
      </c>
      <c r="AI157" s="4">
        <v>2</v>
      </c>
      <c r="AJ157" s="4" t="s">
        <v>112</v>
      </c>
      <c r="AL157" s="4" t="s">
        <v>44</v>
      </c>
      <c r="AM157" s="4" t="s">
        <v>44</v>
      </c>
    </row>
    <row r="158" spans="1:39">
      <c r="A158" s="10" t="s">
        <v>115</v>
      </c>
      <c r="B158" s="10" t="s">
        <v>111</v>
      </c>
      <c r="D158" s="4" t="s">
        <v>49</v>
      </c>
      <c r="E158" s="5">
        <v>44355</v>
      </c>
      <c r="F158" s="5">
        <v>44356</v>
      </c>
      <c r="G158" s="4" t="s">
        <v>43</v>
      </c>
      <c r="J158" s="4" t="s">
        <v>45</v>
      </c>
      <c r="K158" s="4">
        <v>300</v>
      </c>
      <c r="L158" s="5">
        <v>44356</v>
      </c>
      <c r="M158" s="4" t="s">
        <v>46</v>
      </c>
      <c r="N158" s="4">
        <v>100</v>
      </c>
      <c r="O158" s="4">
        <v>5</v>
      </c>
      <c r="P158" s="5">
        <v>44357</v>
      </c>
      <c r="Q158" s="6">
        <v>36.57</v>
      </c>
      <c r="R158" s="6">
        <v>37.68</v>
      </c>
      <c r="S158" s="6">
        <v>33.200000000000003</v>
      </c>
      <c r="T158" s="6">
        <v>33.33</v>
      </c>
      <c r="AF158">
        <v>13980407601</v>
      </c>
      <c r="AI158" s="4">
        <v>2</v>
      </c>
      <c r="AJ158" s="4" t="s">
        <v>112</v>
      </c>
      <c r="AL158" s="4" t="s">
        <v>44</v>
      </c>
      <c r="AM158" s="4" t="s">
        <v>44</v>
      </c>
    </row>
    <row r="159" spans="1:39">
      <c r="A159" t="s">
        <v>116</v>
      </c>
      <c r="B159" s="10" t="s">
        <v>114</v>
      </c>
      <c r="D159" s="4" t="s">
        <v>49</v>
      </c>
      <c r="E159" s="5">
        <v>44355</v>
      </c>
      <c r="F159" s="5">
        <v>44356</v>
      </c>
      <c r="G159" s="4" t="s">
        <v>43</v>
      </c>
      <c r="J159" s="4" t="s">
        <v>45</v>
      </c>
      <c r="K159" s="4">
        <v>300</v>
      </c>
      <c r="L159" s="5">
        <v>44356</v>
      </c>
      <c r="M159" s="4" t="s">
        <v>46</v>
      </c>
      <c r="N159" s="4">
        <v>100</v>
      </c>
      <c r="O159" s="4">
        <v>5</v>
      </c>
      <c r="P159" s="5">
        <v>44357</v>
      </c>
      <c r="Q159" s="6">
        <v>39.340000000000003</v>
      </c>
      <c r="R159" s="6">
        <v>37.47</v>
      </c>
      <c r="S159" s="6">
        <v>33.18</v>
      </c>
      <c r="T159" s="6">
        <v>33.409999999999997</v>
      </c>
      <c r="AF159">
        <v>23160455101</v>
      </c>
      <c r="AI159" s="4">
        <v>2</v>
      </c>
      <c r="AJ159" s="4" t="s">
        <v>112</v>
      </c>
      <c r="AL159" s="4" t="s">
        <v>44</v>
      </c>
      <c r="AM159" s="4" t="s">
        <v>44</v>
      </c>
    </row>
    <row r="160" spans="1:39">
      <c r="A160" t="s">
        <v>117</v>
      </c>
      <c r="B160" s="10" t="s">
        <v>118</v>
      </c>
      <c r="D160" s="4" t="s">
        <v>49</v>
      </c>
      <c r="E160" s="5">
        <v>44355</v>
      </c>
      <c r="F160" s="5">
        <v>44356</v>
      </c>
      <c r="G160" s="4" t="s">
        <v>43</v>
      </c>
      <c r="J160" s="4" t="s">
        <v>45</v>
      </c>
      <c r="K160" s="4">
        <v>300</v>
      </c>
      <c r="L160" s="5">
        <v>44356</v>
      </c>
      <c r="M160" s="4" t="s">
        <v>46</v>
      </c>
      <c r="N160" s="4">
        <v>100</v>
      </c>
      <c r="O160" s="4">
        <v>5</v>
      </c>
      <c r="P160" s="5">
        <v>44357</v>
      </c>
      <c r="Q160" s="6" t="s">
        <v>47</v>
      </c>
      <c r="R160" s="6" t="s">
        <v>47</v>
      </c>
      <c r="S160" s="6">
        <v>32.840000000000003</v>
      </c>
      <c r="T160" s="6">
        <v>33.22</v>
      </c>
      <c r="AF160">
        <v>23260351103</v>
      </c>
      <c r="AI160" s="4">
        <v>2</v>
      </c>
      <c r="AJ160" s="4" t="s">
        <v>112</v>
      </c>
      <c r="AL160" s="4" t="s">
        <v>44</v>
      </c>
      <c r="AM160" s="4" t="s">
        <v>44</v>
      </c>
    </row>
    <row r="161" spans="1:39">
      <c r="A161" t="s">
        <v>119</v>
      </c>
      <c r="B161" s="10" t="s">
        <v>114</v>
      </c>
      <c r="D161" s="4" t="s">
        <v>49</v>
      </c>
      <c r="E161" s="5">
        <v>44355</v>
      </c>
      <c r="F161" s="5">
        <v>44356</v>
      </c>
      <c r="G161" s="4" t="s">
        <v>43</v>
      </c>
      <c r="J161" s="4" t="s">
        <v>45</v>
      </c>
      <c r="K161" s="4">
        <v>300</v>
      </c>
      <c r="L161" s="5">
        <v>44356</v>
      </c>
      <c r="M161" s="4" t="s">
        <v>46</v>
      </c>
      <c r="N161" s="4">
        <v>100</v>
      </c>
      <c r="O161" s="4">
        <v>5</v>
      </c>
      <c r="P161" s="5">
        <v>44357</v>
      </c>
      <c r="Q161" s="6" t="s">
        <v>47</v>
      </c>
      <c r="R161" s="6" t="s">
        <v>47</v>
      </c>
      <c r="S161" s="6">
        <v>34.130000000000003</v>
      </c>
      <c r="T161" s="6">
        <v>34.18</v>
      </c>
      <c r="AF161">
        <v>23350400404</v>
      </c>
      <c r="AI161" s="4">
        <v>2</v>
      </c>
      <c r="AJ161" s="4" t="s">
        <v>112</v>
      </c>
      <c r="AL161" s="4" t="s">
        <v>44</v>
      </c>
      <c r="AM161" s="4" t="s">
        <v>44</v>
      </c>
    </row>
    <row r="162" spans="1:39">
      <c r="A162" s="10" t="s">
        <v>116</v>
      </c>
      <c r="B162" s="10" t="s">
        <v>114</v>
      </c>
      <c r="D162" s="4" t="s">
        <v>42</v>
      </c>
      <c r="E162" s="5">
        <v>44355</v>
      </c>
      <c r="F162" s="5">
        <v>44358</v>
      </c>
      <c r="G162" s="4" t="s">
        <v>52</v>
      </c>
      <c r="J162" s="4" t="s">
        <v>45</v>
      </c>
      <c r="K162" s="4">
        <v>300</v>
      </c>
      <c r="L162" s="5">
        <v>44358</v>
      </c>
      <c r="M162" s="4" t="s">
        <v>46</v>
      </c>
      <c r="N162" s="4">
        <v>100</v>
      </c>
      <c r="O162" s="4">
        <v>5</v>
      </c>
      <c r="P162" s="5">
        <v>44362</v>
      </c>
      <c r="Q162" s="6" t="s">
        <v>47</v>
      </c>
      <c r="R162" s="6" t="s">
        <v>47</v>
      </c>
      <c r="S162" s="6">
        <v>35.53</v>
      </c>
      <c r="T162" s="6">
        <v>34.46</v>
      </c>
      <c r="V162" s="10">
        <f>IF(Q162&lt;'Master Linear Model'!$B$8, (10^((Q162-'Master Linear Model'!$B$2)/'Master Linear Model'!$A$2)),('Master Linear Model'!$B$7/2))</f>
        <v>10</v>
      </c>
      <c r="W162" s="10">
        <f>IF(R162&lt;'Master Linear Model'!$B$8, (10^((R162-'Master Linear Model'!$B$2)/'Master Linear Model'!$A$2)),('Master Linear Model'!$B$7/2))</f>
        <v>10</v>
      </c>
      <c r="X162" s="10">
        <f t="shared" ref="X162:X168" si="72">AVERAGE(V162:W162)</f>
        <v>10</v>
      </c>
      <c r="Y162" s="10">
        <f t="shared" ref="Y162:Y168" si="73">STDEV(V162:W162)</f>
        <v>0</v>
      </c>
      <c r="Z162" s="10">
        <f t="shared" ref="Z162:Z168" si="74">X162/O162</f>
        <v>2</v>
      </c>
      <c r="AA162" s="10">
        <f t="shared" ref="AA162:AA168" si="75">Y162/O162</f>
        <v>0</v>
      </c>
      <c r="AB162" s="10">
        <f t="shared" ref="AB162:AB168" si="76">(Z162*N162)/K162</f>
        <v>0.66666666666666663</v>
      </c>
      <c r="AC162" s="10">
        <f t="shared" ref="AC162:AC168" si="77">(AA162*N162)/K162</f>
        <v>0</v>
      </c>
      <c r="AD162" s="10">
        <f t="shared" ref="AD162:AD168" si="78">AB162*100</f>
        <v>66.666666666666657</v>
      </c>
      <c r="AE162" s="10">
        <f t="shared" ref="AE162:AE168" si="79">AC162*100</f>
        <v>0</v>
      </c>
      <c r="AF162">
        <v>23160455101</v>
      </c>
      <c r="AI162" s="4">
        <v>2</v>
      </c>
      <c r="AL162" s="4" t="s">
        <v>72</v>
      </c>
      <c r="AM162" s="4" t="s">
        <v>72</v>
      </c>
    </row>
    <row r="163" spans="1:39">
      <c r="A163" t="s">
        <v>117</v>
      </c>
      <c r="B163" s="10" t="s">
        <v>118</v>
      </c>
      <c r="D163" s="4" t="s">
        <v>42</v>
      </c>
      <c r="E163" s="5">
        <v>44355</v>
      </c>
      <c r="F163" s="5">
        <v>44358</v>
      </c>
      <c r="G163" s="4" t="s">
        <v>52</v>
      </c>
      <c r="J163" s="4" t="s">
        <v>45</v>
      </c>
      <c r="K163" s="4">
        <v>300</v>
      </c>
      <c r="L163" s="5">
        <v>44358</v>
      </c>
      <c r="M163" s="4" t="s">
        <v>46</v>
      </c>
      <c r="N163" s="4">
        <v>100</v>
      </c>
      <c r="O163" s="4">
        <v>5</v>
      </c>
      <c r="P163" s="5">
        <v>44362</v>
      </c>
      <c r="Q163" s="6" t="s">
        <v>47</v>
      </c>
      <c r="R163" s="6" t="s">
        <v>47</v>
      </c>
      <c r="S163" s="6">
        <v>33.96</v>
      </c>
      <c r="T163" s="6">
        <v>35.659999999999997</v>
      </c>
      <c r="V163" s="10">
        <f>IF(Q163&lt;'Master Linear Model'!$B$8, (10^((Q163-'Master Linear Model'!$B$2)/'Master Linear Model'!$A$2)),('Master Linear Model'!$B$7/2))</f>
        <v>10</v>
      </c>
      <c r="W163" s="10">
        <f>IF(R163&lt;'Master Linear Model'!$B$8, (10^((R163-'Master Linear Model'!$B$2)/'Master Linear Model'!$A$2)),('Master Linear Model'!$B$7/2))</f>
        <v>10</v>
      </c>
      <c r="X163" s="10">
        <f t="shared" si="72"/>
        <v>10</v>
      </c>
      <c r="Y163" s="10">
        <f t="shared" si="73"/>
        <v>0</v>
      </c>
      <c r="Z163" s="10">
        <f t="shared" si="74"/>
        <v>2</v>
      </c>
      <c r="AA163" s="10">
        <f t="shared" si="75"/>
        <v>0</v>
      </c>
      <c r="AB163" s="10">
        <f t="shared" si="76"/>
        <v>0.66666666666666663</v>
      </c>
      <c r="AC163" s="10">
        <f t="shared" si="77"/>
        <v>0</v>
      </c>
      <c r="AD163" s="10">
        <f t="shared" si="78"/>
        <v>66.666666666666657</v>
      </c>
      <c r="AE163" s="10">
        <f t="shared" si="79"/>
        <v>0</v>
      </c>
      <c r="AF163">
        <v>23260351103</v>
      </c>
      <c r="AI163" s="4">
        <v>2</v>
      </c>
      <c r="AL163" s="4" t="s">
        <v>72</v>
      </c>
      <c r="AM163" s="4" t="s">
        <v>72</v>
      </c>
    </row>
    <row r="164" spans="1:39">
      <c r="A164" t="s">
        <v>119</v>
      </c>
      <c r="B164" s="10" t="s">
        <v>114</v>
      </c>
      <c r="D164" s="4" t="s">
        <v>42</v>
      </c>
      <c r="E164" s="5">
        <v>44355</v>
      </c>
      <c r="F164" s="5">
        <v>44356</v>
      </c>
      <c r="G164" s="4" t="s">
        <v>52</v>
      </c>
      <c r="J164" s="4" t="s">
        <v>45</v>
      </c>
      <c r="K164" s="4">
        <v>300</v>
      </c>
      <c r="L164" s="5">
        <v>44356</v>
      </c>
      <c r="M164" s="4" t="s">
        <v>46</v>
      </c>
      <c r="N164" s="4">
        <v>100</v>
      </c>
      <c r="O164" s="4">
        <v>5</v>
      </c>
      <c r="P164" s="5">
        <v>44368</v>
      </c>
      <c r="Q164" s="6" t="s">
        <v>47</v>
      </c>
      <c r="R164" s="6" t="s">
        <v>47</v>
      </c>
      <c r="S164" s="6">
        <v>27.61</v>
      </c>
      <c r="T164" s="6">
        <v>27.51</v>
      </c>
      <c r="V164" s="10">
        <f>IF(Q164&lt;'Master Linear Model'!$B$8, (10^((Q164-'Master Linear Model'!$B$2)/'Master Linear Model'!$A$2)),('Master Linear Model'!$B$7/2))</f>
        <v>10</v>
      </c>
      <c r="W164" s="10">
        <f>IF(R164&lt;'Master Linear Model'!$B$8, (10^((R164-'Master Linear Model'!$B$2)/'Master Linear Model'!$A$2)),('Master Linear Model'!$B$7/2))</f>
        <v>10</v>
      </c>
      <c r="X164" s="10">
        <f t="shared" si="72"/>
        <v>10</v>
      </c>
      <c r="Y164" s="10">
        <f t="shared" si="73"/>
        <v>0</v>
      </c>
      <c r="Z164" s="10">
        <f t="shared" si="74"/>
        <v>2</v>
      </c>
      <c r="AA164" s="10">
        <f t="shared" si="75"/>
        <v>0</v>
      </c>
      <c r="AB164" s="10">
        <f t="shared" si="76"/>
        <v>0.66666666666666663</v>
      </c>
      <c r="AC164" s="10">
        <f t="shared" si="77"/>
        <v>0</v>
      </c>
      <c r="AD164" s="10">
        <f t="shared" si="78"/>
        <v>66.666666666666657</v>
      </c>
      <c r="AE164" s="10">
        <f t="shared" si="79"/>
        <v>0</v>
      </c>
      <c r="AF164">
        <v>23350400404</v>
      </c>
      <c r="AI164" s="4">
        <v>2</v>
      </c>
      <c r="AJ164" s="4" t="s">
        <v>120</v>
      </c>
      <c r="AL164" s="4" t="s">
        <v>44</v>
      </c>
      <c r="AM164" s="4" t="s">
        <v>44</v>
      </c>
    </row>
    <row r="165" spans="1:39">
      <c r="A165" s="10" t="s">
        <v>121</v>
      </c>
      <c r="B165" s="10" t="s">
        <v>59</v>
      </c>
      <c r="D165" s="4" t="s">
        <v>42</v>
      </c>
      <c r="E165" s="5">
        <v>44355</v>
      </c>
      <c r="F165" s="5">
        <v>44355</v>
      </c>
      <c r="G165" s="4" t="s">
        <v>50</v>
      </c>
      <c r="J165" s="4" t="s">
        <v>45</v>
      </c>
      <c r="K165" s="4">
        <v>40</v>
      </c>
      <c r="L165" s="5">
        <v>44356</v>
      </c>
      <c r="M165" s="4" t="s">
        <v>50</v>
      </c>
      <c r="N165" s="4">
        <v>60</v>
      </c>
      <c r="O165" s="4">
        <v>5</v>
      </c>
      <c r="P165" s="5">
        <v>44364</v>
      </c>
      <c r="Q165" s="6" t="s">
        <v>47</v>
      </c>
      <c r="R165" s="6" t="s">
        <v>47</v>
      </c>
      <c r="S165" s="153">
        <v>29.33</v>
      </c>
      <c r="T165" s="153">
        <v>29.2</v>
      </c>
      <c r="V165" s="10">
        <f>IF(Q165&lt;'Master Linear Model'!$B$8, (10^((Q165-'Master Linear Model'!$B$2)/'Master Linear Model'!$A$2)),('Master Linear Model'!$B$7/2))</f>
        <v>10</v>
      </c>
      <c r="W165" s="10">
        <f>IF(R165&lt;'Master Linear Model'!$B$8, (10^((R165-'Master Linear Model'!$B$2)/'Master Linear Model'!$A$2)),('Master Linear Model'!$B$7/2))</f>
        <v>10</v>
      </c>
      <c r="X165" s="10">
        <f t="shared" si="72"/>
        <v>10</v>
      </c>
      <c r="Y165" s="10">
        <f t="shared" si="73"/>
        <v>0</v>
      </c>
      <c r="Z165" s="10">
        <f t="shared" si="74"/>
        <v>2</v>
      </c>
      <c r="AA165" s="10">
        <f t="shared" si="75"/>
        <v>0</v>
      </c>
      <c r="AB165" s="10">
        <f t="shared" si="76"/>
        <v>3</v>
      </c>
      <c r="AC165" s="10">
        <f t="shared" si="77"/>
        <v>0</v>
      </c>
      <c r="AD165" s="10">
        <f t="shared" si="78"/>
        <v>300</v>
      </c>
      <c r="AE165" s="10">
        <f t="shared" si="79"/>
        <v>0</v>
      </c>
      <c r="AF165">
        <v>23160442201</v>
      </c>
      <c r="AI165" s="4">
        <v>2</v>
      </c>
      <c r="AJ165" s="4" t="s">
        <v>122</v>
      </c>
      <c r="AL165" s="4" t="s">
        <v>44</v>
      </c>
      <c r="AM165" s="4" t="s">
        <v>44</v>
      </c>
    </row>
    <row r="166" spans="1:39">
      <c r="A166" s="10" t="s">
        <v>123</v>
      </c>
      <c r="B166" s="10" t="s">
        <v>59</v>
      </c>
      <c r="D166" s="4" t="s">
        <v>42</v>
      </c>
      <c r="E166" s="5">
        <v>44355</v>
      </c>
      <c r="F166" s="5">
        <v>44355</v>
      </c>
      <c r="G166" s="4" t="s">
        <v>50</v>
      </c>
      <c r="J166" s="4" t="s">
        <v>45</v>
      </c>
      <c r="K166" s="4">
        <v>40</v>
      </c>
      <c r="L166" s="5">
        <v>44356</v>
      </c>
      <c r="M166" s="4" t="s">
        <v>50</v>
      </c>
      <c r="N166" s="4">
        <v>60</v>
      </c>
      <c r="O166" s="4">
        <v>5</v>
      </c>
      <c r="P166" s="5">
        <v>44364</v>
      </c>
      <c r="Q166" s="6" t="s">
        <v>47</v>
      </c>
      <c r="R166" s="6" t="s">
        <v>47</v>
      </c>
      <c r="S166" s="153">
        <v>26.68</v>
      </c>
      <c r="T166" s="153">
        <v>29.84</v>
      </c>
      <c r="V166" s="10">
        <f>IF(Q166&lt;'Master Linear Model'!$B$8, (10^((Q166-'Master Linear Model'!$B$2)/'Master Linear Model'!$A$2)),('Master Linear Model'!$B$7/2))</f>
        <v>10</v>
      </c>
      <c r="W166" s="10">
        <f>IF(R166&lt;'Master Linear Model'!$B$8, (10^((R166-'Master Linear Model'!$B$2)/'Master Linear Model'!$A$2)),('Master Linear Model'!$B$7/2))</f>
        <v>10</v>
      </c>
      <c r="X166" s="10">
        <f t="shared" si="72"/>
        <v>10</v>
      </c>
      <c r="Y166" s="10">
        <f t="shared" si="73"/>
        <v>0</v>
      </c>
      <c r="Z166" s="10">
        <f t="shared" si="74"/>
        <v>2</v>
      </c>
      <c r="AA166" s="10">
        <f t="shared" si="75"/>
        <v>0</v>
      </c>
      <c r="AB166" s="10">
        <f t="shared" si="76"/>
        <v>3</v>
      </c>
      <c r="AC166" s="10">
        <f t="shared" si="77"/>
        <v>0</v>
      </c>
      <c r="AD166" s="10">
        <f t="shared" si="78"/>
        <v>300</v>
      </c>
      <c r="AE166" s="10">
        <f t="shared" si="79"/>
        <v>0</v>
      </c>
      <c r="AF166">
        <v>23350230103</v>
      </c>
      <c r="AI166" s="4">
        <v>2</v>
      </c>
      <c r="AJ166" s="4" t="s">
        <v>122</v>
      </c>
      <c r="AL166" s="4" t="s">
        <v>44</v>
      </c>
      <c r="AM166" s="4" t="s">
        <v>44</v>
      </c>
    </row>
    <row r="167" spans="1:39">
      <c r="A167" s="10" t="s">
        <v>113</v>
      </c>
      <c r="B167" s="10" t="s">
        <v>114</v>
      </c>
      <c r="D167" s="4" t="s">
        <v>42</v>
      </c>
      <c r="E167" s="5">
        <v>44355</v>
      </c>
      <c r="F167" s="5">
        <v>44356</v>
      </c>
      <c r="G167" s="4" t="s">
        <v>52</v>
      </c>
      <c r="J167" s="4" t="s">
        <v>45</v>
      </c>
      <c r="K167" s="4">
        <v>300</v>
      </c>
      <c r="L167" s="5">
        <v>44356</v>
      </c>
      <c r="M167" s="4" t="s">
        <v>46</v>
      </c>
      <c r="N167" s="4">
        <v>100</v>
      </c>
      <c r="O167" s="4">
        <v>5</v>
      </c>
      <c r="P167" s="5">
        <v>44364</v>
      </c>
      <c r="Q167" s="6" t="s">
        <v>47</v>
      </c>
      <c r="R167" s="6" t="s">
        <v>47</v>
      </c>
      <c r="S167" s="6">
        <v>28</v>
      </c>
      <c r="T167" s="6">
        <v>28.24</v>
      </c>
      <c r="V167" s="10">
        <f>IF(Q167&lt;'Master Linear Model'!$B$8, (10^((Q167-'Master Linear Model'!$B$2)/'Master Linear Model'!$A$2)),('Master Linear Model'!$B$7/2))</f>
        <v>10</v>
      </c>
      <c r="W167" s="10">
        <f>IF(R167&lt;'Master Linear Model'!$B$8, (10^((R167-'Master Linear Model'!$B$2)/'Master Linear Model'!$A$2)),('Master Linear Model'!$B$7/2))</f>
        <v>10</v>
      </c>
      <c r="X167" s="10">
        <f t="shared" si="72"/>
        <v>10</v>
      </c>
      <c r="Y167" s="10">
        <f t="shared" si="73"/>
        <v>0</v>
      </c>
      <c r="Z167" s="10">
        <f t="shared" si="74"/>
        <v>2</v>
      </c>
      <c r="AA167" s="10">
        <f t="shared" si="75"/>
        <v>0</v>
      </c>
      <c r="AB167" s="10">
        <f t="shared" si="76"/>
        <v>0.66666666666666663</v>
      </c>
      <c r="AC167" s="10">
        <f t="shared" si="77"/>
        <v>0</v>
      </c>
      <c r="AD167" s="10">
        <f t="shared" si="78"/>
        <v>66.666666666666657</v>
      </c>
      <c r="AE167" s="10">
        <f t="shared" si="79"/>
        <v>0</v>
      </c>
      <c r="AF167">
        <v>13980407601</v>
      </c>
      <c r="AI167" s="4">
        <v>2</v>
      </c>
      <c r="AJ167" s="4" t="s">
        <v>122</v>
      </c>
      <c r="AL167" s="4" t="s">
        <v>44</v>
      </c>
      <c r="AM167" s="4" t="s">
        <v>44</v>
      </c>
    </row>
    <row r="168" spans="1:39">
      <c r="A168" s="10" t="s">
        <v>110</v>
      </c>
      <c r="B168" s="10" t="s">
        <v>111</v>
      </c>
      <c r="D168" s="4" t="s">
        <v>42</v>
      </c>
      <c r="E168" s="5">
        <v>44355</v>
      </c>
      <c r="F168" s="5">
        <v>44356</v>
      </c>
      <c r="G168" s="4" t="s">
        <v>52</v>
      </c>
      <c r="J168" s="4" t="s">
        <v>45</v>
      </c>
      <c r="K168" s="4">
        <v>300</v>
      </c>
      <c r="L168" s="5">
        <v>44356</v>
      </c>
      <c r="M168" s="4" t="s">
        <v>46</v>
      </c>
      <c r="N168" s="4">
        <v>100</v>
      </c>
      <c r="O168" s="4">
        <v>5</v>
      </c>
      <c r="P168" s="5">
        <v>44364</v>
      </c>
      <c r="Q168" s="6" t="s">
        <v>47</v>
      </c>
      <c r="R168" s="6">
        <v>38.03</v>
      </c>
      <c r="S168" s="6">
        <v>29.71</v>
      </c>
      <c r="T168" s="6">
        <v>30</v>
      </c>
      <c r="V168" s="10">
        <f>IF(Q168&lt;'Master Linear Model'!$B$8, (10^((Q168-'Master Linear Model'!$B$2)/'Master Linear Model'!$A$2)),('Master Linear Model'!$B$7/2))</f>
        <v>10</v>
      </c>
      <c r="W168" s="10">
        <f>IF(R168&lt;'Master Linear Model'!$B$8, (10^((R168-'Master Linear Model'!$B$2)/'Master Linear Model'!$A$2)),('Master Linear Model'!$B$7/2))</f>
        <v>10</v>
      </c>
      <c r="X168" s="10">
        <f t="shared" si="72"/>
        <v>10</v>
      </c>
      <c r="Y168" s="10">
        <f t="shared" si="73"/>
        <v>0</v>
      </c>
      <c r="Z168" s="10">
        <f t="shared" si="74"/>
        <v>2</v>
      </c>
      <c r="AA168" s="10">
        <f t="shared" si="75"/>
        <v>0</v>
      </c>
      <c r="AB168" s="10">
        <f t="shared" si="76"/>
        <v>0.66666666666666663</v>
      </c>
      <c r="AC168" s="10">
        <f t="shared" si="77"/>
        <v>0</v>
      </c>
      <c r="AD168" s="10">
        <f t="shared" si="78"/>
        <v>66.666666666666657</v>
      </c>
      <c r="AE168" s="10">
        <f t="shared" si="79"/>
        <v>0</v>
      </c>
      <c r="AF168" s="21">
        <v>23350422806</v>
      </c>
      <c r="AI168" s="4">
        <v>2</v>
      </c>
      <c r="AJ168" s="4" t="s">
        <v>122</v>
      </c>
      <c r="AL168" s="4" t="s">
        <v>44</v>
      </c>
      <c r="AM168" s="4" t="s">
        <v>44</v>
      </c>
    </row>
    <row r="169" spans="1:39" s="28" customFormat="1">
      <c r="A169" s="27" t="s">
        <v>115</v>
      </c>
      <c r="B169" s="27" t="s">
        <v>111</v>
      </c>
      <c r="C169" s="54"/>
      <c r="D169" s="28" t="s">
        <v>42</v>
      </c>
      <c r="E169" s="29">
        <v>44355</v>
      </c>
      <c r="F169" s="29">
        <v>44356</v>
      </c>
      <c r="G169" s="28" t="s">
        <v>52</v>
      </c>
      <c r="J169" s="41" t="s">
        <v>45</v>
      </c>
      <c r="K169" s="28">
        <v>300</v>
      </c>
      <c r="L169" s="29">
        <v>44356</v>
      </c>
      <c r="M169" s="28" t="s">
        <v>46</v>
      </c>
      <c r="N169" s="28">
        <v>100</v>
      </c>
      <c r="O169" s="28">
        <v>5</v>
      </c>
      <c r="P169" s="29">
        <v>44364</v>
      </c>
      <c r="Q169" s="32">
        <v>40</v>
      </c>
      <c r="R169" s="32">
        <v>38.450000000000003</v>
      </c>
      <c r="S169" s="32">
        <v>30.87</v>
      </c>
      <c r="T169" s="32">
        <v>31.84</v>
      </c>
      <c r="U169" s="27"/>
      <c r="V169" s="27">
        <f>IF(Q169&lt;'Master Linear Model'!$B$8, (10^((Q169-'Master Linear Model'!$B$2)/'Master Linear Model'!$A$2)),('Master Linear Model'!$B$7/2))</f>
        <v>10</v>
      </c>
      <c r="W169" s="27">
        <f>IF(R169&lt;'Master Linear Model'!$B$8, (10^((R169-'Master Linear Model'!$B$2)/'Master Linear Model'!$A$2)),('Master Linear Model'!$B$7/2))</f>
        <v>10</v>
      </c>
      <c r="X169" s="27">
        <f>AVERAGE(V169:W169)</f>
        <v>10</v>
      </c>
      <c r="Y169" s="27">
        <f>STDEV(V169:W169)</f>
        <v>0</v>
      </c>
      <c r="Z169" s="27">
        <f>X169/O169</f>
        <v>2</v>
      </c>
      <c r="AA169" s="27">
        <f>Y169/O169</f>
        <v>0</v>
      </c>
      <c r="AB169" s="27">
        <f>(Z169*N169)/K169</f>
        <v>0.66666666666666663</v>
      </c>
      <c r="AC169" s="27">
        <f>(AA169*N169)/K169</f>
        <v>0</v>
      </c>
      <c r="AD169" s="27">
        <f>AB169*100</f>
        <v>66.666666666666657</v>
      </c>
      <c r="AE169" s="27">
        <f>AC169*100</f>
        <v>0</v>
      </c>
      <c r="AF169" s="31">
        <v>23260351103</v>
      </c>
      <c r="AI169" s="28">
        <v>2</v>
      </c>
      <c r="AJ169" s="28" t="s">
        <v>122</v>
      </c>
      <c r="AL169" s="28" t="s">
        <v>44</v>
      </c>
      <c r="AM169" s="28" t="s">
        <v>44</v>
      </c>
    </row>
    <row r="170" spans="1:39">
      <c r="A170" s="10" t="s">
        <v>58</v>
      </c>
      <c r="B170" s="10" t="s">
        <v>59</v>
      </c>
      <c r="D170" s="4" t="s">
        <v>42</v>
      </c>
      <c r="E170" s="5">
        <v>44361</v>
      </c>
      <c r="F170" s="5">
        <v>44361</v>
      </c>
      <c r="G170" s="4" t="s">
        <v>52</v>
      </c>
      <c r="J170" s="4" t="s">
        <v>45</v>
      </c>
      <c r="K170" s="4">
        <v>300</v>
      </c>
      <c r="L170" s="5">
        <v>44361</v>
      </c>
      <c r="M170" s="4" t="s">
        <v>46</v>
      </c>
      <c r="N170" s="4">
        <v>100</v>
      </c>
      <c r="O170" s="4">
        <v>5</v>
      </c>
      <c r="P170" s="5">
        <v>44362</v>
      </c>
      <c r="Q170" s="6" t="s">
        <v>47</v>
      </c>
      <c r="R170" s="6" t="s">
        <v>47</v>
      </c>
      <c r="S170" s="6">
        <v>34.49</v>
      </c>
      <c r="T170" s="6">
        <v>35.36</v>
      </c>
      <c r="V170" s="10">
        <f>IF(Q170&lt;'Master Linear Model'!$B$8, (10^((Q170-'Master Linear Model'!$B$2)/'Master Linear Model'!$A$2)),('Master Linear Model'!$B$7/2))</f>
        <v>10</v>
      </c>
      <c r="W170" s="10">
        <f>IF(R170&lt;'Master Linear Model'!$B$8, (10^((R170-'Master Linear Model'!$B$2)/'Master Linear Model'!$A$2)),('Master Linear Model'!$B$7/2))</f>
        <v>10</v>
      </c>
      <c r="X170" s="10">
        <f>AVERAGE(V170:W170)</f>
        <v>10</v>
      </c>
      <c r="Y170" s="10">
        <f>STDEV(V170:W170)</f>
        <v>0</v>
      </c>
      <c r="Z170" s="10">
        <f>X170/O170</f>
        <v>2</v>
      </c>
      <c r="AA170" s="10">
        <f>Y170/O170</f>
        <v>0</v>
      </c>
      <c r="AB170" s="10">
        <f>(Z170*N170)/K170</f>
        <v>0.66666666666666663</v>
      </c>
      <c r="AC170" s="10">
        <f>(AA170*N170)/K170</f>
        <v>0</v>
      </c>
      <c r="AD170" s="10">
        <f>AB170*100</f>
        <v>66.666666666666657</v>
      </c>
      <c r="AE170" s="10">
        <f>AC170*100</f>
        <v>0</v>
      </c>
      <c r="AF170">
        <v>23160455101</v>
      </c>
      <c r="AI170" s="4">
        <v>2</v>
      </c>
      <c r="AL170" s="4" t="s">
        <v>72</v>
      </c>
      <c r="AM170" s="4" t="s">
        <v>72</v>
      </c>
    </row>
    <row r="171" spans="1:39">
      <c r="A171" t="s">
        <v>117</v>
      </c>
      <c r="B171" s="10" t="s">
        <v>118</v>
      </c>
      <c r="D171" s="4" t="s">
        <v>49</v>
      </c>
      <c r="E171" s="5">
        <v>44362</v>
      </c>
      <c r="F171" s="5">
        <v>44362</v>
      </c>
      <c r="G171" s="4" t="s">
        <v>50</v>
      </c>
      <c r="J171" s="4" t="s">
        <v>45</v>
      </c>
      <c r="K171" s="4">
        <v>50</v>
      </c>
      <c r="L171" s="5">
        <v>44362</v>
      </c>
      <c r="M171" s="4" t="s">
        <v>50</v>
      </c>
      <c r="N171" s="4">
        <v>60</v>
      </c>
      <c r="O171" s="4">
        <v>5</v>
      </c>
      <c r="P171" s="5">
        <v>44364</v>
      </c>
      <c r="Q171" s="6" t="s">
        <v>47</v>
      </c>
      <c r="R171" s="6" t="s">
        <v>47</v>
      </c>
      <c r="S171" s="6">
        <v>32.630000000000003</v>
      </c>
      <c r="T171" s="6">
        <v>31.54</v>
      </c>
      <c r="AF171">
        <v>13930103001</v>
      </c>
      <c r="AI171" s="4">
        <v>2</v>
      </c>
      <c r="AJ171" s="4" t="s">
        <v>122</v>
      </c>
      <c r="AL171" s="4" t="s">
        <v>44</v>
      </c>
      <c r="AM171" s="4" t="s">
        <v>44</v>
      </c>
    </row>
    <row r="172" spans="1:39">
      <c r="A172" s="10" t="s">
        <v>116</v>
      </c>
      <c r="B172" s="10" t="s">
        <v>114</v>
      </c>
      <c r="D172" s="4" t="s">
        <v>49</v>
      </c>
      <c r="E172" s="5">
        <v>44362</v>
      </c>
      <c r="F172" s="5">
        <v>44362</v>
      </c>
      <c r="G172" s="4" t="s">
        <v>50</v>
      </c>
      <c r="J172" s="4" t="s">
        <v>45</v>
      </c>
      <c r="K172" s="4">
        <v>50</v>
      </c>
      <c r="L172" s="5">
        <v>44362</v>
      </c>
      <c r="M172" s="4" t="s">
        <v>50</v>
      </c>
      <c r="N172" s="4">
        <v>60</v>
      </c>
      <c r="O172" s="4">
        <v>5</v>
      </c>
      <c r="P172" s="5">
        <v>44364</v>
      </c>
      <c r="Q172" s="6" t="s">
        <v>47</v>
      </c>
      <c r="R172" s="6" t="s">
        <v>47</v>
      </c>
      <c r="S172" s="6">
        <v>30.51</v>
      </c>
      <c r="T172" s="6">
        <v>29.82</v>
      </c>
      <c r="AF172" s="20">
        <v>232501428010</v>
      </c>
      <c r="AI172" s="4">
        <v>2</v>
      </c>
      <c r="AJ172" s="4" t="s">
        <v>122</v>
      </c>
      <c r="AL172" s="4" t="s">
        <v>44</v>
      </c>
      <c r="AM172" s="4" t="s">
        <v>44</v>
      </c>
    </row>
    <row r="173" spans="1:39">
      <c r="A173" s="36" t="s">
        <v>124</v>
      </c>
      <c r="B173" s="10" t="s">
        <v>114</v>
      </c>
      <c r="D173" s="4" t="s">
        <v>49</v>
      </c>
      <c r="E173" s="5">
        <v>44362</v>
      </c>
      <c r="F173" s="5">
        <v>44362</v>
      </c>
      <c r="G173" s="4" t="s">
        <v>50</v>
      </c>
      <c r="J173" s="4" t="s">
        <v>45</v>
      </c>
      <c r="K173" s="4">
        <v>50</v>
      </c>
      <c r="L173" s="5">
        <v>44362</v>
      </c>
      <c r="M173" s="4" t="s">
        <v>50</v>
      </c>
      <c r="N173" s="4">
        <v>60</v>
      </c>
      <c r="O173" s="4">
        <v>5</v>
      </c>
      <c r="P173" s="5">
        <v>44364</v>
      </c>
      <c r="Q173" s="6">
        <v>38.21</v>
      </c>
      <c r="R173" s="6">
        <v>40.299999999999997</v>
      </c>
      <c r="S173" s="6">
        <v>31.36</v>
      </c>
      <c r="T173" s="6" t="s">
        <v>47</v>
      </c>
      <c r="AF173">
        <v>23350230103</v>
      </c>
      <c r="AI173" s="4">
        <v>2</v>
      </c>
      <c r="AJ173" s="4" t="s">
        <v>122</v>
      </c>
      <c r="AL173" s="4" t="s">
        <v>44</v>
      </c>
      <c r="AM173" s="4" t="s">
        <v>44</v>
      </c>
    </row>
    <row r="174" spans="1:39">
      <c r="A174" s="10" t="s">
        <v>125</v>
      </c>
      <c r="B174" s="10" t="s">
        <v>111</v>
      </c>
      <c r="D174" s="4" t="s">
        <v>49</v>
      </c>
      <c r="E174" s="5">
        <v>44362</v>
      </c>
      <c r="F174" s="5">
        <v>44362</v>
      </c>
      <c r="G174" s="4" t="s">
        <v>50</v>
      </c>
      <c r="J174" s="4" t="s">
        <v>45</v>
      </c>
      <c r="K174" s="4">
        <v>50</v>
      </c>
      <c r="L174" s="5">
        <v>44362</v>
      </c>
      <c r="M174" s="4" t="s">
        <v>50</v>
      </c>
      <c r="N174" s="4">
        <v>60</v>
      </c>
      <c r="O174" s="4">
        <v>5</v>
      </c>
      <c r="P174" s="5">
        <v>44364</v>
      </c>
      <c r="Q174" s="6">
        <v>32.43</v>
      </c>
      <c r="R174" s="6">
        <v>33.049999999999997</v>
      </c>
      <c r="S174" s="6">
        <v>30.48</v>
      </c>
      <c r="T174" s="6">
        <v>31.53</v>
      </c>
      <c r="AF174" s="21">
        <v>23350422806</v>
      </c>
      <c r="AI174" s="4">
        <v>2</v>
      </c>
      <c r="AJ174" s="4" t="s">
        <v>122</v>
      </c>
      <c r="AL174" s="4" t="s">
        <v>44</v>
      </c>
      <c r="AM174" s="4" t="s">
        <v>44</v>
      </c>
    </row>
    <row r="175" spans="1:39">
      <c r="A175" s="10" t="s">
        <v>110</v>
      </c>
      <c r="B175" s="10" t="s">
        <v>111</v>
      </c>
      <c r="D175" s="4" t="s">
        <v>49</v>
      </c>
      <c r="E175" s="5">
        <v>44362</v>
      </c>
      <c r="F175" s="5">
        <v>44362</v>
      </c>
      <c r="G175" s="4" t="s">
        <v>50</v>
      </c>
      <c r="J175" s="4" t="s">
        <v>45</v>
      </c>
      <c r="K175" s="4">
        <v>50</v>
      </c>
      <c r="L175" s="5">
        <v>44362</v>
      </c>
      <c r="M175" s="4" t="s">
        <v>50</v>
      </c>
      <c r="N175" s="4">
        <v>60</v>
      </c>
      <c r="O175" s="4">
        <v>5</v>
      </c>
      <c r="P175" s="5">
        <v>44364</v>
      </c>
      <c r="Q175" s="6" t="s">
        <v>47</v>
      </c>
      <c r="R175" s="6" t="s">
        <v>47</v>
      </c>
      <c r="S175" s="6">
        <v>33.479999999999997</v>
      </c>
      <c r="T175" s="6">
        <v>33.75</v>
      </c>
      <c r="AF175">
        <v>23350400404</v>
      </c>
      <c r="AI175" s="4">
        <v>2</v>
      </c>
      <c r="AJ175" s="4" t="s">
        <v>122</v>
      </c>
      <c r="AL175" s="4" t="s">
        <v>44</v>
      </c>
      <c r="AM175" s="4" t="s">
        <v>44</v>
      </c>
    </row>
    <row r="176" spans="1:39">
      <c r="A176" s="10" t="s">
        <v>126</v>
      </c>
      <c r="B176" s="10" t="s">
        <v>59</v>
      </c>
      <c r="D176" s="4" t="s">
        <v>49</v>
      </c>
      <c r="E176" s="5">
        <v>44362</v>
      </c>
      <c r="F176" s="5">
        <v>44362</v>
      </c>
      <c r="G176" s="4" t="s">
        <v>50</v>
      </c>
      <c r="J176" s="4" t="s">
        <v>45</v>
      </c>
      <c r="K176" s="4">
        <v>50</v>
      </c>
      <c r="L176" s="5">
        <v>44362</v>
      </c>
      <c r="M176" s="4" t="s">
        <v>50</v>
      </c>
      <c r="N176" s="4">
        <v>60</v>
      </c>
      <c r="O176" s="4">
        <v>5</v>
      </c>
      <c r="P176" s="5">
        <v>44364</v>
      </c>
      <c r="Q176" s="6" t="s">
        <v>47</v>
      </c>
      <c r="R176" s="6" t="s">
        <v>47</v>
      </c>
      <c r="S176" s="6">
        <v>29.83</v>
      </c>
      <c r="T176" s="6">
        <v>30.88</v>
      </c>
      <c r="AF176" s="21">
        <v>23350422806</v>
      </c>
      <c r="AI176" s="4">
        <v>2</v>
      </c>
      <c r="AJ176" s="4" t="s">
        <v>122</v>
      </c>
      <c r="AL176" s="4" t="s">
        <v>44</v>
      </c>
      <c r="AM176" s="4" t="s">
        <v>44</v>
      </c>
    </row>
    <row r="177" spans="1:39">
      <c r="A177" t="s">
        <v>119</v>
      </c>
      <c r="B177" s="10" t="s">
        <v>114</v>
      </c>
      <c r="D177" s="4" t="s">
        <v>49</v>
      </c>
      <c r="E177" s="5">
        <v>44362</v>
      </c>
      <c r="F177" s="5">
        <v>44362</v>
      </c>
      <c r="G177" s="4" t="s">
        <v>50</v>
      </c>
      <c r="J177" s="4" t="s">
        <v>45</v>
      </c>
      <c r="K177" s="4">
        <v>50</v>
      </c>
      <c r="L177" s="5">
        <v>44362</v>
      </c>
      <c r="M177" s="4" t="s">
        <v>50</v>
      </c>
      <c r="N177" s="4">
        <v>60</v>
      </c>
      <c r="O177" s="4">
        <v>5</v>
      </c>
      <c r="P177" s="5">
        <v>44364</v>
      </c>
      <c r="Q177" s="6" t="s">
        <v>47</v>
      </c>
      <c r="R177" s="6" t="s">
        <v>47</v>
      </c>
      <c r="S177" s="6">
        <v>33.39</v>
      </c>
      <c r="T177" s="6">
        <v>32.03</v>
      </c>
      <c r="AF177">
        <v>13980407601</v>
      </c>
      <c r="AI177" s="4">
        <v>2</v>
      </c>
      <c r="AJ177" s="4" t="s">
        <v>122</v>
      </c>
      <c r="AL177" s="4" t="s">
        <v>44</v>
      </c>
      <c r="AM177" s="4" t="s">
        <v>44</v>
      </c>
    </row>
    <row r="178" spans="1:39">
      <c r="A178" s="10" t="s">
        <v>58</v>
      </c>
      <c r="B178" s="10" t="s">
        <v>59</v>
      </c>
      <c r="D178" s="4" t="s">
        <v>42</v>
      </c>
      <c r="E178" s="5">
        <v>44362</v>
      </c>
      <c r="F178" s="5">
        <v>44362</v>
      </c>
      <c r="G178" s="4" t="s">
        <v>50</v>
      </c>
      <c r="J178" s="4" t="s">
        <v>45</v>
      </c>
      <c r="K178" s="4">
        <v>50</v>
      </c>
      <c r="L178" s="5">
        <v>44362</v>
      </c>
      <c r="M178" s="4" t="s">
        <v>50</v>
      </c>
      <c r="N178" s="4">
        <v>60</v>
      </c>
      <c r="O178" s="4">
        <v>5</v>
      </c>
      <c r="P178" s="5">
        <v>44364</v>
      </c>
      <c r="Q178" s="6" t="s">
        <v>47</v>
      </c>
      <c r="R178" s="6" t="s">
        <v>47</v>
      </c>
      <c r="S178" s="6">
        <v>26.88</v>
      </c>
      <c r="T178" s="6">
        <v>26.91</v>
      </c>
      <c r="V178" s="10">
        <f>IF(Q178&lt;'Master Linear Model'!$B$8, (10^((Q178-'Master Linear Model'!$B$2)/'Master Linear Model'!$A$2)),('Master Linear Model'!$B$7/2))</f>
        <v>10</v>
      </c>
      <c r="W178" s="10">
        <f>IF(R178&lt;'Master Linear Model'!$B$8, (10^((R178-'Master Linear Model'!$B$2)/'Master Linear Model'!$A$2)),('Master Linear Model'!$B$7/2))</f>
        <v>10</v>
      </c>
      <c r="X178" s="10">
        <f>AVERAGE(V178:W178)</f>
        <v>10</v>
      </c>
      <c r="Y178" s="10">
        <f>STDEV(V178:W178)</f>
        <v>0</v>
      </c>
      <c r="Z178" s="10">
        <f>X178/O178</f>
        <v>2</v>
      </c>
      <c r="AA178" s="10">
        <f>Y178/O178</f>
        <v>0</v>
      </c>
      <c r="AB178" s="10">
        <f>(Z178*N178)/K178</f>
        <v>2.4</v>
      </c>
      <c r="AC178" s="10">
        <f>(AA178*N178)/K178</f>
        <v>0</v>
      </c>
      <c r="AD178" s="10">
        <f>AB178*100</f>
        <v>240</v>
      </c>
      <c r="AE178" s="10">
        <f>AC178*100</f>
        <v>0</v>
      </c>
      <c r="AF178">
        <v>23160442201</v>
      </c>
      <c r="AI178" s="4">
        <v>2</v>
      </c>
      <c r="AJ178" s="4" t="s">
        <v>122</v>
      </c>
      <c r="AL178" s="4" t="s">
        <v>44</v>
      </c>
      <c r="AM178" s="4" t="s">
        <v>44</v>
      </c>
    </row>
    <row r="179" spans="1:39">
      <c r="A179" s="10" t="s">
        <v>115</v>
      </c>
      <c r="B179" s="10" t="s">
        <v>111</v>
      </c>
      <c r="D179" s="4" t="s">
        <v>49</v>
      </c>
      <c r="E179" s="5">
        <v>44362</v>
      </c>
      <c r="F179" s="5">
        <v>44362</v>
      </c>
      <c r="G179" s="4" t="s">
        <v>50</v>
      </c>
      <c r="J179" s="4" t="s">
        <v>45</v>
      </c>
      <c r="K179" s="4">
        <v>50</v>
      </c>
      <c r="L179" s="5">
        <v>44362</v>
      </c>
      <c r="M179" s="4" t="s">
        <v>50</v>
      </c>
      <c r="N179" s="4">
        <v>60</v>
      </c>
      <c r="O179" s="4">
        <v>5</v>
      </c>
      <c r="P179" s="5">
        <v>44364</v>
      </c>
      <c r="Q179" s="6">
        <v>39.28</v>
      </c>
      <c r="R179" s="6">
        <v>38.26</v>
      </c>
      <c r="S179" s="6">
        <v>34.06</v>
      </c>
      <c r="T179" s="6">
        <v>35.99</v>
      </c>
      <c r="AF179">
        <v>23260408201</v>
      </c>
      <c r="AI179" s="4">
        <v>2</v>
      </c>
      <c r="AJ179" s="4" t="s">
        <v>122</v>
      </c>
      <c r="AL179" s="4" t="s">
        <v>44</v>
      </c>
      <c r="AM179" s="4" t="s">
        <v>44</v>
      </c>
    </row>
    <row r="180" spans="1:39">
      <c r="A180" s="10" t="s">
        <v>113</v>
      </c>
      <c r="B180" s="10" t="s">
        <v>114</v>
      </c>
      <c r="D180" s="4" t="s">
        <v>49</v>
      </c>
      <c r="E180" s="5">
        <v>44362</v>
      </c>
      <c r="F180" s="5">
        <v>44362</v>
      </c>
      <c r="G180" s="4" t="s">
        <v>50</v>
      </c>
      <c r="J180" s="4" t="s">
        <v>45</v>
      </c>
      <c r="K180" s="4">
        <v>50</v>
      </c>
      <c r="L180" s="5">
        <v>44362</v>
      </c>
      <c r="M180" s="4" t="s">
        <v>50</v>
      </c>
      <c r="N180" s="4">
        <v>60</v>
      </c>
      <c r="O180" s="4">
        <v>5</v>
      </c>
      <c r="P180" s="5">
        <v>44364</v>
      </c>
      <c r="Q180" s="6" t="s">
        <v>47</v>
      </c>
      <c r="R180" s="6" t="s">
        <v>47</v>
      </c>
      <c r="S180" s="6">
        <v>32.54</v>
      </c>
      <c r="T180" s="6">
        <v>33.299999999999997</v>
      </c>
      <c r="AF180">
        <v>23160442201</v>
      </c>
      <c r="AI180" s="4">
        <v>2</v>
      </c>
      <c r="AJ180" s="4" t="s">
        <v>122</v>
      </c>
      <c r="AL180" s="4" t="s">
        <v>44</v>
      </c>
      <c r="AM180" s="4" t="s">
        <v>44</v>
      </c>
    </row>
    <row r="181" spans="1:39">
      <c r="A181" s="10" t="s">
        <v>127</v>
      </c>
      <c r="B181" s="10" t="s">
        <v>111</v>
      </c>
      <c r="D181" s="4" t="s">
        <v>49</v>
      </c>
      <c r="E181" s="5">
        <v>44362</v>
      </c>
      <c r="F181" s="5">
        <v>44362</v>
      </c>
      <c r="G181" s="4" t="s">
        <v>50</v>
      </c>
      <c r="J181" s="4" t="s">
        <v>45</v>
      </c>
      <c r="K181" s="4">
        <v>50</v>
      </c>
      <c r="L181" s="5">
        <v>44362</v>
      </c>
      <c r="M181" s="4" t="s">
        <v>50</v>
      </c>
      <c r="N181" s="4">
        <v>60</v>
      </c>
      <c r="O181" s="4">
        <v>5</v>
      </c>
      <c r="P181" s="5">
        <v>44364</v>
      </c>
      <c r="Q181" s="6" t="s">
        <v>47</v>
      </c>
      <c r="R181" s="6" t="s">
        <v>47</v>
      </c>
      <c r="S181" s="6">
        <v>31.6</v>
      </c>
      <c r="T181" s="6">
        <v>31.16</v>
      </c>
      <c r="AF181">
        <v>23160455101</v>
      </c>
      <c r="AI181" s="4">
        <v>2</v>
      </c>
      <c r="AJ181" s="4" t="s">
        <v>122</v>
      </c>
      <c r="AL181" s="4" t="s">
        <v>44</v>
      </c>
      <c r="AM181" s="4" t="s">
        <v>44</v>
      </c>
    </row>
    <row r="182" spans="1:39">
      <c r="A182" s="10" t="s">
        <v>113</v>
      </c>
      <c r="B182" s="10" t="s">
        <v>114</v>
      </c>
      <c r="D182" s="4" t="s">
        <v>49</v>
      </c>
      <c r="E182" s="5">
        <v>44362</v>
      </c>
      <c r="F182" s="5">
        <v>44362</v>
      </c>
      <c r="G182" s="4" t="s">
        <v>43</v>
      </c>
      <c r="J182" s="4" t="s">
        <v>45</v>
      </c>
      <c r="K182" s="4">
        <v>300</v>
      </c>
      <c r="L182" s="5">
        <v>44362</v>
      </c>
      <c r="M182" s="4" t="s">
        <v>46</v>
      </c>
      <c r="N182" s="4">
        <v>100</v>
      </c>
      <c r="O182" s="4">
        <v>5</v>
      </c>
      <c r="P182" s="5">
        <v>44368</v>
      </c>
      <c r="Q182" s="6" t="s">
        <v>47</v>
      </c>
      <c r="R182" s="6" t="s">
        <v>47</v>
      </c>
      <c r="S182" s="6">
        <v>35.81</v>
      </c>
      <c r="T182" s="6">
        <v>34.36</v>
      </c>
      <c r="AF182">
        <v>23260351103</v>
      </c>
      <c r="AI182" s="4">
        <v>2</v>
      </c>
      <c r="AJ182" s="4" t="s">
        <v>120</v>
      </c>
      <c r="AL182" s="4" t="s">
        <v>44</v>
      </c>
      <c r="AM182" s="4" t="s">
        <v>44</v>
      </c>
    </row>
    <row r="183" spans="1:39">
      <c r="A183" s="10" t="s">
        <v>116</v>
      </c>
      <c r="B183" s="10" t="s">
        <v>114</v>
      </c>
      <c r="D183" s="4" t="s">
        <v>49</v>
      </c>
      <c r="E183" s="5">
        <v>44362</v>
      </c>
      <c r="F183" s="5">
        <v>44362</v>
      </c>
      <c r="G183" s="4" t="s">
        <v>43</v>
      </c>
      <c r="J183" s="4" t="s">
        <v>45</v>
      </c>
      <c r="K183" s="4">
        <v>300</v>
      </c>
      <c r="L183" s="5">
        <v>44362</v>
      </c>
      <c r="M183" s="4" t="s">
        <v>46</v>
      </c>
      <c r="N183" s="4">
        <v>100</v>
      </c>
      <c r="O183" s="4">
        <v>5</v>
      </c>
      <c r="P183" s="5">
        <v>44368</v>
      </c>
      <c r="Q183" s="6" t="s">
        <v>47</v>
      </c>
      <c r="R183" s="6" t="s">
        <v>47</v>
      </c>
      <c r="S183" s="6">
        <v>33.26</v>
      </c>
      <c r="T183" s="6">
        <v>33.42</v>
      </c>
      <c r="AF183">
        <v>23260408201</v>
      </c>
      <c r="AI183" s="4">
        <v>2</v>
      </c>
      <c r="AJ183" s="4" t="s">
        <v>120</v>
      </c>
      <c r="AL183" s="4" t="s">
        <v>44</v>
      </c>
      <c r="AM183" s="4" t="s">
        <v>44</v>
      </c>
    </row>
    <row r="184" spans="1:39">
      <c r="A184" t="s">
        <v>117</v>
      </c>
      <c r="B184" s="10" t="s">
        <v>118</v>
      </c>
      <c r="D184" s="4" t="s">
        <v>42</v>
      </c>
      <c r="E184" s="5">
        <v>44362</v>
      </c>
      <c r="F184" s="5">
        <v>44362</v>
      </c>
      <c r="G184" s="4" t="s">
        <v>52</v>
      </c>
      <c r="J184" s="4" t="s">
        <v>45</v>
      </c>
      <c r="K184" s="4">
        <v>300</v>
      </c>
      <c r="L184" s="5">
        <v>44362</v>
      </c>
      <c r="M184" s="4" t="s">
        <v>46</v>
      </c>
      <c r="N184" s="4">
        <v>100</v>
      </c>
      <c r="O184" s="4">
        <v>5</v>
      </c>
      <c r="P184" s="5">
        <v>44368</v>
      </c>
      <c r="Q184" s="6" t="s">
        <v>47</v>
      </c>
      <c r="R184" s="6" t="s">
        <v>47</v>
      </c>
      <c r="S184" s="6">
        <v>27.16</v>
      </c>
      <c r="T184" s="6">
        <v>27.73</v>
      </c>
      <c r="V184" s="10">
        <f>IF(Q184&lt;'Master Linear Model'!$B$8, (10^((Q184-'Master Linear Model'!$B$2)/'Master Linear Model'!$A$2)),('Master Linear Model'!$B$7/2))</f>
        <v>10</v>
      </c>
      <c r="W184" s="10">
        <f>IF(R184&lt;'Master Linear Model'!$B$8, (10^((R184-'Master Linear Model'!$B$2)/'Master Linear Model'!$A$2)),('Master Linear Model'!$B$7/2))</f>
        <v>10</v>
      </c>
      <c r="X184" s="10">
        <f>AVERAGE(V184:W184)</f>
        <v>10</v>
      </c>
      <c r="Y184" s="10">
        <f>STDEV(V184:W184)</f>
        <v>0</v>
      </c>
      <c r="Z184" s="10">
        <f>X184/O184</f>
        <v>2</v>
      </c>
      <c r="AA184" s="10">
        <f>Y184/O184</f>
        <v>0</v>
      </c>
      <c r="AB184" s="10">
        <f>(Z184*N184)/K184</f>
        <v>0.66666666666666663</v>
      </c>
      <c r="AC184" s="10">
        <f>(AA184*N184)/K184</f>
        <v>0</v>
      </c>
      <c r="AD184" s="10">
        <f>AB184*100</f>
        <v>66.666666666666657</v>
      </c>
      <c r="AE184" s="10">
        <f>AC184*100</f>
        <v>0</v>
      </c>
      <c r="AF184">
        <v>23160442201</v>
      </c>
      <c r="AI184" s="4">
        <v>2</v>
      </c>
      <c r="AJ184" s="4" t="s">
        <v>120</v>
      </c>
      <c r="AL184" s="4" t="s">
        <v>44</v>
      </c>
      <c r="AM184" s="4" t="s">
        <v>44</v>
      </c>
    </row>
    <row r="185" spans="1:39">
      <c r="A185" s="10" t="s">
        <v>127</v>
      </c>
      <c r="B185" s="10" t="s">
        <v>111</v>
      </c>
      <c r="D185" s="4" t="s">
        <v>49</v>
      </c>
      <c r="E185" s="5">
        <v>44362</v>
      </c>
      <c r="F185" s="5">
        <v>44362</v>
      </c>
      <c r="G185" s="4" t="s">
        <v>43</v>
      </c>
      <c r="J185" s="4" t="s">
        <v>45</v>
      </c>
      <c r="K185" s="4">
        <v>300</v>
      </c>
      <c r="L185" s="5">
        <v>44362</v>
      </c>
      <c r="M185" s="4" t="s">
        <v>46</v>
      </c>
      <c r="N185" s="4">
        <v>100</v>
      </c>
      <c r="O185" s="4">
        <v>5</v>
      </c>
      <c r="P185" s="5">
        <v>44368</v>
      </c>
      <c r="Q185" s="6" t="s">
        <v>47</v>
      </c>
      <c r="R185" s="6" t="s">
        <v>47</v>
      </c>
      <c r="S185" s="6">
        <v>31.24</v>
      </c>
      <c r="T185" s="6">
        <v>31.13</v>
      </c>
      <c r="AF185" s="21">
        <v>23350422806</v>
      </c>
      <c r="AI185" s="4">
        <v>2</v>
      </c>
      <c r="AJ185" s="4" t="s">
        <v>120</v>
      </c>
      <c r="AL185" s="4" t="s">
        <v>44</v>
      </c>
      <c r="AM185" s="4" t="s">
        <v>44</v>
      </c>
    </row>
    <row r="186" spans="1:39">
      <c r="A186" s="10" t="s">
        <v>113</v>
      </c>
      <c r="B186" s="10" t="s">
        <v>114</v>
      </c>
      <c r="D186" s="4" t="s">
        <v>42</v>
      </c>
      <c r="E186" s="5">
        <v>44362</v>
      </c>
      <c r="F186" s="5">
        <v>44362</v>
      </c>
      <c r="G186" s="4" t="s">
        <v>52</v>
      </c>
      <c r="J186" s="4" t="s">
        <v>45</v>
      </c>
      <c r="K186" s="4">
        <v>300</v>
      </c>
      <c r="L186" s="5">
        <v>44362</v>
      </c>
      <c r="M186" s="4" t="s">
        <v>46</v>
      </c>
      <c r="N186" s="4">
        <v>100</v>
      </c>
      <c r="O186" s="4">
        <v>5</v>
      </c>
      <c r="P186" s="5">
        <v>44368</v>
      </c>
      <c r="Q186" s="6" t="s">
        <v>47</v>
      </c>
      <c r="R186" s="6" t="s">
        <v>47</v>
      </c>
      <c r="S186" s="6">
        <v>27.1</v>
      </c>
      <c r="T186" s="6">
        <v>26.82</v>
      </c>
      <c r="V186" s="10">
        <f>IF(Q186&lt;'Master Linear Model'!$B$8, (10^((Q186-'Master Linear Model'!$B$2)/'Master Linear Model'!$A$2)),('Master Linear Model'!$B$7/2))</f>
        <v>10</v>
      </c>
      <c r="W186" s="10">
        <f>IF(R186&lt;'Master Linear Model'!$B$8, (10^((R186-'Master Linear Model'!$B$2)/'Master Linear Model'!$A$2)),('Master Linear Model'!$B$7/2))</f>
        <v>10</v>
      </c>
      <c r="X186" s="10">
        <f>AVERAGE(V186:W186)</f>
        <v>10</v>
      </c>
      <c r="Y186" s="10">
        <f>STDEV(V186:W186)</f>
        <v>0</v>
      </c>
      <c r="Z186" s="10">
        <f>X186/O186</f>
        <v>2</v>
      </c>
      <c r="AA186" s="10">
        <f>Y186/O186</f>
        <v>0</v>
      </c>
      <c r="AB186" s="10">
        <f>(Z186*N186)/K186</f>
        <v>0.66666666666666663</v>
      </c>
      <c r="AC186" s="10">
        <f>(AA186*N186)/K186</f>
        <v>0</v>
      </c>
      <c r="AD186" s="10">
        <f>AB186*100</f>
        <v>66.666666666666657</v>
      </c>
      <c r="AE186" s="10">
        <f>AC186*100</f>
        <v>0</v>
      </c>
      <c r="AF186">
        <v>23160455101</v>
      </c>
      <c r="AI186" s="4">
        <v>2</v>
      </c>
      <c r="AJ186" s="4" t="s">
        <v>120</v>
      </c>
      <c r="AL186" s="4" t="s">
        <v>44</v>
      </c>
      <c r="AM186" s="4" t="s">
        <v>44</v>
      </c>
    </row>
    <row r="187" spans="1:39">
      <c r="A187" s="10" t="s">
        <v>58</v>
      </c>
      <c r="B187" s="10" t="s">
        <v>59</v>
      </c>
      <c r="D187" s="4" t="s">
        <v>49</v>
      </c>
      <c r="E187" s="5">
        <v>44362</v>
      </c>
      <c r="F187" s="5">
        <v>44362</v>
      </c>
      <c r="G187" s="4" t="s">
        <v>43</v>
      </c>
      <c r="J187" s="4" t="s">
        <v>45</v>
      </c>
      <c r="K187" s="4">
        <v>300</v>
      </c>
      <c r="L187" s="5">
        <v>44362</v>
      </c>
      <c r="M187" s="4" t="s">
        <v>46</v>
      </c>
      <c r="N187" s="4">
        <v>100</v>
      </c>
      <c r="O187" s="4">
        <v>5</v>
      </c>
      <c r="P187" s="5">
        <v>44368</v>
      </c>
      <c r="Q187" s="6" t="s">
        <v>47</v>
      </c>
      <c r="R187" s="6" t="s">
        <v>47</v>
      </c>
      <c r="S187" s="6">
        <v>36.090000000000003</v>
      </c>
      <c r="T187" s="6">
        <v>34.909999999999997</v>
      </c>
      <c r="AF187" s="20">
        <v>232501428010</v>
      </c>
      <c r="AI187" s="4">
        <v>2</v>
      </c>
      <c r="AJ187" s="4" t="s">
        <v>120</v>
      </c>
      <c r="AL187" s="4" t="s">
        <v>44</v>
      </c>
      <c r="AM187" s="4" t="s">
        <v>44</v>
      </c>
    </row>
    <row r="188" spans="1:39">
      <c r="A188" s="10" t="s">
        <v>116</v>
      </c>
      <c r="B188" s="10" t="s">
        <v>114</v>
      </c>
      <c r="D188" s="4" t="s">
        <v>42</v>
      </c>
      <c r="E188" s="5">
        <v>44362</v>
      </c>
      <c r="F188" s="5">
        <v>44362</v>
      </c>
      <c r="G188" s="4" t="s">
        <v>52</v>
      </c>
      <c r="J188" s="4" t="s">
        <v>45</v>
      </c>
      <c r="K188" s="4">
        <v>300</v>
      </c>
      <c r="L188" s="5">
        <v>44362</v>
      </c>
      <c r="M188" s="4" t="s">
        <v>46</v>
      </c>
      <c r="N188" s="4">
        <v>100</v>
      </c>
      <c r="O188" s="4">
        <v>5</v>
      </c>
      <c r="P188" s="5">
        <v>44368</v>
      </c>
      <c r="Q188" s="6" t="s">
        <v>47</v>
      </c>
      <c r="R188" s="6" t="s">
        <v>47</v>
      </c>
      <c r="S188" s="6">
        <v>30.07</v>
      </c>
      <c r="T188" s="6">
        <v>30</v>
      </c>
      <c r="V188" s="10">
        <f>IF(Q188&lt;'Master Linear Model'!$B$8, (10^((Q188-'Master Linear Model'!$B$2)/'Master Linear Model'!$A$2)),('Master Linear Model'!$B$7/2))</f>
        <v>10</v>
      </c>
      <c r="W188" s="10">
        <f>IF(R188&lt;'Master Linear Model'!$B$8, (10^((R188-'Master Linear Model'!$B$2)/'Master Linear Model'!$A$2)),('Master Linear Model'!$B$7/2))</f>
        <v>10</v>
      </c>
      <c r="X188" s="10">
        <f>AVERAGE(V188:W188)</f>
        <v>10</v>
      </c>
      <c r="Y188" s="10">
        <f>STDEV(V188:W188)</f>
        <v>0</v>
      </c>
      <c r="Z188" s="10">
        <f>X188/O188</f>
        <v>2</v>
      </c>
      <c r="AA188" s="10">
        <f>Y188/O188</f>
        <v>0</v>
      </c>
      <c r="AB188" s="10">
        <f>(Z188*N188)/K188</f>
        <v>0.66666666666666663</v>
      </c>
      <c r="AC188" s="10">
        <f>(AA188*N188)/K188</f>
        <v>0</v>
      </c>
      <c r="AD188" s="10">
        <f>AB188*100</f>
        <v>66.666666666666657</v>
      </c>
      <c r="AE188" s="10">
        <f>AC188*100</f>
        <v>0</v>
      </c>
      <c r="AF188">
        <v>13980407601</v>
      </c>
      <c r="AI188" s="4">
        <v>2</v>
      </c>
      <c r="AJ188" s="4" t="s">
        <v>120</v>
      </c>
      <c r="AL188" s="4" t="s">
        <v>44</v>
      </c>
      <c r="AM188" s="4" t="s">
        <v>44</v>
      </c>
    </row>
    <row r="189" spans="1:39">
      <c r="A189" s="10" t="s">
        <v>125</v>
      </c>
      <c r="B189" s="10" t="s">
        <v>111</v>
      </c>
      <c r="D189" s="4" t="s">
        <v>49</v>
      </c>
      <c r="E189" s="5">
        <v>44362</v>
      </c>
      <c r="F189" s="5">
        <v>44362</v>
      </c>
      <c r="G189" s="4" t="s">
        <v>43</v>
      </c>
      <c r="J189" s="4" t="s">
        <v>45</v>
      </c>
      <c r="K189" s="4">
        <v>300</v>
      </c>
      <c r="L189" s="5">
        <v>44362</v>
      </c>
      <c r="M189" s="4" t="s">
        <v>46</v>
      </c>
      <c r="N189" s="4">
        <v>100</v>
      </c>
      <c r="O189" s="4">
        <v>5</v>
      </c>
      <c r="P189" s="5">
        <v>44368</v>
      </c>
      <c r="Q189" s="6">
        <v>31.93</v>
      </c>
      <c r="R189" s="6">
        <v>31.92</v>
      </c>
      <c r="S189" s="6">
        <v>32.869999999999997</v>
      </c>
      <c r="T189" s="6">
        <v>32.01</v>
      </c>
      <c r="AF189">
        <v>23260351103</v>
      </c>
      <c r="AI189" s="4">
        <v>2</v>
      </c>
      <c r="AJ189" s="4" t="s">
        <v>120</v>
      </c>
      <c r="AL189" s="4" t="s">
        <v>44</v>
      </c>
      <c r="AM189" s="4" t="s">
        <v>44</v>
      </c>
    </row>
    <row r="190" spans="1:39">
      <c r="A190" s="10" t="s">
        <v>115</v>
      </c>
      <c r="B190" s="10" t="s">
        <v>111</v>
      </c>
      <c r="D190" s="4" t="s">
        <v>49</v>
      </c>
      <c r="E190" s="5">
        <v>44362</v>
      </c>
      <c r="F190" s="5">
        <v>44362</v>
      </c>
      <c r="G190" s="4" t="s">
        <v>43</v>
      </c>
      <c r="J190" s="4" t="s">
        <v>45</v>
      </c>
      <c r="K190" s="4">
        <v>300</v>
      </c>
      <c r="L190" s="5">
        <v>44362</v>
      </c>
      <c r="M190" s="4" t="s">
        <v>46</v>
      </c>
      <c r="N190" s="4">
        <v>100</v>
      </c>
      <c r="O190" s="4">
        <v>5</v>
      </c>
      <c r="P190" s="5">
        <v>44368</v>
      </c>
      <c r="Q190" s="6">
        <v>36.14</v>
      </c>
      <c r="R190" s="6">
        <v>35.159999999999997</v>
      </c>
      <c r="S190" s="6">
        <v>32.54</v>
      </c>
      <c r="T190" s="6">
        <v>33.049999999999997</v>
      </c>
      <c r="AF190">
        <v>23350400404</v>
      </c>
      <c r="AI190" s="4">
        <v>2</v>
      </c>
      <c r="AJ190" s="4" t="s">
        <v>120</v>
      </c>
      <c r="AL190" s="4" t="s">
        <v>44</v>
      </c>
      <c r="AM190" s="4" t="s">
        <v>44</v>
      </c>
    </row>
    <row r="191" spans="1:39">
      <c r="A191" t="s">
        <v>117</v>
      </c>
      <c r="B191" s="10" t="s">
        <v>118</v>
      </c>
      <c r="D191" s="4" t="s">
        <v>49</v>
      </c>
      <c r="E191" s="5">
        <v>44362</v>
      </c>
      <c r="F191" s="5">
        <v>44362</v>
      </c>
      <c r="G191" s="4" t="s">
        <v>43</v>
      </c>
      <c r="J191" s="4" t="s">
        <v>45</v>
      </c>
      <c r="K191" s="4">
        <v>300</v>
      </c>
      <c r="L191" s="5">
        <v>44362</v>
      </c>
      <c r="M191" s="4" t="s">
        <v>46</v>
      </c>
      <c r="N191" s="4">
        <v>100</v>
      </c>
      <c r="O191" s="4">
        <v>5</v>
      </c>
      <c r="P191" s="5">
        <v>44368</v>
      </c>
      <c r="Q191" s="6" t="s">
        <v>47</v>
      </c>
      <c r="R191" s="6" t="s">
        <v>47</v>
      </c>
      <c r="S191" s="6">
        <v>29.97</v>
      </c>
      <c r="T191" s="6">
        <v>28.75</v>
      </c>
      <c r="AF191">
        <v>23260408201</v>
      </c>
      <c r="AI191" s="4">
        <v>2</v>
      </c>
      <c r="AJ191" s="4" t="s">
        <v>120</v>
      </c>
      <c r="AL191" s="4" t="s">
        <v>44</v>
      </c>
      <c r="AM191" s="4" t="s">
        <v>44</v>
      </c>
    </row>
    <row r="192" spans="1:39">
      <c r="A192" t="s">
        <v>119</v>
      </c>
      <c r="B192" s="10" t="s">
        <v>114</v>
      </c>
      <c r="D192" s="4" t="s">
        <v>49</v>
      </c>
      <c r="E192" s="5">
        <v>44362</v>
      </c>
      <c r="F192" s="5">
        <v>44362</v>
      </c>
      <c r="G192" s="4" t="s">
        <v>43</v>
      </c>
      <c r="J192" s="4" t="s">
        <v>45</v>
      </c>
      <c r="K192" s="4">
        <v>300</v>
      </c>
      <c r="L192" s="5">
        <v>44362</v>
      </c>
      <c r="M192" s="4" t="s">
        <v>46</v>
      </c>
      <c r="N192" s="4">
        <v>100</v>
      </c>
      <c r="O192" s="4">
        <v>5</v>
      </c>
      <c r="P192" s="5">
        <v>44368</v>
      </c>
      <c r="Q192" s="6" t="s">
        <v>47</v>
      </c>
      <c r="R192" s="6" t="s">
        <v>47</v>
      </c>
      <c r="S192" s="6">
        <v>33.51</v>
      </c>
      <c r="T192" s="6">
        <v>33.39</v>
      </c>
      <c r="AF192">
        <v>13930103001</v>
      </c>
      <c r="AI192" s="4">
        <v>2</v>
      </c>
      <c r="AJ192" s="4" t="s">
        <v>120</v>
      </c>
      <c r="AL192" s="4" t="s">
        <v>44</v>
      </c>
      <c r="AM192" s="4" t="s">
        <v>44</v>
      </c>
    </row>
    <row r="193" spans="1:39">
      <c r="A193" s="10" t="s">
        <v>127</v>
      </c>
      <c r="B193" s="10" t="s">
        <v>111</v>
      </c>
      <c r="D193" s="4" t="s">
        <v>42</v>
      </c>
      <c r="E193" s="5">
        <v>44362</v>
      </c>
      <c r="F193" s="5">
        <v>44362</v>
      </c>
      <c r="G193" s="4" t="s">
        <v>52</v>
      </c>
      <c r="J193" s="4" t="s">
        <v>45</v>
      </c>
      <c r="K193" s="4">
        <v>300</v>
      </c>
      <c r="L193" s="5">
        <v>44365</v>
      </c>
      <c r="M193" s="4" t="s">
        <v>46</v>
      </c>
      <c r="N193" s="4">
        <v>100</v>
      </c>
      <c r="O193" s="4">
        <v>5</v>
      </c>
      <c r="P193" s="5">
        <v>44368</v>
      </c>
      <c r="Q193" s="6" t="s">
        <v>47</v>
      </c>
      <c r="R193" s="6" t="s">
        <v>47</v>
      </c>
      <c r="S193" s="6">
        <v>29.1</v>
      </c>
      <c r="T193" s="6">
        <v>28.82</v>
      </c>
      <c r="V193" s="10">
        <f>IF(Q193&lt;'Master Linear Model'!$B$8, (10^((Q193-'Master Linear Model'!$B$2)/'Master Linear Model'!$A$2)),('Master Linear Model'!$B$7/2))</f>
        <v>10</v>
      </c>
      <c r="W193" s="10">
        <f>IF(R193&lt;'Master Linear Model'!$B$8, (10^((R193-'Master Linear Model'!$B$2)/'Master Linear Model'!$A$2)),('Master Linear Model'!$B$7/2))</f>
        <v>10</v>
      </c>
      <c r="X193" s="10">
        <f>AVERAGE(V193:W193)</f>
        <v>10</v>
      </c>
      <c r="Y193" s="10">
        <f>STDEV(V193:W193)</f>
        <v>0</v>
      </c>
      <c r="Z193" s="10">
        <f>X193/O193</f>
        <v>2</v>
      </c>
      <c r="AA193" s="10">
        <f>Y193/O193</f>
        <v>0</v>
      </c>
      <c r="AB193" s="10">
        <f>(Z193*N193)/K193</f>
        <v>0.66666666666666663</v>
      </c>
      <c r="AC193" s="10">
        <f>(AA193*N193)/K193</f>
        <v>0</v>
      </c>
      <c r="AD193" s="10">
        <f>AB193*100</f>
        <v>66.666666666666657</v>
      </c>
      <c r="AE193" s="10">
        <f>AC193*100</f>
        <v>0</v>
      </c>
      <c r="AF193">
        <v>23350400404</v>
      </c>
      <c r="AI193" s="4">
        <v>2</v>
      </c>
      <c r="AJ193" s="4" t="s">
        <v>120</v>
      </c>
      <c r="AL193" s="4" t="s">
        <v>44</v>
      </c>
      <c r="AM193" s="4" t="s">
        <v>44</v>
      </c>
    </row>
    <row r="194" spans="1:39">
      <c r="A194" s="36" t="s">
        <v>124</v>
      </c>
      <c r="B194" s="10" t="s">
        <v>114</v>
      </c>
      <c r="D194" s="4" t="s">
        <v>49</v>
      </c>
      <c r="E194" s="5">
        <v>44362</v>
      </c>
      <c r="F194" s="5">
        <v>44362</v>
      </c>
      <c r="G194" s="4" t="s">
        <v>43</v>
      </c>
      <c r="J194" s="4" t="s">
        <v>45</v>
      </c>
      <c r="K194" s="4">
        <v>300</v>
      </c>
      <c r="L194" s="5">
        <v>44362</v>
      </c>
      <c r="M194" s="4" t="s">
        <v>46</v>
      </c>
      <c r="N194" s="4">
        <v>100</v>
      </c>
      <c r="O194" s="4">
        <v>5</v>
      </c>
      <c r="P194" s="5">
        <v>44368</v>
      </c>
      <c r="Q194" s="6">
        <v>35.549999999999997</v>
      </c>
      <c r="R194" s="6">
        <v>36.24</v>
      </c>
      <c r="S194" s="6">
        <v>33.39</v>
      </c>
      <c r="T194" s="6">
        <v>32.97</v>
      </c>
      <c r="AF194">
        <v>23350230103</v>
      </c>
      <c r="AI194" s="4">
        <v>2</v>
      </c>
      <c r="AJ194" s="4" t="s">
        <v>120</v>
      </c>
      <c r="AL194" s="4" t="s">
        <v>44</v>
      </c>
      <c r="AM194" s="4" t="s">
        <v>44</v>
      </c>
    </row>
    <row r="195" spans="1:39">
      <c r="A195" t="s">
        <v>119</v>
      </c>
      <c r="B195" s="10" t="s">
        <v>114</v>
      </c>
      <c r="D195" s="4" t="s">
        <v>42</v>
      </c>
      <c r="E195" s="5">
        <v>44362</v>
      </c>
      <c r="F195" s="5">
        <v>44362</v>
      </c>
      <c r="G195" s="4" t="s">
        <v>52</v>
      </c>
      <c r="J195" s="4" t="s">
        <v>45</v>
      </c>
      <c r="K195" s="4">
        <v>300</v>
      </c>
      <c r="L195" s="5">
        <v>44362</v>
      </c>
      <c r="M195" s="4" t="s">
        <v>46</v>
      </c>
      <c r="N195" s="4">
        <v>100</v>
      </c>
      <c r="O195" s="4">
        <v>5</v>
      </c>
      <c r="P195" s="5">
        <v>44368</v>
      </c>
      <c r="Q195" s="6" t="s">
        <v>47</v>
      </c>
      <c r="R195" s="6" t="s">
        <v>47</v>
      </c>
      <c r="S195" s="6">
        <v>28.4</v>
      </c>
      <c r="T195" s="6">
        <v>28.6</v>
      </c>
      <c r="V195" s="10">
        <f>IF(Q195&lt;'Master Linear Model'!$B$8, (10^((Q195-'Master Linear Model'!$B$2)/'Master Linear Model'!$A$2)),('Master Linear Model'!$B$7/2))</f>
        <v>10</v>
      </c>
      <c r="W195" s="10">
        <f>IF(R195&lt;'Master Linear Model'!$B$8, (10^((R195-'Master Linear Model'!$B$2)/'Master Linear Model'!$A$2)),('Master Linear Model'!$B$7/2))</f>
        <v>10</v>
      </c>
      <c r="X195" s="10">
        <f>AVERAGE(V195:W195)</f>
        <v>10</v>
      </c>
      <c r="Y195" s="10">
        <f>STDEV(V195:W195)</f>
        <v>0</v>
      </c>
      <c r="Z195" s="10">
        <f>X195/O195</f>
        <v>2</v>
      </c>
      <c r="AA195" s="10">
        <f>Y195/O195</f>
        <v>0</v>
      </c>
      <c r="AB195" s="10">
        <f>(Z195*N195)/K195</f>
        <v>0.66666666666666663</v>
      </c>
      <c r="AC195" s="10">
        <f>(AA195*N195)/K195</f>
        <v>0</v>
      </c>
      <c r="AD195" s="10">
        <f>AB195*100</f>
        <v>66.666666666666657</v>
      </c>
      <c r="AE195" s="10">
        <f>AC195*100</f>
        <v>0</v>
      </c>
      <c r="AI195" s="4">
        <v>2</v>
      </c>
      <c r="AJ195" s="4" t="s">
        <v>120</v>
      </c>
      <c r="AL195" s="4" t="s">
        <v>44</v>
      </c>
      <c r="AM195" s="4" t="s">
        <v>44</v>
      </c>
    </row>
    <row r="196" spans="1:39">
      <c r="A196" s="10" t="s">
        <v>110</v>
      </c>
      <c r="B196" s="10" t="s">
        <v>111</v>
      </c>
      <c r="D196" s="4" t="s">
        <v>49</v>
      </c>
      <c r="E196" s="5">
        <v>44362</v>
      </c>
      <c r="F196" s="5">
        <v>44362</v>
      </c>
      <c r="G196" s="4" t="s">
        <v>43</v>
      </c>
      <c r="J196" s="4" t="s">
        <v>45</v>
      </c>
      <c r="K196" s="4">
        <v>300</v>
      </c>
      <c r="L196" s="5">
        <v>44362</v>
      </c>
      <c r="M196" s="4" t="s">
        <v>46</v>
      </c>
      <c r="N196" s="4">
        <v>100</v>
      </c>
      <c r="O196" s="4">
        <v>5</v>
      </c>
      <c r="P196" s="5">
        <v>44368</v>
      </c>
      <c r="Q196" s="6" t="s">
        <v>47</v>
      </c>
      <c r="R196" s="6" t="s">
        <v>47</v>
      </c>
      <c r="S196" s="6">
        <v>33.11</v>
      </c>
      <c r="T196" s="6">
        <v>32.39</v>
      </c>
      <c r="AI196" s="4">
        <v>2</v>
      </c>
      <c r="AJ196" s="4" t="s">
        <v>120</v>
      </c>
      <c r="AL196" s="4" t="s">
        <v>44</v>
      </c>
      <c r="AM196" s="4" t="s">
        <v>44</v>
      </c>
    </row>
    <row r="197" spans="1:39">
      <c r="A197" s="36" t="s">
        <v>124</v>
      </c>
      <c r="B197" s="10" t="s">
        <v>114</v>
      </c>
      <c r="D197" s="4" t="s">
        <v>42</v>
      </c>
      <c r="E197" s="5">
        <v>44362</v>
      </c>
      <c r="F197" s="5">
        <v>44362</v>
      </c>
      <c r="G197" s="4" t="s">
        <v>50</v>
      </c>
      <c r="J197" s="4" t="s">
        <v>45</v>
      </c>
      <c r="K197" s="4">
        <v>40</v>
      </c>
      <c r="L197" s="5">
        <v>44365</v>
      </c>
      <c r="M197" s="4" t="s">
        <v>50</v>
      </c>
      <c r="N197" s="4">
        <v>60</v>
      </c>
      <c r="O197" s="4">
        <v>5</v>
      </c>
      <c r="P197" s="5">
        <v>44370</v>
      </c>
      <c r="Q197" s="6" t="s">
        <v>47</v>
      </c>
      <c r="R197" s="6" t="s">
        <v>47</v>
      </c>
      <c r="S197" s="6">
        <v>25.93</v>
      </c>
      <c r="T197" s="6">
        <v>25.18</v>
      </c>
      <c r="V197" s="10">
        <f>IF(Q197&lt;'Master Linear Model'!$B$8, (10^((Q197-'Master Linear Model'!$B$2)/'Master Linear Model'!$A$2)),('Master Linear Model'!$B$7/2))</f>
        <v>10</v>
      </c>
      <c r="W197" s="10">
        <f>IF(R197&lt;'Master Linear Model'!$B$8, (10^((R197-'Master Linear Model'!$B$2)/'Master Linear Model'!$A$2)),('Master Linear Model'!$B$7/2))</f>
        <v>10</v>
      </c>
      <c r="X197" s="10">
        <f t="shared" ref="X197:X208" si="80">AVERAGE(V197:W197)</f>
        <v>10</v>
      </c>
      <c r="Y197" s="10">
        <f t="shared" ref="Y197:Y208" si="81">STDEV(V197:W197)</f>
        <v>0</v>
      </c>
      <c r="Z197" s="10">
        <f t="shared" ref="Z197:Z208" si="82">X197/O197</f>
        <v>2</v>
      </c>
      <c r="AA197" s="10">
        <f t="shared" ref="AA197:AA208" si="83">Y197/O197</f>
        <v>0</v>
      </c>
      <c r="AB197" s="10">
        <f t="shared" ref="AB197:AB208" si="84">(Z197*N197)/K197</f>
        <v>3</v>
      </c>
      <c r="AC197" s="10">
        <f t="shared" ref="AC197:AC208" si="85">(AA197*N197)/K197</f>
        <v>0</v>
      </c>
      <c r="AD197" s="10">
        <f t="shared" ref="AD197:AD208" si="86">AB197*100</f>
        <v>300</v>
      </c>
      <c r="AE197" s="10">
        <f t="shared" ref="AE197:AE208" si="87">AC197*100</f>
        <v>0</v>
      </c>
      <c r="AI197" s="4">
        <v>2</v>
      </c>
      <c r="AJ197" s="4" t="s">
        <v>128</v>
      </c>
      <c r="AL197" s="4" t="s">
        <v>44</v>
      </c>
      <c r="AM197" s="4" t="s">
        <v>44</v>
      </c>
    </row>
    <row r="198" spans="1:39">
      <c r="A198" s="36" t="s">
        <v>124</v>
      </c>
      <c r="B198" s="10" t="s">
        <v>114</v>
      </c>
      <c r="D198" s="4" t="s">
        <v>42</v>
      </c>
      <c r="E198" s="5">
        <v>44362</v>
      </c>
      <c r="F198" s="5">
        <v>44362</v>
      </c>
      <c r="G198" s="4" t="s">
        <v>52</v>
      </c>
      <c r="J198" s="4" t="s">
        <v>45</v>
      </c>
      <c r="K198" s="4">
        <v>300</v>
      </c>
      <c r="L198" s="5">
        <v>44365</v>
      </c>
      <c r="M198" s="4" t="s">
        <v>46</v>
      </c>
      <c r="N198" s="4">
        <v>100</v>
      </c>
      <c r="O198" s="4">
        <v>5</v>
      </c>
      <c r="P198" s="5">
        <v>44370</v>
      </c>
      <c r="Q198" s="6" t="s">
        <v>47</v>
      </c>
      <c r="R198" s="6">
        <v>37.39</v>
      </c>
      <c r="S198" s="6">
        <v>29.6</v>
      </c>
      <c r="T198" s="6">
        <v>30.19</v>
      </c>
      <c r="V198" s="10">
        <f>IF(Q198&lt;'Master Linear Model'!$B$8, (10^((Q198-'Master Linear Model'!$B$2)/'Master Linear Model'!$A$2)),('Master Linear Model'!$B$7/2))</f>
        <v>10</v>
      </c>
      <c r="W198" s="10">
        <f>IF(R198&lt;'Master Linear Model'!$B$8, (10^((R198-'Master Linear Model'!$B$2)/'Master Linear Model'!$A$2)),('Master Linear Model'!$B$7/2))</f>
        <v>10</v>
      </c>
      <c r="X198" s="10">
        <f t="shared" si="80"/>
        <v>10</v>
      </c>
      <c r="Y198" s="10">
        <f t="shared" si="81"/>
        <v>0</v>
      </c>
      <c r="Z198" s="10">
        <f t="shared" si="82"/>
        <v>2</v>
      </c>
      <c r="AA198" s="10">
        <f t="shared" si="83"/>
        <v>0</v>
      </c>
      <c r="AB198" s="10">
        <f t="shared" si="84"/>
        <v>0.66666666666666663</v>
      </c>
      <c r="AC198" s="10">
        <f t="shared" si="85"/>
        <v>0</v>
      </c>
      <c r="AD198" s="10">
        <f t="shared" si="86"/>
        <v>66.666666666666657</v>
      </c>
      <c r="AE198" s="10">
        <f t="shared" si="87"/>
        <v>0</v>
      </c>
      <c r="AI198" s="4">
        <v>2</v>
      </c>
      <c r="AJ198" s="4" t="s">
        <v>128</v>
      </c>
      <c r="AL198" s="4" t="s">
        <v>44</v>
      </c>
      <c r="AM198" s="4" t="s">
        <v>44</v>
      </c>
    </row>
    <row r="199" spans="1:39">
      <c r="A199" s="10" t="s">
        <v>119</v>
      </c>
      <c r="B199" s="10" t="s">
        <v>114</v>
      </c>
      <c r="D199" s="4" t="s">
        <v>42</v>
      </c>
      <c r="E199" s="5">
        <v>44362</v>
      </c>
      <c r="F199" s="5">
        <v>44362</v>
      </c>
      <c r="G199" s="4" t="s">
        <v>50</v>
      </c>
      <c r="J199" s="4" t="s">
        <v>45</v>
      </c>
      <c r="K199" s="4">
        <v>40</v>
      </c>
      <c r="L199" s="5">
        <v>44365</v>
      </c>
      <c r="M199" s="4" t="s">
        <v>50</v>
      </c>
      <c r="N199" s="4">
        <v>60</v>
      </c>
      <c r="O199" s="4">
        <v>5</v>
      </c>
      <c r="P199" s="5">
        <v>44370</v>
      </c>
      <c r="Q199" s="6" t="s">
        <v>47</v>
      </c>
      <c r="R199" s="6" t="s">
        <v>47</v>
      </c>
      <c r="S199" s="6">
        <v>25.85</v>
      </c>
      <c r="T199" s="6">
        <v>25.42</v>
      </c>
      <c r="V199" s="10">
        <f>IF(Q199&lt;'Master Linear Model'!$B$8, (10^((Q199-'Master Linear Model'!$B$2)/'Master Linear Model'!$A$2)),('Master Linear Model'!$B$7/2))</f>
        <v>10</v>
      </c>
      <c r="W199" s="10">
        <f>IF(R199&lt;'Master Linear Model'!$B$8, (10^((R199-'Master Linear Model'!$B$2)/'Master Linear Model'!$A$2)),('Master Linear Model'!$B$7/2))</f>
        <v>10</v>
      </c>
      <c r="X199" s="10">
        <f t="shared" si="80"/>
        <v>10</v>
      </c>
      <c r="Y199" s="10">
        <f t="shared" si="81"/>
        <v>0</v>
      </c>
      <c r="Z199" s="10">
        <f t="shared" si="82"/>
        <v>2</v>
      </c>
      <c r="AA199" s="10">
        <f t="shared" si="83"/>
        <v>0</v>
      </c>
      <c r="AB199" s="10">
        <f t="shared" si="84"/>
        <v>3</v>
      </c>
      <c r="AC199" s="10">
        <f t="shared" si="85"/>
        <v>0</v>
      </c>
      <c r="AD199" s="10">
        <f t="shared" si="86"/>
        <v>300</v>
      </c>
      <c r="AE199" s="10">
        <f t="shared" si="87"/>
        <v>0</v>
      </c>
      <c r="AI199" s="4">
        <v>2</v>
      </c>
      <c r="AJ199" s="4" t="s">
        <v>128</v>
      </c>
      <c r="AL199" s="4" t="s">
        <v>44</v>
      </c>
      <c r="AM199" s="4" t="s">
        <v>44</v>
      </c>
    </row>
    <row r="200" spans="1:39">
      <c r="A200" s="10" t="s">
        <v>125</v>
      </c>
      <c r="B200" s="10" t="s">
        <v>111</v>
      </c>
      <c r="D200" s="4" t="s">
        <v>42</v>
      </c>
      <c r="E200" s="5">
        <v>44362</v>
      </c>
      <c r="F200" s="5">
        <v>44362</v>
      </c>
      <c r="G200" s="4" t="s">
        <v>52</v>
      </c>
      <c r="J200" s="4" t="s">
        <v>45</v>
      </c>
      <c r="K200" s="4">
        <v>300</v>
      </c>
      <c r="L200" s="5">
        <v>44365</v>
      </c>
      <c r="M200" s="4" t="s">
        <v>46</v>
      </c>
      <c r="N200" s="4">
        <v>100</v>
      </c>
      <c r="O200" s="4">
        <v>5</v>
      </c>
      <c r="P200" s="5">
        <v>44370</v>
      </c>
      <c r="Q200" s="6" t="s">
        <v>47</v>
      </c>
      <c r="R200" s="6">
        <v>37.39</v>
      </c>
      <c r="S200" s="6">
        <v>28.67</v>
      </c>
      <c r="T200" s="6">
        <v>28.74</v>
      </c>
      <c r="V200" s="10">
        <f>IF(Q200&lt;'Master Linear Model'!$B$8, (10^((Q200-'Master Linear Model'!$B$2)/'Master Linear Model'!$A$2)),('Master Linear Model'!$B$7/2))</f>
        <v>10</v>
      </c>
      <c r="W200" s="10">
        <f>IF(R200&lt;'Master Linear Model'!$B$8, (10^((R200-'Master Linear Model'!$B$2)/'Master Linear Model'!$A$2)),('Master Linear Model'!$B$7/2))</f>
        <v>10</v>
      </c>
      <c r="X200" s="10">
        <f t="shared" si="80"/>
        <v>10</v>
      </c>
      <c r="Y200" s="10">
        <f t="shared" si="81"/>
        <v>0</v>
      </c>
      <c r="Z200" s="10">
        <f t="shared" si="82"/>
        <v>2</v>
      </c>
      <c r="AA200" s="10">
        <f t="shared" si="83"/>
        <v>0</v>
      </c>
      <c r="AB200" s="10">
        <f t="shared" si="84"/>
        <v>0.66666666666666663</v>
      </c>
      <c r="AC200" s="10">
        <f t="shared" si="85"/>
        <v>0</v>
      </c>
      <c r="AD200" s="10">
        <f t="shared" si="86"/>
        <v>66.666666666666657</v>
      </c>
      <c r="AE200" s="10">
        <f t="shared" si="87"/>
        <v>0</v>
      </c>
      <c r="AI200" s="4">
        <v>2</v>
      </c>
      <c r="AJ200" s="4" t="s">
        <v>128</v>
      </c>
      <c r="AL200" s="4" t="s">
        <v>44</v>
      </c>
      <c r="AM200" s="4" t="s">
        <v>44</v>
      </c>
    </row>
    <row r="201" spans="1:39">
      <c r="A201" s="10" t="s">
        <v>110</v>
      </c>
      <c r="B201" s="10" t="s">
        <v>111</v>
      </c>
      <c r="D201" s="4" t="s">
        <v>42</v>
      </c>
      <c r="E201" s="5">
        <v>44362</v>
      </c>
      <c r="F201" s="5">
        <v>44362</v>
      </c>
      <c r="G201" s="4" t="s">
        <v>50</v>
      </c>
      <c r="J201" s="4" t="s">
        <v>45</v>
      </c>
      <c r="K201" s="4">
        <v>40</v>
      </c>
      <c r="L201" s="5">
        <v>44365</v>
      </c>
      <c r="M201" s="4" t="s">
        <v>50</v>
      </c>
      <c r="N201" s="4">
        <v>60</v>
      </c>
      <c r="O201" s="4">
        <v>5</v>
      </c>
      <c r="P201" s="5">
        <v>44370</v>
      </c>
      <c r="Q201" s="6" t="s">
        <v>47</v>
      </c>
      <c r="R201" s="6" t="s">
        <v>47</v>
      </c>
      <c r="S201" s="6">
        <v>22.78</v>
      </c>
      <c r="T201" s="6">
        <v>24.97</v>
      </c>
      <c r="V201" s="10">
        <f>IF(Q201&lt;'Master Linear Model'!$B$8, (10^((Q201-'Master Linear Model'!$B$2)/'Master Linear Model'!$A$2)),('Master Linear Model'!$B$7/2))</f>
        <v>10</v>
      </c>
      <c r="W201" s="10">
        <f>IF(R201&lt;'Master Linear Model'!$B$8, (10^((R201-'Master Linear Model'!$B$2)/'Master Linear Model'!$A$2)),('Master Linear Model'!$B$7/2))</f>
        <v>10</v>
      </c>
      <c r="X201" s="10">
        <f t="shared" si="80"/>
        <v>10</v>
      </c>
      <c r="Y201" s="10">
        <f t="shared" si="81"/>
        <v>0</v>
      </c>
      <c r="Z201" s="10">
        <f t="shared" si="82"/>
        <v>2</v>
      </c>
      <c r="AA201" s="10">
        <f t="shared" si="83"/>
        <v>0</v>
      </c>
      <c r="AB201" s="10">
        <f t="shared" si="84"/>
        <v>3</v>
      </c>
      <c r="AC201" s="10">
        <f t="shared" si="85"/>
        <v>0</v>
      </c>
      <c r="AD201" s="10">
        <f t="shared" si="86"/>
        <v>300</v>
      </c>
      <c r="AE201" s="10">
        <f t="shared" si="87"/>
        <v>0</v>
      </c>
      <c r="AI201" s="4">
        <v>2</v>
      </c>
      <c r="AJ201" s="4" t="s">
        <v>128</v>
      </c>
      <c r="AL201" s="4" t="s">
        <v>44</v>
      </c>
      <c r="AM201" s="4" t="s">
        <v>44</v>
      </c>
    </row>
    <row r="202" spans="1:39">
      <c r="A202" s="10" t="s">
        <v>115</v>
      </c>
      <c r="B202" s="10" t="s">
        <v>111</v>
      </c>
      <c r="D202" s="4" t="s">
        <v>42</v>
      </c>
      <c r="E202" s="5">
        <v>44362</v>
      </c>
      <c r="F202" s="5">
        <v>44362</v>
      </c>
      <c r="G202" s="4" t="s">
        <v>52</v>
      </c>
      <c r="J202" s="4" t="s">
        <v>45</v>
      </c>
      <c r="K202" s="4">
        <v>300</v>
      </c>
      <c r="L202" s="5">
        <v>44365</v>
      </c>
      <c r="M202" s="4" t="s">
        <v>46</v>
      </c>
      <c r="N202" s="4">
        <v>100</v>
      </c>
      <c r="O202" s="4">
        <v>5</v>
      </c>
      <c r="P202" s="5">
        <v>44370</v>
      </c>
      <c r="Q202" s="6">
        <v>37.49</v>
      </c>
      <c r="R202" s="6">
        <v>37.409999999999997</v>
      </c>
      <c r="S202" s="6">
        <v>29.09</v>
      </c>
      <c r="T202" s="6">
        <v>28.86</v>
      </c>
      <c r="V202" s="10">
        <f>IF(Q202&lt;'Master Linear Model'!$B$8, (10^((Q202-'Master Linear Model'!$B$2)/'Master Linear Model'!$A$2)),('Master Linear Model'!$B$7/2))</f>
        <v>10</v>
      </c>
      <c r="W202" s="10">
        <f>IF(R202&lt;'Master Linear Model'!$B$8, (10^((R202-'Master Linear Model'!$B$2)/'Master Linear Model'!$A$2)),('Master Linear Model'!$B$7/2))</f>
        <v>10</v>
      </c>
      <c r="X202" s="10">
        <f t="shared" si="80"/>
        <v>10</v>
      </c>
      <c r="Y202" s="10">
        <f t="shared" si="81"/>
        <v>0</v>
      </c>
      <c r="Z202" s="10">
        <f t="shared" si="82"/>
        <v>2</v>
      </c>
      <c r="AA202" s="10">
        <f t="shared" si="83"/>
        <v>0</v>
      </c>
      <c r="AB202" s="10">
        <f t="shared" si="84"/>
        <v>0.66666666666666663</v>
      </c>
      <c r="AC202" s="10">
        <f t="shared" si="85"/>
        <v>0</v>
      </c>
      <c r="AD202" s="10">
        <f t="shared" si="86"/>
        <v>66.666666666666657</v>
      </c>
      <c r="AE202" s="10">
        <f t="shared" si="87"/>
        <v>0</v>
      </c>
      <c r="AI202" s="4">
        <v>2</v>
      </c>
      <c r="AJ202" s="4" t="s">
        <v>128</v>
      </c>
      <c r="AL202" s="4" t="s">
        <v>44</v>
      </c>
      <c r="AM202" s="4" t="s">
        <v>44</v>
      </c>
    </row>
    <row r="203" spans="1:39">
      <c r="A203" s="10" t="s">
        <v>116</v>
      </c>
      <c r="B203" s="10" t="s">
        <v>114</v>
      </c>
      <c r="D203" s="4" t="s">
        <v>42</v>
      </c>
      <c r="E203" s="5">
        <v>44362</v>
      </c>
      <c r="F203" s="5">
        <v>44362</v>
      </c>
      <c r="G203" s="4" t="s">
        <v>50</v>
      </c>
      <c r="J203" s="4" t="s">
        <v>45</v>
      </c>
      <c r="K203" s="4">
        <v>40</v>
      </c>
      <c r="L203" s="5">
        <v>44365</v>
      </c>
      <c r="M203" s="4" t="s">
        <v>50</v>
      </c>
      <c r="N203" s="4">
        <v>60</v>
      </c>
      <c r="O203" s="4">
        <v>5</v>
      </c>
      <c r="P203" s="5">
        <v>44370</v>
      </c>
      <c r="Q203" s="6" t="s">
        <v>47</v>
      </c>
      <c r="R203" s="6" t="s">
        <v>47</v>
      </c>
      <c r="S203" s="6">
        <v>25.76</v>
      </c>
      <c r="T203" s="6">
        <v>24.62</v>
      </c>
      <c r="V203" s="10">
        <f>IF(Q203&lt;'Master Linear Model'!$B$8, (10^((Q203-'Master Linear Model'!$B$2)/'Master Linear Model'!$A$2)),('Master Linear Model'!$B$7/2))</f>
        <v>10</v>
      </c>
      <c r="W203" s="10">
        <f>IF(R203&lt;'Master Linear Model'!$B$8, (10^((R203-'Master Linear Model'!$B$2)/'Master Linear Model'!$A$2)),('Master Linear Model'!$B$7/2))</f>
        <v>10</v>
      </c>
      <c r="X203" s="10">
        <f t="shared" si="80"/>
        <v>10</v>
      </c>
      <c r="Y203" s="10">
        <f t="shared" si="81"/>
        <v>0</v>
      </c>
      <c r="Z203" s="10">
        <f t="shared" si="82"/>
        <v>2</v>
      </c>
      <c r="AA203" s="10">
        <f t="shared" si="83"/>
        <v>0</v>
      </c>
      <c r="AB203" s="10">
        <f t="shared" si="84"/>
        <v>3</v>
      </c>
      <c r="AC203" s="10">
        <f t="shared" si="85"/>
        <v>0</v>
      </c>
      <c r="AD203" s="10">
        <f t="shared" si="86"/>
        <v>300</v>
      </c>
      <c r="AE203" s="10">
        <f t="shared" si="87"/>
        <v>0</v>
      </c>
      <c r="AI203" s="4">
        <v>2</v>
      </c>
      <c r="AJ203" s="4" t="s">
        <v>128</v>
      </c>
      <c r="AL203" s="4" t="s">
        <v>44</v>
      </c>
      <c r="AM203" s="4" t="s">
        <v>44</v>
      </c>
    </row>
    <row r="204" spans="1:39">
      <c r="A204" s="10" t="s">
        <v>110</v>
      </c>
      <c r="B204" s="10" t="s">
        <v>111</v>
      </c>
      <c r="D204" s="4" t="s">
        <v>42</v>
      </c>
      <c r="E204" s="5">
        <v>44362</v>
      </c>
      <c r="F204" s="5">
        <v>44362</v>
      </c>
      <c r="G204" s="4" t="s">
        <v>52</v>
      </c>
      <c r="J204" s="4" t="s">
        <v>45</v>
      </c>
      <c r="K204" s="4">
        <v>300</v>
      </c>
      <c r="L204" s="5">
        <v>44365</v>
      </c>
      <c r="M204" s="4" t="s">
        <v>46</v>
      </c>
      <c r="N204" s="4">
        <v>100</v>
      </c>
      <c r="O204" s="4">
        <v>5</v>
      </c>
      <c r="P204" s="5">
        <v>44370</v>
      </c>
      <c r="Q204" s="6" t="s">
        <v>47</v>
      </c>
      <c r="R204" s="6" t="s">
        <v>47</v>
      </c>
      <c r="S204" s="6">
        <v>30.12</v>
      </c>
      <c r="T204" s="6">
        <v>30.39</v>
      </c>
      <c r="V204" s="10">
        <f>IF(Q204&lt;'Master Linear Model'!$B$8, (10^((Q204-'Master Linear Model'!$B$2)/'Master Linear Model'!$A$2)),('Master Linear Model'!$B$7/2))</f>
        <v>10</v>
      </c>
      <c r="W204" s="10">
        <f>IF(R204&lt;'Master Linear Model'!$B$8, (10^((R204-'Master Linear Model'!$B$2)/'Master Linear Model'!$A$2)),('Master Linear Model'!$B$7/2))</f>
        <v>10</v>
      </c>
      <c r="X204" s="10">
        <f t="shared" si="80"/>
        <v>10</v>
      </c>
      <c r="Y204" s="10">
        <f t="shared" si="81"/>
        <v>0</v>
      </c>
      <c r="Z204" s="10">
        <f t="shared" si="82"/>
        <v>2</v>
      </c>
      <c r="AA204" s="10">
        <f t="shared" si="83"/>
        <v>0</v>
      </c>
      <c r="AB204" s="10">
        <f t="shared" si="84"/>
        <v>0.66666666666666663</v>
      </c>
      <c r="AC204" s="10">
        <f t="shared" si="85"/>
        <v>0</v>
      </c>
      <c r="AD204" s="10">
        <f t="shared" si="86"/>
        <v>66.666666666666657</v>
      </c>
      <c r="AE204" s="10">
        <f t="shared" si="87"/>
        <v>0</v>
      </c>
      <c r="AI204" s="4">
        <v>2</v>
      </c>
      <c r="AJ204" s="4" t="s">
        <v>128</v>
      </c>
      <c r="AL204" s="4" t="s">
        <v>44</v>
      </c>
      <c r="AM204" s="4" t="s">
        <v>44</v>
      </c>
    </row>
    <row r="205" spans="1:39">
      <c r="A205" s="10" t="s">
        <v>117</v>
      </c>
      <c r="B205" s="10" t="s">
        <v>118</v>
      </c>
      <c r="D205" s="4" t="s">
        <v>42</v>
      </c>
      <c r="E205" s="5">
        <v>44362</v>
      </c>
      <c r="F205" s="5">
        <v>44362</v>
      </c>
      <c r="G205" s="4" t="s">
        <v>50</v>
      </c>
      <c r="J205" s="4" t="s">
        <v>45</v>
      </c>
      <c r="K205" s="4">
        <v>40</v>
      </c>
      <c r="L205" s="5">
        <v>44365</v>
      </c>
      <c r="M205" s="4" t="s">
        <v>50</v>
      </c>
      <c r="N205" s="4">
        <v>60</v>
      </c>
      <c r="O205" s="4">
        <v>5</v>
      </c>
      <c r="P205" s="5">
        <v>44370</v>
      </c>
      <c r="Q205" s="6" t="s">
        <v>47</v>
      </c>
      <c r="R205" s="6" t="s">
        <v>47</v>
      </c>
      <c r="S205" s="6">
        <v>23.49</v>
      </c>
      <c r="T205" s="6">
        <v>24.74</v>
      </c>
      <c r="V205" s="10">
        <f>IF(Q205&lt;'Master Linear Model'!$B$8, (10^((Q205-'Master Linear Model'!$B$2)/'Master Linear Model'!$A$2)),('Master Linear Model'!$B$7/2))</f>
        <v>10</v>
      </c>
      <c r="W205" s="10">
        <f>IF(R205&lt;'Master Linear Model'!$B$8, (10^((R205-'Master Linear Model'!$B$2)/'Master Linear Model'!$A$2)),('Master Linear Model'!$B$7/2))</f>
        <v>10</v>
      </c>
      <c r="X205" s="10">
        <f t="shared" si="80"/>
        <v>10</v>
      </c>
      <c r="Y205" s="10">
        <f t="shared" si="81"/>
        <v>0</v>
      </c>
      <c r="Z205" s="10">
        <f t="shared" si="82"/>
        <v>2</v>
      </c>
      <c r="AA205" s="10">
        <f t="shared" si="83"/>
        <v>0</v>
      </c>
      <c r="AB205" s="10">
        <f t="shared" si="84"/>
        <v>3</v>
      </c>
      <c r="AC205" s="10">
        <f t="shared" si="85"/>
        <v>0</v>
      </c>
      <c r="AD205" s="10">
        <f t="shared" si="86"/>
        <v>300</v>
      </c>
      <c r="AE205" s="10">
        <f t="shared" si="87"/>
        <v>0</v>
      </c>
      <c r="AI205" s="4">
        <v>2</v>
      </c>
      <c r="AJ205" s="4" t="s">
        <v>128</v>
      </c>
      <c r="AL205" s="4" t="s">
        <v>44</v>
      </c>
      <c r="AM205" s="4" t="s">
        <v>44</v>
      </c>
    </row>
    <row r="206" spans="1:39">
      <c r="A206" s="10" t="s">
        <v>113</v>
      </c>
      <c r="B206" s="10" t="s">
        <v>114</v>
      </c>
      <c r="D206" s="4" t="s">
        <v>42</v>
      </c>
      <c r="E206" s="5">
        <v>44362</v>
      </c>
      <c r="F206" s="5">
        <v>44362</v>
      </c>
      <c r="G206" s="4" t="s">
        <v>50</v>
      </c>
      <c r="J206" s="4" t="s">
        <v>45</v>
      </c>
      <c r="K206" s="4">
        <v>40</v>
      </c>
      <c r="L206" s="5">
        <v>44365</v>
      </c>
      <c r="M206" s="4" t="s">
        <v>50</v>
      </c>
      <c r="N206" s="4">
        <v>60</v>
      </c>
      <c r="O206" s="4">
        <v>5</v>
      </c>
      <c r="P206" s="5">
        <v>44370</v>
      </c>
      <c r="Q206" s="6" t="s">
        <v>47</v>
      </c>
      <c r="R206" s="6" t="s">
        <v>47</v>
      </c>
      <c r="S206" s="6">
        <v>23.52</v>
      </c>
      <c r="T206" s="6">
        <v>24.57</v>
      </c>
      <c r="V206" s="10">
        <f>IF(Q206&lt;'Master Linear Model'!$B$8, (10^((Q206-'Master Linear Model'!$B$2)/'Master Linear Model'!$A$2)),('Master Linear Model'!$B$7/2))</f>
        <v>10</v>
      </c>
      <c r="W206" s="10">
        <f>IF(R206&lt;'Master Linear Model'!$B$8, (10^((R206-'Master Linear Model'!$B$2)/'Master Linear Model'!$A$2)),('Master Linear Model'!$B$7/2))</f>
        <v>10</v>
      </c>
      <c r="X206" s="10">
        <f t="shared" si="80"/>
        <v>10</v>
      </c>
      <c r="Y206" s="10">
        <f t="shared" si="81"/>
        <v>0</v>
      </c>
      <c r="Z206" s="10">
        <f t="shared" si="82"/>
        <v>2</v>
      </c>
      <c r="AA206" s="10">
        <f t="shared" si="83"/>
        <v>0</v>
      </c>
      <c r="AB206" s="10">
        <f t="shared" si="84"/>
        <v>3</v>
      </c>
      <c r="AC206" s="10">
        <f t="shared" si="85"/>
        <v>0</v>
      </c>
      <c r="AD206" s="10">
        <f t="shared" si="86"/>
        <v>300</v>
      </c>
      <c r="AE206" s="10">
        <f t="shared" si="87"/>
        <v>0</v>
      </c>
      <c r="AI206" s="4">
        <v>2</v>
      </c>
      <c r="AJ206" s="4" t="s">
        <v>128</v>
      </c>
      <c r="AL206" s="4" t="s">
        <v>44</v>
      </c>
      <c r="AM206" s="4" t="s">
        <v>44</v>
      </c>
    </row>
    <row r="207" spans="1:39">
      <c r="A207" s="10" t="s">
        <v>125</v>
      </c>
      <c r="B207" s="10" t="s">
        <v>111</v>
      </c>
      <c r="D207" s="4" t="s">
        <v>42</v>
      </c>
      <c r="E207" s="5">
        <v>44362</v>
      </c>
      <c r="F207" s="5">
        <v>44362</v>
      </c>
      <c r="G207" s="4" t="s">
        <v>50</v>
      </c>
      <c r="J207" s="4" t="s">
        <v>45</v>
      </c>
      <c r="K207" s="4">
        <v>40</v>
      </c>
      <c r="L207" s="5">
        <v>44365</v>
      </c>
      <c r="M207" s="4" t="s">
        <v>50</v>
      </c>
      <c r="N207" s="4">
        <v>60</v>
      </c>
      <c r="O207" s="4">
        <v>5</v>
      </c>
      <c r="P207" s="5">
        <v>44370</v>
      </c>
      <c r="Q207" s="6" t="s">
        <v>47</v>
      </c>
      <c r="R207" s="6" t="s">
        <v>47</v>
      </c>
      <c r="S207" s="6">
        <v>31.1</v>
      </c>
      <c r="T207" s="6">
        <v>23.1</v>
      </c>
      <c r="V207" s="10">
        <f>IF(Q207&lt;'Master Linear Model'!$B$8, (10^((Q207-'Master Linear Model'!$B$2)/'Master Linear Model'!$A$2)),('Master Linear Model'!$B$7/2))</f>
        <v>10</v>
      </c>
      <c r="W207" s="10">
        <f>IF(R207&lt;'Master Linear Model'!$B$8, (10^((R207-'Master Linear Model'!$B$2)/'Master Linear Model'!$A$2)),('Master Linear Model'!$B$7/2))</f>
        <v>10</v>
      </c>
      <c r="X207" s="10">
        <f t="shared" si="80"/>
        <v>10</v>
      </c>
      <c r="Y207" s="10">
        <f t="shared" si="81"/>
        <v>0</v>
      </c>
      <c r="Z207" s="10">
        <f t="shared" si="82"/>
        <v>2</v>
      </c>
      <c r="AA207" s="10">
        <f t="shared" si="83"/>
        <v>0</v>
      </c>
      <c r="AB207" s="10">
        <f t="shared" si="84"/>
        <v>3</v>
      </c>
      <c r="AC207" s="10">
        <f t="shared" si="85"/>
        <v>0</v>
      </c>
      <c r="AD207" s="10">
        <f t="shared" si="86"/>
        <v>300</v>
      </c>
      <c r="AE207" s="10">
        <f t="shared" si="87"/>
        <v>0</v>
      </c>
      <c r="AI207" s="4">
        <v>2</v>
      </c>
      <c r="AJ207" s="4" t="s">
        <v>128</v>
      </c>
      <c r="AL207" s="4" t="s">
        <v>44</v>
      </c>
      <c r="AM207" s="4" t="s">
        <v>44</v>
      </c>
    </row>
    <row r="208" spans="1:39">
      <c r="A208" s="10" t="s">
        <v>127</v>
      </c>
      <c r="B208" s="10" t="s">
        <v>111</v>
      </c>
      <c r="D208" s="4" t="s">
        <v>42</v>
      </c>
      <c r="E208" s="5">
        <v>44362</v>
      </c>
      <c r="F208" s="5">
        <v>44362</v>
      </c>
      <c r="G208" s="4" t="s">
        <v>50</v>
      </c>
      <c r="J208" s="4" t="s">
        <v>45</v>
      </c>
      <c r="K208" s="4">
        <v>40</v>
      </c>
      <c r="L208" s="5">
        <v>44365</v>
      </c>
      <c r="M208" s="4" t="s">
        <v>50</v>
      </c>
      <c r="N208" s="4">
        <v>60</v>
      </c>
      <c r="O208" s="4">
        <v>5</v>
      </c>
      <c r="P208" s="5">
        <v>44370</v>
      </c>
      <c r="Q208" s="6" t="s">
        <v>47</v>
      </c>
      <c r="R208" s="6" t="s">
        <v>47</v>
      </c>
      <c r="S208" s="6">
        <v>24.74</v>
      </c>
      <c r="T208" s="6">
        <v>24.51</v>
      </c>
      <c r="V208" s="10">
        <f>IF(Q208&lt;'Master Linear Model'!$B$8, (10^((Q208-'Master Linear Model'!$B$2)/'Master Linear Model'!$A$2)),('Master Linear Model'!$B$7/2))</f>
        <v>10</v>
      </c>
      <c r="W208" s="10">
        <f>IF(R208&lt;'Master Linear Model'!$B$8, (10^((R208-'Master Linear Model'!$B$2)/'Master Linear Model'!$A$2)),('Master Linear Model'!$B$7/2))</f>
        <v>10</v>
      </c>
      <c r="X208" s="10">
        <f t="shared" si="80"/>
        <v>10</v>
      </c>
      <c r="Y208" s="10">
        <f t="shared" si="81"/>
        <v>0</v>
      </c>
      <c r="Z208" s="10">
        <f t="shared" si="82"/>
        <v>2</v>
      </c>
      <c r="AA208" s="10">
        <f t="shared" si="83"/>
        <v>0</v>
      </c>
      <c r="AB208" s="10">
        <f t="shared" si="84"/>
        <v>3</v>
      </c>
      <c r="AC208" s="10">
        <f t="shared" si="85"/>
        <v>0</v>
      </c>
      <c r="AD208" s="10">
        <f t="shared" si="86"/>
        <v>300</v>
      </c>
      <c r="AE208" s="10">
        <f t="shared" si="87"/>
        <v>0</v>
      </c>
      <c r="AI208" s="4">
        <v>2</v>
      </c>
      <c r="AJ208" s="4" t="s">
        <v>128</v>
      </c>
      <c r="AL208" s="4" t="s">
        <v>44</v>
      </c>
      <c r="AM208" s="4" t="s">
        <v>44</v>
      </c>
    </row>
    <row r="209" spans="1:39" s="28" customFormat="1">
      <c r="A209" s="27" t="s">
        <v>115</v>
      </c>
      <c r="B209" s="27" t="s">
        <v>111</v>
      </c>
      <c r="C209" s="54"/>
      <c r="D209" s="28" t="s">
        <v>42</v>
      </c>
      <c r="E209" s="29">
        <v>44362</v>
      </c>
      <c r="F209" s="29">
        <v>44362</v>
      </c>
      <c r="G209" s="28" t="s">
        <v>50</v>
      </c>
      <c r="J209" s="41" t="s">
        <v>45</v>
      </c>
      <c r="K209" s="28">
        <v>40</v>
      </c>
      <c r="L209" s="29">
        <v>44365</v>
      </c>
      <c r="M209" s="28" t="s">
        <v>50</v>
      </c>
      <c r="N209" s="28">
        <v>60</v>
      </c>
      <c r="O209" s="28">
        <v>5</v>
      </c>
      <c r="P209" s="29">
        <v>44370</v>
      </c>
      <c r="Q209" s="32">
        <v>36.47</v>
      </c>
      <c r="R209" s="32" t="s">
        <v>47</v>
      </c>
      <c r="S209" s="32">
        <v>25.11</v>
      </c>
      <c r="T209" s="32">
        <v>25.52</v>
      </c>
      <c r="U209" s="27"/>
      <c r="V209" s="27">
        <f>IF(Q209&lt;'Master Linear Model'!$B$8, (10^((Q209-'Master Linear Model'!$B$2)/'Master Linear Model'!$A$2)),('Master Linear Model'!$B$7/2))</f>
        <v>10</v>
      </c>
      <c r="W209" s="27">
        <f>IF(R209&lt;'Master Linear Model'!$B$8, (10^((R209-'Master Linear Model'!$B$2)/'Master Linear Model'!$A$2)),('Master Linear Model'!$B$7/2))</f>
        <v>10</v>
      </c>
      <c r="X209" s="27">
        <f>AVERAGE(V209:W209)</f>
        <v>10</v>
      </c>
      <c r="Y209" s="27">
        <f>STDEV(V209:W209)</f>
        <v>0</v>
      </c>
      <c r="Z209" s="27">
        <f>X209/O209</f>
        <v>2</v>
      </c>
      <c r="AA209" s="27">
        <f>Y209/O209</f>
        <v>0</v>
      </c>
      <c r="AB209" s="27">
        <f>(Z209*N209)/K209</f>
        <v>3</v>
      </c>
      <c r="AC209" s="27">
        <f>(AA209*N209)/K209</f>
        <v>0</v>
      </c>
      <c r="AD209" s="27">
        <f>AB209*100</f>
        <v>300</v>
      </c>
      <c r="AE209" s="27">
        <f>AC209*100</f>
        <v>0</v>
      </c>
      <c r="AI209" s="28">
        <v>2</v>
      </c>
      <c r="AJ209" s="28" t="s">
        <v>128</v>
      </c>
      <c r="AL209" s="28" t="s">
        <v>44</v>
      </c>
      <c r="AM209" s="28" t="s">
        <v>44</v>
      </c>
    </row>
    <row r="210" spans="1:39">
      <c r="A210" s="10" t="s">
        <v>58</v>
      </c>
      <c r="B210" s="10" t="s">
        <v>59</v>
      </c>
      <c r="D210" s="4" t="s">
        <v>49</v>
      </c>
      <c r="E210" s="5">
        <v>44369</v>
      </c>
      <c r="F210" s="5">
        <v>44369</v>
      </c>
      <c r="G210" s="4" t="s">
        <v>43</v>
      </c>
      <c r="J210" s="4" t="s">
        <v>45</v>
      </c>
      <c r="K210" s="4">
        <v>300</v>
      </c>
      <c r="L210" s="5">
        <v>44370</v>
      </c>
      <c r="M210" s="4" t="s">
        <v>46</v>
      </c>
      <c r="N210" s="4">
        <v>100</v>
      </c>
      <c r="O210" s="4">
        <v>5</v>
      </c>
      <c r="P210" s="5">
        <v>44370</v>
      </c>
      <c r="Q210" s="6" t="s">
        <v>47</v>
      </c>
      <c r="R210" s="6" t="s">
        <v>47</v>
      </c>
      <c r="S210" s="6">
        <v>30.9</v>
      </c>
      <c r="T210" s="6">
        <v>33.630000000000003</v>
      </c>
      <c r="AI210" s="4">
        <v>2</v>
      </c>
      <c r="AJ210" s="4" t="s">
        <v>128</v>
      </c>
      <c r="AL210" s="4" t="s">
        <v>44</v>
      </c>
      <c r="AM210" s="4" t="s">
        <v>44</v>
      </c>
    </row>
    <row r="211" spans="1:39">
      <c r="A211" s="10" t="s">
        <v>113</v>
      </c>
      <c r="B211" s="10" t="s">
        <v>114</v>
      </c>
      <c r="D211" s="4" t="s">
        <v>49</v>
      </c>
      <c r="E211" s="5">
        <v>44369</v>
      </c>
      <c r="F211" s="5">
        <v>44369</v>
      </c>
      <c r="G211" s="4" t="s">
        <v>43</v>
      </c>
      <c r="J211" s="4" t="s">
        <v>45</v>
      </c>
      <c r="K211" s="4">
        <v>300</v>
      </c>
      <c r="L211" s="5">
        <v>44370</v>
      </c>
      <c r="M211" s="4" t="s">
        <v>46</v>
      </c>
      <c r="N211" s="4">
        <v>100</v>
      </c>
      <c r="O211" s="4">
        <v>5</v>
      </c>
      <c r="P211" s="5">
        <v>44370</v>
      </c>
      <c r="Q211" s="6">
        <v>35.35</v>
      </c>
      <c r="R211" s="6">
        <v>34.770000000000003</v>
      </c>
      <c r="S211" s="6">
        <v>32.15</v>
      </c>
      <c r="T211" s="6">
        <v>31.82</v>
      </c>
      <c r="AI211" s="4">
        <v>2</v>
      </c>
      <c r="AJ211" s="4" t="s">
        <v>128</v>
      </c>
      <c r="AL211" s="4" t="s">
        <v>44</v>
      </c>
      <c r="AM211" s="4" t="s">
        <v>44</v>
      </c>
    </row>
    <row r="212" spans="1:39">
      <c r="A212" s="36" t="s">
        <v>124</v>
      </c>
      <c r="B212" s="10" t="s">
        <v>114</v>
      </c>
      <c r="D212" s="4" t="s">
        <v>49</v>
      </c>
      <c r="E212" s="5">
        <v>44369</v>
      </c>
      <c r="F212" s="5">
        <v>44369</v>
      </c>
      <c r="G212" s="4" t="s">
        <v>43</v>
      </c>
      <c r="J212" s="4" t="s">
        <v>45</v>
      </c>
      <c r="K212" s="4">
        <v>300</v>
      </c>
      <c r="L212" s="5">
        <v>44370</v>
      </c>
      <c r="M212" s="4" t="s">
        <v>46</v>
      </c>
      <c r="N212" s="4">
        <v>100</v>
      </c>
      <c r="O212" s="4">
        <v>5</v>
      </c>
      <c r="P212" s="5">
        <v>44372</v>
      </c>
      <c r="Q212" s="6" t="s">
        <v>47</v>
      </c>
      <c r="R212" s="6" t="s">
        <v>47</v>
      </c>
      <c r="S212" s="6">
        <v>33.33</v>
      </c>
      <c r="T212" s="6">
        <v>32.57</v>
      </c>
      <c r="U212" s="10" t="s">
        <v>129</v>
      </c>
      <c r="AI212" s="4">
        <v>2</v>
      </c>
      <c r="AJ212" s="4" t="s">
        <v>130</v>
      </c>
      <c r="AL212" s="4" t="s">
        <v>44</v>
      </c>
      <c r="AM212" s="4" t="s">
        <v>44</v>
      </c>
    </row>
    <row r="213" spans="1:39">
      <c r="A213" s="10" t="s">
        <v>119</v>
      </c>
      <c r="B213" s="10" t="s">
        <v>114</v>
      </c>
      <c r="D213" s="4" t="s">
        <v>49</v>
      </c>
      <c r="E213" s="5">
        <v>44369</v>
      </c>
      <c r="F213" s="5">
        <v>44369</v>
      </c>
      <c r="G213" s="4" t="s">
        <v>43</v>
      </c>
      <c r="J213" s="4" t="s">
        <v>45</v>
      </c>
      <c r="K213" s="4">
        <v>300</v>
      </c>
      <c r="L213" s="5">
        <v>44370</v>
      </c>
      <c r="M213" s="4" t="s">
        <v>46</v>
      </c>
      <c r="N213" s="4">
        <v>100</v>
      </c>
      <c r="O213" s="4">
        <v>5</v>
      </c>
      <c r="P213" s="5">
        <v>44372</v>
      </c>
      <c r="Q213" s="6" t="s">
        <v>47</v>
      </c>
      <c r="R213" s="6" t="s">
        <v>47</v>
      </c>
      <c r="S213" s="6">
        <v>31.36</v>
      </c>
      <c r="T213" s="6">
        <v>31.36</v>
      </c>
      <c r="AI213" s="4">
        <v>2</v>
      </c>
      <c r="AJ213" s="4" t="s">
        <v>130</v>
      </c>
      <c r="AL213" s="4" t="s">
        <v>44</v>
      </c>
      <c r="AM213" s="4" t="s">
        <v>44</v>
      </c>
    </row>
    <row r="214" spans="1:39">
      <c r="A214" s="10" t="s">
        <v>116</v>
      </c>
      <c r="B214" s="10" t="s">
        <v>114</v>
      </c>
      <c r="D214" s="4" t="s">
        <v>49</v>
      </c>
      <c r="E214" s="5">
        <v>44369</v>
      </c>
      <c r="F214" s="5">
        <v>44369</v>
      </c>
      <c r="G214" s="4" t="s">
        <v>43</v>
      </c>
      <c r="J214" s="4" t="s">
        <v>45</v>
      </c>
      <c r="K214" s="4">
        <v>300</v>
      </c>
      <c r="L214" s="5">
        <v>44370</v>
      </c>
      <c r="M214" s="4" t="s">
        <v>46</v>
      </c>
      <c r="N214" s="4">
        <v>100</v>
      </c>
      <c r="O214" s="4">
        <v>5</v>
      </c>
      <c r="P214" s="5">
        <v>44372</v>
      </c>
      <c r="Q214" s="6">
        <v>38.090000000000003</v>
      </c>
      <c r="R214" s="6" t="s">
        <v>47</v>
      </c>
      <c r="S214" s="6">
        <v>33.86</v>
      </c>
      <c r="T214" s="6">
        <v>34.130000000000003</v>
      </c>
      <c r="AI214" s="4">
        <v>2</v>
      </c>
      <c r="AJ214" s="4" t="s">
        <v>130</v>
      </c>
      <c r="AL214" s="4" t="s">
        <v>44</v>
      </c>
      <c r="AM214" s="4" t="s">
        <v>44</v>
      </c>
    </row>
    <row r="215" spans="1:39">
      <c r="A215" s="10" t="s">
        <v>127</v>
      </c>
      <c r="B215" s="10" t="s">
        <v>111</v>
      </c>
      <c r="D215" s="4" t="s">
        <v>49</v>
      </c>
      <c r="E215" s="5">
        <v>44369</v>
      </c>
      <c r="F215" s="5">
        <v>44369</v>
      </c>
      <c r="G215" s="4" t="s">
        <v>43</v>
      </c>
      <c r="J215" s="4" t="s">
        <v>45</v>
      </c>
      <c r="K215" s="4">
        <v>300</v>
      </c>
      <c r="L215" s="5">
        <v>44370</v>
      </c>
      <c r="M215" s="4" t="s">
        <v>46</v>
      </c>
      <c r="N215" s="4">
        <v>100</v>
      </c>
      <c r="O215" s="4">
        <v>5</v>
      </c>
      <c r="P215" s="5">
        <v>44372</v>
      </c>
      <c r="Q215" s="6" t="s">
        <v>47</v>
      </c>
      <c r="R215" s="6" t="s">
        <v>47</v>
      </c>
      <c r="S215" s="6">
        <v>30.85</v>
      </c>
      <c r="T215" s="6">
        <v>31.12</v>
      </c>
      <c r="AI215" s="4">
        <v>2</v>
      </c>
      <c r="AJ215" s="4" t="s">
        <v>130</v>
      </c>
      <c r="AL215" s="4" t="s">
        <v>44</v>
      </c>
      <c r="AM215" s="4" t="s">
        <v>44</v>
      </c>
    </row>
    <row r="216" spans="1:39">
      <c r="A216" s="10" t="s">
        <v>115</v>
      </c>
      <c r="B216" s="10" t="s">
        <v>111</v>
      </c>
      <c r="D216" s="4" t="s">
        <v>49</v>
      </c>
      <c r="E216" s="5">
        <v>44369</v>
      </c>
      <c r="F216" s="5">
        <v>44369</v>
      </c>
      <c r="G216" s="4" t="s">
        <v>43</v>
      </c>
      <c r="J216" s="4" t="s">
        <v>45</v>
      </c>
      <c r="K216" s="4">
        <v>300</v>
      </c>
      <c r="L216" s="5">
        <v>44370</v>
      </c>
      <c r="M216" s="4" t="s">
        <v>46</v>
      </c>
      <c r="N216" s="4">
        <v>100</v>
      </c>
      <c r="O216" s="4">
        <v>5</v>
      </c>
      <c r="P216" s="5">
        <v>44372</v>
      </c>
      <c r="Q216" s="6">
        <v>34.86</v>
      </c>
      <c r="R216" s="6">
        <v>34.25</v>
      </c>
      <c r="S216" s="6">
        <v>32.42</v>
      </c>
      <c r="T216" s="6">
        <v>33.4</v>
      </c>
      <c r="AI216" s="4">
        <v>2</v>
      </c>
      <c r="AJ216" s="4" t="s">
        <v>130</v>
      </c>
      <c r="AL216" s="4" t="s">
        <v>44</v>
      </c>
      <c r="AM216" s="4" t="s">
        <v>44</v>
      </c>
    </row>
    <row r="217" spans="1:39">
      <c r="A217" s="10" t="s">
        <v>110</v>
      </c>
      <c r="B217" s="10" t="s">
        <v>111</v>
      </c>
      <c r="D217" s="4" t="s">
        <v>49</v>
      </c>
      <c r="E217" s="5">
        <v>44369</v>
      </c>
      <c r="F217" s="5">
        <v>44369</v>
      </c>
      <c r="G217" s="4" t="s">
        <v>43</v>
      </c>
      <c r="J217" s="4" t="s">
        <v>45</v>
      </c>
      <c r="K217" s="4">
        <v>300</v>
      </c>
      <c r="L217" s="5">
        <v>44370</v>
      </c>
      <c r="M217" s="4" t="s">
        <v>46</v>
      </c>
      <c r="N217" s="4">
        <v>100</v>
      </c>
      <c r="O217" s="4">
        <v>5</v>
      </c>
      <c r="P217" s="5">
        <v>44372</v>
      </c>
      <c r="Q217" s="6" t="s">
        <v>47</v>
      </c>
      <c r="R217" s="6" t="s">
        <v>47</v>
      </c>
      <c r="S217" s="6">
        <v>32.72</v>
      </c>
      <c r="T217" s="6">
        <v>32.93</v>
      </c>
      <c r="AI217" s="4">
        <v>2</v>
      </c>
      <c r="AJ217" s="4" t="s">
        <v>130</v>
      </c>
      <c r="AL217" s="4" t="s">
        <v>44</v>
      </c>
      <c r="AM217" s="4" t="s">
        <v>44</v>
      </c>
    </row>
    <row r="218" spans="1:39">
      <c r="A218" s="10" t="s">
        <v>125</v>
      </c>
      <c r="B218" s="10" t="s">
        <v>111</v>
      </c>
      <c r="D218" s="4" t="s">
        <v>49</v>
      </c>
      <c r="E218" s="5">
        <v>44369</v>
      </c>
      <c r="F218" s="5">
        <v>44369</v>
      </c>
      <c r="G218" s="4" t="s">
        <v>43</v>
      </c>
      <c r="J218" s="4" t="s">
        <v>45</v>
      </c>
      <c r="K218" s="4">
        <v>300</v>
      </c>
      <c r="L218" s="5">
        <v>44370</v>
      </c>
      <c r="M218" s="4" t="s">
        <v>46</v>
      </c>
      <c r="N218" s="4">
        <v>100</v>
      </c>
      <c r="O218" s="4">
        <v>5</v>
      </c>
      <c r="P218" s="5">
        <v>44372</v>
      </c>
      <c r="Q218" s="6" t="s">
        <v>47</v>
      </c>
      <c r="R218" s="6" t="s">
        <v>47</v>
      </c>
      <c r="S218" s="6">
        <v>33</v>
      </c>
      <c r="T218" s="6">
        <v>32.549999999999997</v>
      </c>
      <c r="AF218" s="26"/>
      <c r="AI218" s="4">
        <v>2</v>
      </c>
      <c r="AJ218" s="4" t="s">
        <v>130</v>
      </c>
      <c r="AL218" s="4" t="s">
        <v>44</v>
      </c>
      <c r="AM218" s="4" t="s">
        <v>44</v>
      </c>
    </row>
    <row r="219" spans="1:39">
      <c r="A219" s="10" t="s">
        <v>117</v>
      </c>
      <c r="B219" s="10" t="s">
        <v>118</v>
      </c>
      <c r="D219" s="4" t="s">
        <v>49</v>
      </c>
      <c r="E219" s="5">
        <v>44369</v>
      </c>
      <c r="F219" s="5">
        <v>44369</v>
      </c>
      <c r="G219" s="4" t="s">
        <v>43</v>
      </c>
      <c r="J219" s="4" t="s">
        <v>45</v>
      </c>
      <c r="K219" s="4">
        <v>300</v>
      </c>
      <c r="L219" s="5">
        <v>44370</v>
      </c>
      <c r="M219" s="4" t="s">
        <v>46</v>
      </c>
      <c r="N219" s="4">
        <v>100</v>
      </c>
      <c r="O219" s="4">
        <v>5</v>
      </c>
      <c r="P219" s="5">
        <v>44372</v>
      </c>
      <c r="Q219" s="6">
        <v>35.729999999999997</v>
      </c>
      <c r="R219" s="6" t="s">
        <v>47</v>
      </c>
      <c r="S219" s="6">
        <v>31.71</v>
      </c>
      <c r="T219" s="6">
        <v>30.54</v>
      </c>
      <c r="AF219" s="26"/>
      <c r="AI219" s="4">
        <v>2</v>
      </c>
      <c r="AJ219" s="4" t="s">
        <v>130</v>
      </c>
      <c r="AL219" s="4" t="s">
        <v>44</v>
      </c>
      <c r="AM219" s="4" t="s">
        <v>44</v>
      </c>
    </row>
    <row r="220" spans="1:39">
      <c r="A220" s="10" t="s">
        <v>58</v>
      </c>
      <c r="B220" s="10" t="s">
        <v>59</v>
      </c>
      <c r="D220" s="4" t="s">
        <v>49</v>
      </c>
      <c r="E220" s="5">
        <v>44369</v>
      </c>
      <c r="F220" s="5">
        <v>44369</v>
      </c>
      <c r="G220" s="4" t="s">
        <v>43</v>
      </c>
      <c r="J220" s="4" t="s">
        <v>45</v>
      </c>
      <c r="K220" s="4">
        <v>300</v>
      </c>
      <c r="L220" s="5">
        <v>44370</v>
      </c>
      <c r="M220" s="4" t="s">
        <v>46</v>
      </c>
      <c r="N220" s="4">
        <v>100</v>
      </c>
      <c r="O220" s="4">
        <v>5</v>
      </c>
      <c r="P220" s="5">
        <v>44372</v>
      </c>
      <c r="Q220" s="6" t="s">
        <v>47</v>
      </c>
      <c r="R220" s="6" t="s">
        <v>47</v>
      </c>
      <c r="S220" s="6">
        <v>32.28</v>
      </c>
      <c r="T220" s="6">
        <v>32.46</v>
      </c>
      <c r="AF220" s="10"/>
      <c r="AG220" s="10"/>
      <c r="AH220" s="10"/>
      <c r="AI220" s="10"/>
      <c r="AJ220" s="4" t="s">
        <v>130</v>
      </c>
      <c r="AL220" s="4" t="s">
        <v>44</v>
      </c>
      <c r="AM220" s="4" t="s">
        <v>44</v>
      </c>
    </row>
    <row r="221" spans="1:39">
      <c r="A221" s="10" t="s">
        <v>113</v>
      </c>
      <c r="B221" s="10" t="s">
        <v>114</v>
      </c>
      <c r="D221" s="4" t="s">
        <v>49</v>
      </c>
      <c r="E221" s="5">
        <v>44369</v>
      </c>
      <c r="F221" s="5">
        <v>44369</v>
      </c>
      <c r="G221" s="4" t="s">
        <v>43</v>
      </c>
      <c r="J221" s="4" t="s">
        <v>45</v>
      </c>
      <c r="K221" s="4">
        <v>300</v>
      </c>
      <c r="L221" s="5">
        <v>44370</v>
      </c>
      <c r="M221" s="4" t="s">
        <v>46</v>
      </c>
      <c r="N221" s="4">
        <v>100</v>
      </c>
      <c r="O221" s="4">
        <v>5</v>
      </c>
      <c r="P221" s="5">
        <v>44372</v>
      </c>
      <c r="Q221" s="6">
        <v>36.35</v>
      </c>
      <c r="R221" s="6" t="s">
        <v>47</v>
      </c>
      <c r="S221" s="6">
        <v>33.35</v>
      </c>
      <c r="T221" s="6">
        <v>32.659999999999997</v>
      </c>
      <c r="AF221" s="26"/>
      <c r="AJ221" s="4" t="s">
        <v>130</v>
      </c>
      <c r="AL221" s="4" t="s">
        <v>44</v>
      </c>
      <c r="AM221" s="4" t="s">
        <v>44</v>
      </c>
    </row>
    <row r="222" spans="1:39">
      <c r="A222" s="22" t="s">
        <v>115</v>
      </c>
      <c r="B222" s="10" t="s">
        <v>111</v>
      </c>
      <c r="D222" s="24" t="s">
        <v>42</v>
      </c>
      <c r="E222" s="25">
        <v>44369</v>
      </c>
      <c r="F222" s="25">
        <v>44372</v>
      </c>
      <c r="G222" s="24" t="s">
        <v>52</v>
      </c>
      <c r="H222" s="24"/>
      <c r="I222" s="24"/>
      <c r="J222" s="4" t="s">
        <v>45</v>
      </c>
      <c r="K222" s="26">
        <v>150</v>
      </c>
      <c r="L222" s="25">
        <v>44372</v>
      </c>
      <c r="M222" s="24" t="s">
        <v>46</v>
      </c>
      <c r="N222" s="26">
        <v>100</v>
      </c>
      <c r="O222" s="4">
        <v>5</v>
      </c>
      <c r="P222" s="25">
        <v>44372</v>
      </c>
      <c r="Q222" s="145">
        <v>36.14</v>
      </c>
      <c r="R222" s="145">
        <v>37.01</v>
      </c>
      <c r="S222" s="145">
        <v>29.04</v>
      </c>
      <c r="T222" s="145">
        <v>28.97</v>
      </c>
      <c r="U222" s="23"/>
      <c r="V222" s="10">
        <f>IF(Q222&lt;'Master Linear Model'!$B$8, (10^((Q222-'Master Linear Model'!$B$2)/'Master Linear Model'!$A$2)),('Master Linear Model'!$B$7/2))</f>
        <v>10</v>
      </c>
      <c r="W222" s="10">
        <f>IF(R222&lt;'Master Linear Model'!$B$8, (10^((R222-'Master Linear Model'!$B$2)/'Master Linear Model'!$A$2)),('Master Linear Model'!$B$7/2))</f>
        <v>10</v>
      </c>
      <c r="X222" s="10">
        <f t="shared" ref="X222:X224" si="88">AVERAGE(V222:W222)</f>
        <v>10</v>
      </c>
      <c r="Y222" s="10">
        <f t="shared" ref="Y222:Y224" si="89">STDEV(V222:W222)</f>
        <v>0</v>
      </c>
      <c r="Z222" s="10">
        <f t="shared" ref="Z222:Z224" si="90">X222/O222</f>
        <v>2</v>
      </c>
      <c r="AA222" s="10">
        <f t="shared" ref="AA222:AA224" si="91">Y222/O222</f>
        <v>0</v>
      </c>
      <c r="AB222" s="10">
        <f t="shared" ref="AB222:AB224" si="92">(Z222*N222)/K222</f>
        <v>1.3333333333333333</v>
      </c>
      <c r="AC222" s="10">
        <f t="shared" ref="AC222:AC224" si="93">(AA222*N222)/K222</f>
        <v>0</v>
      </c>
      <c r="AD222" s="10">
        <f t="shared" ref="AD222:AD224" si="94">AB222*100</f>
        <v>133.33333333333331</v>
      </c>
      <c r="AE222" s="10">
        <f t="shared" ref="AE222:AE224" si="95">AC222*100</f>
        <v>0</v>
      </c>
      <c r="AF222" s="26"/>
      <c r="AI222" s="4">
        <v>2</v>
      </c>
      <c r="AJ222" s="4" t="s">
        <v>131</v>
      </c>
      <c r="AL222" s="4" t="s">
        <v>44</v>
      </c>
      <c r="AM222" s="4" t="s">
        <v>44</v>
      </c>
    </row>
    <row r="223" spans="1:39">
      <c r="A223" s="36" t="s">
        <v>124</v>
      </c>
      <c r="B223" s="23" t="s">
        <v>114</v>
      </c>
      <c r="C223" s="55"/>
      <c r="D223" s="24" t="s">
        <v>42</v>
      </c>
      <c r="E223" s="25">
        <v>44369</v>
      </c>
      <c r="F223" s="25">
        <v>44372</v>
      </c>
      <c r="G223" s="24" t="s">
        <v>52</v>
      </c>
      <c r="H223" s="24"/>
      <c r="I223" s="24"/>
      <c r="J223" s="4" t="s">
        <v>45</v>
      </c>
      <c r="K223" s="26">
        <v>150</v>
      </c>
      <c r="L223" s="25">
        <v>44372</v>
      </c>
      <c r="M223" s="24" t="s">
        <v>46</v>
      </c>
      <c r="N223" s="26">
        <v>100</v>
      </c>
      <c r="O223" s="4">
        <v>5</v>
      </c>
      <c r="P223" s="25">
        <v>44372</v>
      </c>
      <c r="Q223" s="146" t="s">
        <v>47</v>
      </c>
      <c r="R223" s="146" t="s">
        <v>47</v>
      </c>
      <c r="S223" s="145">
        <v>30.5</v>
      </c>
      <c r="T223" s="145">
        <v>30.7</v>
      </c>
      <c r="U223" s="23"/>
      <c r="V223" s="10">
        <f>IF(Q223&lt;'Master Linear Model'!$B$8, (10^((Q223-'Master Linear Model'!$B$2)/'Master Linear Model'!$A$2)),('Master Linear Model'!$B$7/2))</f>
        <v>10</v>
      </c>
      <c r="W223" s="10">
        <f>IF(R223&lt;'Master Linear Model'!$B$8, (10^((R223-'Master Linear Model'!$B$2)/'Master Linear Model'!$A$2)),('Master Linear Model'!$B$7/2))</f>
        <v>10</v>
      </c>
      <c r="X223" s="10">
        <f t="shared" si="88"/>
        <v>10</v>
      </c>
      <c r="Y223" s="10">
        <f t="shared" si="89"/>
        <v>0</v>
      </c>
      <c r="Z223" s="10">
        <f t="shared" si="90"/>
        <v>2</v>
      </c>
      <c r="AA223" s="10">
        <f t="shared" si="91"/>
        <v>0</v>
      </c>
      <c r="AB223" s="10">
        <f t="shared" si="92"/>
        <v>1.3333333333333333</v>
      </c>
      <c r="AC223" s="10">
        <f t="shared" si="93"/>
        <v>0</v>
      </c>
      <c r="AD223" s="10">
        <f t="shared" si="94"/>
        <v>133.33333333333331</v>
      </c>
      <c r="AE223" s="10">
        <f t="shared" si="95"/>
        <v>0</v>
      </c>
      <c r="AF223" s="26"/>
      <c r="AI223" s="4">
        <v>2</v>
      </c>
      <c r="AJ223" s="4" t="s">
        <v>131</v>
      </c>
      <c r="AL223" s="4" t="s">
        <v>44</v>
      </c>
      <c r="AM223" s="4" t="s">
        <v>44</v>
      </c>
    </row>
    <row r="224" spans="1:39">
      <c r="A224" s="22" t="s">
        <v>127</v>
      </c>
      <c r="B224" s="23" t="s">
        <v>111</v>
      </c>
      <c r="C224" s="55"/>
      <c r="D224" s="24" t="s">
        <v>42</v>
      </c>
      <c r="E224" s="25">
        <v>44369</v>
      </c>
      <c r="F224" s="25">
        <v>44372</v>
      </c>
      <c r="G224" s="24" t="s">
        <v>52</v>
      </c>
      <c r="H224" s="24"/>
      <c r="I224" s="24"/>
      <c r="J224" s="4" t="s">
        <v>45</v>
      </c>
      <c r="K224" s="26">
        <v>110</v>
      </c>
      <c r="L224" s="25">
        <v>44372</v>
      </c>
      <c r="M224" s="24" t="s">
        <v>46</v>
      </c>
      <c r="N224" s="26">
        <v>100</v>
      </c>
      <c r="O224" s="4">
        <v>5</v>
      </c>
      <c r="P224" s="25">
        <v>44372</v>
      </c>
      <c r="Q224" s="146" t="s">
        <v>47</v>
      </c>
      <c r="R224" s="146" t="s">
        <v>47</v>
      </c>
      <c r="S224" s="145">
        <v>32</v>
      </c>
      <c r="T224" s="145">
        <v>32.03</v>
      </c>
      <c r="U224" s="23"/>
      <c r="V224" s="10">
        <f>IF(Q224&lt;'Master Linear Model'!$B$8, (10^((Q224-'Master Linear Model'!$B$2)/'Master Linear Model'!$A$2)),('Master Linear Model'!$B$7/2))</f>
        <v>10</v>
      </c>
      <c r="W224" s="10">
        <f>IF(R224&lt;'Master Linear Model'!$B$8, (10^((R224-'Master Linear Model'!$B$2)/'Master Linear Model'!$A$2)),('Master Linear Model'!$B$7/2))</f>
        <v>10</v>
      </c>
      <c r="X224" s="10">
        <f t="shared" si="88"/>
        <v>10</v>
      </c>
      <c r="Y224" s="10">
        <f t="shared" si="89"/>
        <v>0</v>
      </c>
      <c r="Z224" s="10">
        <f t="shared" si="90"/>
        <v>2</v>
      </c>
      <c r="AA224" s="10">
        <f t="shared" si="91"/>
        <v>0</v>
      </c>
      <c r="AB224" s="10">
        <f t="shared" si="92"/>
        <v>1.8181818181818181</v>
      </c>
      <c r="AC224" s="10">
        <f t="shared" si="93"/>
        <v>0</v>
      </c>
      <c r="AD224" s="10">
        <f t="shared" si="94"/>
        <v>181.81818181818181</v>
      </c>
      <c r="AE224" s="10">
        <f t="shared" si="95"/>
        <v>0</v>
      </c>
      <c r="AI224" s="4">
        <v>2</v>
      </c>
      <c r="AJ224" s="4" t="s">
        <v>131</v>
      </c>
      <c r="AL224" s="4" t="s">
        <v>44</v>
      </c>
      <c r="AM224" s="4" t="s">
        <v>44</v>
      </c>
    </row>
    <row r="225" spans="1:39">
      <c r="A225" s="22" t="s">
        <v>125</v>
      </c>
      <c r="B225" s="23" t="s">
        <v>111</v>
      </c>
      <c r="C225" s="55"/>
      <c r="D225" s="24" t="s">
        <v>42</v>
      </c>
      <c r="E225" s="25">
        <v>44369</v>
      </c>
      <c r="F225" s="25">
        <v>44372</v>
      </c>
      <c r="G225" s="24" t="s">
        <v>52</v>
      </c>
      <c r="H225" s="24"/>
      <c r="I225" s="24"/>
      <c r="J225" s="4" t="s">
        <v>45</v>
      </c>
      <c r="K225" s="26">
        <v>120</v>
      </c>
      <c r="L225" s="25">
        <v>44372</v>
      </c>
      <c r="M225" s="24" t="s">
        <v>46</v>
      </c>
      <c r="N225" s="26">
        <v>100</v>
      </c>
      <c r="O225" s="4">
        <v>5</v>
      </c>
      <c r="P225" s="25">
        <v>44372</v>
      </c>
      <c r="Q225" s="146" t="s">
        <v>47</v>
      </c>
      <c r="R225" s="146" t="s">
        <v>47</v>
      </c>
      <c r="S225" s="145">
        <v>29.34</v>
      </c>
      <c r="T225" s="145">
        <v>29.36</v>
      </c>
      <c r="U225" s="23"/>
      <c r="V225" s="10">
        <f>IF(Q225&lt;'Master Linear Model'!$B$8, (10^((Q225-'Master Linear Model'!$B$2)/'Master Linear Model'!$A$2)),('Master Linear Model'!$B$7/2))</f>
        <v>10</v>
      </c>
      <c r="W225" s="10">
        <f>IF(R225&lt;'Master Linear Model'!$B$8, (10^((R225-'Master Linear Model'!$B$2)/'Master Linear Model'!$A$2)),('Master Linear Model'!$B$7/2))</f>
        <v>10</v>
      </c>
      <c r="X225" s="10">
        <f>AVERAGE(V225:W225)</f>
        <v>10</v>
      </c>
      <c r="Y225" s="10">
        <f>STDEV(V225:W225)</f>
        <v>0</v>
      </c>
      <c r="Z225" s="10">
        <f>X225/O225</f>
        <v>2</v>
      </c>
      <c r="AA225" s="10">
        <f>Y225/O225</f>
        <v>0</v>
      </c>
      <c r="AB225" s="10">
        <f>(Z225*N225)/K225</f>
        <v>1.6666666666666667</v>
      </c>
      <c r="AC225" s="10">
        <f>(AA225*N225)/K225</f>
        <v>0</v>
      </c>
      <c r="AD225" s="10">
        <f>AB225*100</f>
        <v>166.66666666666669</v>
      </c>
      <c r="AE225" s="10">
        <f>AC225*100</f>
        <v>0</v>
      </c>
      <c r="AI225" s="4">
        <v>2</v>
      </c>
      <c r="AJ225" s="4" t="s">
        <v>131</v>
      </c>
      <c r="AL225" s="4" t="s">
        <v>44</v>
      </c>
      <c r="AM225" s="4" t="s">
        <v>44</v>
      </c>
    </row>
    <row r="226" spans="1:39">
      <c r="A226" s="10" t="s">
        <v>117</v>
      </c>
      <c r="B226" s="10" t="s">
        <v>118</v>
      </c>
      <c r="D226" s="4" t="s">
        <v>49</v>
      </c>
      <c r="E226" s="5">
        <v>44369</v>
      </c>
      <c r="F226" s="5">
        <v>44370</v>
      </c>
      <c r="G226" s="4" t="s">
        <v>50</v>
      </c>
      <c r="J226" s="4" t="s">
        <v>45</v>
      </c>
      <c r="K226" s="4">
        <v>40</v>
      </c>
      <c r="L226" s="5">
        <v>44370</v>
      </c>
      <c r="M226" s="4" t="s">
        <v>50</v>
      </c>
      <c r="N226" s="4">
        <v>60</v>
      </c>
      <c r="O226" s="4">
        <v>5</v>
      </c>
      <c r="P226" s="5">
        <v>44375</v>
      </c>
      <c r="Q226" s="6" t="s">
        <v>47</v>
      </c>
      <c r="R226" s="6" t="s">
        <v>47</v>
      </c>
      <c r="S226" s="6">
        <v>27.89</v>
      </c>
      <c r="T226" s="6">
        <v>25.95</v>
      </c>
      <c r="AI226" s="4">
        <v>2</v>
      </c>
      <c r="AJ226" s="4" t="s">
        <v>132</v>
      </c>
      <c r="AL226" s="4" t="s">
        <v>72</v>
      </c>
      <c r="AM226" s="4" t="s">
        <v>72</v>
      </c>
    </row>
    <row r="227" spans="1:39">
      <c r="A227" s="10" t="s">
        <v>127</v>
      </c>
      <c r="B227" s="10" t="s">
        <v>111</v>
      </c>
      <c r="D227" s="4" t="s">
        <v>49</v>
      </c>
      <c r="E227" s="5">
        <v>44369</v>
      </c>
      <c r="F227" s="5">
        <v>44370</v>
      </c>
      <c r="G227" s="4" t="s">
        <v>50</v>
      </c>
      <c r="J227" s="4" t="s">
        <v>45</v>
      </c>
      <c r="K227" s="4">
        <v>40</v>
      </c>
      <c r="L227" s="5">
        <v>44370</v>
      </c>
      <c r="M227" s="4" t="s">
        <v>50</v>
      </c>
      <c r="N227" s="4">
        <v>60</v>
      </c>
      <c r="O227" s="4">
        <v>5</v>
      </c>
      <c r="P227" s="5">
        <v>44375</v>
      </c>
      <c r="Q227" s="6" t="s">
        <v>47</v>
      </c>
      <c r="R227" s="6" t="s">
        <v>47</v>
      </c>
      <c r="S227" s="6">
        <v>26.76</v>
      </c>
      <c r="T227" s="6">
        <v>24.64</v>
      </c>
      <c r="AI227" s="4">
        <v>2</v>
      </c>
      <c r="AJ227" s="4" t="s">
        <v>132</v>
      </c>
      <c r="AL227" s="4" t="s">
        <v>72</v>
      </c>
      <c r="AM227" s="4" t="s">
        <v>72</v>
      </c>
    </row>
    <row r="228" spans="1:39">
      <c r="A228" s="10" t="s">
        <v>115</v>
      </c>
      <c r="B228" s="10" t="s">
        <v>111</v>
      </c>
      <c r="D228" s="4" t="s">
        <v>49</v>
      </c>
      <c r="E228" s="5">
        <v>44369</v>
      </c>
      <c r="F228" s="5">
        <v>44370</v>
      </c>
      <c r="G228" s="4" t="s">
        <v>50</v>
      </c>
      <c r="J228" s="4" t="s">
        <v>45</v>
      </c>
      <c r="K228" s="4">
        <v>40</v>
      </c>
      <c r="L228" s="5">
        <v>44370</v>
      </c>
      <c r="M228" s="4" t="s">
        <v>50</v>
      </c>
      <c r="N228" s="4">
        <v>60</v>
      </c>
      <c r="O228" s="4">
        <v>5</v>
      </c>
      <c r="P228" s="5">
        <v>44375</v>
      </c>
      <c r="Q228" s="6">
        <v>37.26</v>
      </c>
      <c r="R228" s="6">
        <v>35.380000000000003</v>
      </c>
      <c r="S228" s="6">
        <v>27.28</v>
      </c>
      <c r="T228" s="6">
        <v>26.73</v>
      </c>
      <c r="AI228" s="4">
        <v>2</v>
      </c>
      <c r="AJ228" s="4" t="s">
        <v>132</v>
      </c>
      <c r="AL228" s="4" t="s">
        <v>72</v>
      </c>
      <c r="AM228" s="4" t="s">
        <v>72</v>
      </c>
    </row>
    <row r="229" spans="1:39">
      <c r="A229" s="36" t="s">
        <v>124</v>
      </c>
      <c r="B229" s="10" t="s">
        <v>114</v>
      </c>
      <c r="D229" s="4" t="s">
        <v>49</v>
      </c>
      <c r="E229" s="5">
        <v>44369</v>
      </c>
      <c r="F229" s="5">
        <v>44370</v>
      </c>
      <c r="G229" s="4" t="s">
        <v>50</v>
      </c>
      <c r="J229" s="4" t="s">
        <v>45</v>
      </c>
      <c r="K229" s="4">
        <v>40</v>
      </c>
      <c r="L229" s="5">
        <v>44370</v>
      </c>
      <c r="M229" s="4" t="s">
        <v>50</v>
      </c>
      <c r="N229" s="4">
        <v>60</v>
      </c>
      <c r="O229" s="4">
        <v>5</v>
      </c>
      <c r="P229" s="5">
        <v>44375</v>
      </c>
      <c r="Q229" s="6">
        <v>34.83</v>
      </c>
      <c r="R229" s="6">
        <v>34.049999999999997</v>
      </c>
      <c r="S229" s="6">
        <v>27.64</v>
      </c>
      <c r="T229" s="6">
        <v>27.23</v>
      </c>
      <c r="AI229" s="4">
        <v>2</v>
      </c>
      <c r="AJ229" s="4" t="s">
        <v>132</v>
      </c>
      <c r="AL229" s="4" t="s">
        <v>72</v>
      </c>
      <c r="AM229" s="4" t="s">
        <v>72</v>
      </c>
    </row>
    <row r="230" spans="1:39">
      <c r="A230" s="10" t="s">
        <v>113</v>
      </c>
      <c r="B230" s="10" t="s">
        <v>114</v>
      </c>
      <c r="D230" s="4" t="s">
        <v>49</v>
      </c>
      <c r="E230" s="5">
        <v>44369</v>
      </c>
      <c r="F230" s="5">
        <v>44370</v>
      </c>
      <c r="G230" s="4" t="s">
        <v>50</v>
      </c>
      <c r="J230" s="4" t="s">
        <v>45</v>
      </c>
      <c r="K230" s="4">
        <v>40</v>
      </c>
      <c r="L230" s="5">
        <v>44370</v>
      </c>
      <c r="M230" s="4" t="s">
        <v>50</v>
      </c>
      <c r="N230" s="4">
        <v>60</v>
      </c>
      <c r="O230" s="4">
        <v>5</v>
      </c>
      <c r="P230" s="5">
        <v>44375</v>
      </c>
      <c r="Q230" s="6">
        <v>33.630000000000003</v>
      </c>
      <c r="R230" s="6">
        <v>34.299999999999997</v>
      </c>
      <c r="S230" s="6">
        <v>26.92</v>
      </c>
      <c r="T230" s="6">
        <v>26.84</v>
      </c>
      <c r="AI230" s="4">
        <v>2</v>
      </c>
      <c r="AJ230" s="4" t="s">
        <v>132</v>
      </c>
      <c r="AL230" s="4" t="s">
        <v>72</v>
      </c>
      <c r="AM230" s="4" t="s">
        <v>72</v>
      </c>
    </row>
    <row r="231" spans="1:39">
      <c r="A231" s="10" t="s">
        <v>116</v>
      </c>
      <c r="B231" s="10" t="s">
        <v>114</v>
      </c>
      <c r="D231" s="4" t="s">
        <v>49</v>
      </c>
      <c r="E231" s="5">
        <v>44369</v>
      </c>
      <c r="F231" s="5">
        <v>44370</v>
      </c>
      <c r="G231" s="4" t="s">
        <v>50</v>
      </c>
      <c r="J231" s="4" t="s">
        <v>45</v>
      </c>
      <c r="K231" s="4">
        <v>40</v>
      </c>
      <c r="L231" s="5">
        <v>44370</v>
      </c>
      <c r="M231" s="4" t="s">
        <v>50</v>
      </c>
      <c r="N231" s="4">
        <v>60</v>
      </c>
      <c r="O231" s="4">
        <v>5</v>
      </c>
      <c r="P231" s="5">
        <v>44375</v>
      </c>
      <c r="Q231" s="6" t="s">
        <v>47</v>
      </c>
      <c r="R231" s="6" t="s">
        <v>47</v>
      </c>
      <c r="S231" s="6">
        <v>29.18</v>
      </c>
      <c r="T231" s="6">
        <v>28.56</v>
      </c>
      <c r="AI231" s="4">
        <v>2</v>
      </c>
      <c r="AJ231" s="4" t="s">
        <v>132</v>
      </c>
      <c r="AL231" s="4" t="s">
        <v>72</v>
      </c>
      <c r="AM231" s="4" t="s">
        <v>72</v>
      </c>
    </row>
    <row r="232" spans="1:39">
      <c r="A232" s="10" t="s">
        <v>110</v>
      </c>
      <c r="B232" s="10" t="s">
        <v>111</v>
      </c>
      <c r="D232" s="4" t="s">
        <v>49</v>
      </c>
      <c r="E232" s="5">
        <v>44369</v>
      </c>
      <c r="F232" s="5">
        <v>44370</v>
      </c>
      <c r="G232" s="4" t="s">
        <v>50</v>
      </c>
      <c r="J232" s="4" t="s">
        <v>45</v>
      </c>
      <c r="K232" s="4">
        <v>40</v>
      </c>
      <c r="L232" s="5">
        <v>44370</v>
      </c>
      <c r="M232" s="4" t="s">
        <v>50</v>
      </c>
      <c r="N232" s="4">
        <v>60</v>
      </c>
      <c r="O232" s="4">
        <v>5</v>
      </c>
      <c r="P232" s="5">
        <v>44375</v>
      </c>
      <c r="Q232" s="6" t="s">
        <v>47</v>
      </c>
      <c r="R232" s="6" t="s">
        <v>47</v>
      </c>
      <c r="S232" s="6">
        <v>26.09</v>
      </c>
      <c r="T232" s="6">
        <v>27.84</v>
      </c>
      <c r="AI232" s="4">
        <v>2</v>
      </c>
      <c r="AJ232" s="4" t="s">
        <v>132</v>
      </c>
      <c r="AL232" s="4" t="s">
        <v>72</v>
      </c>
      <c r="AM232" s="4" t="s">
        <v>72</v>
      </c>
    </row>
    <row r="233" spans="1:39">
      <c r="A233" s="10" t="s">
        <v>58</v>
      </c>
      <c r="B233" s="10" t="s">
        <v>59</v>
      </c>
      <c r="D233" s="4" t="s">
        <v>49</v>
      </c>
      <c r="E233" s="5">
        <v>44369</v>
      </c>
      <c r="F233" s="5">
        <v>44370</v>
      </c>
      <c r="G233" s="4" t="s">
        <v>50</v>
      </c>
      <c r="J233" s="4" t="s">
        <v>45</v>
      </c>
      <c r="K233" s="4">
        <v>40</v>
      </c>
      <c r="L233" s="5">
        <v>44370</v>
      </c>
      <c r="M233" s="4" t="s">
        <v>50</v>
      </c>
      <c r="N233" s="4">
        <v>60</v>
      </c>
      <c r="O233" s="4">
        <v>5</v>
      </c>
      <c r="P233" s="5">
        <v>44375</v>
      </c>
      <c r="Q233" s="6" t="s">
        <v>47</v>
      </c>
      <c r="R233" s="6" t="s">
        <v>47</v>
      </c>
      <c r="S233" s="6">
        <v>22.73</v>
      </c>
      <c r="T233" s="6">
        <v>26.64</v>
      </c>
      <c r="AI233" s="4">
        <v>2</v>
      </c>
      <c r="AJ233" s="4" t="s">
        <v>132</v>
      </c>
      <c r="AL233" s="4" t="s">
        <v>72</v>
      </c>
      <c r="AM233" s="4" t="s">
        <v>72</v>
      </c>
    </row>
    <row r="234" spans="1:39">
      <c r="A234" s="10" t="s">
        <v>119</v>
      </c>
      <c r="B234" s="10" t="s">
        <v>114</v>
      </c>
      <c r="D234" s="4" t="s">
        <v>49</v>
      </c>
      <c r="E234" s="5">
        <v>44369</v>
      </c>
      <c r="F234" s="5">
        <v>44370</v>
      </c>
      <c r="G234" s="4" t="s">
        <v>50</v>
      </c>
      <c r="J234" s="4" t="s">
        <v>45</v>
      </c>
      <c r="K234" s="4">
        <v>40</v>
      </c>
      <c r="L234" s="5">
        <v>44370</v>
      </c>
      <c r="M234" s="4" t="s">
        <v>50</v>
      </c>
      <c r="N234" s="4">
        <v>60</v>
      </c>
      <c r="O234" s="4">
        <v>5</v>
      </c>
      <c r="P234" s="5">
        <v>44375</v>
      </c>
      <c r="Q234" s="6" t="s">
        <v>47</v>
      </c>
      <c r="R234" s="6" t="s">
        <v>47</v>
      </c>
      <c r="S234" s="6">
        <v>27.8</v>
      </c>
      <c r="T234" s="6">
        <v>24.96</v>
      </c>
      <c r="AI234" s="4">
        <v>2</v>
      </c>
      <c r="AJ234" s="4" t="s">
        <v>132</v>
      </c>
      <c r="AL234" s="4" t="s">
        <v>72</v>
      </c>
      <c r="AM234" s="4" t="s">
        <v>72</v>
      </c>
    </row>
    <row r="235" spans="1:39">
      <c r="A235" s="10" t="s">
        <v>58</v>
      </c>
      <c r="B235" s="10" t="s">
        <v>59</v>
      </c>
      <c r="D235" s="4" t="s">
        <v>42</v>
      </c>
      <c r="E235" s="5">
        <v>44369</v>
      </c>
      <c r="F235" s="5">
        <v>44370</v>
      </c>
      <c r="G235" s="4" t="s">
        <v>52</v>
      </c>
      <c r="J235" s="4" t="s">
        <v>45</v>
      </c>
      <c r="K235" s="4">
        <v>150</v>
      </c>
      <c r="L235" s="5">
        <v>44370</v>
      </c>
      <c r="M235" s="4" t="s">
        <v>102</v>
      </c>
      <c r="N235" s="4">
        <v>100</v>
      </c>
      <c r="O235" s="4">
        <v>5</v>
      </c>
      <c r="P235" s="5">
        <v>44375</v>
      </c>
      <c r="Q235" s="6" t="s">
        <v>47</v>
      </c>
      <c r="R235" s="6" t="s">
        <v>47</v>
      </c>
      <c r="S235" s="6">
        <v>27.37</v>
      </c>
      <c r="T235" s="6">
        <v>30.68</v>
      </c>
      <c r="V235" s="10">
        <f>IF(Q235&lt;'Master Linear Model'!$B$8, (10^((Q235-'Master Linear Model'!$B$2)/'Master Linear Model'!$A$2)),('Master Linear Model'!$B$7/2))</f>
        <v>10</v>
      </c>
      <c r="W235" s="10">
        <f>IF(R235&lt;'Master Linear Model'!$B$8, (10^((R235-'Master Linear Model'!$B$2)/'Master Linear Model'!$A$2)),('Master Linear Model'!$B$7/2))</f>
        <v>10</v>
      </c>
      <c r="X235" s="10">
        <f t="shared" ref="X235:X250" si="96">AVERAGE(V235:W235)</f>
        <v>10</v>
      </c>
      <c r="Y235" s="10">
        <f t="shared" ref="Y235:Y250" si="97">STDEV(V235:W235)</f>
        <v>0</v>
      </c>
      <c r="Z235" s="10">
        <f t="shared" ref="Z235:Z250" si="98">X235/O235</f>
        <v>2</v>
      </c>
      <c r="AA235" s="10">
        <f t="shared" ref="AA235:AA250" si="99">Y235/O235</f>
        <v>0</v>
      </c>
      <c r="AB235" s="10">
        <f t="shared" ref="AB235:AB250" si="100">(Z235*N235)/K235</f>
        <v>1.3333333333333333</v>
      </c>
      <c r="AC235" s="10">
        <f t="shared" ref="AC235:AC250" si="101">(AA235*N235)/K235</f>
        <v>0</v>
      </c>
      <c r="AD235" s="10">
        <f t="shared" ref="AD235:AD250" si="102">AB235*100</f>
        <v>133.33333333333331</v>
      </c>
      <c r="AE235" s="10">
        <f t="shared" ref="AE235:AE250" si="103">AC235*100</f>
        <v>0</v>
      </c>
      <c r="AI235" s="4">
        <v>2</v>
      </c>
      <c r="AJ235" s="4" t="s">
        <v>132</v>
      </c>
      <c r="AL235" s="4" t="s">
        <v>72</v>
      </c>
      <c r="AM235" s="4" t="s">
        <v>72</v>
      </c>
    </row>
    <row r="236" spans="1:39">
      <c r="A236" s="10" t="s">
        <v>113</v>
      </c>
      <c r="B236" s="10" t="s">
        <v>114</v>
      </c>
      <c r="D236" s="4" t="s">
        <v>42</v>
      </c>
      <c r="E236" s="5">
        <v>44369</v>
      </c>
      <c r="F236" s="5">
        <v>44370</v>
      </c>
      <c r="G236" s="4" t="s">
        <v>52</v>
      </c>
      <c r="J236" s="4" t="s">
        <v>45</v>
      </c>
      <c r="K236" s="4">
        <v>150</v>
      </c>
      <c r="L236" s="5">
        <v>44370</v>
      </c>
      <c r="M236" s="4" t="s">
        <v>102</v>
      </c>
      <c r="N236" s="4">
        <v>100</v>
      </c>
      <c r="O236" s="4">
        <v>5</v>
      </c>
      <c r="P236" s="5">
        <v>44375</v>
      </c>
      <c r="Q236" s="6" t="s">
        <v>47</v>
      </c>
      <c r="R236" s="6" t="s">
        <v>47</v>
      </c>
      <c r="S236" s="6">
        <v>28.41</v>
      </c>
      <c r="T236" s="6">
        <v>29.32</v>
      </c>
      <c r="V236" s="10">
        <f>IF(Q236&lt;'Master Linear Model'!$B$8, (10^((Q236-'Master Linear Model'!$B$2)/'Master Linear Model'!$A$2)),('Master Linear Model'!$B$7/2))</f>
        <v>10</v>
      </c>
      <c r="W236" s="10">
        <f>IF(R236&lt;'Master Linear Model'!$B$8, (10^((R236-'Master Linear Model'!$B$2)/'Master Linear Model'!$A$2)),('Master Linear Model'!$B$7/2))</f>
        <v>10</v>
      </c>
      <c r="X236" s="10">
        <f t="shared" si="96"/>
        <v>10</v>
      </c>
      <c r="Y236" s="10">
        <f t="shared" si="97"/>
        <v>0</v>
      </c>
      <c r="Z236" s="10">
        <f t="shared" si="98"/>
        <v>2</v>
      </c>
      <c r="AA236" s="10">
        <f t="shared" si="99"/>
        <v>0</v>
      </c>
      <c r="AB236" s="10">
        <f t="shared" si="100"/>
        <v>1.3333333333333333</v>
      </c>
      <c r="AC236" s="10">
        <f t="shared" si="101"/>
        <v>0</v>
      </c>
      <c r="AD236" s="10">
        <f t="shared" si="102"/>
        <v>133.33333333333331</v>
      </c>
      <c r="AE236" s="10">
        <f t="shared" si="103"/>
        <v>0</v>
      </c>
      <c r="AI236" s="4">
        <v>2</v>
      </c>
      <c r="AJ236" s="4" t="s">
        <v>132</v>
      </c>
      <c r="AL236" s="4" t="s">
        <v>72</v>
      </c>
      <c r="AM236" s="4" t="s">
        <v>72</v>
      </c>
    </row>
    <row r="237" spans="1:39">
      <c r="A237" s="10" t="s">
        <v>110</v>
      </c>
      <c r="B237" s="10" t="s">
        <v>111</v>
      </c>
      <c r="D237" s="4" t="s">
        <v>42</v>
      </c>
      <c r="E237" s="5">
        <v>44369</v>
      </c>
      <c r="F237" s="5">
        <v>44370</v>
      </c>
      <c r="G237" s="4" t="s">
        <v>52</v>
      </c>
      <c r="J237" s="4" t="s">
        <v>45</v>
      </c>
      <c r="K237" s="4">
        <v>150</v>
      </c>
      <c r="L237" s="5">
        <v>44370</v>
      </c>
      <c r="M237" s="4" t="s">
        <v>102</v>
      </c>
      <c r="N237" s="4">
        <v>100</v>
      </c>
      <c r="O237" s="4">
        <v>5</v>
      </c>
      <c r="P237" s="5">
        <v>44375</v>
      </c>
      <c r="Q237" s="6" t="s">
        <v>47</v>
      </c>
      <c r="R237" s="6" t="s">
        <v>47</v>
      </c>
      <c r="S237" s="6">
        <v>31.56</v>
      </c>
      <c r="T237" s="6">
        <v>31.48</v>
      </c>
      <c r="V237" s="10">
        <f>IF(Q237&lt;'Master Linear Model'!$B$8, (10^((Q237-'Master Linear Model'!$B$2)/'Master Linear Model'!$A$2)),('Master Linear Model'!$B$7/2))</f>
        <v>10</v>
      </c>
      <c r="W237" s="10">
        <f>IF(R237&lt;'Master Linear Model'!$B$8, (10^((R237-'Master Linear Model'!$B$2)/'Master Linear Model'!$A$2)),('Master Linear Model'!$B$7/2))</f>
        <v>10</v>
      </c>
      <c r="X237" s="10">
        <f t="shared" si="96"/>
        <v>10</v>
      </c>
      <c r="Y237" s="10">
        <f t="shared" si="97"/>
        <v>0</v>
      </c>
      <c r="Z237" s="10">
        <f t="shared" si="98"/>
        <v>2</v>
      </c>
      <c r="AA237" s="10">
        <f t="shared" si="99"/>
        <v>0</v>
      </c>
      <c r="AB237" s="10">
        <f t="shared" si="100"/>
        <v>1.3333333333333333</v>
      </c>
      <c r="AC237" s="10">
        <f t="shared" si="101"/>
        <v>0</v>
      </c>
      <c r="AD237" s="10">
        <f t="shared" si="102"/>
        <v>133.33333333333331</v>
      </c>
      <c r="AE237" s="10">
        <f t="shared" si="103"/>
        <v>0</v>
      </c>
      <c r="AI237" s="4">
        <v>2</v>
      </c>
      <c r="AJ237" s="4" t="s">
        <v>132</v>
      </c>
      <c r="AL237" s="4" t="s">
        <v>72</v>
      </c>
      <c r="AM237" s="4" t="s">
        <v>72</v>
      </c>
    </row>
    <row r="238" spans="1:39">
      <c r="A238" s="10" t="s">
        <v>116</v>
      </c>
      <c r="B238" s="10" t="s">
        <v>114</v>
      </c>
      <c r="D238" s="4" t="s">
        <v>42</v>
      </c>
      <c r="E238" s="5">
        <v>44369</v>
      </c>
      <c r="F238" s="5">
        <v>44370</v>
      </c>
      <c r="G238" s="4" t="s">
        <v>52</v>
      </c>
      <c r="J238" s="4" t="s">
        <v>45</v>
      </c>
      <c r="K238" s="4">
        <v>150</v>
      </c>
      <c r="L238" s="5">
        <v>44370</v>
      </c>
      <c r="M238" s="4" t="s">
        <v>102</v>
      </c>
      <c r="N238" s="4">
        <v>100</v>
      </c>
      <c r="O238" s="4">
        <v>5</v>
      </c>
      <c r="P238" s="5">
        <v>44375</v>
      </c>
      <c r="Q238" s="6" t="s">
        <v>47</v>
      </c>
      <c r="R238" s="6">
        <v>35.950000000000003</v>
      </c>
      <c r="S238" s="6">
        <v>31.94</v>
      </c>
      <c r="T238" s="6">
        <v>31.3</v>
      </c>
      <c r="V238" s="10">
        <f>IF(Q238&lt;'Master Linear Model'!$B$8, (10^((Q238-'Master Linear Model'!$B$2)/'Master Linear Model'!$A$2)),('Master Linear Model'!$B$7/2))</f>
        <v>10</v>
      </c>
      <c r="W238" s="10">
        <f>IF(R238&lt;'Master Linear Model'!$B$8, (10^((R238-'Master Linear Model'!$B$2)/'Master Linear Model'!$A$2)),('Master Linear Model'!$B$7/2))</f>
        <v>10</v>
      </c>
      <c r="X238" s="10">
        <f t="shared" si="96"/>
        <v>10</v>
      </c>
      <c r="Y238" s="10">
        <f t="shared" si="97"/>
        <v>0</v>
      </c>
      <c r="Z238" s="10">
        <f t="shared" si="98"/>
        <v>2</v>
      </c>
      <c r="AA238" s="10">
        <f t="shared" si="99"/>
        <v>0</v>
      </c>
      <c r="AB238" s="10">
        <f t="shared" si="100"/>
        <v>1.3333333333333333</v>
      </c>
      <c r="AC238" s="10">
        <f t="shared" si="101"/>
        <v>0</v>
      </c>
      <c r="AD238" s="10">
        <f t="shared" si="102"/>
        <v>133.33333333333331</v>
      </c>
      <c r="AE238" s="10">
        <f t="shared" si="103"/>
        <v>0</v>
      </c>
      <c r="AI238" s="4">
        <v>2</v>
      </c>
      <c r="AJ238" s="4" t="s">
        <v>132</v>
      </c>
      <c r="AL238" s="4" t="s">
        <v>72</v>
      </c>
      <c r="AM238" s="4" t="s">
        <v>72</v>
      </c>
    </row>
    <row r="239" spans="1:39">
      <c r="A239" s="10" t="s">
        <v>119</v>
      </c>
      <c r="B239" s="10" t="s">
        <v>114</v>
      </c>
      <c r="D239" s="4" t="s">
        <v>42</v>
      </c>
      <c r="E239" s="5">
        <v>44369</v>
      </c>
      <c r="F239" s="5">
        <v>44370</v>
      </c>
      <c r="G239" s="4" t="s">
        <v>52</v>
      </c>
      <c r="J239" s="4" t="s">
        <v>45</v>
      </c>
      <c r="K239" s="4">
        <v>150</v>
      </c>
      <c r="L239" s="5">
        <v>44370</v>
      </c>
      <c r="M239" s="4" t="s">
        <v>102</v>
      </c>
      <c r="N239" s="4">
        <v>100</v>
      </c>
      <c r="O239" s="4">
        <v>5</v>
      </c>
      <c r="P239" s="5">
        <v>44375</v>
      </c>
      <c r="Q239" s="6" t="s">
        <v>47</v>
      </c>
      <c r="R239" s="6" t="s">
        <v>47</v>
      </c>
      <c r="S239" s="6">
        <v>28.79</v>
      </c>
      <c r="T239" s="6">
        <v>29.82</v>
      </c>
      <c r="V239" s="10">
        <f>IF(Q239&lt;'Master Linear Model'!$B$8, (10^((Q239-'Master Linear Model'!$B$2)/'Master Linear Model'!$A$2)),('Master Linear Model'!$B$7/2))</f>
        <v>10</v>
      </c>
      <c r="W239" s="10">
        <f>IF(R239&lt;'Master Linear Model'!$B$8, (10^((R239-'Master Linear Model'!$B$2)/'Master Linear Model'!$A$2)),('Master Linear Model'!$B$7/2))</f>
        <v>10</v>
      </c>
      <c r="X239" s="10">
        <f t="shared" si="96"/>
        <v>10</v>
      </c>
      <c r="Y239" s="10">
        <f t="shared" si="97"/>
        <v>0</v>
      </c>
      <c r="Z239" s="10">
        <f t="shared" si="98"/>
        <v>2</v>
      </c>
      <c r="AA239" s="10">
        <f t="shared" si="99"/>
        <v>0</v>
      </c>
      <c r="AB239" s="10">
        <f t="shared" si="100"/>
        <v>1.3333333333333333</v>
      </c>
      <c r="AC239" s="10">
        <f t="shared" si="101"/>
        <v>0</v>
      </c>
      <c r="AD239" s="10">
        <f t="shared" si="102"/>
        <v>133.33333333333331</v>
      </c>
      <c r="AE239" s="10">
        <f t="shared" si="103"/>
        <v>0</v>
      </c>
      <c r="AI239" s="4">
        <v>2</v>
      </c>
      <c r="AJ239" s="4" t="s">
        <v>132</v>
      </c>
      <c r="AL239" s="4" t="s">
        <v>72</v>
      </c>
      <c r="AM239" s="4" t="s">
        <v>72</v>
      </c>
    </row>
    <row r="240" spans="1:39">
      <c r="A240" s="10" t="s">
        <v>117</v>
      </c>
      <c r="B240" s="10" t="s">
        <v>118</v>
      </c>
      <c r="D240" s="4" t="s">
        <v>42</v>
      </c>
      <c r="E240" s="5">
        <v>44369</v>
      </c>
      <c r="F240" s="5">
        <v>44370</v>
      </c>
      <c r="G240" s="4" t="s">
        <v>52</v>
      </c>
      <c r="J240" s="4" t="s">
        <v>45</v>
      </c>
      <c r="K240" s="4">
        <v>150</v>
      </c>
      <c r="L240" s="5">
        <v>44370</v>
      </c>
      <c r="M240" s="4" t="s">
        <v>102</v>
      </c>
      <c r="N240" s="4">
        <v>100</v>
      </c>
      <c r="O240" s="4">
        <v>5</v>
      </c>
      <c r="P240" s="5">
        <v>44375</v>
      </c>
      <c r="Q240" s="6" t="s">
        <v>47</v>
      </c>
      <c r="R240" s="6" t="s">
        <v>47</v>
      </c>
      <c r="S240" s="6">
        <v>28.47</v>
      </c>
      <c r="T240" s="6">
        <v>30.19</v>
      </c>
      <c r="V240" s="10">
        <f>IF(Q240&lt;'Master Linear Model'!$B$8, (10^((Q240-'Master Linear Model'!$B$2)/'Master Linear Model'!$A$2)),('Master Linear Model'!$B$7/2))</f>
        <v>10</v>
      </c>
      <c r="W240" s="10">
        <f>IF(R240&lt;'Master Linear Model'!$B$8, (10^((R240-'Master Linear Model'!$B$2)/'Master Linear Model'!$A$2)),('Master Linear Model'!$B$7/2))</f>
        <v>10</v>
      </c>
      <c r="X240" s="10">
        <f t="shared" si="96"/>
        <v>10</v>
      </c>
      <c r="Y240" s="10">
        <f t="shared" si="97"/>
        <v>0</v>
      </c>
      <c r="Z240" s="10">
        <f t="shared" si="98"/>
        <v>2</v>
      </c>
      <c r="AA240" s="10">
        <f t="shared" si="99"/>
        <v>0</v>
      </c>
      <c r="AB240" s="10">
        <f t="shared" si="100"/>
        <v>1.3333333333333333</v>
      </c>
      <c r="AC240" s="10">
        <f t="shared" si="101"/>
        <v>0</v>
      </c>
      <c r="AD240" s="10">
        <f t="shared" si="102"/>
        <v>133.33333333333331</v>
      </c>
      <c r="AE240" s="10">
        <f t="shared" si="103"/>
        <v>0</v>
      </c>
      <c r="AI240" s="4">
        <v>2</v>
      </c>
      <c r="AJ240" s="4" t="s">
        <v>132</v>
      </c>
      <c r="AL240" s="4" t="s">
        <v>72</v>
      </c>
      <c r="AM240" s="4" t="s">
        <v>72</v>
      </c>
    </row>
    <row r="241" spans="1:39">
      <c r="A241" s="10" t="s">
        <v>113</v>
      </c>
      <c r="B241" s="10" t="s">
        <v>114</v>
      </c>
      <c r="D241" s="4" t="s">
        <v>42</v>
      </c>
      <c r="E241" s="5">
        <v>44369</v>
      </c>
      <c r="F241" s="5">
        <v>44375</v>
      </c>
      <c r="G241" s="4" t="s">
        <v>50</v>
      </c>
      <c r="J241" s="4" t="s">
        <v>45</v>
      </c>
      <c r="K241" s="4">
        <v>40</v>
      </c>
      <c r="L241" s="5">
        <v>44375</v>
      </c>
      <c r="M241" s="4" t="s">
        <v>50</v>
      </c>
      <c r="N241" s="4">
        <v>60</v>
      </c>
      <c r="O241" s="4">
        <v>5</v>
      </c>
      <c r="P241" s="5">
        <v>44377</v>
      </c>
      <c r="Q241" s="6" t="s">
        <v>47</v>
      </c>
      <c r="R241" s="6" t="s">
        <v>47</v>
      </c>
      <c r="S241" s="6">
        <v>25.09</v>
      </c>
      <c r="T241" s="6">
        <v>26.89</v>
      </c>
      <c r="V241" s="10">
        <f>IF(Q241&lt;'Master Linear Model'!$B$8, (10^((Q241-'Master Linear Model'!$B$2)/'Master Linear Model'!$A$2)),('Master Linear Model'!$B$7/2))</f>
        <v>10</v>
      </c>
      <c r="W241" s="10">
        <f>IF(R241&lt;'Master Linear Model'!$B$8, (10^((R241-'Master Linear Model'!$B$2)/'Master Linear Model'!$A$2)),('Master Linear Model'!$B$7/2))</f>
        <v>10</v>
      </c>
      <c r="X241" s="10">
        <f t="shared" si="96"/>
        <v>10</v>
      </c>
      <c r="Y241" s="10">
        <f t="shared" si="97"/>
        <v>0</v>
      </c>
      <c r="Z241" s="10">
        <f t="shared" si="98"/>
        <v>2</v>
      </c>
      <c r="AA241" s="10">
        <f t="shared" si="99"/>
        <v>0</v>
      </c>
      <c r="AB241" s="10">
        <f t="shared" si="100"/>
        <v>3</v>
      </c>
      <c r="AC241" s="10">
        <f t="shared" si="101"/>
        <v>0</v>
      </c>
      <c r="AD241" s="10">
        <f t="shared" si="102"/>
        <v>300</v>
      </c>
      <c r="AE241" s="10">
        <f t="shared" si="103"/>
        <v>0</v>
      </c>
      <c r="AI241" s="4">
        <v>2</v>
      </c>
      <c r="AJ241" s="4" t="s">
        <v>133</v>
      </c>
      <c r="AL241" s="4" t="s">
        <v>44</v>
      </c>
      <c r="AM241" s="4" t="s">
        <v>44</v>
      </c>
    </row>
    <row r="242" spans="1:39">
      <c r="A242" s="10" t="s">
        <v>127</v>
      </c>
      <c r="B242" s="10" t="s">
        <v>111</v>
      </c>
      <c r="D242" s="4" t="s">
        <v>42</v>
      </c>
      <c r="E242" s="5">
        <v>44369</v>
      </c>
      <c r="F242" s="5">
        <v>44375</v>
      </c>
      <c r="G242" s="4" t="s">
        <v>50</v>
      </c>
      <c r="J242" s="4" t="s">
        <v>45</v>
      </c>
      <c r="K242" s="4">
        <v>40</v>
      </c>
      <c r="L242" s="5">
        <v>44375</v>
      </c>
      <c r="M242" s="4" t="s">
        <v>50</v>
      </c>
      <c r="N242" s="4">
        <v>60</v>
      </c>
      <c r="O242" s="4">
        <v>5</v>
      </c>
      <c r="P242" s="5">
        <v>44377</v>
      </c>
      <c r="Q242" s="6" t="s">
        <v>47</v>
      </c>
      <c r="R242" s="6" t="s">
        <v>47</v>
      </c>
      <c r="S242" s="6">
        <v>31.73</v>
      </c>
      <c r="T242" s="6">
        <v>31.34</v>
      </c>
      <c r="V242" s="10">
        <f>IF(Q242&lt;'Master Linear Model'!$B$8, (10^((Q242-'Master Linear Model'!$B$2)/'Master Linear Model'!$A$2)),('Master Linear Model'!$B$7/2))</f>
        <v>10</v>
      </c>
      <c r="W242" s="10">
        <f>IF(R242&lt;'Master Linear Model'!$B$8, (10^((R242-'Master Linear Model'!$B$2)/'Master Linear Model'!$A$2)),('Master Linear Model'!$B$7/2))</f>
        <v>10</v>
      </c>
      <c r="X242" s="10">
        <f t="shared" si="96"/>
        <v>10</v>
      </c>
      <c r="Y242" s="10">
        <f t="shared" si="97"/>
        <v>0</v>
      </c>
      <c r="Z242" s="10">
        <f t="shared" si="98"/>
        <v>2</v>
      </c>
      <c r="AA242" s="10">
        <f t="shared" si="99"/>
        <v>0</v>
      </c>
      <c r="AB242" s="10">
        <f t="shared" si="100"/>
        <v>3</v>
      </c>
      <c r="AC242" s="10">
        <f t="shared" si="101"/>
        <v>0</v>
      </c>
      <c r="AD242" s="10">
        <f t="shared" si="102"/>
        <v>300</v>
      </c>
      <c r="AE242" s="10">
        <f t="shared" si="103"/>
        <v>0</v>
      </c>
      <c r="AI242" s="4">
        <v>2</v>
      </c>
      <c r="AJ242" s="4" t="s">
        <v>133</v>
      </c>
      <c r="AL242" s="4" t="s">
        <v>44</v>
      </c>
      <c r="AM242" s="4" t="s">
        <v>44</v>
      </c>
    </row>
    <row r="243" spans="1:39">
      <c r="A243" s="36" t="s">
        <v>124</v>
      </c>
      <c r="B243" s="10" t="s">
        <v>114</v>
      </c>
      <c r="D243" s="4" t="s">
        <v>42</v>
      </c>
      <c r="E243" s="5">
        <v>44369</v>
      </c>
      <c r="F243" s="5">
        <v>44375</v>
      </c>
      <c r="G243" s="4" t="s">
        <v>50</v>
      </c>
      <c r="J243" s="4" t="s">
        <v>45</v>
      </c>
      <c r="K243" s="4">
        <v>40</v>
      </c>
      <c r="L243" s="5">
        <v>44375</v>
      </c>
      <c r="M243" s="4" t="s">
        <v>50</v>
      </c>
      <c r="N243" s="4">
        <v>60</v>
      </c>
      <c r="O243" s="4">
        <v>5</v>
      </c>
      <c r="P243" s="5">
        <v>44377</v>
      </c>
      <c r="Q243" s="6" t="s">
        <v>47</v>
      </c>
      <c r="R243" s="6" t="s">
        <v>47</v>
      </c>
      <c r="S243" s="6">
        <v>29.37</v>
      </c>
      <c r="T243" s="6">
        <v>29.13</v>
      </c>
      <c r="V243" s="10">
        <f>IF(Q243&lt;'Master Linear Model'!$B$8, (10^((Q243-'Master Linear Model'!$B$2)/'Master Linear Model'!$A$2)),('Master Linear Model'!$B$7/2))</f>
        <v>10</v>
      </c>
      <c r="W243" s="10">
        <f>IF(R243&lt;'Master Linear Model'!$B$8, (10^((R243-'Master Linear Model'!$B$2)/'Master Linear Model'!$A$2)),('Master Linear Model'!$B$7/2))</f>
        <v>10</v>
      </c>
      <c r="X243" s="10">
        <f t="shared" si="96"/>
        <v>10</v>
      </c>
      <c r="Y243" s="10">
        <f t="shared" si="97"/>
        <v>0</v>
      </c>
      <c r="Z243" s="10">
        <f t="shared" si="98"/>
        <v>2</v>
      </c>
      <c r="AA243" s="10">
        <f t="shared" si="99"/>
        <v>0</v>
      </c>
      <c r="AB243" s="10">
        <f t="shared" si="100"/>
        <v>3</v>
      </c>
      <c r="AC243" s="10">
        <f t="shared" si="101"/>
        <v>0</v>
      </c>
      <c r="AD243" s="10">
        <f t="shared" si="102"/>
        <v>300</v>
      </c>
      <c r="AE243" s="10">
        <f t="shared" si="103"/>
        <v>0</v>
      </c>
      <c r="AI243" s="4">
        <v>2</v>
      </c>
      <c r="AJ243" s="4" t="s">
        <v>133</v>
      </c>
      <c r="AL243" s="4" t="s">
        <v>44</v>
      </c>
      <c r="AM243" s="4" t="s">
        <v>44</v>
      </c>
    </row>
    <row r="244" spans="1:39">
      <c r="A244" s="10" t="s">
        <v>125</v>
      </c>
      <c r="B244" s="10" t="s">
        <v>111</v>
      </c>
      <c r="D244" s="4" t="s">
        <v>42</v>
      </c>
      <c r="E244" s="5">
        <v>44369</v>
      </c>
      <c r="F244" s="5">
        <v>44375</v>
      </c>
      <c r="G244" s="4" t="s">
        <v>50</v>
      </c>
      <c r="J244" s="4" t="s">
        <v>45</v>
      </c>
      <c r="K244" s="4">
        <v>40</v>
      </c>
      <c r="L244" s="5">
        <v>44375</v>
      </c>
      <c r="M244" s="4" t="s">
        <v>50</v>
      </c>
      <c r="N244" s="4">
        <v>60</v>
      </c>
      <c r="O244" s="4">
        <v>5</v>
      </c>
      <c r="P244" s="5">
        <v>44377</v>
      </c>
      <c r="Q244" s="6" t="s">
        <v>47</v>
      </c>
      <c r="R244" s="6" t="s">
        <v>47</v>
      </c>
      <c r="S244" s="6">
        <v>29.39</v>
      </c>
      <c r="T244" s="6">
        <v>29.58</v>
      </c>
      <c r="V244" s="10">
        <f>IF(Q244&lt;'Master Linear Model'!$B$8, (10^((Q244-'Master Linear Model'!$B$2)/'Master Linear Model'!$A$2)),('Master Linear Model'!$B$7/2))</f>
        <v>10</v>
      </c>
      <c r="W244" s="10">
        <f>IF(R244&lt;'Master Linear Model'!$B$8, (10^((R244-'Master Linear Model'!$B$2)/'Master Linear Model'!$A$2)),('Master Linear Model'!$B$7/2))</f>
        <v>10</v>
      </c>
      <c r="X244" s="10">
        <f t="shared" si="96"/>
        <v>10</v>
      </c>
      <c r="Y244" s="10">
        <f t="shared" si="97"/>
        <v>0</v>
      </c>
      <c r="Z244" s="10">
        <f t="shared" si="98"/>
        <v>2</v>
      </c>
      <c r="AA244" s="10">
        <f t="shared" si="99"/>
        <v>0</v>
      </c>
      <c r="AB244" s="10">
        <f t="shared" si="100"/>
        <v>3</v>
      </c>
      <c r="AC244" s="10">
        <f t="shared" si="101"/>
        <v>0</v>
      </c>
      <c r="AD244" s="10">
        <f t="shared" si="102"/>
        <v>300</v>
      </c>
      <c r="AE244" s="10">
        <f t="shared" si="103"/>
        <v>0</v>
      </c>
      <c r="AI244" s="4">
        <v>2</v>
      </c>
      <c r="AJ244" s="4" t="s">
        <v>133</v>
      </c>
      <c r="AL244" s="4" t="s">
        <v>44</v>
      </c>
      <c r="AM244" s="4" t="s">
        <v>44</v>
      </c>
    </row>
    <row r="245" spans="1:39">
      <c r="A245" s="10" t="s">
        <v>119</v>
      </c>
      <c r="B245" s="10" t="s">
        <v>114</v>
      </c>
      <c r="D245" s="4" t="s">
        <v>42</v>
      </c>
      <c r="E245" s="5">
        <v>44369</v>
      </c>
      <c r="F245" s="5">
        <v>44375</v>
      </c>
      <c r="G245" s="4" t="s">
        <v>50</v>
      </c>
      <c r="J245" s="4" t="s">
        <v>45</v>
      </c>
      <c r="K245" s="4">
        <v>40</v>
      </c>
      <c r="L245" s="5">
        <v>44375</v>
      </c>
      <c r="M245" s="4" t="s">
        <v>50</v>
      </c>
      <c r="N245" s="4">
        <v>60</v>
      </c>
      <c r="O245" s="4">
        <v>5</v>
      </c>
      <c r="P245" s="5">
        <v>44377</v>
      </c>
      <c r="Q245" s="6" t="s">
        <v>47</v>
      </c>
      <c r="R245" s="6" t="s">
        <v>47</v>
      </c>
      <c r="S245" s="6">
        <v>27.32</v>
      </c>
      <c r="T245" s="6">
        <v>27.47</v>
      </c>
      <c r="V245" s="10">
        <f>IF(Q245&lt;'Master Linear Model'!$B$8, (10^((Q245-'Master Linear Model'!$B$2)/'Master Linear Model'!$A$2)),('Master Linear Model'!$B$7/2))</f>
        <v>10</v>
      </c>
      <c r="W245" s="10">
        <f>IF(R245&lt;'Master Linear Model'!$B$8, (10^((R245-'Master Linear Model'!$B$2)/'Master Linear Model'!$A$2)),('Master Linear Model'!$B$7/2))</f>
        <v>10</v>
      </c>
      <c r="X245" s="10">
        <f t="shared" si="96"/>
        <v>10</v>
      </c>
      <c r="Y245" s="10">
        <f t="shared" si="97"/>
        <v>0</v>
      </c>
      <c r="Z245" s="10">
        <f t="shared" si="98"/>
        <v>2</v>
      </c>
      <c r="AA245" s="10">
        <f t="shared" si="99"/>
        <v>0</v>
      </c>
      <c r="AB245" s="10">
        <f t="shared" si="100"/>
        <v>3</v>
      </c>
      <c r="AC245" s="10">
        <f t="shared" si="101"/>
        <v>0</v>
      </c>
      <c r="AD245" s="10">
        <f t="shared" si="102"/>
        <v>300</v>
      </c>
      <c r="AE245" s="10">
        <f t="shared" si="103"/>
        <v>0</v>
      </c>
      <c r="AI245" s="4">
        <v>2</v>
      </c>
      <c r="AJ245" s="4" t="s">
        <v>133</v>
      </c>
      <c r="AL245" s="4" t="s">
        <v>44</v>
      </c>
      <c r="AM245" s="4" t="s">
        <v>44</v>
      </c>
    </row>
    <row r="246" spans="1:39">
      <c r="A246" s="10" t="s">
        <v>116</v>
      </c>
      <c r="B246" s="10" t="s">
        <v>114</v>
      </c>
      <c r="D246" s="4" t="s">
        <v>42</v>
      </c>
      <c r="E246" s="5">
        <v>44369</v>
      </c>
      <c r="F246" s="5">
        <v>44375</v>
      </c>
      <c r="G246" s="4" t="s">
        <v>50</v>
      </c>
      <c r="J246" s="4" t="s">
        <v>45</v>
      </c>
      <c r="K246" s="4">
        <v>40</v>
      </c>
      <c r="L246" s="5">
        <v>44375</v>
      </c>
      <c r="M246" s="4" t="s">
        <v>50</v>
      </c>
      <c r="N246" s="4">
        <v>60</v>
      </c>
      <c r="O246" s="4">
        <v>5</v>
      </c>
      <c r="P246" s="5">
        <v>44377</v>
      </c>
      <c r="Q246" s="6" t="s">
        <v>47</v>
      </c>
      <c r="R246" s="6" t="s">
        <v>47</v>
      </c>
      <c r="S246" s="6">
        <v>27.12</v>
      </c>
      <c r="T246" s="6">
        <v>25.34</v>
      </c>
      <c r="V246" s="10">
        <f>IF(Q246&lt;'Master Linear Model'!$B$8, (10^((Q246-'Master Linear Model'!$B$2)/'Master Linear Model'!$A$2)),('Master Linear Model'!$B$7/2))</f>
        <v>10</v>
      </c>
      <c r="W246" s="10">
        <f>IF(R246&lt;'Master Linear Model'!$B$8, (10^((R246-'Master Linear Model'!$B$2)/'Master Linear Model'!$A$2)),('Master Linear Model'!$B$7/2))</f>
        <v>10</v>
      </c>
      <c r="X246" s="10">
        <f t="shared" si="96"/>
        <v>10</v>
      </c>
      <c r="Y246" s="10">
        <f t="shared" si="97"/>
        <v>0</v>
      </c>
      <c r="Z246" s="10">
        <f t="shared" si="98"/>
        <v>2</v>
      </c>
      <c r="AA246" s="10">
        <f t="shared" si="99"/>
        <v>0</v>
      </c>
      <c r="AB246" s="10">
        <f t="shared" si="100"/>
        <v>3</v>
      </c>
      <c r="AC246" s="10">
        <f t="shared" si="101"/>
        <v>0</v>
      </c>
      <c r="AD246" s="10">
        <f t="shared" si="102"/>
        <v>300</v>
      </c>
      <c r="AE246" s="10">
        <f t="shared" si="103"/>
        <v>0</v>
      </c>
      <c r="AI246" s="4">
        <v>2</v>
      </c>
      <c r="AJ246" s="4" t="s">
        <v>133</v>
      </c>
      <c r="AL246" s="4" t="s">
        <v>44</v>
      </c>
      <c r="AM246" s="4" t="s">
        <v>44</v>
      </c>
    </row>
    <row r="247" spans="1:39">
      <c r="A247" s="10" t="s">
        <v>110</v>
      </c>
      <c r="B247" s="10" t="s">
        <v>111</v>
      </c>
      <c r="D247" s="4" t="s">
        <v>42</v>
      </c>
      <c r="E247" s="5">
        <v>44369</v>
      </c>
      <c r="F247" s="5">
        <v>44375</v>
      </c>
      <c r="G247" s="4" t="s">
        <v>50</v>
      </c>
      <c r="J247" s="4" t="s">
        <v>45</v>
      </c>
      <c r="K247" s="4">
        <v>40</v>
      </c>
      <c r="L247" s="5">
        <v>44375</v>
      </c>
      <c r="M247" s="4" t="s">
        <v>50</v>
      </c>
      <c r="N247" s="4">
        <v>60</v>
      </c>
      <c r="O247" s="4">
        <v>5</v>
      </c>
      <c r="P247" s="5">
        <v>44377</v>
      </c>
      <c r="Q247" s="6" t="s">
        <v>47</v>
      </c>
      <c r="R247" s="6" t="s">
        <v>47</v>
      </c>
      <c r="S247" s="6">
        <v>26.52</v>
      </c>
      <c r="T247" s="6">
        <v>27.22</v>
      </c>
      <c r="V247" s="10">
        <f>IF(Q247&lt;'Master Linear Model'!$B$8, (10^((Q247-'Master Linear Model'!$B$2)/'Master Linear Model'!$A$2)),('Master Linear Model'!$B$7/2))</f>
        <v>10</v>
      </c>
      <c r="W247" s="10">
        <f>IF(R247&lt;'Master Linear Model'!$B$8, (10^((R247-'Master Linear Model'!$B$2)/'Master Linear Model'!$A$2)),('Master Linear Model'!$B$7/2))</f>
        <v>10</v>
      </c>
      <c r="X247" s="10">
        <f t="shared" si="96"/>
        <v>10</v>
      </c>
      <c r="Y247" s="10">
        <f t="shared" si="97"/>
        <v>0</v>
      </c>
      <c r="Z247" s="10">
        <f t="shared" si="98"/>
        <v>2</v>
      </c>
      <c r="AA247" s="10">
        <f t="shared" si="99"/>
        <v>0</v>
      </c>
      <c r="AB247" s="10">
        <f t="shared" si="100"/>
        <v>3</v>
      </c>
      <c r="AC247" s="10">
        <f t="shared" si="101"/>
        <v>0</v>
      </c>
      <c r="AD247" s="10">
        <f t="shared" si="102"/>
        <v>300</v>
      </c>
      <c r="AE247" s="10">
        <f t="shared" si="103"/>
        <v>0</v>
      </c>
      <c r="AI247" s="4">
        <v>2</v>
      </c>
      <c r="AJ247" s="4" t="s">
        <v>133</v>
      </c>
      <c r="AL247" s="4" t="s">
        <v>44</v>
      </c>
      <c r="AM247" s="4" t="s">
        <v>44</v>
      </c>
    </row>
    <row r="248" spans="1:39">
      <c r="A248" s="10" t="s">
        <v>115</v>
      </c>
      <c r="B248" s="10" t="s">
        <v>111</v>
      </c>
      <c r="D248" s="4" t="s">
        <v>42</v>
      </c>
      <c r="E248" s="5">
        <v>44369</v>
      </c>
      <c r="F248" s="5">
        <v>44375</v>
      </c>
      <c r="G248" s="4" t="s">
        <v>50</v>
      </c>
      <c r="J248" s="4" t="s">
        <v>45</v>
      </c>
      <c r="K248" s="4">
        <v>40</v>
      </c>
      <c r="L248" s="5">
        <v>44375</v>
      </c>
      <c r="M248" s="4" t="s">
        <v>50</v>
      </c>
      <c r="N248" s="4">
        <v>60</v>
      </c>
      <c r="O248" s="4">
        <v>5</v>
      </c>
      <c r="P248" s="5">
        <v>44377</v>
      </c>
      <c r="Q248" s="6" t="s">
        <v>47</v>
      </c>
      <c r="R248" s="6" t="s">
        <v>47</v>
      </c>
      <c r="S248" s="6">
        <v>28.37</v>
      </c>
      <c r="T248" s="6">
        <v>28.57</v>
      </c>
      <c r="V248" s="10">
        <f>IF(Q248&lt;'Master Linear Model'!$B$8, (10^((Q248-'Master Linear Model'!$B$2)/'Master Linear Model'!$A$2)),('Master Linear Model'!$B$7/2))</f>
        <v>10</v>
      </c>
      <c r="W248" s="10">
        <f>IF(R248&lt;'Master Linear Model'!$B$8, (10^((R248-'Master Linear Model'!$B$2)/'Master Linear Model'!$A$2)),('Master Linear Model'!$B$7/2))</f>
        <v>10</v>
      </c>
      <c r="X248" s="10">
        <f t="shared" si="96"/>
        <v>10</v>
      </c>
      <c r="Y248" s="10">
        <f t="shared" si="97"/>
        <v>0</v>
      </c>
      <c r="Z248" s="10">
        <f t="shared" si="98"/>
        <v>2</v>
      </c>
      <c r="AA248" s="10">
        <f t="shared" si="99"/>
        <v>0</v>
      </c>
      <c r="AB248" s="10">
        <f t="shared" si="100"/>
        <v>3</v>
      </c>
      <c r="AC248" s="10">
        <f t="shared" si="101"/>
        <v>0</v>
      </c>
      <c r="AD248" s="10">
        <f t="shared" si="102"/>
        <v>300</v>
      </c>
      <c r="AE248" s="10">
        <f t="shared" si="103"/>
        <v>0</v>
      </c>
      <c r="AI248" s="4">
        <v>2</v>
      </c>
      <c r="AJ248" s="4" t="s">
        <v>133</v>
      </c>
      <c r="AL248" s="4" t="s">
        <v>44</v>
      </c>
      <c r="AM248" s="4" t="s">
        <v>44</v>
      </c>
    </row>
    <row r="249" spans="1:39">
      <c r="A249" s="10" t="s">
        <v>117</v>
      </c>
      <c r="B249" s="10" t="s">
        <v>118</v>
      </c>
      <c r="D249" s="4" t="s">
        <v>42</v>
      </c>
      <c r="E249" s="5">
        <v>44369</v>
      </c>
      <c r="F249" s="5">
        <v>44375</v>
      </c>
      <c r="G249" s="4" t="s">
        <v>50</v>
      </c>
      <c r="J249" s="4" t="s">
        <v>45</v>
      </c>
      <c r="K249" s="4">
        <v>40</v>
      </c>
      <c r="L249" s="5">
        <v>44375</v>
      </c>
      <c r="M249" s="4" t="s">
        <v>50</v>
      </c>
      <c r="N249" s="4">
        <v>60</v>
      </c>
      <c r="O249" s="4">
        <v>5</v>
      </c>
      <c r="P249" s="5">
        <v>44377</v>
      </c>
      <c r="Q249" s="6" t="s">
        <v>47</v>
      </c>
      <c r="R249" s="6" t="s">
        <v>47</v>
      </c>
      <c r="S249" s="6">
        <v>24.8</v>
      </c>
      <c r="T249" s="6">
        <v>25.33</v>
      </c>
      <c r="V249" s="10">
        <f>IF(Q249&lt;'Master Linear Model'!$B$8, (10^((Q249-'Master Linear Model'!$B$2)/'Master Linear Model'!$A$2)),('Master Linear Model'!$B$7/2))</f>
        <v>10</v>
      </c>
      <c r="W249" s="10">
        <f>IF(R249&lt;'Master Linear Model'!$B$8, (10^((R249-'Master Linear Model'!$B$2)/'Master Linear Model'!$A$2)),('Master Linear Model'!$B$7/2))</f>
        <v>10</v>
      </c>
      <c r="X249" s="10">
        <f t="shared" si="96"/>
        <v>10</v>
      </c>
      <c r="Y249" s="10">
        <f t="shared" si="97"/>
        <v>0</v>
      </c>
      <c r="Z249" s="10">
        <f t="shared" si="98"/>
        <v>2</v>
      </c>
      <c r="AA249" s="10">
        <f t="shared" si="99"/>
        <v>0</v>
      </c>
      <c r="AB249" s="10">
        <f t="shared" si="100"/>
        <v>3</v>
      </c>
      <c r="AC249" s="10">
        <f t="shared" si="101"/>
        <v>0</v>
      </c>
      <c r="AD249" s="10">
        <f t="shared" si="102"/>
        <v>300</v>
      </c>
      <c r="AE249" s="10">
        <f t="shared" si="103"/>
        <v>0</v>
      </c>
      <c r="AI249" s="4">
        <v>2</v>
      </c>
      <c r="AJ249" s="4" t="s">
        <v>133</v>
      </c>
      <c r="AL249" s="4" t="s">
        <v>44</v>
      </c>
      <c r="AM249" s="4" t="s">
        <v>44</v>
      </c>
    </row>
    <row r="250" spans="1:39">
      <c r="A250" s="10" t="s">
        <v>58</v>
      </c>
      <c r="B250" s="10" t="s">
        <v>59</v>
      </c>
      <c r="D250" s="4" t="s">
        <v>42</v>
      </c>
      <c r="E250" s="5">
        <v>44369</v>
      </c>
      <c r="F250" s="5">
        <v>44375</v>
      </c>
      <c r="G250" s="4" t="s">
        <v>50</v>
      </c>
      <c r="J250" s="4" t="s">
        <v>45</v>
      </c>
      <c r="K250" s="4">
        <v>40</v>
      </c>
      <c r="L250" s="5">
        <v>44375</v>
      </c>
      <c r="M250" s="4" t="s">
        <v>50</v>
      </c>
      <c r="N250" s="4">
        <v>60</v>
      </c>
      <c r="O250" s="4">
        <v>5</v>
      </c>
      <c r="P250" s="5">
        <v>44377</v>
      </c>
      <c r="Q250" s="6" t="s">
        <v>47</v>
      </c>
      <c r="R250" s="6" t="s">
        <v>47</v>
      </c>
      <c r="S250" s="6">
        <v>26.44</v>
      </c>
      <c r="T250" s="6">
        <v>25.15</v>
      </c>
      <c r="V250" s="10">
        <f>IF(Q250&lt;'Master Linear Model'!$B$8, (10^((Q250-'Master Linear Model'!$B$2)/'Master Linear Model'!$A$2)),('Master Linear Model'!$B$7/2))</f>
        <v>10</v>
      </c>
      <c r="W250" s="10">
        <f>IF(R250&lt;'Master Linear Model'!$B$8, (10^((R250-'Master Linear Model'!$B$2)/'Master Linear Model'!$A$2)),('Master Linear Model'!$B$7/2))</f>
        <v>10</v>
      </c>
      <c r="X250" s="10">
        <f t="shared" si="96"/>
        <v>10</v>
      </c>
      <c r="Y250" s="10">
        <f t="shared" si="97"/>
        <v>0</v>
      </c>
      <c r="Z250" s="10">
        <f t="shared" si="98"/>
        <v>2</v>
      </c>
      <c r="AA250" s="10">
        <f t="shared" si="99"/>
        <v>0</v>
      </c>
      <c r="AB250" s="10">
        <f t="shared" si="100"/>
        <v>3</v>
      </c>
      <c r="AC250" s="10">
        <f t="shared" si="101"/>
        <v>0</v>
      </c>
      <c r="AD250" s="10">
        <f t="shared" si="102"/>
        <v>300</v>
      </c>
      <c r="AE250" s="10">
        <f t="shared" si="103"/>
        <v>0</v>
      </c>
      <c r="AI250" s="4">
        <v>2</v>
      </c>
      <c r="AJ250" s="4" t="s">
        <v>133</v>
      </c>
      <c r="AL250" s="4" t="s">
        <v>44</v>
      </c>
      <c r="AM250" s="4" t="s">
        <v>44</v>
      </c>
    </row>
    <row r="251" spans="1:39">
      <c r="A251" s="10" t="s">
        <v>121</v>
      </c>
      <c r="B251" s="10" t="s">
        <v>59</v>
      </c>
      <c r="D251" s="4" t="s">
        <v>49</v>
      </c>
      <c r="E251" s="5">
        <v>44371</v>
      </c>
      <c r="F251" s="5">
        <v>44371</v>
      </c>
      <c r="G251" s="4" t="s">
        <v>43</v>
      </c>
      <c r="J251" s="4" t="s">
        <v>45</v>
      </c>
      <c r="K251" s="4">
        <v>300</v>
      </c>
      <c r="L251" s="5">
        <v>44371</v>
      </c>
      <c r="M251" s="4" t="s">
        <v>43</v>
      </c>
      <c r="N251" s="4">
        <v>100</v>
      </c>
      <c r="O251" s="4">
        <v>5</v>
      </c>
      <c r="P251" s="5">
        <v>44372</v>
      </c>
      <c r="Q251" s="6" t="s">
        <v>47</v>
      </c>
      <c r="R251" s="6" t="s">
        <v>47</v>
      </c>
      <c r="S251" s="153">
        <v>31.39</v>
      </c>
      <c r="T251" s="153">
        <v>32.33</v>
      </c>
      <c r="AI251" s="4">
        <v>2</v>
      </c>
      <c r="AJ251" s="4" t="s">
        <v>130</v>
      </c>
      <c r="AL251" s="4" t="s">
        <v>44</v>
      </c>
      <c r="AM251" s="4" t="s">
        <v>44</v>
      </c>
    </row>
    <row r="252" spans="1:39" s="28" customFormat="1">
      <c r="A252" s="27" t="s">
        <v>121</v>
      </c>
      <c r="B252" s="27" t="s">
        <v>59</v>
      </c>
      <c r="C252" s="54"/>
      <c r="D252" s="28" t="s">
        <v>49</v>
      </c>
      <c r="E252" s="29">
        <v>44371</v>
      </c>
      <c r="F252" s="29">
        <v>44371</v>
      </c>
      <c r="G252" s="28" t="s">
        <v>50</v>
      </c>
      <c r="J252" s="41" t="s">
        <v>45</v>
      </c>
      <c r="K252" s="28">
        <v>40</v>
      </c>
      <c r="L252" s="29">
        <v>44371</v>
      </c>
      <c r="M252" s="28" t="s">
        <v>50</v>
      </c>
      <c r="N252" s="28">
        <v>60</v>
      </c>
      <c r="O252" s="28">
        <v>5</v>
      </c>
      <c r="P252" s="29">
        <v>44372</v>
      </c>
      <c r="Q252" s="32" t="s">
        <v>47</v>
      </c>
      <c r="R252" s="32" t="s">
        <v>47</v>
      </c>
      <c r="S252" s="154">
        <v>25.82</v>
      </c>
      <c r="T252" s="154">
        <v>26.42</v>
      </c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I252" s="28">
        <v>2</v>
      </c>
      <c r="AJ252" s="28" t="s">
        <v>130</v>
      </c>
      <c r="AL252" s="28" t="s">
        <v>44</v>
      </c>
      <c r="AM252" s="28" t="s">
        <v>44</v>
      </c>
    </row>
    <row r="253" spans="1:39">
      <c r="A253" s="10" t="s">
        <v>115</v>
      </c>
      <c r="B253" s="10" t="s">
        <v>111</v>
      </c>
      <c r="D253" s="4" t="s">
        <v>42</v>
      </c>
      <c r="E253" s="5">
        <v>44376</v>
      </c>
      <c r="F253" s="5">
        <v>44377</v>
      </c>
      <c r="G253" s="4" t="s">
        <v>52</v>
      </c>
      <c r="J253" s="4" t="s">
        <v>45</v>
      </c>
      <c r="K253" s="4">
        <v>150</v>
      </c>
      <c r="L253" s="5">
        <v>44377</v>
      </c>
      <c r="M253" s="4" t="s">
        <v>46</v>
      </c>
      <c r="N253" s="4">
        <v>100</v>
      </c>
      <c r="O253" s="4">
        <v>5</v>
      </c>
      <c r="P253" s="5">
        <v>44378</v>
      </c>
      <c r="Q253" s="6">
        <v>34.44</v>
      </c>
      <c r="R253" s="6">
        <v>35.93</v>
      </c>
      <c r="S253" s="6">
        <v>30.64</v>
      </c>
      <c r="T253" s="6">
        <v>30.48</v>
      </c>
      <c r="V253" s="10">
        <f>IF(Q253&lt;'Master Linear Model'!$B$8, (10^((Q253-'Master Linear Model'!$B$2)/'Master Linear Model'!$A$2)),('Master Linear Model'!$B$7/2))</f>
        <v>48.713618258091905</v>
      </c>
      <c r="W253" s="10">
        <f>IF(R253&lt;'Master Linear Model'!$B$8, (10^((R253-'Master Linear Model'!$B$2)/'Master Linear Model'!$A$2)),('Master Linear Model'!$B$7/2))</f>
        <v>10</v>
      </c>
      <c r="X253" s="10">
        <f>AVERAGE(V253:W253)</f>
        <v>29.356809129045953</v>
      </c>
      <c r="Y253" s="10">
        <f>STDEV(V253:W253)</f>
        <v>27.374661994564118</v>
      </c>
      <c r="Z253" s="10">
        <f>X253/O253</f>
        <v>5.8713618258091902</v>
      </c>
      <c r="AA253" s="10">
        <f>Y253/O253</f>
        <v>5.4749323989128236</v>
      </c>
      <c r="AB253" s="10">
        <f>(Z253*N253)/K253</f>
        <v>3.9142412172061269</v>
      </c>
      <c r="AC253" s="10">
        <f>(AA253*N253)/K253</f>
        <v>3.6499549326085488</v>
      </c>
      <c r="AD253" s="10">
        <f>AB253*100</f>
        <v>391.42412172061267</v>
      </c>
      <c r="AE253" s="10">
        <f>AC253*100</f>
        <v>364.99549326085486</v>
      </c>
      <c r="AI253" s="4">
        <v>2</v>
      </c>
      <c r="AJ253" s="4" t="s">
        <v>134</v>
      </c>
      <c r="AL253" s="4" t="s">
        <v>44</v>
      </c>
      <c r="AM253" s="4" t="s">
        <v>44</v>
      </c>
    </row>
    <row r="254" spans="1:39">
      <c r="A254" s="36" t="s">
        <v>115</v>
      </c>
      <c r="B254" s="10" t="s">
        <v>111</v>
      </c>
      <c r="D254" s="37" t="s">
        <v>49</v>
      </c>
      <c r="E254" s="5">
        <v>44376</v>
      </c>
      <c r="F254" s="5">
        <v>44376</v>
      </c>
      <c r="G254" s="37" t="s">
        <v>43</v>
      </c>
      <c r="H254" s="37"/>
      <c r="I254" s="37"/>
      <c r="J254" s="4" t="s">
        <v>45</v>
      </c>
      <c r="K254" s="4">
        <v>300</v>
      </c>
      <c r="L254" s="5">
        <v>44376</v>
      </c>
      <c r="M254" s="37" t="s">
        <v>46</v>
      </c>
      <c r="N254" s="4">
        <v>100</v>
      </c>
      <c r="O254" s="4">
        <v>5</v>
      </c>
      <c r="P254" s="5">
        <v>44379</v>
      </c>
      <c r="Q254" s="6">
        <v>37.29</v>
      </c>
      <c r="R254" s="147" t="s">
        <v>47</v>
      </c>
      <c r="S254" s="6">
        <v>34.159999999999997</v>
      </c>
      <c r="T254" s="6">
        <v>34.36</v>
      </c>
      <c r="AI254" s="4">
        <v>2</v>
      </c>
      <c r="AJ254" s="4" t="s">
        <v>135</v>
      </c>
      <c r="AL254" s="4" t="s">
        <v>44</v>
      </c>
      <c r="AM254" s="4" t="s">
        <v>44</v>
      </c>
    </row>
    <row r="255" spans="1:39">
      <c r="A255" s="36" t="s">
        <v>115</v>
      </c>
      <c r="B255" s="10" t="s">
        <v>111</v>
      </c>
      <c r="D255" s="37" t="s">
        <v>49</v>
      </c>
      <c r="E255" s="5">
        <v>44376</v>
      </c>
      <c r="F255" s="5">
        <v>44376</v>
      </c>
      <c r="G255" s="37" t="s">
        <v>50</v>
      </c>
      <c r="H255" s="37"/>
      <c r="I255" s="37"/>
      <c r="J255" s="4" t="s">
        <v>45</v>
      </c>
      <c r="K255" s="4">
        <v>40</v>
      </c>
      <c r="L255" s="5">
        <v>44376</v>
      </c>
      <c r="M255" s="37" t="s">
        <v>50</v>
      </c>
      <c r="N255" s="4">
        <v>60</v>
      </c>
      <c r="O255" s="4">
        <v>5</v>
      </c>
      <c r="P255" s="5">
        <v>44379</v>
      </c>
      <c r="Q255" s="6">
        <v>36.56</v>
      </c>
      <c r="R255" s="6">
        <v>38.22</v>
      </c>
      <c r="S255" s="6">
        <v>27.25</v>
      </c>
      <c r="T255" s="6">
        <v>27.24</v>
      </c>
      <c r="AI255" s="4">
        <v>2</v>
      </c>
      <c r="AJ255" s="4" t="s">
        <v>135</v>
      </c>
      <c r="AL255" s="4" t="s">
        <v>44</v>
      </c>
      <c r="AM255" s="4" t="s">
        <v>44</v>
      </c>
    </row>
    <row r="256" spans="1:39">
      <c r="A256" s="36" t="s">
        <v>124</v>
      </c>
      <c r="B256" s="10" t="s">
        <v>114</v>
      </c>
      <c r="D256" s="37" t="s">
        <v>49</v>
      </c>
      <c r="E256" s="5">
        <v>44376</v>
      </c>
      <c r="F256" s="5">
        <v>44376</v>
      </c>
      <c r="G256" s="37" t="s">
        <v>43</v>
      </c>
      <c r="H256" s="37"/>
      <c r="I256" s="37"/>
      <c r="J256" s="4" t="s">
        <v>45</v>
      </c>
      <c r="K256" s="4">
        <v>300</v>
      </c>
      <c r="L256" s="5">
        <v>44376</v>
      </c>
      <c r="M256" s="37" t="s">
        <v>46</v>
      </c>
      <c r="N256" s="4">
        <v>100</v>
      </c>
      <c r="O256" s="4">
        <v>5</v>
      </c>
      <c r="P256" s="5">
        <v>44379</v>
      </c>
      <c r="Q256" s="147" t="s">
        <v>47</v>
      </c>
      <c r="R256" s="147" t="s">
        <v>47</v>
      </c>
      <c r="S256" s="6">
        <v>32.69</v>
      </c>
      <c r="T256" s="6">
        <v>32.19</v>
      </c>
      <c r="AI256" s="4">
        <v>2</v>
      </c>
      <c r="AJ256" s="4" t="s">
        <v>135</v>
      </c>
      <c r="AL256" s="4" t="s">
        <v>44</v>
      </c>
      <c r="AM256" s="4" t="s">
        <v>44</v>
      </c>
    </row>
    <row r="257" spans="1:39">
      <c r="A257" s="36" t="s">
        <v>124</v>
      </c>
      <c r="B257" s="10" t="s">
        <v>114</v>
      </c>
      <c r="D257" s="37" t="s">
        <v>49</v>
      </c>
      <c r="E257" s="5">
        <v>44376</v>
      </c>
      <c r="F257" s="5">
        <v>44376</v>
      </c>
      <c r="G257" s="37" t="s">
        <v>50</v>
      </c>
      <c r="H257" s="37"/>
      <c r="I257" s="37"/>
      <c r="J257" s="4" t="s">
        <v>45</v>
      </c>
      <c r="K257" s="4">
        <v>40</v>
      </c>
      <c r="L257" s="5">
        <v>44376</v>
      </c>
      <c r="M257" s="37" t="s">
        <v>50</v>
      </c>
      <c r="N257" s="4">
        <v>60</v>
      </c>
      <c r="O257" s="4">
        <v>5</v>
      </c>
      <c r="P257" s="5">
        <v>44379</v>
      </c>
      <c r="Q257" s="147" t="s">
        <v>47</v>
      </c>
      <c r="R257" s="147" t="s">
        <v>47</v>
      </c>
      <c r="S257" s="6">
        <v>27.22</v>
      </c>
      <c r="T257" s="6">
        <v>27.45</v>
      </c>
      <c r="AI257" s="4">
        <v>2</v>
      </c>
      <c r="AJ257" s="4" t="s">
        <v>135</v>
      </c>
      <c r="AL257" s="4" t="s">
        <v>44</v>
      </c>
      <c r="AM257" s="4" t="s">
        <v>44</v>
      </c>
    </row>
    <row r="258" spans="1:39">
      <c r="A258" s="36" t="s">
        <v>124</v>
      </c>
      <c r="B258" s="10" t="s">
        <v>114</v>
      </c>
      <c r="D258" s="37" t="s">
        <v>42</v>
      </c>
      <c r="E258" s="5">
        <v>44376</v>
      </c>
      <c r="F258" s="5">
        <v>44378</v>
      </c>
      <c r="G258" s="37" t="s">
        <v>52</v>
      </c>
      <c r="H258" s="37"/>
      <c r="I258" s="37"/>
      <c r="J258" s="4" t="s">
        <v>45</v>
      </c>
      <c r="K258" s="4">
        <v>150</v>
      </c>
      <c r="L258" s="5">
        <v>44378</v>
      </c>
      <c r="M258" s="37" t="s">
        <v>46</v>
      </c>
      <c r="N258" s="4">
        <v>100</v>
      </c>
      <c r="O258" s="4">
        <v>5</v>
      </c>
      <c r="P258" s="5">
        <v>44379</v>
      </c>
      <c r="Q258" s="147" t="s">
        <v>47</v>
      </c>
      <c r="R258" s="147" t="s">
        <v>47</v>
      </c>
      <c r="S258" s="6">
        <v>30.19</v>
      </c>
      <c r="T258" s="6">
        <v>30.32</v>
      </c>
      <c r="V258" s="10">
        <f>IF(Q258&lt;'Master Linear Model'!$B$8, (10^((Q258-'Master Linear Model'!$B$2)/'Master Linear Model'!$A$2)),('Master Linear Model'!$B$7/2))</f>
        <v>10</v>
      </c>
      <c r="W258" s="10">
        <f>IF(R258&lt;'Master Linear Model'!$B$8, (10^((R258-'Master Linear Model'!$B$2)/'Master Linear Model'!$A$2)),('Master Linear Model'!$B$7/2))</f>
        <v>10</v>
      </c>
      <c r="X258" s="10">
        <f t="shared" ref="X258:X259" si="104">AVERAGE(V258:W258)</f>
        <v>10</v>
      </c>
      <c r="Y258" s="10">
        <f t="shared" ref="Y258:Y259" si="105">STDEV(V258:W258)</f>
        <v>0</v>
      </c>
      <c r="Z258" s="10">
        <f t="shared" ref="Z258:Z259" si="106">X258/O258</f>
        <v>2</v>
      </c>
      <c r="AA258" s="10">
        <f t="shared" ref="AA258:AA259" si="107">Y258/O258</f>
        <v>0</v>
      </c>
      <c r="AB258" s="10">
        <f t="shared" ref="AB258:AB259" si="108">(Z258*N258)/K258</f>
        <v>1.3333333333333333</v>
      </c>
      <c r="AC258" s="10">
        <f t="shared" ref="AC258:AC259" si="109">(AA258*N258)/K258</f>
        <v>0</v>
      </c>
      <c r="AD258" s="10">
        <f t="shared" ref="AD258:AD259" si="110">AB258*100</f>
        <v>133.33333333333331</v>
      </c>
      <c r="AE258" s="10">
        <f t="shared" ref="AE258:AE259" si="111">AC258*100</f>
        <v>0</v>
      </c>
      <c r="AI258" s="4">
        <v>2</v>
      </c>
      <c r="AJ258" s="4" t="s">
        <v>135</v>
      </c>
      <c r="AL258" s="4" t="s">
        <v>44</v>
      </c>
      <c r="AM258" s="4" t="s">
        <v>44</v>
      </c>
    </row>
    <row r="259" spans="1:39">
      <c r="A259" s="10" t="s">
        <v>110</v>
      </c>
      <c r="B259" s="10" t="s">
        <v>111</v>
      </c>
      <c r="D259" s="4" t="s">
        <v>42</v>
      </c>
      <c r="E259" s="5">
        <v>44376</v>
      </c>
      <c r="F259" s="5">
        <v>44377</v>
      </c>
      <c r="G259" s="4" t="s">
        <v>52</v>
      </c>
      <c r="J259" s="4" t="s">
        <v>45</v>
      </c>
      <c r="K259" s="4">
        <v>150</v>
      </c>
      <c r="L259" s="5">
        <v>44377</v>
      </c>
      <c r="M259" s="4" t="s">
        <v>46</v>
      </c>
      <c r="N259" s="4">
        <v>100</v>
      </c>
      <c r="O259" s="4">
        <v>5</v>
      </c>
      <c r="P259" s="5">
        <v>44378</v>
      </c>
      <c r="Q259" s="6" t="s">
        <v>47</v>
      </c>
      <c r="R259" s="6" t="s">
        <v>47</v>
      </c>
      <c r="S259" s="6">
        <v>33.04</v>
      </c>
      <c r="T259" s="6">
        <v>33.1</v>
      </c>
      <c r="V259" s="10">
        <f>IF(Q259&lt;'Master Linear Model'!$B$8, (10^((Q259-'Master Linear Model'!$B$2)/'Master Linear Model'!$A$2)),('Master Linear Model'!$B$7/2))</f>
        <v>10</v>
      </c>
      <c r="W259" s="10">
        <f>IF(R259&lt;'Master Linear Model'!$B$8, (10^((R259-'Master Linear Model'!$B$2)/'Master Linear Model'!$A$2)),('Master Linear Model'!$B$7/2))</f>
        <v>10</v>
      </c>
      <c r="X259" s="10">
        <f t="shared" si="104"/>
        <v>10</v>
      </c>
      <c r="Y259" s="10">
        <f t="shared" si="105"/>
        <v>0</v>
      </c>
      <c r="Z259" s="10">
        <f t="shared" si="106"/>
        <v>2</v>
      </c>
      <c r="AA259" s="10">
        <f t="shared" si="107"/>
        <v>0</v>
      </c>
      <c r="AB259" s="10">
        <f t="shared" si="108"/>
        <v>1.3333333333333333</v>
      </c>
      <c r="AC259" s="10">
        <f t="shared" si="109"/>
        <v>0</v>
      </c>
      <c r="AD259" s="10">
        <f t="shared" si="110"/>
        <v>133.33333333333331</v>
      </c>
      <c r="AE259" s="10">
        <f t="shared" si="111"/>
        <v>0</v>
      </c>
      <c r="AI259" s="4">
        <v>2</v>
      </c>
      <c r="AJ259" s="4" t="s">
        <v>134</v>
      </c>
      <c r="AL259" s="4" t="s">
        <v>44</v>
      </c>
      <c r="AM259" s="4" t="s">
        <v>44</v>
      </c>
    </row>
    <row r="260" spans="1:39">
      <c r="A260" s="10" t="s">
        <v>110</v>
      </c>
      <c r="B260" s="10" t="s">
        <v>111</v>
      </c>
      <c r="D260" s="37" t="s">
        <v>49</v>
      </c>
      <c r="E260" s="5">
        <v>44376</v>
      </c>
      <c r="F260" s="5">
        <v>44376</v>
      </c>
      <c r="G260" s="37" t="s">
        <v>50</v>
      </c>
      <c r="H260" s="37"/>
      <c r="I260" s="37"/>
      <c r="J260" s="4" t="s">
        <v>45</v>
      </c>
      <c r="K260" s="4">
        <v>40</v>
      </c>
      <c r="L260" s="5">
        <v>44376</v>
      </c>
      <c r="M260" s="37" t="s">
        <v>50</v>
      </c>
      <c r="N260" s="4">
        <v>60</v>
      </c>
      <c r="O260" s="4">
        <v>5</v>
      </c>
      <c r="P260" s="5">
        <v>44379</v>
      </c>
      <c r="Q260" s="147" t="s">
        <v>47</v>
      </c>
      <c r="R260" s="147" t="s">
        <v>47</v>
      </c>
      <c r="S260" s="6">
        <v>27.34</v>
      </c>
      <c r="T260" s="6">
        <v>27.39</v>
      </c>
      <c r="AI260" s="4">
        <v>2</v>
      </c>
      <c r="AJ260" s="4" t="s">
        <v>135</v>
      </c>
      <c r="AL260" s="4" t="s">
        <v>44</v>
      </c>
      <c r="AM260" s="4" t="s">
        <v>44</v>
      </c>
    </row>
    <row r="261" spans="1:39">
      <c r="A261" s="10" t="s">
        <v>110</v>
      </c>
      <c r="B261" s="10" t="s">
        <v>111</v>
      </c>
      <c r="D261" s="37" t="s">
        <v>49</v>
      </c>
      <c r="E261" s="5">
        <v>44376</v>
      </c>
      <c r="F261" s="5">
        <v>44376</v>
      </c>
      <c r="G261" s="37" t="s">
        <v>43</v>
      </c>
      <c r="H261" s="37"/>
      <c r="I261" s="37"/>
      <c r="J261" s="4" t="s">
        <v>45</v>
      </c>
      <c r="K261" s="4">
        <v>300</v>
      </c>
      <c r="L261" s="5">
        <v>44376</v>
      </c>
      <c r="M261" s="37" t="s">
        <v>46</v>
      </c>
      <c r="N261" s="4">
        <v>100</v>
      </c>
      <c r="O261" s="4">
        <v>5</v>
      </c>
      <c r="P261" s="5">
        <v>44379</v>
      </c>
      <c r="Q261" s="147" t="s">
        <v>47</v>
      </c>
      <c r="R261" s="147" t="s">
        <v>47</v>
      </c>
      <c r="S261" s="6">
        <v>33.79</v>
      </c>
      <c r="T261" s="6">
        <v>34.020000000000003</v>
      </c>
      <c r="AI261" s="4">
        <v>2</v>
      </c>
      <c r="AJ261" s="4" t="s">
        <v>135</v>
      </c>
      <c r="AL261" s="4" t="s">
        <v>44</v>
      </c>
      <c r="AM261" s="4" t="s">
        <v>44</v>
      </c>
    </row>
    <row r="262" spans="1:39">
      <c r="A262" s="10" t="s">
        <v>119</v>
      </c>
      <c r="B262" s="10" t="s">
        <v>114</v>
      </c>
      <c r="D262" s="4" t="s">
        <v>49</v>
      </c>
      <c r="E262" s="5">
        <v>44376</v>
      </c>
      <c r="F262" s="5">
        <v>44376</v>
      </c>
      <c r="G262" s="4" t="s">
        <v>50</v>
      </c>
      <c r="J262" s="4" t="s">
        <v>45</v>
      </c>
      <c r="K262" s="4">
        <v>40</v>
      </c>
      <c r="L262" s="5">
        <v>44376</v>
      </c>
      <c r="M262" s="4" t="s">
        <v>50</v>
      </c>
      <c r="N262" s="4">
        <v>60</v>
      </c>
      <c r="O262" s="4">
        <v>5</v>
      </c>
      <c r="P262" s="5">
        <v>44378</v>
      </c>
      <c r="Q262" s="6" t="s">
        <v>47</v>
      </c>
      <c r="R262" s="6" t="s">
        <v>47</v>
      </c>
      <c r="S262" s="6">
        <v>27.76</v>
      </c>
      <c r="T262" s="6">
        <v>28.86</v>
      </c>
      <c r="AI262" s="4">
        <v>2</v>
      </c>
      <c r="AJ262" s="4" t="s">
        <v>134</v>
      </c>
      <c r="AL262" s="4" t="s">
        <v>44</v>
      </c>
      <c r="AM262" s="4" t="s">
        <v>44</v>
      </c>
    </row>
    <row r="263" spans="1:39">
      <c r="A263" s="10" t="s">
        <v>119</v>
      </c>
      <c r="B263" s="10" t="s">
        <v>114</v>
      </c>
      <c r="D263" s="4" t="s">
        <v>42</v>
      </c>
      <c r="E263" s="5">
        <v>44376</v>
      </c>
      <c r="F263" s="5">
        <v>44377</v>
      </c>
      <c r="G263" s="4" t="s">
        <v>52</v>
      </c>
      <c r="J263" s="4" t="s">
        <v>45</v>
      </c>
      <c r="K263" s="4">
        <v>150</v>
      </c>
      <c r="L263" s="5">
        <v>44377</v>
      </c>
      <c r="M263" s="4" t="s">
        <v>46</v>
      </c>
      <c r="N263" s="4">
        <v>100</v>
      </c>
      <c r="O263" s="4">
        <v>5</v>
      </c>
      <c r="P263" s="5">
        <v>44378</v>
      </c>
      <c r="Q263" s="6" t="s">
        <v>47</v>
      </c>
      <c r="R263" s="6" t="s">
        <v>47</v>
      </c>
      <c r="S263" s="6">
        <v>31.99</v>
      </c>
      <c r="T263" s="6">
        <v>32.020000000000003</v>
      </c>
      <c r="V263" s="10">
        <f>IF(Q263&lt;'Master Linear Model'!$B$8, (10^((Q263-'Master Linear Model'!$B$2)/'Master Linear Model'!$A$2)),('Master Linear Model'!$B$7/2))</f>
        <v>10</v>
      </c>
      <c r="W263" s="10">
        <f>IF(R263&lt;'Master Linear Model'!$B$8, (10^((R263-'Master Linear Model'!$B$2)/'Master Linear Model'!$A$2)),('Master Linear Model'!$B$7/2))</f>
        <v>10</v>
      </c>
      <c r="X263" s="10">
        <f>AVERAGE(V263:W263)</f>
        <v>10</v>
      </c>
      <c r="Y263" s="10">
        <f>STDEV(V263:W263)</f>
        <v>0</v>
      </c>
      <c r="Z263" s="10">
        <f>X263/O263</f>
        <v>2</v>
      </c>
      <c r="AA263" s="10">
        <f>Y263/O263</f>
        <v>0</v>
      </c>
      <c r="AB263" s="10">
        <f>(Z263*N263)/K263</f>
        <v>1.3333333333333333</v>
      </c>
      <c r="AC263" s="10">
        <f>(AA263*N263)/K263</f>
        <v>0</v>
      </c>
      <c r="AD263" s="10">
        <f>AB263*100</f>
        <v>133.33333333333331</v>
      </c>
      <c r="AE263" s="10">
        <f>AC263*100</f>
        <v>0</v>
      </c>
      <c r="AI263" s="4">
        <v>2</v>
      </c>
      <c r="AJ263" s="4" t="s">
        <v>134</v>
      </c>
      <c r="AL263" s="4" t="s">
        <v>44</v>
      </c>
      <c r="AM263" s="4" t="s">
        <v>44</v>
      </c>
    </row>
    <row r="264" spans="1:39">
      <c r="A264" s="10" t="s">
        <v>119</v>
      </c>
      <c r="B264" s="10" t="s">
        <v>114</v>
      </c>
      <c r="D264" s="37" t="s">
        <v>49</v>
      </c>
      <c r="E264" s="5">
        <v>44376</v>
      </c>
      <c r="F264" s="5">
        <v>44376</v>
      </c>
      <c r="G264" s="37" t="s">
        <v>43</v>
      </c>
      <c r="H264" s="37"/>
      <c r="I264" s="37"/>
      <c r="J264" s="4" t="s">
        <v>45</v>
      </c>
      <c r="K264" s="4">
        <v>300</v>
      </c>
      <c r="L264" s="5">
        <v>44376</v>
      </c>
      <c r="M264" s="37" t="s">
        <v>46</v>
      </c>
      <c r="N264" s="4">
        <v>100</v>
      </c>
      <c r="O264" s="4">
        <v>5</v>
      </c>
      <c r="P264" s="5">
        <v>44379</v>
      </c>
      <c r="Q264" s="147" t="s">
        <v>47</v>
      </c>
      <c r="R264" s="147" t="s">
        <v>47</v>
      </c>
      <c r="S264" s="6">
        <v>34.32</v>
      </c>
      <c r="T264" s="6">
        <v>34.6</v>
      </c>
      <c r="AI264" s="4">
        <v>2</v>
      </c>
      <c r="AJ264" s="4" t="s">
        <v>135</v>
      </c>
      <c r="AL264" s="4" t="s">
        <v>44</v>
      </c>
      <c r="AM264" s="4" t="s">
        <v>44</v>
      </c>
    </row>
    <row r="265" spans="1:39">
      <c r="A265" s="10" t="s">
        <v>113</v>
      </c>
      <c r="B265" s="10" t="s">
        <v>114</v>
      </c>
      <c r="D265" s="37" t="s">
        <v>42</v>
      </c>
      <c r="E265" s="5">
        <v>44376</v>
      </c>
      <c r="F265" s="5">
        <v>44376</v>
      </c>
      <c r="G265" s="37" t="s">
        <v>136</v>
      </c>
      <c r="H265" s="37"/>
      <c r="I265" s="37"/>
      <c r="J265" s="4" t="s">
        <v>45</v>
      </c>
      <c r="K265" s="4">
        <v>40</v>
      </c>
      <c r="L265" s="5">
        <v>44377</v>
      </c>
      <c r="M265" s="37" t="s">
        <v>50</v>
      </c>
      <c r="N265" s="4">
        <v>60</v>
      </c>
      <c r="O265" s="4">
        <v>5</v>
      </c>
      <c r="P265" s="5">
        <v>44385</v>
      </c>
      <c r="Q265" s="147" t="s">
        <v>47</v>
      </c>
      <c r="R265" s="147" t="s">
        <v>47</v>
      </c>
      <c r="S265" s="6">
        <v>26.96</v>
      </c>
      <c r="T265" s="6">
        <v>27.12</v>
      </c>
      <c r="V265" s="10">
        <f>IF(Q265&lt;'Master Linear Model'!$B$8, (10^((Q265-'Master Linear Model'!$B$2)/'Master Linear Model'!$A$2)),('Master Linear Model'!$B$7/2))</f>
        <v>10</v>
      </c>
      <c r="W265" s="10">
        <f>IF(R265&lt;'Master Linear Model'!$B$8, (10^((R265-'Master Linear Model'!$B$2)/'Master Linear Model'!$A$2)),('Master Linear Model'!$B$7/2))</f>
        <v>10</v>
      </c>
      <c r="X265" s="10">
        <f t="shared" ref="X265:X266" si="112">AVERAGE(V265:W265)</f>
        <v>10</v>
      </c>
      <c r="Y265" s="10">
        <f t="shared" ref="Y265:Y266" si="113">STDEV(V265:W265)</f>
        <v>0</v>
      </c>
      <c r="Z265" s="10">
        <f t="shared" ref="Z265:Z266" si="114">X265/O265</f>
        <v>2</v>
      </c>
      <c r="AA265" s="10">
        <f t="shared" ref="AA265:AA266" si="115">Y265/O265</f>
        <v>0</v>
      </c>
      <c r="AB265" s="10">
        <f t="shared" ref="AB265:AB266" si="116">(Z265*N265)/K265</f>
        <v>3</v>
      </c>
      <c r="AC265" s="10">
        <f t="shared" ref="AC265:AC266" si="117">(AA265*N265)/K265</f>
        <v>0</v>
      </c>
      <c r="AD265" s="10">
        <f t="shared" ref="AD265:AD266" si="118">AB265*100</f>
        <v>300</v>
      </c>
      <c r="AE265" s="10">
        <f t="shared" ref="AE265:AE266" si="119">AC265*100</f>
        <v>0</v>
      </c>
      <c r="AI265" s="4">
        <v>2</v>
      </c>
      <c r="AJ265" s="4" t="s">
        <v>137</v>
      </c>
      <c r="AL265" s="4" t="s">
        <v>44</v>
      </c>
      <c r="AM265" s="4" t="s">
        <v>44</v>
      </c>
    </row>
    <row r="266" spans="1:39">
      <c r="A266" s="10" t="s">
        <v>113</v>
      </c>
      <c r="B266" s="10" t="s">
        <v>114</v>
      </c>
      <c r="D266" s="4" t="s">
        <v>42</v>
      </c>
      <c r="E266" s="5">
        <v>44376</v>
      </c>
      <c r="F266" s="5">
        <v>44377</v>
      </c>
      <c r="G266" s="4" t="s">
        <v>52</v>
      </c>
      <c r="J266" s="4" t="s">
        <v>45</v>
      </c>
      <c r="K266" s="4">
        <v>150</v>
      </c>
      <c r="L266" s="5">
        <v>44377</v>
      </c>
      <c r="M266" s="4" t="s">
        <v>46</v>
      </c>
      <c r="N266" s="4">
        <v>100</v>
      </c>
      <c r="O266" s="4">
        <v>5</v>
      </c>
      <c r="P266" s="5">
        <v>44378</v>
      </c>
      <c r="Q266" s="6" t="s">
        <v>47</v>
      </c>
      <c r="R266" s="6" t="s">
        <v>47</v>
      </c>
      <c r="S266" s="6">
        <v>30.77</v>
      </c>
      <c r="T266" s="6">
        <v>30.77</v>
      </c>
      <c r="V266" s="10">
        <f>IF(Q266&lt;'Master Linear Model'!$B$8, (10^((Q266-'Master Linear Model'!$B$2)/'Master Linear Model'!$A$2)),('Master Linear Model'!$B$7/2))</f>
        <v>10</v>
      </c>
      <c r="W266" s="10">
        <f>IF(R266&lt;'Master Linear Model'!$B$8, (10^((R266-'Master Linear Model'!$B$2)/'Master Linear Model'!$A$2)),('Master Linear Model'!$B$7/2))</f>
        <v>10</v>
      </c>
      <c r="X266" s="10">
        <f t="shared" si="112"/>
        <v>10</v>
      </c>
      <c r="Y266" s="10">
        <f t="shared" si="113"/>
        <v>0</v>
      </c>
      <c r="Z266" s="10">
        <f t="shared" si="114"/>
        <v>2</v>
      </c>
      <c r="AA266" s="10">
        <f t="shared" si="115"/>
        <v>0</v>
      </c>
      <c r="AB266" s="10">
        <f t="shared" si="116"/>
        <v>1.3333333333333333</v>
      </c>
      <c r="AC266" s="10">
        <f t="shared" si="117"/>
        <v>0</v>
      </c>
      <c r="AD266" s="10">
        <f t="shared" si="118"/>
        <v>133.33333333333331</v>
      </c>
      <c r="AE266" s="10">
        <f t="shared" si="119"/>
        <v>0</v>
      </c>
      <c r="AI266" s="4">
        <v>2</v>
      </c>
      <c r="AJ266" s="4" t="s">
        <v>134</v>
      </c>
      <c r="AL266" s="4" t="s">
        <v>44</v>
      </c>
      <c r="AM266" s="4" t="s">
        <v>44</v>
      </c>
    </row>
    <row r="267" spans="1:39">
      <c r="A267" s="10" t="s">
        <v>113</v>
      </c>
      <c r="B267" s="10" t="s">
        <v>114</v>
      </c>
      <c r="D267" s="4" t="s">
        <v>49</v>
      </c>
      <c r="E267" s="5">
        <v>44376</v>
      </c>
      <c r="F267" s="5">
        <v>44376</v>
      </c>
      <c r="G267" s="4" t="s">
        <v>50</v>
      </c>
      <c r="J267" s="4" t="s">
        <v>45</v>
      </c>
      <c r="K267" s="4">
        <v>40</v>
      </c>
      <c r="L267" s="5">
        <v>44376</v>
      </c>
      <c r="M267" s="4" t="s">
        <v>50</v>
      </c>
      <c r="N267" s="4">
        <v>60</v>
      </c>
      <c r="O267" s="4">
        <v>5</v>
      </c>
      <c r="P267" s="5">
        <v>44378</v>
      </c>
      <c r="Q267" s="6" t="s">
        <v>47</v>
      </c>
      <c r="R267" s="6" t="s">
        <v>47</v>
      </c>
      <c r="S267" s="6">
        <v>28.07</v>
      </c>
      <c r="T267" s="6">
        <v>28.53</v>
      </c>
      <c r="AI267" s="4">
        <v>2</v>
      </c>
      <c r="AJ267" s="4" t="s">
        <v>134</v>
      </c>
      <c r="AL267" s="4" t="s">
        <v>44</v>
      </c>
      <c r="AM267" s="4" t="s">
        <v>44</v>
      </c>
    </row>
    <row r="268" spans="1:39">
      <c r="A268" s="10" t="s">
        <v>113</v>
      </c>
      <c r="B268" s="10" t="s">
        <v>114</v>
      </c>
      <c r="D268" s="37" t="s">
        <v>49</v>
      </c>
      <c r="E268" s="5">
        <v>44376</v>
      </c>
      <c r="F268" s="5">
        <v>44376</v>
      </c>
      <c r="G268" s="37" t="s">
        <v>43</v>
      </c>
      <c r="H268" s="37"/>
      <c r="I268" s="37"/>
      <c r="J268" s="4" t="s">
        <v>45</v>
      </c>
      <c r="K268" s="4">
        <v>300</v>
      </c>
      <c r="L268" s="5">
        <v>44376</v>
      </c>
      <c r="M268" s="37" t="s">
        <v>46</v>
      </c>
      <c r="N268" s="4">
        <v>100</v>
      </c>
      <c r="O268" s="4">
        <v>5</v>
      </c>
      <c r="P268" s="5">
        <v>44379</v>
      </c>
      <c r="Q268" s="147" t="s">
        <v>47</v>
      </c>
      <c r="R268" s="147" t="s">
        <v>47</v>
      </c>
      <c r="S268" s="6">
        <v>35.08</v>
      </c>
      <c r="T268" s="6">
        <v>35.25</v>
      </c>
      <c r="AI268" s="4">
        <v>2</v>
      </c>
      <c r="AJ268" s="4" t="s">
        <v>135</v>
      </c>
      <c r="AL268" s="4" t="s">
        <v>44</v>
      </c>
      <c r="AM268" s="4" t="s">
        <v>44</v>
      </c>
    </row>
    <row r="269" spans="1:39">
      <c r="A269" s="10" t="s">
        <v>58</v>
      </c>
      <c r="B269" s="10" t="s">
        <v>59</v>
      </c>
      <c r="D269" s="37" t="s">
        <v>42</v>
      </c>
      <c r="E269" s="5">
        <v>44376</v>
      </c>
      <c r="F269" s="5">
        <v>44378</v>
      </c>
      <c r="G269" s="37" t="s">
        <v>52</v>
      </c>
      <c r="H269" s="37"/>
      <c r="I269" s="37"/>
      <c r="J269" s="4" t="s">
        <v>45</v>
      </c>
      <c r="K269" s="4">
        <v>150</v>
      </c>
      <c r="L269" s="5">
        <v>44378</v>
      </c>
      <c r="M269" s="37" t="s">
        <v>46</v>
      </c>
      <c r="N269" s="4">
        <v>100</v>
      </c>
      <c r="O269" s="4">
        <v>5</v>
      </c>
      <c r="P269" s="5">
        <v>44379</v>
      </c>
      <c r="Q269" s="147" t="s">
        <v>47</v>
      </c>
      <c r="R269" s="147" t="s">
        <v>47</v>
      </c>
      <c r="S269" s="6">
        <v>29.32</v>
      </c>
      <c r="T269" s="6">
        <v>29.65</v>
      </c>
      <c r="V269" s="10">
        <f>IF(Q269&lt;'Master Linear Model'!$B$8, (10^((Q269-'Master Linear Model'!$B$2)/'Master Linear Model'!$A$2)),('Master Linear Model'!$B$7/2))</f>
        <v>10</v>
      </c>
      <c r="W269" s="10">
        <f>IF(R269&lt;'Master Linear Model'!$B$8, (10^((R269-'Master Linear Model'!$B$2)/'Master Linear Model'!$A$2)),('Master Linear Model'!$B$7/2))</f>
        <v>10</v>
      </c>
      <c r="X269" s="10">
        <f>AVERAGE(V269:W269)</f>
        <v>10</v>
      </c>
      <c r="Y269" s="10">
        <f>STDEV(V269:W269)</f>
        <v>0</v>
      </c>
      <c r="Z269" s="10">
        <f>X269/O269</f>
        <v>2</v>
      </c>
      <c r="AA269" s="10">
        <f>Y269/O269</f>
        <v>0</v>
      </c>
      <c r="AB269" s="10">
        <f>(Z269*N269)/K269</f>
        <v>1.3333333333333333</v>
      </c>
      <c r="AC269" s="10">
        <f>(AA269*N269)/K269</f>
        <v>0</v>
      </c>
      <c r="AD269" s="10">
        <f>AB269*100</f>
        <v>133.33333333333331</v>
      </c>
      <c r="AE269" s="10">
        <f>AC269*100</f>
        <v>0</v>
      </c>
      <c r="AI269" s="4">
        <v>2</v>
      </c>
      <c r="AJ269" s="4" t="s">
        <v>135</v>
      </c>
      <c r="AL269" s="4" t="s">
        <v>44</v>
      </c>
      <c r="AM269" s="4" t="s">
        <v>44</v>
      </c>
    </row>
    <row r="270" spans="1:39">
      <c r="A270" s="10" t="s">
        <v>58</v>
      </c>
      <c r="B270" s="10" t="s">
        <v>59</v>
      </c>
      <c r="D270" s="37" t="s">
        <v>49</v>
      </c>
      <c r="E270" s="5">
        <v>44376</v>
      </c>
      <c r="F270" s="5">
        <v>44376</v>
      </c>
      <c r="G270" s="37" t="s">
        <v>43</v>
      </c>
      <c r="H270" s="37"/>
      <c r="I270" s="37"/>
      <c r="J270" s="4" t="s">
        <v>45</v>
      </c>
      <c r="K270" s="4">
        <v>300</v>
      </c>
      <c r="L270" s="5">
        <v>44376</v>
      </c>
      <c r="M270" s="37" t="s">
        <v>46</v>
      </c>
      <c r="N270" s="4">
        <v>100</v>
      </c>
      <c r="O270" s="4">
        <v>5</v>
      </c>
      <c r="P270" s="5">
        <v>44379</v>
      </c>
      <c r="Q270" s="147" t="s">
        <v>47</v>
      </c>
      <c r="R270" s="147" t="s">
        <v>47</v>
      </c>
      <c r="S270" s="6">
        <v>33.54</v>
      </c>
      <c r="T270" s="6">
        <v>33.51</v>
      </c>
      <c r="AI270" s="4">
        <v>2</v>
      </c>
      <c r="AJ270" s="4" t="s">
        <v>135</v>
      </c>
      <c r="AL270" s="4" t="s">
        <v>44</v>
      </c>
      <c r="AM270" s="4" t="s">
        <v>44</v>
      </c>
    </row>
    <row r="271" spans="1:39">
      <c r="A271" s="10" t="s">
        <v>58</v>
      </c>
      <c r="B271" s="10" t="s">
        <v>59</v>
      </c>
      <c r="D271" s="37" t="s">
        <v>49</v>
      </c>
      <c r="E271" s="5">
        <v>44376</v>
      </c>
      <c r="F271" s="5">
        <v>44376</v>
      </c>
      <c r="G271" s="37" t="s">
        <v>138</v>
      </c>
      <c r="H271" s="37"/>
      <c r="I271" s="37"/>
      <c r="J271" s="4" t="s">
        <v>45</v>
      </c>
      <c r="K271" s="4">
        <v>40</v>
      </c>
      <c r="L271" s="5">
        <v>44376</v>
      </c>
      <c r="M271" s="37" t="s">
        <v>138</v>
      </c>
      <c r="N271" s="4">
        <v>60</v>
      </c>
      <c r="O271" s="4">
        <v>5</v>
      </c>
      <c r="P271" s="5">
        <v>44378</v>
      </c>
      <c r="Q271" s="147" t="s">
        <v>47</v>
      </c>
      <c r="R271" s="147" t="s">
        <v>47</v>
      </c>
      <c r="S271" s="6">
        <v>26.74</v>
      </c>
      <c r="T271" s="6">
        <v>26.82</v>
      </c>
      <c r="AI271" s="4">
        <v>2</v>
      </c>
      <c r="AJ271" s="4" t="s">
        <v>135</v>
      </c>
      <c r="AL271" s="4" t="s">
        <v>44</v>
      </c>
      <c r="AM271" s="4" t="s">
        <v>44</v>
      </c>
    </row>
    <row r="272" spans="1:39">
      <c r="A272" s="10" t="s">
        <v>117</v>
      </c>
      <c r="B272" s="10" t="s">
        <v>118</v>
      </c>
      <c r="D272" s="4" t="s">
        <v>49</v>
      </c>
      <c r="E272" s="5">
        <v>44376</v>
      </c>
      <c r="F272" s="5">
        <v>44376</v>
      </c>
      <c r="G272" s="4" t="s">
        <v>50</v>
      </c>
      <c r="J272" s="4" t="s">
        <v>45</v>
      </c>
      <c r="K272" s="4">
        <v>40</v>
      </c>
      <c r="L272" s="5">
        <v>44376</v>
      </c>
      <c r="M272" s="4" t="s">
        <v>50</v>
      </c>
      <c r="N272" s="4">
        <v>60</v>
      </c>
      <c r="O272" s="4">
        <v>5</v>
      </c>
      <c r="P272" s="5">
        <v>44378</v>
      </c>
      <c r="Q272" s="6">
        <v>37.99</v>
      </c>
      <c r="R272" s="6" t="s">
        <v>47</v>
      </c>
      <c r="S272" s="6">
        <v>29.24</v>
      </c>
      <c r="T272" s="6">
        <v>28.89</v>
      </c>
      <c r="AI272" s="4">
        <v>2</v>
      </c>
      <c r="AJ272" s="4" t="s">
        <v>134</v>
      </c>
      <c r="AL272" s="4" t="s">
        <v>44</v>
      </c>
      <c r="AM272" s="4" t="s">
        <v>44</v>
      </c>
    </row>
    <row r="273" spans="1:39">
      <c r="A273" s="10" t="s">
        <v>117</v>
      </c>
      <c r="B273" s="10" t="s">
        <v>118</v>
      </c>
      <c r="D273" s="37" t="s">
        <v>42</v>
      </c>
      <c r="E273" s="5">
        <v>44376</v>
      </c>
      <c r="F273" s="5">
        <v>44377</v>
      </c>
      <c r="G273" s="37" t="s">
        <v>52</v>
      </c>
      <c r="H273" s="37"/>
      <c r="I273" s="37"/>
      <c r="J273" s="4" t="s">
        <v>45</v>
      </c>
      <c r="K273" s="4">
        <v>170</v>
      </c>
      <c r="L273" s="5">
        <v>44377</v>
      </c>
      <c r="M273" s="37" t="s">
        <v>46</v>
      </c>
      <c r="N273" s="4">
        <v>100</v>
      </c>
      <c r="O273" s="4">
        <v>5</v>
      </c>
      <c r="P273" s="5">
        <v>44379</v>
      </c>
      <c r="Q273" s="147" t="s">
        <v>47</v>
      </c>
      <c r="R273" s="147" t="s">
        <v>47</v>
      </c>
      <c r="S273" s="6">
        <v>31.23</v>
      </c>
      <c r="T273" s="6">
        <v>31.43</v>
      </c>
      <c r="V273" s="10">
        <f>IF(Q273&lt;'Master Linear Model'!$B$8, (10^((Q273-'Master Linear Model'!$B$2)/'Master Linear Model'!$A$2)),('Master Linear Model'!$B$7/2))</f>
        <v>10</v>
      </c>
      <c r="W273" s="10">
        <f>IF(R273&lt;'Master Linear Model'!$B$8, (10^((R273-'Master Linear Model'!$B$2)/'Master Linear Model'!$A$2)),('Master Linear Model'!$B$7/2))</f>
        <v>10</v>
      </c>
      <c r="X273" s="10">
        <f>AVERAGE(V273:W273)</f>
        <v>10</v>
      </c>
      <c r="Y273" s="10">
        <f>STDEV(V273:W273)</f>
        <v>0</v>
      </c>
      <c r="Z273" s="10">
        <f>X273/O273</f>
        <v>2</v>
      </c>
      <c r="AA273" s="10">
        <f>Y273/O273</f>
        <v>0</v>
      </c>
      <c r="AB273" s="10">
        <f>(Z273*N273)/K273</f>
        <v>1.1764705882352942</v>
      </c>
      <c r="AC273" s="10">
        <f>(AA273*N273)/K273</f>
        <v>0</v>
      </c>
      <c r="AD273" s="10">
        <f>AB273*100</f>
        <v>117.64705882352942</v>
      </c>
      <c r="AE273" s="10">
        <f>AC273*100</f>
        <v>0</v>
      </c>
      <c r="AI273" s="4">
        <v>2</v>
      </c>
      <c r="AJ273" s="4" t="s">
        <v>135</v>
      </c>
      <c r="AL273" s="4" t="s">
        <v>44</v>
      </c>
      <c r="AM273" s="4" t="s">
        <v>44</v>
      </c>
    </row>
    <row r="274" spans="1:39">
      <c r="A274" s="10" t="s">
        <v>117</v>
      </c>
      <c r="B274" s="10" t="s">
        <v>118</v>
      </c>
      <c r="D274" s="37" t="s">
        <v>49</v>
      </c>
      <c r="E274" s="5">
        <v>44376</v>
      </c>
      <c r="F274" s="5">
        <v>44376</v>
      </c>
      <c r="G274" s="37" t="s">
        <v>43</v>
      </c>
      <c r="H274" s="37"/>
      <c r="I274" s="37"/>
      <c r="J274" s="4" t="s">
        <v>45</v>
      </c>
      <c r="K274" s="4">
        <v>300</v>
      </c>
      <c r="L274" s="5">
        <v>44376</v>
      </c>
      <c r="M274" s="37" t="s">
        <v>46</v>
      </c>
      <c r="N274" s="4">
        <v>100</v>
      </c>
      <c r="O274" s="4">
        <v>5</v>
      </c>
      <c r="P274" s="5">
        <v>44379</v>
      </c>
      <c r="Q274" s="147">
        <v>38.18</v>
      </c>
      <c r="R274" s="6">
        <v>37.35</v>
      </c>
      <c r="S274" s="6">
        <v>34.67</v>
      </c>
      <c r="T274" s="6">
        <v>35.85</v>
      </c>
      <c r="AI274" s="4">
        <v>2</v>
      </c>
      <c r="AJ274" s="4" t="s">
        <v>135</v>
      </c>
      <c r="AL274" s="4" t="s">
        <v>44</v>
      </c>
      <c r="AM274" s="4" t="s">
        <v>44</v>
      </c>
    </row>
    <row r="275" spans="1:39">
      <c r="A275" s="10" t="s">
        <v>116</v>
      </c>
      <c r="B275" s="10" t="s">
        <v>114</v>
      </c>
      <c r="D275" s="37" t="s">
        <v>42</v>
      </c>
      <c r="E275" s="5">
        <v>44376</v>
      </c>
      <c r="F275" s="5">
        <v>44377</v>
      </c>
      <c r="G275" s="37" t="s">
        <v>50</v>
      </c>
      <c r="H275" s="37"/>
      <c r="I275" s="37"/>
      <c r="J275" s="4" t="s">
        <v>45</v>
      </c>
      <c r="K275" s="4">
        <v>40</v>
      </c>
      <c r="L275" s="5">
        <v>44377</v>
      </c>
      <c r="M275" s="37" t="s">
        <v>50</v>
      </c>
      <c r="N275" s="4">
        <v>60</v>
      </c>
      <c r="O275" s="4">
        <v>5</v>
      </c>
      <c r="P275" s="5">
        <v>44385</v>
      </c>
      <c r="Q275" s="147" t="s">
        <v>47</v>
      </c>
      <c r="R275" s="6" t="s">
        <v>47</v>
      </c>
      <c r="S275" s="6">
        <v>28.3</v>
      </c>
      <c r="T275" s="6">
        <v>27.82</v>
      </c>
      <c r="V275" s="10">
        <f>IF(Q275&lt;'Master Linear Model'!$B$8, (10^((Q275-'Master Linear Model'!$B$2)/'Master Linear Model'!$A$2)),('Master Linear Model'!$B$7/2))</f>
        <v>10</v>
      </c>
      <c r="W275" s="10">
        <f>IF(R275&lt;'Master Linear Model'!$B$8, (10^((R275-'Master Linear Model'!$B$2)/'Master Linear Model'!$A$2)),('Master Linear Model'!$B$7/2))</f>
        <v>10</v>
      </c>
      <c r="X275" s="10">
        <f t="shared" ref="X275:X276" si="120">AVERAGE(V275:W275)</f>
        <v>10</v>
      </c>
      <c r="Y275" s="10">
        <f t="shared" ref="Y275:Y276" si="121">STDEV(V275:W275)</f>
        <v>0</v>
      </c>
      <c r="Z275" s="10">
        <f t="shared" ref="Z275:Z276" si="122">X275/O275</f>
        <v>2</v>
      </c>
      <c r="AA275" s="10">
        <f t="shared" ref="AA275:AA276" si="123">Y275/O275</f>
        <v>0</v>
      </c>
      <c r="AB275" s="10">
        <f t="shared" ref="AB275:AB276" si="124">(Z275*N275)/K275</f>
        <v>3</v>
      </c>
      <c r="AC275" s="10">
        <f t="shared" ref="AC275:AC276" si="125">(AA275*N275)/K275</f>
        <v>0</v>
      </c>
      <c r="AD275" s="10">
        <f t="shared" ref="AD275:AD276" si="126">AB275*100</f>
        <v>300</v>
      </c>
      <c r="AE275" s="10">
        <f t="shared" ref="AE275:AE276" si="127">AC275*100</f>
        <v>0</v>
      </c>
      <c r="AI275" s="4">
        <v>2</v>
      </c>
      <c r="AJ275" s="4" t="s">
        <v>137</v>
      </c>
      <c r="AL275" s="4" t="s">
        <v>44</v>
      </c>
      <c r="AM275" s="4" t="s">
        <v>44</v>
      </c>
    </row>
    <row r="276" spans="1:39">
      <c r="A276" s="10" t="s">
        <v>116</v>
      </c>
      <c r="B276" s="10" t="s">
        <v>114</v>
      </c>
      <c r="D276" s="4" t="s">
        <v>42</v>
      </c>
      <c r="E276" s="5">
        <v>44376</v>
      </c>
      <c r="F276" s="5">
        <v>44377</v>
      </c>
      <c r="G276" s="4" t="s">
        <v>52</v>
      </c>
      <c r="J276" s="4" t="s">
        <v>45</v>
      </c>
      <c r="K276" s="4">
        <v>150</v>
      </c>
      <c r="L276" s="5">
        <v>44377</v>
      </c>
      <c r="M276" s="4" t="s">
        <v>46</v>
      </c>
      <c r="N276" s="4">
        <v>100</v>
      </c>
      <c r="O276" s="4">
        <v>5</v>
      </c>
      <c r="P276" s="5">
        <v>44378</v>
      </c>
      <c r="Q276" s="6" t="s">
        <v>47</v>
      </c>
      <c r="R276" s="6" t="s">
        <v>47</v>
      </c>
      <c r="S276" s="6">
        <v>32.19</v>
      </c>
      <c r="T276" s="6">
        <v>32.04</v>
      </c>
      <c r="V276" s="10">
        <f>IF(Q276&lt;'Master Linear Model'!$B$8, (10^((Q276-'Master Linear Model'!$B$2)/'Master Linear Model'!$A$2)),('Master Linear Model'!$B$7/2))</f>
        <v>10</v>
      </c>
      <c r="W276" s="10">
        <f>IF(R276&lt;'Master Linear Model'!$B$8, (10^((R276-'Master Linear Model'!$B$2)/'Master Linear Model'!$A$2)),('Master Linear Model'!$B$7/2))</f>
        <v>10</v>
      </c>
      <c r="X276" s="10">
        <f t="shared" si="120"/>
        <v>10</v>
      </c>
      <c r="Y276" s="10">
        <f t="shared" si="121"/>
        <v>0</v>
      </c>
      <c r="Z276" s="10">
        <f t="shared" si="122"/>
        <v>2</v>
      </c>
      <c r="AA276" s="10">
        <f t="shared" si="123"/>
        <v>0</v>
      </c>
      <c r="AB276" s="10">
        <f t="shared" si="124"/>
        <v>1.3333333333333333</v>
      </c>
      <c r="AC276" s="10">
        <f t="shared" si="125"/>
        <v>0</v>
      </c>
      <c r="AD276" s="10">
        <f t="shared" si="126"/>
        <v>133.33333333333331</v>
      </c>
      <c r="AE276" s="10">
        <f t="shared" si="127"/>
        <v>0</v>
      </c>
      <c r="AI276" s="4">
        <v>2</v>
      </c>
      <c r="AJ276" s="4" t="s">
        <v>134</v>
      </c>
      <c r="AL276" s="4" t="s">
        <v>44</v>
      </c>
      <c r="AM276" s="4" t="s">
        <v>44</v>
      </c>
    </row>
    <row r="277" spans="1:39">
      <c r="A277" s="10" t="s">
        <v>116</v>
      </c>
      <c r="B277" s="10" t="s">
        <v>114</v>
      </c>
      <c r="D277" s="4" t="s">
        <v>49</v>
      </c>
      <c r="E277" s="5">
        <v>44376</v>
      </c>
      <c r="F277" s="5">
        <v>44376</v>
      </c>
      <c r="G277" s="4" t="s">
        <v>50</v>
      </c>
      <c r="J277" s="4" t="s">
        <v>45</v>
      </c>
      <c r="K277" s="4">
        <v>40</v>
      </c>
      <c r="L277" s="5">
        <v>44376</v>
      </c>
      <c r="M277" s="4" t="s">
        <v>50</v>
      </c>
      <c r="N277" s="4">
        <v>60</v>
      </c>
      <c r="O277" s="4">
        <v>5</v>
      </c>
      <c r="P277" s="5">
        <v>44378</v>
      </c>
      <c r="Q277" s="6" t="s">
        <v>47</v>
      </c>
      <c r="R277" s="6" t="s">
        <v>47</v>
      </c>
      <c r="S277" s="6">
        <v>28.22</v>
      </c>
      <c r="T277" s="6">
        <v>28.12</v>
      </c>
      <c r="AI277" s="4">
        <v>2</v>
      </c>
      <c r="AJ277" s="4" t="s">
        <v>134</v>
      </c>
      <c r="AL277" s="4" t="s">
        <v>44</v>
      </c>
      <c r="AM277" s="4" t="s">
        <v>44</v>
      </c>
    </row>
    <row r="278" spans="1:39">
      <c r="A278" s="10" t="s">
        <v>116</v>
      </c>
      <c r="B278" s="10" t="s">
        <v>114</v>
      </c>
      <c r="D278" s="37" t="s">
        <v>49</v>
      </c>
      <c r="E278" s="5">
        <v>44376</v>
      </c>
      <c r="F278" s="5">
        <v>44376</v>
      </c>
      <c r="G278" s="37" t="s">
        <v>43</v>
      </c>
      <c r="H278" s="37"/>
      <c r="I278" s="37"/>
      <c r="J278" s="4" t="s">
        <v>45</v>
      </c>
      <c r="K278" s="4">
        <v>300</v>
      </c>
      <c r="L278" s="5">
        <v>44376</v>
      </c>
      <c r="M278" s="37" t="s">
        <v>46</v>
      </c>
      <c r="N278" s="4">
        <v>100</v>
      </c>
      <c r="O278" s="4">
        <v>5</v>
      </c>
      <c r="P278" s="5">
        <v>44379</v>
      </c>
      <c r="Q278" s="6">
        <v>37.130000000000003</v>
      </c>
      <c r="R278" s="6">
        <v>35.42</v>
      </c>
      <c r="S278" s="6">
        <v>35.729999999999997</v>
      </c>
      <c r="T278" s="6">
        <v>36.22</v>
      </c>
      <c r="AI278" s="4">
        <v>2</v>
      </c>
      <c r="AJ278" s="4" t="s">
        <v>135</v>
      </c>
      <c r="AL278" s="4" t="s">
        <v>44</v>
      </c>
      <c r="AM278" s="4" t="s">
        <v>44</v>
      </c>
    </row>
    <row r="279" spans="1:39">
      <c r="A279" s="10" t="s">
        <v>127</v>
      </c>
      <c r="B279" s="10" t="s">
        <v>111</v>
      </c>
      <c r="D279" s="4" t="s">
        <v>49</v>
      </c>
      <c r="E279" s="5">
        <v>44376</v>
      </c>
      <c r="F279" s="5">
        <v>44376</v>
      </c>
      <c r="G279" s="4" t="s">
        <v>50</v>
      </c>
      <c r="J279" s="4" t="s">
        <v>45</v>
      </c>
      <c r="K279" s="4">
        <v>40</v>
      </c>
      <c r="L279" s="5">
        <v>44376</v>
      </c>
      <c r="M279" s="4" t="s">
        <v>50</v>
      </c>
      <c r="N279" s="4">
        <v>60</v>
      </c>
      <c r="O279" s="4">
        <v>5</v>
      </c>
      <c r="P279" s="5">
        <v>44378</v>
      </c>
      <c r="Q279" s="6" t="s">
        <v>47</v>
      </c>
      <c r="R279" s="6" t="s">
        <v>47</v>
      </c>
      <c r="S279" s="6">
        <v>28.34</v>
      </c>
      <c r="T279" s="6">
        <v>28.27</v>
      </c>
      <c r="AI279" s="4">
        <v>2</v>
      </c>
      <c r="AJ279" s="4" t="s">
        <v>134</v>
      </c>
      <c r="AL279" s="4" t="s">
        <v>44</v>
      </c>
      <c r="AM279" s="4" t="s">
        <v>44</v>
      </c>
    </row>
    <row r="280" spans="1:39">
      <c r="A280" s="10" t="s">
        <v>127</v>
      </c>
      <c r="B280" s="10" t="s">
        <v>111</v>
      </c>
      <c r="D280" s="37" t="s">
        <v>49</v>
      </c>
      <c r="E280" s="5">
        <v>44376</v>
      </c>
      <c r="F280" s="5">
        <v>44376</v>
      </c>
      <c r="G280" s="37" t="s">
        <v>43</v>
      </c>
      <c r="H280" s="37"/>
      <c r="I280" s="37"/>
      <c r="J280" s="4" t="s">
        <v>45</v>
      </c>
      <c r="K280" s="4">
        <v>300</v>
      </c>
      <c r="L280" s="5">
        <v>44376</v>
      </c>
      <c r="M280" s="37" t="s">
        <v>46</v>
      </c>
      <c r="N280" s="4">
        <v>100</v>
      </c>
      <c r="O280" s="4">
        <v>5</v>
      </c>
      <c r="P280" s="5">
        <v>44379</v>
      </c>
      <c r="Q280" s="147" t="s">
        <v>47</v>
      </c>
      <c r="R280" s="147" t="s">
        <v>47</v>
      </c>
      <c r="S280" s="6">
        <v>33.979999999999997</v>
      </c>
      <c r="T280" s="6">
        <v>33.65</v>
      </c>
      <c r="AI280" s="4">
        <v>2</v>
      </c>
      <c r="AJ280" s="4" t="s">
        <v>135</v>
      </c>
      <c r="AL280" s="4" t="s">
        <v>44</v>
      </c>
      <c r="AM280" s="4" t="s">
        <v>44</v>
      </c>
    </row>
    <row r="281" spans="1:39">
      <c r="A281" s="10" t="s">
        <v>127</v>
      </c>
      <c r="B281" s="10" t="s">
        <v>111</v>
      </c>
      <c r="D281" s="37" t="s">
        <v>42</v>
      </c>
      <c r="E281" s="5">
        <v>44376</v>
      </c>
      <c r="F281" s="5">
        <v>44378</v>
      </c>
      <c r="G281" s="37" t="s">
        <v>52</v>
      </c>
      <c r="H281" s="37"/>
      <c r="I281" s="37"/>
      <c r="J281" s="4" t="s">
        <v>45</v>
      </c>
      <c r="K281" s="4">
        <v>150</v>
      </c>
      <c r="L281" s="5">
        <v>44378</v>
      </c>
      <c r="M281" s="37" t="s">
        <v>46</v>
      </c>
      <c r="N281" s="4">
        <v>100</v>
      </c>
      <c r="O281" s="4">
        <v>5</v>
      </c>
      <c r="P281" s="5">
        <v>44379</v>
      </c>
      <c r="Q281" s="147" t="s">
        <v>47</v>
      </c>
      <c r="R281" s="147" t="s">
        <v>47</v>
      </c>
      <c r="S281" s="6">
        <v>30.89</v>
      </c>
      <c r="T281" s="6">
        <v>31.08</v>
      </c>
      <c r="U281" s="36" t="s">
        <v>139</v>
      </c>
      <c r="V281" s="10">
        <f>IF(Q281&lt;'Master Linear Model'!$B$8, (10^((Q281-'Master Linear Model'!$B$2)/'Master Linear Model'!$A$2)),('Master Linear Model'!$B$7/2))</f>
        <v>10</v>
      </c>
      <c r="W281" s="10">
        <f>IF(R281&lt;'Master Linear Model'!$B$8, (10^((R281-'Master Linear Model'!$B$2)/'Master Linear Model'!$A$2)),('Master Linear Model'!$B$7/2))</f>
        <v>10</v>
      </c>
      <c r="X281" s="10">
        <f>AVERAGE(V281:W281)</f>
        <v>10</v>
      </c>
      <c r="Y281" s="10">
        <f>STDEV(V281:W281)</f>
        <v>0</v>
      </c>
      <c r="Z281" s="10">
        <f>X281/O281</f>
        <v>2</v>
      </c>
      <c r="AA281" s="10">
        <f>Y281/O281</f>
        <v>0</v>
      </c>
      <c r="AB281" s="10">
        <f>(Z281*N281)/K281</f>
        <v>1.3333333333333333</v>
      </c>
      <c r="AC281" s="10">
        <f>(AA281*N281)/K281</f>
        <v>0</v>
      </c>
      <c r="AD281" s="10">
        <f>AB281*100</f>
        <v>133.33333333333331</v>
      </c>
      <c r="AE281" s="10">
        <f>AC281*100</f>
        <v>0</v>
      </c>
      <c r="AI281" s="4">
        <v>2</v>
      </c>
      <c r="AJ281" s="4" t="s">
        <v>135</v>
      </c>
      <c r="AL281" s="4" t="s">
        <v>44</v>
      </c>
      <c r="AM281" s="4" t="s">
        <v>44</v>
      </c>
    </row>
    <row r="282" spans="1:39">
      <c r="A282" s="10" t="s">
        <v>125</v>
      </c>
      <c r="B282" s="10" t="s">
        <v>111</v>
      </c>
      <c r="D282" s="37" t="s">
        <v>49</v>
      </c>
      <c r="E282" s="5">
        <v>44376</v>
      </c>
      <c r="F282" s="5">
        <v>44376</v>
      </c>
      <c r="G282" s="37" t="s">
        <v>50</v>
      </c>
      <c r="H282" s="37"/>
      <c r="I282" s="37"/>
      <c r="J282" s="4" t="s">
        <v>45</v>
      </c>
      <c r="K282" s="4">
        <v>40</v>
      </c>
      <c r="L282" s="5">
        <v>44376</v>
      </c>
      <c r="M282" s="37" t="s">
        <v>50</v>
      </c>
      <c r="N282" s="4">
        <v>60</v>
      </c>
      <c r="O282" s="4">
        <v>5</v>
      </c>
      <c r="P282" s="5">
        <v>44379</v>
      </c>
      <c r="Q282" s="147" t="s">
        <v>47</v>
      </c>
      <c r="R282" s="147" t="s">
        <v>47</v>
      </c>
      <c r="S282" s="6">
        <v>27.91</v>
      </c>
      <c r="T282" s="6">
        <v>27.97</v>
      </c>
      <c r="AI282" s="4">
        <v>2</v>
      </c>
      <c r="AJ282" s="4" t="s">
        <v>135</v>
      </c>
      <c r="AL282" s="4" t="s">
        <v>44</v>
      </c>
      <c r="AM282" s="4" t="s">
        <v>44</v>
      </c>
    </row>
    <row r="283" spans="1:39">
      <c r="A283" s="10" t="s">
        <v>125</v>
      </c>
      <c r="B283" s="10" t="s">
        <v>111</v>
      </c>
      <c r="D283" s="37" t="s">
        <v>49</v>
      </c>
      <c r="E283" s="5">
        <v>44376</v>
      </c>
      <c r="F283" s="5">
        <v>44376</v>
      </c>
      <c r="G283" s="37" t="s">
        <v>43</v>
      </c>
      <c r="H283" s="37"/>
      <c r="I283" s="37"/>
      <c r="J283" s="4" t="s">
        <v>45</v>
      </c>
      <c r="K283" s="4">
        <v>300</v>
      </c>
      <c r="L283" s="5">
        <v>44376</v>
      </c>
      <c r="M283" s="37" t="s">
        <v>46</v>
      </c>
      <c r="N283" s="4">
        <v>100</v>
      </c>
      <c r="O283" s="4">
        <v>5</v>
      </c>
      <c r="P283" s="5">
        <v>44379</v>
      </c>
      <c r="Q283" s="6">
        <v>36.79</v>
      </c>
      <c r="R283" s="147" t="s">
        <v>47</v>
      </c>
      <c r="S283" s="6">
        <v>34.53</v>
      </c>
      <c r="T283" s="6">
        <v>34.65</v>
      </c>
      <c r="AI283" s="4">
        <v>2</v>
      </c>
      <c r="AJ283" s="4" t="s">
        <v>135</v>
      </c>
      <c r="AL283" s="4" t="s">
        <v>44</v>
      </c>
      <c r="AM283" s="4" t="s">
        <v>44</v>
      </c>
    </row>
    <row r="284" spans="1:39">
      <c r="A284" s="27" t="s">
        <v>125</v>
      </c>
      <c r="B284" s="27" t="s">
        <v>111</v>
      </c>
      <c r="C284" s="54"/>
      <c r="D284" s="41" t="s">
        <v>42</v>
      </c>
      <c r="E284" s="29">
        <v>44376</v>
      </c>
      <c r="F284" s="29">
        <v>44378</v>
      </c>
      <c r="G284" s="41" t="s">
        <v>52</v>
      </c>
      <c r="H284" s="41"/>
      <c r="I284" s="41"/>
      <c r="J284" s="28" t="s">
        <v>45</v>
      </c>
      <c r="K284" s="28">
        <v>150</v>
      </c>
      <c r="L284" s="29">
        <v>44378</v>
      </c>
      <c r="M284" s="41" t="s">
        <v>46</v>
      </c>
      <c r="N284" s="28">
        <v>100</v>
      </c>
      <c r="O284" s="28">
        <v>5</v>
      </c>
      <c r="P284" s="29">
        <v>44379</v>
      </c>
      <c r="Q284" s="148" t="s">
        <v>47</v>
      </c>
      <c r="R284" s="148" t="s">
        <v>47</v>
      </c>
      <c r="S284" s="32">
        <v>29.84</v>
      </c>
      <c r="T284" s="32">
        <v>30.22</v>
      </c>
      <c r="U284" s="27"/>
      <c r="V284" s="27">
        <f>IF(Q284&lt;'Master Linear Model'!$B$8, (10^((Q284-'Master Linear Model'!$B$2)/'Master Linear Model'!$A$2)),('Master Linear Model'!$B$7/2))</f>
        <v>10</v>
      </c>
      <c r="W284" s="27">
        <f>IF(R284&lt;'Master Linear Model'!$B$8, (10^((R284-'Master Linear Model'!$B$2)/'Master Linear Model'!$A$2)),('Master Linear Model'!$B$7/2))</f>
        <v>10</v>
      </c>
      <c r="X284" s="27">
        <f>AVERAGE(V284:W284)</f>
        <v>10</v>
      </c>
      <c r="Y284" s="27">
        <f>STDEV(V284:W284)</f>
        <v>0</v>
      </c>
      <c r="Z284" s="27">
        <f>X284/O284</f>
        <v>2</v>
      </c>
      <c r="AA284" s="27">
        <f>Y284/O284</f>
        <v>0</v>
      </c>
      <c r="AB284" s="27">
        <f>(Z284*N284)/K284</f>
        <v>1.3333333333333333</v>
      </c>
      <c r="AC284" s="27">
        <f>(AA284*N284)/K284</f>
        <v>0</v>
      </c>
      <c r="AD284" s="27">
        <f>AB284*100</f>
        <v>133.33333333333331</v>
      </c>
      <c r="AE284" s="27">
        <f>AC284*100</f>
        <v>0</v>
      </c>
      <c r="AF284" s="28"/>
      <c r="AG284" s="28"/>
      <c r="AH284" s="28"/>
      <c r="AI284" s="28">
        <v>2</v>
      </c>
      <c r="AJ284" s="28" t="s">
        <v>135</v>
      </c>
      <c r="AL284" s="4" t="s">
        <v>44</v>
      </c>
      <c r="AM284" s="4" t="s">
        <v>44</v>
      </c>
    </row>
    <row r="285" spans="1:39">
      <c r="A285" s="10" t="s">
        <v>125</v>
      </c>
      <c r="B285" s="10" t="s">
        <v>111</v>
      </c>
      <c r="D285" s="4" t="s">
        <v>42</v>
      </c>
      <c r="E285" s="5">
        <v>44376</v>
      </c>
      <c r="F285" s="5">
        <v>44378</v>
      </c>
      <c r="G285" s="4" t="s">
        <v>136</v>
      </c>
      <c r="J285" s="4" t="s">
        <v>45</v>
      </c>
      <c r="K285" s="4">
        <v>40</v>
      </c>
      <c r="L285" s="5">
        <v>44378</v>
      </c>
      <c r="M285" s="4" t="s">
        <v>136</v>
      </c>
      <c r="N285" s="4">
        <v>60</v>
      </c>
      <c r="O285" s="4">
        <v>5</v>
      </c>
      <c r="P285" s="5">
        <v>44385</v>
      </c>
      <c r="Q285" s="6" t="s">
        <v>47</v>
      </c>
      <c r="R285" s="6" t="s">
        <v>47</v>
      </c>
      <c r="S285" s="6">
        <v>28.32</v>
      </c>
      <c r="T285" s="6">
        <v>28.59</v>
      </c>
      <c r="V285" s="10">
        <f>IF(Q285&lt;'Master Linear Model'!$B$8, (10^((Q285-'Master Linear Model'!$B$2)/'Master Linear Model'!$A$2)),('Master Linear Model'!$B$7/2))</f>
        <v>10</v>
      </c>
      <c r="W285" s="10">
        <f>IF(R285&lt;'Master Linear Model'!$B$8, (10^((R285-'Master Linear Model'!$B$2)/'Master Linear Model'!$A$2)),('Master Linear Model'!$B$7/2))</f>
        <v>10</v>
      </c>
      <c r="X285" s="10">
        <f t="shared" ref="X285:X291" si="128">AVERAGE(V285:W285)</f>
        <v>10</v>
      </c>
      <c r="Y285" s="10">
        <f t="shared" ref="Y285:Y291" si="129">STDEV(V285:W285)</f>
        <v>0</v>
      </c>
      <c r="Z285" s="10">
        <f t="shared" ref="Z285:Z291" si="130">X285/O285</f>
        <v>2</v>
      </c>
      <c r="AA285" s="10">
        <f t="shared" ref="AA285:AA291" si="131">Y285/O285</f>
        <v>0</v>
      </c>
      <c r="AB285" s="10">
        <f t="shared" ref="AB285:AB291" si="132">(Z285*N285)/K285</f>
        <v>3</v>
      </c>
      <c r="AC285" s="10">
        <f t="shared" ref="AC285:AC291" si="133">(AA285*N285)/K285</f>
        <v>0</v>
      </c>
      <c r="AD285" s="10">
        <f t="shared" ref="AD285:AD291" si="134">AB285*100</f>
        <v>300</v>
      </c>
      <c r="AE285" s="10">
        <f t="shared" ref="AE285:AE291" si="135">AC285*100</f>
        <v>0</v>
      </c>
      <c r="AI285" s="4">
        <v>2</v>
      </c>
      <c r="AJ285" s="4" t="s">
        <v>137</v>
      </c>
      <c r="AL285" s="4" t="s">
        <v>44</v>
      </c>
      <c r="AM285" s="4" t="s">
        <v>44</v>
      </c>
    </row>
    <row r="286" spans="1:39">
      <c r="A286" s="36" t="s">
        <v>127</v>
      </c>
      <c r="B286" s="10" t="s">
        <v>111</v>
      </c>
      <c r="D286" s="4" t="s">
        <v>42</v>
      </c>
      <c r="E286" s="5">
        <v>44376</v>
      </c>
      <c r="F286" s="5">
        <v>44378</v>
      </c>
      <c r="G286" s="4" t="s">
        <v>136</v>
      </c>
      <c r="J286" s="4" t="s">
        <v>45</v>
      </c>
      <c r="K286" s="4">
        <v>40</v>
      </c>
      <c r="L286" s="5">
        <v>44378</v>
      </c>
      <c r="M286" s="4" t="s">
        <v>136</v>
      </c>
      <c r="N286" s="4">
        <v>60</v>
      </c>
      <c r="O286" s="4">
        <v>5</v>
      </c>
      <c r="P286" s="5">
        <v>44386</v>
      </c>
      <c r="Q286" s="147" t="s">
        <v>47</v>
      </c>
      <c r="R286" s="147" t="s">
        <v>47</v>
      </c>
      <c r="S286" s="6">
        <v>28.71</v>
      </c>
      <c r="T286" s="6">
        <v>28.32</v>
      </c>
      <c r="V286" s="10">
        <f>IF(Q286&lt;'Master Linear Model'!$B$8, (10^((Q286-'Master Linear Model'!$B$2)/'Master Linear Model'!$A$2)),('Master Linear Model'!$B$7/2))</f>
        <v>10</v>
      </c>
      <c r="W286" s="10">
        <f>IF(R286&lt;'Master Linear Model'!$B$8, (10^((R286-'Master Linear Model'!$B$2)/'Master Linear Model'!$A$2)),('Master Linear Model'!$B$7/2))</f>
        <v>10</v>
      </c>
      <c r="X286" s="10">
        <f t="shared" si="128"/>
        <v>10</v>
      </c>
      <c r="Y286" s="10">
        <f t="shared" si="129"/>
        <v>0</v>
      </c>
      <c r="Z286" s="10">
        <f t="shared" si="130"/>
        <v>2</v>
      </c>
      <c r="AA286" s="10">
        <f t="shared" si="131"/>
        <v>0</v>
      </c>
      <c r="AB286" s="10">
        <f t="shared" si="132"/>
        <v>3</v>
      </c>
      <c r="AC286" s="10">
        <f t="shared" si="133"/>
        <v>0</v>
      </c>
      <c r="AD286" s="10">
        <f t="shared" si="134"/>
        <v>300</v>
      </c>
      <c r="AE286" s="10">
        <f t="shared" si="135"/>
        <v>0</v>
      </c>
      <c r="AI286" s="4">
        <v>2</v>
      </c>
      <c r="AJ286" s="4" t="s">
        <v>140</v>
      </c>
      <c r="AL286" s="4" t="s">
        <v>44</v>
      </c>
      <c r="AM286" s="4" t="s">
        <v>44</v>
      </c>
    </row>
    <row r="287" spans="1:39">
      <c r="A287" s="36" t="s">
        <v>117</v>
      </c>
      <c r="B287" s="10" t="s">
        <v>118</v>
      </c>
      <c r="D287" s="4" t="s">
        <v>42</v>
      </c>
      <c r="E287" s="5">
        <v>44376</v>
      </c>
      <c r="F287" s="5">
        <v>44378</v>
      </c>
      <c r="G287" s="4" t="s">
        <v>136</v>
      </c>
      <c r="J287" s="4" t="s">
        <v>45</v>
      </c>
      <c r="K287" s="4">
        <v>40</v>
      </c>
      <c r="L287" s="5">
        <v>44378</v>
      </c>
      <c r="M287" s="4" t="s">
        <v>136</v>
      </c>
      <c r="N287" s="4">
        <v>60</v>
      </c>
      <c r="O287" s="4">
        <v>5</v>
      </c>
      <c r="P287" s="5">
        <v>44386</v>
      </c>
      <c r="Q287" s="147" t="s">
        <v>47</v>
      </c>
      <c r="R287" s="147" t="s">
        <v>47</v>
      </c>
      <c r="S287" s="6">
        <v>26.92</v>
      </c>
      <c r="T287" s="6">
        <v>28.24</v>
      </c>
      <c r="V287" s="10">
        <f>IF(Q287&lt;'Master Linear Model'!$B$8, (10^((Q287-'Master Linear Model'!$B$2)/'Master Linear Model'!$A$2)),('Master Linear Model'!$B$7/2))</f>
        <v>10</v>
      </c>
      <c r="W287" s="10">
        <f>IF(R287&lt;'Master Linear Model'!$B$8, (10^((R287-'Master Linear Model'!$B$2)/'Master Linear Model'!$A$2)),('Master Linear Model'!$B$7/2))</f>
        <v>10</v>
      </c>
      <c r="X287" s="10">
        <f t="shared" si="128"/>
        <v>10</v>
      </c>
      <c r="Y287" s="10">
        <f t="shared" si="129"/>
        <v>0</v>
      </c>
      <c r="Z287" s="10">
        <f t="shared" si="130"/>
        <v>2</v>
      </c>
      <c r="AA287" s="10">
        <f t="shared" si="131"/>
        <v>0</v>
      </c>
      <c r="AB287" s="10">
        <f t="shared" si="132"/>
        <v>3</v>
      </c>
      <c r="AC287" s="10">
        <f t="shared" si="133"/>
        <v>0</v>
      </c>
      <c r="AD287" s="10">
        <f t="shared" si="134"/>
        <v>300</v>
      </c>
      <c r="AE287" s="10">
        <f t="shared" si="135"/>
        <v>0</v>
      </c>
      <c r="AI287" s="4">
        <v>2</v>
      </c>
      <c r="AJ287" s="4" t="s">
        <v>140</v>
      </c>
      <c r="AL287" s="4" t="s">
        <v>44</v>
      </c>
      <c r="AM287" s="4" t="s">
        <v>44</v>
      </c>
    </row>
    <row r="288" spans="1:39">
      <c r="A288" s="36" t="s">
        <v>115</v>
      </c>
      <c r="B288" s="10" t="s">
        <v>111</v>
      </c>
      <c r="D288" s="4" t="s">
        <v>42</v>
      </c>
      <c r="E288" s="5">
        <v>44376</v>
      </c>
      <c r="F288" s="5">
        <v>44378</v>
      </c>
      <c r="G288" s="4" t="s">
        <v>136</v>
      </c>
      <c r="J288" s="4" t="s">
        <v>45</v>
      </c>
      <c r="K288" s="4">
        <v>40</v>
      </c>
      <c r="L288" s="5">
        <v>44378</v>
      </c>
      <c r="M288" s="4" t="s">
        <v>136</v>
      </c>
      <c r="N288" s="4">
        <v>60</v>
      </c>
      <c r="O288" s="4">
        <v>5</v>
      </c>
      <c r="P288" s="5">
        <v>44386</v>
      </c>
      <c r="Q288" s="6">
        <v>34.619999999999997</v>
      </c>
      <c r="R288" s="6">
        <v>35.28</v>
      </c>
      <c r="S288" s="6">
        <v>25.84</v>
      </c>
      <c r="T288" s="6">
        <v>25.95</v>
      </c>
      <c r="V288" s="10">
        <f>IF(Q288&lt;'Master Linear Model'!$B$8, (10^((Q288-'Master Linear Model'!$B$2)/'Master Linear Model'!$A$2)),('Master Linear Model'!$B$7/2))</f>
        <v>43.480821266403211</v>
      </c>
      <c r="W288" s="10">
        <f>IF(R288&lt;'Master Linear Model'!$B$8, (10^((R288-'Master Linear Model'!$B$2)/'Master Linear Model'!$A$2)),('Master Linear Model'!$B$7/2))</f>
        <v>28.664080953729901</v>
      </c>
      <c r="X288" s="10">
        <f t="shared" si="128"/>
        <v>36.072451110066552</v>
      </c>
      <c r="Y288" s="10">
        <f t="shared" si="129"/>
        <v>10.477017550171398</v>
      </c>
      <c r="Z288" s="10">
        <f t="shared" si="130"/>
        <v>7.2144902220133105</v>
      </c>
      <c r="AA288" s="10">
        <f t="shared" si="131"/>
        <v>2.0954035100342798</v>
      </c>
      <c r="AB288" s="10">
        <f t="shared" si="132"/>
        <v>10.821735333019966</v>
      </c>
      <c r="AC288" s="10">
        <f t="shared" si="133"/>
        <v>3.1431052650514197</v>
      </c>
      <c r="AD288" s="10">
        <f t="shared" si="134"/>
        <v>1082.1735333019965</v>
      </c>
      <c r="AE288" s="10">
        <f t="shared" si="135"/>
        <v>314.31052650514198</v>
      </c>
      <c r="AI288" s="4">
        <v>2</v>
      </c>
      <c r="AJ288" s="4" t="s">
        <v>140</v>
      </c>
      <c r="AL288" s="4" t="s">
        <v>44</v>
      </c>
      <c r="AM288" s="4" t="s">
        <v>44</v>
      </c>
    </row>
    <row r="289" spans="1:39">
      <c r="A289" s="10" t="s">
        <v>58</v>
      </c>
      <c r="B289" s="10" t="s">
        <v>59</v>
      </c>
      <c r="D289" s="4" t="s">
        <v>42</v>
      </c>
      <c r="E289" s="5">
        <v>44376</v>
      </c>
      <c r="F289" s="5">
        <v>44378</v>
      </c>
      <c r="G289" s="4" t="s">
        <v>136</v>
      </c>
      <c r="J289" s="4" t="s">
        <v>45</v>
      </c>
      <c r="K289" s="4">
        <v>40</v>
      </c>
      <c r="L289" s="5">
        <v>44378</v>
      </c>
      <c r="M289" s="4" t="s">
        <v>136</v>
      </c>
      <c r="N289" s="4">
        <v>60</v>
      </c>
      <c r="O289" s="4">
        <v>5</v>
      </c>
      <c r="P289" s="5">
        <v>44386</v>
      </c>
      <c r="Q289" s="147" t="s">
        <v>47</v>
      </c>
      <c r="R289" s="147" t="s">
        <v>47</v>
      </c>
      <c r="S289" s="6">
        <v>29.04</v>
      </c>
      <c r="T289" s="6">
        <v>28.08</v>
      </c>
      <c r="V289" s="10">
        <f>IF(Q289&lt;'Master Linear Model'!$B$8, (10^((Q289-'Master Linear Model'!$B$2)/'Master Linear Model'!$A$2)),('Master Linear Model'!$B$7/2))</f>
        <v>10</v>
      </c>
      <c r="W289" s="10">
        <f>IF(R289&lt;'Master Linear Model'!$B$8, (10^((R289-'Master Linear Model'!$B$2)/'Master Linear Model'!$A$2)),('Master Linear Model'!$B$7/2))</f>
        <v>10</v>
      </c>
      <c r="X289" s="10">
        <f t="shared" si="128"/>
        <v>10</v>
      </c>
      <c r="Y289" s="10">
        <f t="shared" si="129"/>
        <v>0</v>
      </c>
      <c r="Z289" s="10">
        <f t="shared" si="130"/>
        <v>2</v>
      </c>
      <c r="AA289" s="10">
        <f t="shared" si="131"/>
        <v>0</v>
      </c>
      <c r="AB289" s="10">
        <f t="shared" si="132"/>
        <v>3</v>
      </c>
      <c r="AC289" s="10">
        <f t="shared" si="133"/>
        <v>0</v>
      </c>
      <c r="AD289" s="10">
        <f t="shared" si="134"/>
        <v>300</v>
      </c>
      <c r="AE289" s="10">
        <f t="shared" si="135"/>
        <v>0</v>
      </c>
      <c r="AI289" s="4">
        <v>2</v>
      </c>
      <c r="AJ289" s="4" t="s">
        <v>140</v>
      </c>
      <c r="AL289" s="4" t="s">
        <v>44</v>
      </c>
      <c r="AM289" s="4" t="s">
        <v>44</v>
      </c>
    </row>
    <row r="290" spans="1:39">
      <c r="A290" s="36" t="s">
        <v>124</v>
      </c>
      <c r="B290" s="10" t="s">
        <v>114</v>
      </c>
      <c r="D290" s="4" t="s">
        <v>42</v>
      </c>
      <c r="E290" s="5">
        <v>44376</v>
      </c>
      <c r="F290" s="5">
        <v>44378</v>
      </c>
      <c r="G290" s="4" t="s">
        <v>136</v>
      </c>
      <c r="J290" s="4" t="s">
        <v>45</v>
      </c>
      <c r="K290" s="4">
        <v>40</v>
      </c>
      <c r="L290" s="5">
        <v>44378</v>
      </c>
      <c r="M290" s="4" t="s">
        <v>136</v>
      </c>
      <c r="N290" s="4">
        <v>60</v>
      </c>
      <c r="O290" s="4">
        <v>5</v>
      </c>
      <c r="P290" s="5">
        <v>44386</v>
      </c>
      <c r="Q290" s="147" t="s">
        <v>47</v>
      </c>
      <c r="R290" s="147" t="s">
        <v>47</v>
      </c>
      <c r="S290" s="6">
        <v>30.09</v>
      </c>
      <c r="T290" s="6">
        <v>31.1</v>
      </c>
      <c r="V290" s="10">
        <f>IF(Q290&lt;'Master Linear Model'!$B$8, (10^((Q290-'Master Linear Model'!$B$2)/'Master Linear Model'!$A$2)),('Master Linear Model'!$B$7/2))</f>
        <v>10</v>
      </c>
      <c r="W290" s="10">
        <f>IF(R290&lt;'Master Linear Model'!$B$8, (10^((R290-'Master Linear Model'!$B$2)/'Master Linear Model'!$A$2)),('Master Linear Model'!$B$7/2))</f>
        <v>10</v>
      </c>
      <c r="X290" s="10">
        <f t="shared" si="128"/>
        <v>10</v>
      </c>
      <c r="Y290" s="10">
        <f t="shared" si="129"/>
        <v>0</v>
      </c>
      <c r="Z290" s="10">
        <f t="shared" si="130"/>
        <v>2</v>
      </c>
      <c r="AA290" s="10">
        <f t="shared" si="131"/>
        <v>0</v>
      </c>
      <c r="AB290" s="10">
        <f t="shared" si="132"/>
        <v>3</v>
      </c>
      <c r="AC290" s="10">
        <f t="shared" si="133"/>
        <v>0</v>
      </c>
      <c r="AD290" s="10">
        <f t="shared" si="134"/>
        <v>300</v>
      </c>
      <c r="AE290" s="10">
        <f t="shared" si="135"/>
        <v>0</v>
      </c>
      <c r="AI290" s="4">
        <v>2</v>
      </c>
      <c r="AJ290" s="4" t="s">
        <v>140</v>
      </c>
      <c r="AL290" s="4" t="s">
        <v>44</v>
      </c>
      <c r="AM290" s="4" t="s">
        <v>44</v>
      </c>
    </row>
    <row r="291" spans="1:39">
      <c r="A291" s="10" t="s">
        <v>110</v>
      </c>
      <c r="B291" s="10" t="s">
        <v>111</v>
      </c>
      <c r="D291" s="4" t="s">
        <v>42</v>
      </c>
      <c r="E291" s="5">
        <v>44376</v>
      </c>
      <c r="F291" s="5">
        <v>44378</v>
      </c>
      <c r="G291" s="4" t="s">
        <v>136</v>
      </c>
      <c r="J291" s="4" t="s">
        <v>45</v>
      </c>
      <c r="K291" s="4">
        <v>40</v>
      </c>
      <c r="L291" s="5">
        <v>44378</v>
      </c>
      <c r="M291" s="4" t="s">
        <v>136</v>
      </c>
      <c r="N291" s="4">
        <v>60</v>
      </c>
      <c r="O291" s="4">
        <v>5</v>
      </c>
      <c r="P291" s="5">
        <v>44386</v>
      </c>
      <c r="Q291" s="147" t="s">
        <v>47</v>
      </c>
      <c r="R291" s="147" t="s">
        <v>47</v>
      </c>
      <c r="S291" s="6">
        <v>30.26</v>
      </c>
      <c r="T291" s="6">
        <v>31.06</v>
      </c>
      <c r="V291" s="10">
        <f>IF(Q291&lt;'Master Linear Model'!$B$8, (10^((Q291-'Master Linear Model'!$B$2)/'Master Linear Model'!$A$2)),('Master Linear Model'!$B$7/2))</f>
        <v>10</v>
      </c>
      <c r="W291" s="10">
        <f>IF(R291&lt;'Master Linear Model'!$B$8, (10^((R291-'Master Linear Model'!$B$2)/'Master Linear Model'!$A$2)),('Master Linear Model'!$B$7/2))</f>
        <v>10</v>
      </c>
      <c r="X291" s="10">
        <f t="shared" si="128"/>
        <v>10</v>
      </c>
      <c r="Y291" s="10">
        <f t="shared" si="129"/>
        <v>0</v>
      </c>
      <c r="Z291" s="10">
        <f t="shared" si="130"/>
        <v>2</v>
      </c>
      <c r="AA291" s="10">
        <f t="shared" si="131"/>
        <v>0</v>
      </c>
      <c r="AB291" s="10">
        <f t="shared" si="132"/>
        <v>3</v>
      </c>
      <c r="AC291" s="10">
        <f t="shared" si="133"/>
        <v>0</v>
      </c>
      <c r="AD291" s="10">
        <f t="shared" si="134"/>
        <v>300</v>
      </c>
      <c r="AE291" s="10">
        <f t="shared" si="135"/>
        <v>0</v>
      </c>
      <c r="AI291" s="4">
        <v>2</v>
      </c>
      <c r="AJ291" s="4" t="s">
        <v>140</v>
      </c>
      <c r="AL291" s="4" t="s">
        <v>44</v>
      </c>
      <c r="AM291" s="4" t="s">
        <v>44</v>
      </c>
    </row>
    <row r="292" spans="1:39" s="28" customFormat="1">
      <c r="A292" s="27" t="s">
        <v>119</v>
      </c>
      <c r="B292" s="27" t="s">
        <v>114</v>
      </c>
      <c r="C292" s="54"/>
      <c r="D292" s="28" t="s">
        <v>42</v>
      </c>
      <c r="E292" s="29">
        <v>44376</v>
      </c>
      <c r="F292" s="29">
        <v>44378</v>
      </c>
      <c r="G292" s="28" t="s">
        <v>136</v>
      </c>
      <c r="J292" s="41" t="s">
        <v>45</v>
      </c>
      <c r="K292" s="28">
        <v>40</v>
      </c>
      <c r="L292" s="29">
        <v>44378</v>
      </c>
      <c r="M292" s="28" t="s">
        <v>136</v>
      </c>
      <c r="N292" s="28">
        <v>60</v>
      </c>
      <c r="O292" s="28">
        <v>5</v>
      </c>
      <c r="P292" s="29">
        <v>44386</v>
      </c>
      <c r="Q292" s="148" t="s">
        <v>47</v>
      </c>
      <c r="R292" s="148" t="s">
        <v>47</v>
      </c>
      <c r="S292" s="32">
        <v>30.2</v>
      </c>
      <c r="T292" s="32">
        <v>30.06</v>
      </c>
      <c r="U292" s="27"/>
      <c r="V292" s="27">
        <f>IF(Q292&lt;'Master Linear Model'!$B$8, (10^((Q292-'Master Linear Model'!$B$2)/'Master Linear Model'!$A$2)),('Master Linear Model'!$B$7/2))</f>
        <v>10</v>
      </c>
      <c r="W292" s="27">
        <f>IF(R292&lt;'Master Linear Model'!$B$8, (10^((R292-'Master Linear Model'!$B$2)/'Master Linear Model'!$A$2)),('Master Linear Model'!$B$7/2))</f>
        <v>10</v>
      </c>
      <c r="X292" s="27">
        <f>AVERAGE(V292:W292)</f>
        <v>10</v>
      </c>
      <c r="Y292" s="27">
        <f>STDEV(V292:W292)</f>
        <v>0</v>
      </c>
      <c r="Z292" s="27">
        <f>X292/O292</f>
        <v>2</v>
      </c>
      <c r="AA292" s="27">
        <f>Y292/O292</f>
        <v>0</v>
      </c>
      <c r="AB292" s="27">
        <f>(Z292*N292)/K292</f>
        <v>3</v>
      </c>
      <c r="AC292" s="27">
        <f>(AA292*N292)/K292</f>
        <v>0</v>
      </c>
      <c r="AD292" s="27">
        <f>AB292*100</f>
        <v>300</v>
      </c>
      <c r="AE292" s="27">
        <f>AC292*100</f>
        <v>0</v>
      </c>
      <c r="AI292" s="28">
        <v>2</v>
      </c>
      <c r="AJ292" s="28" t="s">
        <v>140</v>
      </c>
      <c r="AL292" s="28" t="s">
        <v>44</v>
      </c>
      <c r="AM292" s="28" t="s">
        <v>44</v>
      </c>
    </row>
    <row r="293" spans="1:39">
      <c r="A293" s="10" t="s">
        <v>58</v>
      </c>
      <c r="B293" s="36" t="s">
        <v>59</v>
      </c>
      <c r="C293" s="56"/>
      <c r="D293" s="37" t="s">
        <v>49</v>
      </c>
      <c r="E293" s="5">
        <v>44385</v>
      </c>
      <c r="F293" s="5">
        <v>44385</v>
      </c>
      <c r="G293" s="37" t="s">
        <v>43</v>
      </c>
      <c r="H293" s="37"/>
      <c r="I293" s="37"/>
      <c r="J293" s="4" t="s">
        <v>45</v>
      </c>
      <c r="K293" s="4">
        <v>250</v>
      </c>
      <c r="L293" s="5">
        <v>44385</v>
      </c>
      <c r="M293" s="37" t="s">
        <v>46</v>
      </c>
      <c r="N293" s="4">
        <v>100</v>
      </c>
      <c r="O293" s="4">
        <v>5</v>
      </c>
      <c r="P293" s="5">
        <v>44391</v>
      </c>
      <c r="Q293" s="6" t="s">
        <v>47</v>
      </c>
      <c r="R293" s="6" t="s">
        <v>47</v>
      </c>
      <c r="S293" s="6">
        <v>33.880000000000003</v>
      </c>
      <c r="T293" s="6">
        <v>34.53</v>
      </c>
      <c r="AI293" s="4">
        <v>2</v>
      </c>
      <c r="AJ293" s="4" t="s">
        <v>141</v>
      </c>
      <c r="AL293" s="4" t="s">
        <v>44</v>
      </c>
      <c r="AM293" s="4" t="s">
        <v>44</v>
      </c>
    </row>
    <row r="294" spans="1:39">
      <c r="A294" s="10" t="s">
        <v>58</v>
      </c>
      <c r="B294" s="36" t="s">
        <v>59</v>
      </c>
      <c r="C294" s="56"/>
      <c r="D294" s="37" t="s">
        <v>49</v>
      </c>
      <c r="E294" s="5">
        <v>44385</v>
      </c>
      <c r="F294" s="5">
        <v>44385</v>
      </c>
      <c r="G294" s="37" t="s">
        <v>136</v>
      </c>
      <c r="H294" s="37"/>
      <c r="I294" s="37"/>
      <c r="J294" s="4" t="s">
        <v>45</v>
      </c>
      <c r="K294" s="4">
        <v>40</v>
      </c>
      <c r="L294" s="5">
        <v>44385</v>
      </c>
      <c r="M294" s="37" t="s">
        <v>136</v>
      </c>
      <c r="N294" s="4">
        <v>60</v>
      </c>
      <c r="O294" s="4">
        <v>5</v>
      </c>
      <c r="P294" s="5">
        <v>44391</v>
      </c>
      <c r="Q294" s="147" t="s">
        <v>47</v>
      </c>
      <c r="R294" s="147" t="s">
        <v>47</v>
      </c>
      <c r="S294" s="6">
        <v>26.26</v>
      </c>
      <c r="T294" s="6">
        <v>26.31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I294" s="4">
        <v>2</v>
      </c>
      <c r="AJ294" s="4" t="s">
        <v>141</v>
      </c>
      <c r="AL294" s="4" t="s">
        <v>44</v>
      </c>
      <c r="AM294" s="4" t="s">
        <v>44</v>
      </c>
    </row>
    <row r="295" spans="1:39">
      <c r="A295" s="10" t="s">
        <v>58</v>
      </c>
      <c r="B295" s="36" t="s">
        <v>59</v>
      </c>
      <c r="C295" s="56"/>
      <c r="D295" s="37" t="s">
        <v>42</v>
      </c>
      <c r="E295" s="5">
        <v>44385</v>
      </c>
      <c r="F295" s="5">
        <v>44385</v>
      </c>
      <c r="G295" s="37" t="s">
        <v>142</v>
      </c>
      <c r="H295" s="37"/>
      <c r="I295" s="37"/>
      <c r="J295" s="4" t="s">
        <v>45</v>
      </c>
      <c r="K295" s="4">
        <v>150</v>
      </c>
      <c r="L295" s="5">
        <v>44385</v>
      </c>
      <c r="M295" s="37" t="s">
        <v>46</v>
      </c>
      <c r="N295" s="4">
        <v>100</v>
      </c>
      <c r="O295" s="4">
        <v>5</v>
      </c>
      <c r="P295" s="5">
        <v>44391</v>
      </c>
      <c r="Q295" s="6" t="s">
        <v>47</v>
      </c>
      <c r="R295" s="6" t="s">
        <v>47</v>
      </c>
      <c r="S295" s="6">
        <v>26.75</v>
      </c>
      <c r="T295" s="6">
        <v>27.17</v>
      </c>
      <c r="U295" s="4"/>
      <c r="V295" s="10">
        <f>IF(Q295&lt;'Master Linear Model'!$B$8, (10^((Q295-'Master Linear Model'!$B$2)/'Master Linear Model'!$A$2)),('Master Linear Model'!$B$7/2))</f>
        <v>10</v>
      </c>
      <c r="W295" s="10">
        <f>IF(R295&lt;'Master Linear Model'!$B$8, (10^((R295-'Master Linear Model'!$B$2)/'Master Linear Model'!$A$2)),('Master Linear Model'!$B$7/2))</f>
        <v>10</v>
      </c>
      <c r="X295" s="10">
        <f>AVERAGE(V295:W295)</f>
        <v>10</v>
      </c>
      <c r="Y295" s="10">
        <f>STDEV(V295:W295)</f>
        <v>0</v>
      </c>
      <c r="Z295" s="10">
        <f>X295/O295</f>
        <v>2</v>
      </c>
      <c r="AA295" s="10">
        <f>Y295/O295</f>
        <v>0</v>
      </c>
      <c r="AB295" s="10">
        <f>(Z295*N295)/K295</f>
        <v>1.3333333333333333</v>
      </c>
      <c r="AC295" s="10">
        <f>(AA295*N295)/K295</f>
        <v>0</v>
      </c>
      <c r="AD295" s="10">
        <f>AB295*100</f>
        <v>133.33333333333331</v>
      </c>
      <c r="AE295" s="10">
        <f>AC295*100</f>
        <v>0</v>
      </c>
      <c r="AI295" s="4">
        <v>2</v>
      </c>
      <c r="AJ295" s="4" t="s">
        <v>141</v>
      </c>
      <c r="AL295" s="4" t="s">
        <v>44</v>
      </c>
      <c r="AM295" s="4" t="s">
        <v>44</v>
      </c>
    </row>
    <row r="296" spans="1:39" s="28" customFormat="1">
      <c r="A296" s="40" t="s">
        <v>58</v>
      </c>
      <c r="B296" s="40" t="s">
        <v>59</v>
      </c>
      <c r="C296" s="57"/>
      <c r="D296" s="41" t="s">
        <v>42</v>
      </c>
      <c r="E296" s="29">
        <v>44385</v>
      </c>
      <c r="F296" s="29">
        <v>44385</v>
      </c>
      <c r="G296" s="41" t="s">
        <v>136</v>
      </c>
      <c r="H296" s="41"/>
      <c r="I296" s="41"/>
      <c r="J296" s="41" t="s">
        <v>45</v>
      </c>
      <c r="K296" s="28">
        <v>40</v>
      </c>
      <c r="L296" s="29">
        <v>44385</v>
      </c>
      <c r="M296" s="41" t="s">
        <v>136</v>
      </c>
      <c r="N296" s="28">
        <v>60</v>
      </c>
      <c r="O296" s="28">
        <v>5</v>
      </c>
      <c r="P296" s="29">
        <v>44391</v>
      </c>
      <c r="Q296" s="32" t="s">
        <v>47</v>
      </c>
      <c r="R296" s="32" t="s">
        <v>47</v>
      </c>
      <c r="S296" s="32">
        <v>28.01</v>
      </c>
      <c r="T296" s="32">
        <v>28.02</v>
      </c>
      <c r="U296" s="42"/>
      <c r="V296" s="27">
        <f>IF(Q296&lt;'Master Linear Model'!$B$8, (10^((Q296-'Master Linear Model'!$B$2)/'Master Linear Model'!$A$2)),('Master Linear Model'!$B$7/2))</f>
        <v>10</v>
      </c>
      <c r="W296" s="27">
        <f>IF(R296&lt;'Master Linear Model'!$B$8, (10^((R296-'Master Linear Model'!$B$2)/'Master Linear Model'!$A$2)),('Master Linear Model'!$B$7/2))</f>
        <v>10</v>
      </c>
      <c r="X296" s="27">
        <f>AVERAGE(V296:W296)</f>
        <v>10</v>
      </c>
      <c r="Y296" s="27">
        <f>STDEV(V296:W296)</f>
        <v>0</v>
      </c>
      <c r="Z296" s="27">
        <f>X296/O296</f>
        <v>2</v>
      </c>
      <c r="AA296" s="27">
        <f>Y296/O296</f>
        <v>0</v>
      </c>
      <c r="AB296" s="27">
        <f>(Z296*N296)/K296</f>
        <v>3</v>
      </c>
      <c r="AC296" s="27">
        <f>(AA296*N296)/K296</f>
        <v>0</v>
      </c>
      <c r="AD296" s="27">
        <f>AB296*100</f>
        <v>300</v>
      </c>
      <c r="AE296" s="27">
        <f>AC296*100</f>
        <v>0</v>
      </c>
      <c r="AI296" s="28">
        <v>2</v>
      </c>
      <c r="AJ296" s="28" t="s">
        <v>141</v>
      </c>
      <c r="AL296" s="28" t="s">
        <v>44</v>
      </c>
      <c r="AM296" s="28" t="s">
        <v>44</v>
      </c>
    </row>
    <row r="297" spans="1:39">
      <c r="A297" s="36" t="s">
        <v>143</v>
      </c>
      <c r="B297" s="10" t="s">
        <v>144</v>
      </c>
      <c r="D297" s="37" t="s">
        <v>49</v>
      </c>
      <c r="E297" s="5">
        <v>44390</v>
      </c>
      <c r="F297" s="5">
        <v>44390</v>
      </c>
      <c r="G297" s="37" t="s">
        <v>136</v>
      </c>
      <c r="H297" s="37"/>
      <c r="I297" s="37"/>
      <c r="J297" s="4" t="s">
        <v>45</v>
      </c>
      <c r="K297" s="4">
        <v>40</v>
      </c>
      <c r="L297" s="5">
        <v>44390</v>
      </c>
      <c r="M297" s="37" t="s">
        <v>136</v>
      </c>
      <c r="N297" s="4">
        <v>60</v>
      </c>
      <c r="O297" s="4">
        <v>5</v>
      </c>
      <c r="P297" s="5">
        <v>44391</v>
      </c>
      <c r="Q297" s="6" t="s">
        <v>47</v>
      </c>
      <c r="R297" s="6" t="s">
        <v>47</v>
      </c>
      <c r="S297" s="6">
        <v>26.54</v>
      </c>
      <c r="T297" s="6">
        <v>38.369999999999997</v>
      </c>
      <c r="AI297" s="4">
        <v>2</v>
      </c>
      <c r="AJ297" s="4" t="s">
        <v>141</v>
      </c>
      <c r="AL297" s="4" t="s">
        <v>44</v>
      </c>
      <c r="AM297" s="4" t="s">
        <v>44</v>
      </c>
    </row>
    <row r="298" spans="1:39">
      <c r="A298" s="10" t="s">
        <v>143</v>
      </c>
      <c r="B298" s="10" t="s">
        <v>144</v>
      </c>
      <c r="D298" s="4" t="s">
        <v>49</v>
      </c>
      <c r="E298" s="5">
        <v>44390</v>
      </c>
      <c r="F298" s="5">
        <v>44390</v>
      </c>
      <c r="G298" s="37" t="s">
        <v>43</v>
      </c>
      <c r="H298" s="37"/>
      <c r="I298" s="37"/>
      <c r="J298" s="4" t="s">
        <v>45</v>
      </c>
      <c r="K298" s="4">
        <v>250</v>
      </c>
      <c r="L298" s="5">
        <v>44390</v>
      </c>
      <c r="M298" s="4" t="s">
        <v>46</v>
      </c>
      <c r="N298" s="4">
        <v>100</v>
      </c>
      <c r="O298" s="4">
        <v>5</v>
      </c>
      <c r="P298" s="5">
        <v>44391</v>
      </c>
      <c r="Q298" s="6" t="s">
        <v>47</v>
      </c>
      <c r="R298" s="6" t="s">
        <v>47</v>
      </c>
      <c r="S298" s="6">
        <v>34.520000000000003</v>
      </c>
      <c r="T298" s="6">
        <v>34.76</v>
      </c>
      <c r="AI298" s="4">
        <v>2</v>
      </c>
      <c r="AL298" s="4" t="s">
        <v>72</v>
      </c>
      <c r="AM298" s="4" t="s">
        <v>72</v>
      </c>
    </row>
    <row r="299" spans="1:39">
      <c r="A299" s="36" t="s">
        <v>145</v>
      </c>
      <c r="B299" s="10" t="s">
        <v>144</v>
      </c>
      <c r="D299" s="37" t="s">
        <v>49</v>
      </c>
      <c r="E299" s="5">
        <v>44390</v>
      </c>
      <c r="F299" s="5">
        <v>44390</v>
      </c>
      <c r="G299" s="37" t="s">
        <v>136</v>
      </c>
      <c r="H299" s="37"/>
      <c r="I299" s="37"/>
      <c r="J299" s="4" t="s">
        <v>45</v>
      </c>
      <c r="K299" s="4">
        <v>40</v>
      </c>
      <c r="L299" s="5">
        <v>44390</v>
      </c>
      <c r="M299" s="37" t="s">
        <v>136</v>
      </c>
      <c r="N299" s="4">
        <v>60</v>
      </c>
      <c r="O299" s="4">
        <v>5</v>
      </c>
      <c r="P299" s="5">
        <v>44391</v>
      </c>
      <c r="Q299" s="6" t="s">
        <v>47</v>
      </c>
      <c r="R299" s="6" t="s">
        <v>47</v>
      </c>
      <c r="S299" s="6">
        <v>26.66</v>
      </c>
      <c r="T299" s="6">
        <v>26.79</v>
      </c>
      <c r="AI299" s="4">
        <v>2</v>
      </c>
      <c r="AJ299" s="4" t="s">
        <v>141</v>
      </c>
      <c r="AL299" s="4" t="s">
        <v>44</v>
      </c>
      <c r="AM299" s="4" t="s">
        <v>44</v>
      </c>
    </row>
    <row r="300" spans="1:39">
      <c r="A300" s="10" t="s">
        <v>145</v>
      </c>
      <c r="B300" s="10" t="s">
        <v>144</v>
      </c>
      <c r="D300" s="4" t="s">
        <v>49</v>
      </c>
      <c r="E300" s="5">
        <v>44390</v>
      </c>
      <c r="F300" s="5">
        <v>44390</v>
      </c>
      <c r="G300" s="37" t="s">
        <v>43</v>
      </c>
      <c r="H300" s="37"/>
      <c r="I300" s="37"/>
      <c r="J300" s="4" t="s">
        <v>45</v>
      </c>
      <c r="K300" s="4">
        <v>250</v>
      </c>
      <c r="L300" s="5">
        <v>44390</v>
      </c>
      <c r="M300" s="4" t="s">
        <v>46</v>
      </c>
      <c r="N300" s="4">
        <v>100</v>
      </c>
      <c r="O300" s="4">
        <v>5</v>
      </c>
      <c r="P300" s="5">
        <v>44391</v>
      </c>
      <c r="Q300" s="6" t="s">
        <v>47</v>
      </c>
      <c r="R300" s="6" t="s">
        <v>47</v>
      </c>
      <c r="S300" s="6">
        <v>33.69</v>
      </c>
      <c r="T300" s="6">
        <v>33.14</v>
      </c>
      <c r="AI300" s="4">
        <v>2</v>
      </c>
      <c r="AL300" s="4" t="s">
        <v>72</v>
      </c>
      <c r="AM300" s="4" t="s">
        <v>72</v>
      </c>
    </row>
    <row r="301" spans="1:39">
      <c r="A301" s="10" t="s">
        <v>58</v>
      </c>
      <c r="B301" s="10" t="s">
        <v>59</v>
      </c>
      <c r="D301" s="4" t="s">
        <v>42</v>
      </c>
      <c r="E301" s="5">
        <v>44390</v>
      </c>
      <c r="F301" s="5">
        <v>44390</v>
      </c>
      <c r="G301" s="4" t="s">
        <v>136</v>
      </c>
      <c r="J301" s="4" t="s">
        <v>45</v>
      </c>
      <c r="K301" s="4">
        <v>40</v>
      </c>
      <c r="L301" s="5">
        <v>44390</v>
      </c>
      <c r="M301" s="4" t="s">
        <v>136</v>
      </c>
      <c r="N301" s="4">
        <v>60</v>
      </c>
      <c r="O301" s="4">
        <v>5</v>
      </c>
      <c r="P301" s="5">
        <v>44392</v>
      </c>
      <c r="Q301" s="6" t="s">
        <v>47</v>
      </c>
      <c r="R301" s="6" t="s">
        <v>47</v>
      </c>
      <c r="S301" s="6">
        <v>29.57</v>
      </c>
      <c r="T301" s="6">
        <v>29.83</v>
      </c>
      <c r="V301" s="10">
        <f>IF(Q301&lt;'Master Linear Model'!$B$8, (10^((Q301-'Master Linear Model'!$B$2)/'Master Linear Model'!$A$2)),('Master Linear Model'!$B$7/2))</f>
        <v>10</v>
      </c>
      <c r="W301" s="10">
        <f>IF(R301&lt;'Master Linear Model'!$B$8, (10^((R301-'Master Linear Model'!$B$2)/'Master Linear Model'!$A$2)),('Master Linear Model'!$B$7/2))</f>
        <v>10</v>
      </c>
      <c r="X301" s="10">
        <f t="shared" ref="X301:X302" si="136">AVERAGE(V301:W301)</f>
        <v>10</v>
      </c>
      <c r="Y301" s="10">
        <f t="shared" ref="Y301:Y302" si="137">STDEV(V301:W301)</f>
        <v>0</v>
      </c>
      <c r="Z301" s="10">
        <f t="shared" ref="Z301:Z302" si="138">X301/O301</f>
        <v>2</v>
      </c>
      <c r="AA301" s="10">
        <f t="shared" ref="AA301:AA302" si="139">Y301/O301</f>
        <v>0</v>
      </c>
      <c r="AB301" s="10">
        <f t="shared" ref="AB301:AB302" si="140">(Z301*N301)/K301</f>
        <v>3</v>
      </c>
      <c r="AC301" s="10">
        <f t="shared" ref="AC301:AC302" si="141">(AA301*N301)/K301</f>
        <v>0</v>
      </c>
      <c r="AD301" s="10">
        <f t="shared" ref="AD301:AD302" si="142">AB301*100</f>
        <v>300</v>
      </c>
      <c r="AE301" s="10">
        <f t="shared" ref="AE301:AE302" si="143">AC301*100</f>
        <v>0</v>
      </c>
      <c r="AI301" s="4">
        <v>2</v>
      </c>
      <c r="AJ301" s="4" t="s">
        <v>146</v>
      </c>
      <c r="AL301" s="4" t="s">
        <v>44</v>
      </c>
      <c r="AM301" s="4" t="s">
        <v>44</v>
      </c>
    </row>
    <row r="302" spans="1:39">
      <c r="A302" s="10" t="s">
        <v>58</v>
      </c>
      <c r="B302" s="10" t="s">
        <v>59</v>
      </c>
      <c r="D302" s="4" t="s">
        <v>42</v>
      </c>
      <c r="E302" s="5">
        <v>44390</v>
      </c>
      <c r="F302" s="5">
        <v>44390</v>
      </c>
      <c r="G302" s="4" t="s">
        <v>52</v>
      </c>
      <c r="J302" s="4" t="s">
        <v>45</v>
      </c>
      <c r="K302" s="4">
        <v>150</v>
      </c>
      <c r="L302" s="5">
        <v>44391</v>
      </c>
      <c r="M302" s="4" t="s">
        <v>46</v>
      </c>
      <c r="N302" s="4">
        <v>100</v>
      </c>
      <c r="O302" s="4">
        <v>5</v>
      </c>
      <c r="P302" s="5">
        <v>44396</v>
      </c>
      <c r="Q302" s="6" t="s">
        <v>47</v>
      </c>
      <c r="R302" s="6" t="s">
        <v>47</v>
      </c>
      <c r="S302" s="6">
        <v>28.08</v>
      </c>
      <c r="T302" s="6">
        <v>28.94</v>
      </c>
      <c r="V302" s="10">
        <f>IF(Q302&lt;'Master Linear Model'!$B$8, (10^((Q302-'Master Linear Model'!$B$2)/'Master Linear Model'!$A$2)),('Master Linear Model'!$B$7/2))</f>
        <v>10</v>
      </c>
      <c r="W302" s="10">
        <f>IF(R302&lt;'Master Linear Model'!$B$8, (10^((R302-'Master Linear Model'!$B$2)/'Master Linear Model'!$A$2)),('Master Linear Model'!$B$7/2))</f>
        <v>10</v>
      </c>
      <c r="X302" s="10">
        <f t="shared" si="136"/>
        <v>10</v>
      </c>
      <c r="Y302" s="10">
        <f t="shared" si="137"/>
        <v>0</v>
      </c>
      <c r="Z302" s="10">
        <f t="shared" si="138"/>
        <v>2</v>
      </c>
      <c r="AA302" s="10">
        <f t="shared" si="139"/>
        <v>0</v>
      </c>
      <c r="AB302" s="10">
        <f t="shared" si="140"/>
        <v>1.3333333333333333</v>
      </c>
      <c r="AC302" s="10">
        <f t="shared" si="141"/>
        <v>0</v>
      </c>
      <c r="AD302" s="10">
        <f t="shared" si="142"/>
        <v>133.33333333333331</v>
      </c>
      <c r="AE302" s="10">
        <f t="shared" si="143"/>
        <v>0</v>
      </c>
      <c r="AI302" s="4">
        <v>2</v>
      </c>
      <c r="AJ302" s="4" t="s">
        <v>147</v>
      </c>
      <c r="AL302" s="4" t="s">
        <v>44</v>
      </c>
      <c r="AM302" s="4" t="s">
        <v>44</v>
      </c>
    </row>
    <row r="303" spans="1:39">
      <c r="A303" s="10" t="s">
        <v>58</v>
      </c>
      <c r="B303" s="10" t="s">
        <v>59</v>
      </c>
      <c r="D303" s="4" t="s">
        <v>49</v>
      </c>
      <c r="E303" s="5">
        <v>44390</v>
      </c>
      <c r="F303" s="5">
        <v>44390</v>
      </c>
      <c r="G303" s="4" t="s">
        <v>50</v>
      </c>
      <c r="J303" s="4" t="s">
        <v>45</v>
      </c>
      <c r="K303" s="4">
        <v>40</v>
      </c>
      <c r="L303" s="5">
        <v>44390</v>
      </c>
      <c r="M303" s="24" t="s">
        <v>136</v>
      </c>
      <c r="N303" s="4">
        <v>60</v>
      </c>
      <c r="O303" s="4">
        <v>5</v>
      </c>
      <c r="P303" s="5">
        <v>44396</v>
      </c>
      <c r="Q303" s="6" t="s">
        <v>47</v>
      </c>
      <c r="R303" s="6">
        <v>37.14</v>
      </c>
      <c r="S303" s="6">
        <v>26.46</v>
      </c>
      <c r="T303" s="6">
        <v>26.76</v>
      </c>
      <c r="AI303" s="4">
        <v>2</v>
      </c>
      <c r="AJ303" s="4" t="s">
        <v>147</v>
      </c>
      <c r="AL303" s="4" t="s">
        <v>44</v>
      </c>
      <c r="AM303" s="4" t="s">
        <v>44</v>
      </c>
    </row>
    <row r="304" spans="1:39">
      <c r="A304" s="10" t="s">
        <v>58</v>
      </c>
      <c r="B304" s="10" t="s">
        <v>59</v>
      </c>
      <c r="D304" s="4" t="s">
        <v>49</v>
      </c>
      <c r="E304" s="5">
        <v>44390</v>
      </c>
      <c r="F304" s="5">
        <v>44390</v>
      </c>
      <c r="G304" s="37" t="s">
        <v>43</v>
      </c>
      <c r="H304" s="37"/>
      <c r="I304" s="37"/>
      <c r="J304" s="4" t="s">
        <v>45</v>
      </c>
      <c r="K304" s="4">
        <v>250</v>
      </c>
      <c r="L304" s="5">
        <v>44390</v>
      </c>
      <c r="M304" s="4" t="s">
        <v>46</v>
      </c>
      <c r="N304" s="4">
        <v>100</v>
      </c>
      <c r="O304" s="4">
        <v>5</v>
      </c>
      <c r="P304" s="5">
        <v>44391</v>
      </c>
      <c r="Q304" s="6" t="s">
        <v>47</v>
      </c>
      <c r="R304" s="6" t="s">
        <v>47</v>
      </c>
      <c r="S304" s="6">
        <v>35.11</v>
      </c>
      <c r="T304" s="6">
        <v>34.9</v>
      </c>
      <c r="AI304" s="4">
        <v>2</v>
      </c>
      <c r="AL304" s="4" t="s">
        <v>72</v>
      </c>
      <c r="AM304" s="4" t="s">
        <v>72</v>
      </c>
    </row>
    <row r="305" spans="1:39">
      <c r="A305" s="10" t="s">
        <v>124</v>
      </c>
      <c r="B305" s="10" t="s">
        <v>114</v>
      </c>
      <c r="D305" s="4" t="s">
        <v>49</v>
      </c>
      <c r="E305" s="5">
        <v>44390</v>
      </c>
      <c r="F305" s="5">
        <v>44390</v>
      </c>
      <c r="G305" s="4" t="s">
        <v>50</v>
      </c>
      <c r="J305" s="4" t="s">
        <v>45</v>
      </c>
      <c r="K305" s="4">
        <v>40</v>
      </c>
      <c r="L305" s="5">
        <v>44390</v>
      </c>
      <c r="M305" s="24" t="s">
        <v>136</v>
      </c>
      <c r="N305" s="4">
        <v>60</v>
      </c>
      <c r="O305" s="4">
        <v>5</v>
      </c>
      <c r="P305" s="5">
        <v>44396</v>
      </c>
      <c r="Q305" s="6">
        <v>34.1</v>
      </c>
      <c r="R305" s="6">
        <v>33.72</v>
      </c>
      <c r="S305" s="6">
        <v>27.5</v>
      </c>
      <c r="T305" s="6">
        <v>27.33</v>
      </c>
      <c r="AI305" s="4">
        <v>2</v>
      </c>
      <c r="AJ305" s="4" t="s">
        <v>147</v>
      </c>
      <c r="AL305" s="4" t="s">
        <v>44</v>
      </c>
      <c r="AM305" s="4" t="s">
        <v>44</v>
      </c>
    </row>
    <row r="306" spans="1:39">
      <c r="A306" s="36" t="s">
        <v>124</v>
      </c>
      <c r="B306" s="10" t="s">
        <v>114</v>
      </c>
      <c r="D306" s="4" t="s">
        <v>49</v>
      </c>
      <c r="E306" s="5">
        <v>44390</v>
      </c>
      <c r="F306" s="5">
        <v>44390</v>
      </c>
      <c r="G306" s="37" t="s">
        <v>43</v>
      </c>
      <c r="H306" s="37"/>
      <c r="I306" s="37"/>
      <c r="J306" s="4" t="s">
        <v>45</v>
      </c>
      <c r="K306" s="4">
        <v>250</v>
      </c>
      <c r="L306" s="5">
        <v>44390</v>
      </c>
      <c r="M306" s="4" t="s">
        <v>46</v>
      </c>
      <c r="N306" s="4">
        <v>100</v>
      </c>
      <c r="O306" s="4">
        <v>5</v>
      </c>
      <c r="P306" s="5">
        <v>44391</v>
      </c>
      <c r="Q306" s="6">
        <v>35.99</v>
      </c>
      <c r="R306" s="6">
        <v>36.82</v>
      </c>
      <c r="S306" s="6">
        <v>34.54</v>
      </c>
      <c r="T306" s="6">
        <v>34.479999999999997</v>
      </c>
      <c r="AI306" s="4">
        <v>2</v>
      </c>
      <c r="AL306" s="4" t="s">
        <v>72</v>
      </c>
      <c r="AM306" s="4" t="s">
        <v>72</v>
      </c>
    </row>
    <row r="307" spans="1:39">
      <c r="A307" s="10" t="s">
        <v>117</v>
      </c>
      <c r="B307" s="10" t="s">
        <v>118</v>
      </c>
      <c r="D307" s="4" t="s">
        <v>49</v>
      </c>
      <c r="E307" s="5">
        <v>44390</v>
      </c>
      <c r="F307" s="5">
        <v>44390</v>
      </c>
      <c r="G307" s="4" t="s">
        <v>50</v>
      </c>
      <c r="J307" s="4" t="s">
        <v>45</v>
      </c>
      <c r="K307" s="4">
        <v>40</v>
      </c>
      <c r="L307" s="5">
        <v>44390</v>
      </c>
      <c r="M307" s="24" t="s">
        <v>136</v>
      </c>
      <c r="N307" s="4">
        <v>60</v>
      </c>
      <c r="O307" s="4">
        <v>5</v>
      </c>
      <c r="P307" s="5">
        <v>44396</v>
      </c>
      <c r="Q307" s="6" t="s">
        <v>47</v>
      </c>
      <c r="R307" s="6" t="s">
        <v>47</v>
      </c>
      <c r="S307" s="6">
        <v>26.96</v>
      </c>
      <c r="T307" s="6">
        <v>27.49</v>
      </c>
      <c r="AI307" s="4">
        <v>2</v>
      </c>
      <c r="AJ307" s="4" t="s">
        <v>147</v>
      </c>
      <c r="AL307" s="4" t="s">
        <v>44</v>
      </c>
      <c r="AM307" s="4" t="s">
        <v>44</v>
      </c>
    </row>
    <row r="308" spans="1:39">
      <c r="A308" s="10" t="s">
        <v>117</v>
      </c>
      <c r="B308" s="10" t="s">
        <v>118</v>
      </c>
      <c r="D308" s="4" t="s">
        <v>49</v>
      </c>
      <c r="E308" s="5">
        <v>44390</v>
      </c>
      <c r="F308" s="5">
        <v>44390</v>
      </c>
      <c r="G308" s="37" t="s">
        <v>43</v>
      </c>
      <c r="H308" s="37"/>
      <c r="I308" s="37"/>
      <c r="J308" s="4" t="s">
        <v>45</v>
      </c>
      <c r="K308" s="4">
        <v>250</v>
      </c>
      <c r="L308" s="5">
        <v>44390</v>
      </c>
      <c r="M308" s="4" t="s">
        <v>46</v>
      </c>
      <c r="N308" s="4">
        <v>100</v>
      </c>
      <c r="O308" s="4">
        <v>5</v>
      </c>
      <c r="P308" s="5">
        <v>44391</v>
      </c>
      <c r="Q308" s="6" t="s">
        <v>47</v>
      </c>
      <c r="R308" s="6" t="s">
        <v>47</v>
      </c>
      <c r="S308" s="6">
        <v>32.57</v>
      </c>
      <c r="T308" s="6">
        <v>32.770000000000003</v>
      </c>
      <c r="AI308" s="4">
        <v>2</v>
      </c>
      <c r="AL308" s="4" t="s">
        <v>72</v>
      </c>
      <c r="AM308" s="4" t="s">
        <v>72</v>
      </c>
    </row>
    <row r="309" spans="1:39">
      <c r="A309" s="10" t="s">
        <v>116</v>
      </c>
      <c r="B309" s="10" t="s">
        <v>114</v>
      </c>
      <c r="D309" s="4" t="s">
        <v>49</v>
      </c>
      <c r="E309" s="5">
        <v>44390</v>
      </c>
      <c r="F309" s="5">
        <v>44390</v>
      </c>
      <c r="G309" s="4" t="s">
        <v>50</v>
      </c>
      <c r="J309" s="4" t="s">
        <v>45</v>
      </c>
      <c r="K309" s="4">
        <v>40</v>
      </c>
      <c r="L309" s="5">
        <v>44390</v>
      </c>
      <c r="M309" s="24" t="s">
        <v>136</v>
      </c>
      <c r="N309" s="4">
        <v>60</v>
      </c>
      <c r="O309" s="4">
        <v>5</v>
      </c>
      <c r="P309" s="5">
        <v>44396</v>
      </c>
      <c r="Q309" s="6" t="s">
        <v>47</v>
      </c>
      <c r="R309" s="6">
        <v>37.159999999999997</v>
      </c>
      <c r="S309" s="6">
        <v>27</v>
      </c>
      <c r="T309" s="6">
        <v>26.84</v>
      </c>
      <c r="AI309" s="4">
        <v>2</v>
      </c>
      <c r="AJ309" s="4" t="s">
        <v>147</v>
      </c>
      <c r="AL309" s="4" t="s">
        <v>44</v>
      </c>
      <c r="AM309" s="4" t="s">
        <v>44</v>
      </c>
    </row>
    <row r="310" spans="1:39">
      <c r="A310" s="10" t="s">
        <v>116</v>
      </c>
      <c r="B310" s="10" t="s">
        <v>114</v>
      </c>
      <c r="D310" s="4" t="s">
        <v>49</v>
      </c>
      <c r="E310" s="5">
        <v>44390</v>
      </c>
      <c r="F310" s="5">
        <v>44390</v>
      </c>
      <c r="G310" s="37" t="s">
        <v>43</v>
      </c>
      <c r="H310" s="37"/>
      <c r="I310" s="37"/>
      <c r="J310" s="4" t="s">
        <v>45</v>
      </c>
      <c r="K310" s="4">
        <v>250</v>
      </c>
      <c r="L310" s="5">
        <v>44390</v>
      </c>
      <c r="M310" s="4" t="s">
        <v>46</v>
      </c>
      <c r="N310" s="4">
        <v>100</v>
      </c>
      <c r="O310" s="4">
        <v>5</v>
      </c>
      <c r="P310" s="5">
        <v>44391</v>
      </c>
      <c r="Q310" s="6">
        <v>35.24</v>
      </c>
      <c r="R310" s="6">
        <v>37.11</v>
      </c>
      <c r="S310" s="6">
        <v>33.159999999999997</v>
      </c>
      <c r="T310" s="6">
        <v>33.119999999999997</v>
      </c>
      <c r="AI310" s="4">
        <v>2</v>
      </c>
      <c r="AL310" s="4" t="s">
        <v>72</v>
      </c>
      <c r="AM310" s="4" t="s">
        <v>72</v>
      </c>
    </row>
    <row r="311" spans="1:39">
      <c r="A311" s="10" t="s">
        <v>115</v>
      </c>
      <c r="B311" s="10" t="s">
        <v>111</v>
      </c>
      <c r="D311" s="4" t="s">
        <v>49</v>
      </c>
      <c r="E311" s="5">
        <v>44390</v>
      </c>
      <c r="F311" s="5">
        <v>44390</v>
      </c>
      <c r="G311" s="4" t="s">
        <v>50</v>
      </c>
      <c r="J311" s="4" t="s">
        <v>45</v>
      </c>
      <c r="K311" s="4">
        <v>40</v>
      </c>
      <c r="L311" s="5">
        <v>44390</v>
      </c>
      <c r="M311" s="24" t="s">
        <v>50</v>
      </c>
      <c r="N311" s="4">
        <v>60</v>
      </c>
      <c r="O311" s="4">
        <v>5</v>
      </c>
      <c r="P311" s="5">
        <v>44396</v>
      </c>
      <c r="Q311" s="6">
        <v>33.159999999999997</v>
      </c>
      <c r="R311" s="6">
        <v>33.880000000000003</v>
      </c>
      <c r="S311" s="6">
        <v>27.05</v>
      </c>
      <c r="T311" s="6">
        <v>25.1</v>
      </c>
      <c r="AI311" s="4">
        <v>2</v>
      </c>
      <c r="AJ311" s="4" t="s">
        <v>147</v>
      </c>
      <c r="AL311" s="4" t="s">
        <v>44</v>
      </c>
      <c r="AM311" s="4" t="s">
        <v>44</v>
      </c>
    </row>
    <row r="312" spans="1:39" ht="15.75" customHeight="1">
      <c r="A312" s="36" t="s">
        <v>115</v>
      </c>
      <c r="B312" s="10" t="s">
        <v>111</v>
      </c>
      <c r="D312" s="4" t="s">
        <v>49</v>
      </c>
      <c r="E312" s="5">
        <v>44390</v>
      </c>
      <c r="F312" s="5">
        <v>44390</v>
      </c>
      <c r="G312" s="37" t="s">
        <v>43</v>
      </c>
      <c r="H312" s="37"/>
      <c r="I312" s="37"/>
      <c r="J312" s="4" t="s">
        <v>45</v>
      </c>
      <c r="K312" s="4">
        <v>250</v>
      </c>
      <c r="L312" s="5">
        <v>44390</v>
      </c>
      <c r="M312" s="4" t="s">
        <v>46</v>
      </c>
      <c r="N312" s="4">
        <v>100</v>
      </c>
      <c r="O312" s="4">
        <v>5</v>
      </c>
      <c r="P312" s="5">
        <v>44391</v>
      </c>
      <c r="Q312" s="6">
        <v>35.369999999999997</v>
      </c>
      <c r="R312" s="6">
        <v>35.03</v>
      </c>
      <c r="S312" s="6">
        <v>33.06</v>
      </c>
      <c r="T312" s="6">
        <v>32.840000000000003</v>
      </c>
      <c r="AI312" s="4">
        <v>2</v>
      </c>
      <c r="AL312" s="4" t="s">
        <v>72</v>
      </c>
      <c r="AM312" s="4" t="s">
        <v>72</v>
      </c>
    </row>
    <row r="313" spans="1:39">
      <c r="A313" s="10" t="s">
        <v>113</v>
      </c>
      <c r="B313" s="10" t="s">
        <v>114</v>
      </c>
      <c r="D313" s="4" t="s">
        <v>49</v>
      </c>
      <c r="E313" s="5">
        <v>44390</v>
      </c>
      <c r="F313" s="5">
        <v>44390</v>
      </c>
      <c r="G313" s="4" t="s">
        <v>50</v>
      </c>
      <c r="J313" s="4" t="s">
        <v>45</v>
      </c>
      <c r="K313" s="4">
        <v>40</v>
      </c>
      <c r="L313" s="5">
        <v>44390</v>
      </c>
      <c r="M313" s="24" t="s">
        <v>136</v>
      </c>
      <c r="N313" s="4">
        <v>60</v>
      </c>
      <c r="O313" s="4">
        <v>5</v>
      </c>
      <c r="P313" s="5">
        <v>44396</v>
      </c>
      <c r="Q313" s="6">
        <v>31.05</v>
      </c>
      <c r="R313" s="6">
        <v>31.32</v>
      </c>
      <c r="S313" s="6">
        <v>26.04</v>
      </c>
      <c r="T313" s="6">
        <v>25.73</v>
      </c>
      <c r="AI313" s="4">
        <v>2</v>
      </c>
      <c r="AJ313" s="4" t="s">
        <v>147</v>
      </c>
      <c r="AL313" s="4" t="s">
        <v>44</v>
      </c>
      <c r="AM313" s="4" t="s">
        <v>44</v>
      </c>
    </row>
    <row r="314" spans="1:39">
      <c r="A314" s="10" t="s">
        <v>113</v>
      </c>
      <c r="B314" s="10" t="s">
        <v>114</v>
      </c>
      <c r="D314" s="4" t="s">
        <v>49</v>
      </c>
      <c r="E314" s="5">
        <v>44390</v>
      </c>
      <c r="F314" s="5">
        <v>44390</v>
      </c>
      <c r="G314" s="37" t="s">
        <v>43</v>
      </c>
      <c r="H314" s="37"/>
      <c r="I314" s="37"/>
      <c r="J314" s="41" t="s">
        <v>45</v>
      </c>
      <c r="K314" s="4">
        <v>250</v>
      </c>
      <c r="L314" s="5">
        <v>44390</v>
      </c>
      <c r="M314" s="4" t="s">
        <v>46</v>
      </c>
      <c r="N314" s="4">
        <v>100</v>
      </c>
      <c r="O314" s="28">
        <v>5</v>
      </c>
      <c r="P314" s="5">
        <v>44391</v>
      </c>
      <c r="Q314" s="6">
        <v>34.78</v>
      </c>
      <c r="R314" s="6">
        <v>34.11</v>
      </c>
      <c r="S314" s="6">
        <v>34.36</v>
      </c>
      <c r="T314" s="6">
        <v>33.909999999999997</v>
      </c>
      <c r="AI314" s="4">
        <v>2</v>
      </c>
      <c r="AL314" s="4" t="s">
        <v>72</v>
      </c>
      <c r="AM314" s="4" t="s">
        <v>72</v>
      </c>
    </row>
    <row r="315" spans="1:39" s="48" customFormat="1">
      <c r="A315" s="44" t="s">
        <v>58</v>
      </c>
      <c r="B315" s="45" t="s">
        <v>59</v>
      </c>
      <c r="C315" s="58"/>
      <c r="D315" s="46" t="s">
        <v>42</v>
      </c>
      <c r="E315" s="47">
        <v>44397</v>
      </c>
      <c r="F315" s="47">
        <v>44398</v>
      </c>
      <c r="G315" s="46" t="s">
        <v>142</v>
      </c>
      <c r="H315" s="46"/>
      <c r="I315" s="46"/>
      <c r="J315" s="4" t="s">
        <v>45</v>
      </c>
      <c r="K315" s="48">
        <v>150</v>
      </c>
      <c r="L315" s="47">
        <v>44398</v>
      </c>
      <c r="M315" s="46" t="s">
        <v>46</v>
      </c>
      <c r="N315" s="48">
        <v>100</v>
      </c>
      <c r="O315" s="4">
        <v>5</v>
      </c>
      <c r="P315" s="47">
        <v>44399</v>
      </c>
      <c r="Q315" s="51">
        <v>29.94</v>
      </c>
      <c r="R315" s="51">
        <v>30.1</v>
      </c>
      <c r="S315" s="51">
        <v>29.65</v>
      </c>
      <c r="T315" s="51">
        <v>29.66</v>
      </c>
      <c r="U315" s="45"/>
      <c r="V315" s="10">
        <f>IF(Q315&lt;'Master Linear Model'!$B$8, (10^((Q315-'Master Linear Model'!$B$2)/'Master Linear Model'!$A$2)),('Master Linear Model'!$B$7/2))</f>
        <v>834.57743652642512</v>
      </c>
      <c r="W315" s="10">
        <f>IF(R315&lt;'Master Linear Model'!$B$8, (10^((R315-'Master Linear Model'!$B$2)/'Master Linear Model'!$A$2)),('Master Linear Model'!$B$7/2))</f>
        <v>754.39294242407459</v>
      </c>
      <c r="X315" s="10">
        <f t="shared" ref="X315:X316" si="144">AVERAGE(V315:W315)</f>
        <v>794.48518947524985</v>
      </c>
      <c r="Y315" s="10">
        <f t="shared" ref="Y315:Y316" si="145">STDEV(V315:W315)</f>
        <v>56.698999525784785</v>
      </c>
      <c r="Z315" s="10">
        <f t="shared" ref="Z315:Z316" si="146">X315/O315</f>
        <v>158.89703789504998</v>
      </c>
      <c r="AA315" s="10">
        <f t="shared" ref="AA315:AA316" si="147">Y315/O315</f>
        <v>11.339799905156957</v>
      </c>
      <c r="AB315" s="10">
        <f t="shared" ref="AB315:AB316" si="148">(Z315*N315)/K315</f>
        <v>105.93135859669998</v>
      </c>
      <c r="AC315" s="10">
        <f t="shared" ref="AC315:AC316" si="149">(AA315*N315)/K315</f>
        <v>7.5598666034379702</v>
      </c>
      <c r="AD315" s="10">
        <f t="shared" ref="AD315:AD316" si="150">AB315*100</f>
        <v>10593.135859669997</v>
      </c>
      <c r="AE315" s="10">
        <f t="shared" ref="AE315:AE316" si="151">AC315*100</f>
        <v>755.98666034379698</v>
      </c>
      <c r="AI315" s="48">
        <v>2</v>
      </c>
      <c r="AJ315" s="48" t="s">
        <v>148</v>
      </c>
      <c r="AL315" s="48" t="s">
        <v>44</v>
      </c>
      <c r="AM315" s="48" t="s">
        <v>44</v>
      </c>
    </row>
    <row r="316" spans="1:39">
      <c r="A316" s="44" t="s">
        <v>58</v>
      </c>
      <c r="B316" s="10" t="s">
        <v>59</v>
      </c>
      <c r="D316" s="37" t="s">
        <v>42</v>
      </c>
      <c r="E316" s="5">
        <v>44397</v>
      </c>
      <c r="F316" s="5">
        <v>44397</v>
      </c>
      <c r="G316" s="37" t="s">
        <v>50</v>
      </c>
      <c r="H316" s="37"/>
      <c r="I316" s="37"/>
      <c r="J316" s="4" t="s">
        <v>45</v>
      </c>
      <c r="K316" s="4">
        <v>40</v>
      </c>
      <c r="L316" s="5">
        <v>44397</v>
      </c>
      <c r="M316" s="37" t="s">
        <v>50</v>
      </c>
      <c r="N316" s="4">
        <v>60</v>
      </c>
      <c r="O316" s="4">
        <v>5</v>
      </c>
      <c r="P316" s="5">
        <v>44399</v>
      </c>
      <c r="Q316" s="6">
        <v>35.6</v>
      </c>
      <c r="R316" s="6">
        <v>34.54</v>
      </c>
      <c r="S316" s="6">
        <v>31.32</v>
      </c>
      <c r="T316" s="6">
        <v>31.8</v>
      </c>
      <c r="U316" s="39"/>
      <c r="V316" s="10">
        <f>IF(Q316&lt;'Master Linear Model'!$B$8, (10^((Q316-'Master Linear Model'!$B$2)/'Master Linear Model'!$A$2)),('Master Linear Model'!$B$7/2))</f>
        <v>23.420705719438086</v>
      </c>
      <c r="W316" s="10">
        <f>IF(R316&lt;'Master Linear Model'!$B$8, (10^((R316-'Master Linear Model'!$B$2)/'Master Linear Model'!$A$2)),('Master Linear Model'!$B$7/2))</f>
        <v>45.733269405134116</v>
      </c>
      <c r="X316" s="10">
        <f t="shared" si="144"/>
        <v>34.576987562286099</v>
      </c>
      <c r="Y316" s="10">
        <f t="shared" si="145"/>
        <v>15.777365087812383</v>
      </c>
      <c r="Z316" s="10">
        <f t="shared" si="146"/>
        <v>6.9153975124572202</v>
      </c>
      <c r="AA316" s="10">
        <f t="shared" si="147"/>
        <v>3.1554730175624766</v>
      </c>
      <c r="AB316" s="10">
        <f t="shared" si="148"/>
        <v>10.373096268685831</v>
      </c>
      <c r="AC316" s="10">
        <f t="shared" si="149"/>
        <v>4.7332095263437148</v>
      </c>
      <c r="AD316" s="10">
        <f t="shared" si="150"/>
        <v>1037.3096268685831</v>
      </c>
      <c r="AE316" s="10">
        <f t="shared" si="151"/>
        <v>473.32095263437151</v>
      </c>
      <c r="AI316" s="4">
        <v>2</v>
      </c>
      <c r="AJ316" s="4" t="s">
        <v>148</v>
      </c>
      <c r="AL316" s="4" t="s">
        <v>44</v>
      </c>
      <c r="AM316" s="4" t="s">
        <v>44</v>
      </c>
    </row>
    <row r="317" spans="1:39">
      <c r="A317" s="36" t="s">
        <v>115</v>
      </c>
      <c r="B317" s="10" t="s">
        <v>111</v>
      </c>
      <c r="D317" s="37" t="s">
        <v>49</v>
      </c>
      <c r="E317" s="5">
        <v>44397</v>
      </c>
      <c r="F317" s="5">
        <v>44397</v>
      </c>
      <c r="G317" s="37" t="s">
        <v>50</v>
      </c>
      <c r="H317" s="37"/>
      <c r="I317" s="37"/>
      <c r="J317" s="4" t="s">
        <v>45</v>
      </c>
      <c r="K317" s="4">
        <v>40</v>
      </c>
      <c r="L317" s="5">
        <v>44397</v>
      </c>
      <c r="M317" s="37" t="s">
        <v>50</v>
      </c>
      <c r="N317" s="4">
        <v>60</v>
      </c>
      <c r="O317" s="4">
        <v>5</v>
      </c>
      <c r="P317" s="5">
        <v>44399</v>
      </c>
      <c r="Q317" s="6">
        <v>35.76</v>
      </c>
      <c r="R317" s="6">
        <v>35.07</v>
      </c>
      <c r="S317" s="6">
        <v>29.2</v>
      </c>
      <c r="T317" s="6">
        <v>29.26</v>
      </c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I317" s="4">
        <v>2</v>
      </c>
      <c r="AJ317" s="4" t="s">
        <v>148</v>
      </c>
      <c r="AL317" s="4" t="s">
        <v>44</v>
      </c>
      <c r="AM317" s="4" t="s">
        <v>44</v>
      </c>
    </row>
    <row r="318" spans="1:39">
      <c r="A318" s="36" t="s">
        <v>115</v>
      </c>
      <c r="B318" s="10" t="s">
        <v>111</v>
      </c>
      <c r="D318" s="37" t="s">
        <v>49</v>
      </c>
      <c r="E318" s="5">
        <v>44397</v>
      </c>
      <c r="F318" s="5">
        <v>44397</v>
      </c>
      <c r="G318" s="37" t="s">
        <v>43</v>
      </c>
      <c r="H318" s="37"/>
      <c r="I318" s="37"/>
      <c r="J318" s="4" t="s">
        <v>45</v>
      </c>
      <c r="K318" s="4">
        <v>250</v>
      </c>
      <c r="L318" s="5">
        <v>44398</v>
      </c>
      <c r="M318" s="37" t="s">
        <v>46</v>
      </c>
      <c r="N318" s="4">
        <v>100</v>
      </c>
      <c r="O318" s="4">
        <v>5</v>
      </c>
      <c r="P318" s="5">
        <v>44399</v>
      </c>
      <c r="Q318" s="6">
        <v>34.4</v>
      </c>
      <c r="R318" s="6">
        <v>34.03</v>
      </c>
      <c r="S318" s="6">
        <v>32.909999999999997</v>
      </c>
      <c r="T318" s="6">
        <v>33.5</v>
      </c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I318" s="4">
        <v>2</v>
      </c>
      <c r="AJ318" s="4" t="s">
        <v>148</v>
      </c>
      <c r="AL318" s="4" t="s">
        <v>44</v>
      </c>
      <c r="AM318" s="4" t="s">
        <v>44</v>
      </c>
    </row>
    <row r="319" spans="1:39">
      <c r="A319" s="36" t="s">
        <v>116</v>
      </c>
      <c r="B319" s="10" t="s">
        <v>114</v>
      </c>
      <c r="D319" s="37" t="s">
        <v>49</v>
      </c>
      <c r="E319" s="5">
        <v>44397</v>
      </c>
      <c r="F319" s="5">
        <v>44397</v>
      </c>
      <c r="G319" s="37" t="s">
        <v>50</v>
      </c>
      <c r="H319" s="37"/>
      <c r="I319" s="37"/>
      <c r="J319" s="4" t="s">
        <v>45</v>
      </c>
      <c r="K319" s="4">
        <v>40</v>
      </c>
      <c r="L319" s="5">
        <v>44397</v>
      </c>
      <c r="M319" s="37" t="s">
        <v>50</v>
      </c>
      <c r="N319" s="4">
        <v>60</v>
      </c>
      <c r="O319" s="4">
        <v>5</v>
      </c>
      <c r="P319" s="5">
        <v>44399</v>
      </c>
      <c r="Q319" s="147" t="s">
        <v>47</v>
      </c>
      <c r="R319" s="147" t="s">
        <v>47</v>
      </c>
      <c r="S319" s="6">
        <v>29.68</v>
      </c>
      <c r="T319" s="6">
        <v>29.58</v>
      </c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I319" s="4">
        <v>2</v>
      </c>
      <c r="AJ319" s="4" t="s">
        <v>148</v>
      </c>
      <c r="AL319" s="4" t="s">
        <v>44</v>
      </c>
      <c r="AM319" s="4" t="s">
        <v>44</v>
      </c>
    </row>
    <row r="320" spans="1:39">
      <c r="A320" s="36" t="s">
        <v>116</v>
      </c>
      <c r="B320" s="10" t="s">
        <v>114</v>
      </c>
      <c r="D320" s="37" t="s">
        <v>49</v>
      </c>
      <c r="E320" s="5">
        <v>44397</v>
      </c>
      <c r="F320" s="5">
        <v>44397</v>
      </c>
      <c r="G320" s="37" t="s">
        <v>43</v>
      </c>
      <c r="H320" s="37"/>
      <c r="I320" s="37"/>
      <c r="J320" s="4" t="s">
        <v>45</v>
      </c>
      <c r="K320" s="4">
        <v>250</v>
      </c>
      <c r="L320" s="5">
        <v>44398</v>
      </c>
      <c r="M320" s="37" t="s">
        <v>46</v>
      </c>
      <c r="N320" s="4">
        <v>100</v>
      </c>
      <c r="O320" s="4">
        <v>5</v>
      </c>
      <c r="P320" s="5">
        <v>44399</v>
      </c>
      <c r="Q320" s="147" t="s">
        <v>47</v>
      </c>
      <c r="R320" s="147" t="s">
        <v>47</v>
      </c>
      <c r="S320" s="6">
        <v>32.46</v>
      </c>
      <c r="T320" s="6">
        <v>32</v>
      </c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I320" s="4">
        <v>2</v>
      </c>
      <c r="AJ320" s="4" t="s">
        <v>148</v>
      </c>
      <c r="AL320" s="4" t="s">
        <v>44</v>
      </c>
      <c r="AM320" s="4" t="s">
        <v>44</v>
      </c>
    </row>
    <row r="321" spans="1:39">
      <c r="A321" s="36" t="s">
        <v>149</v>
      </c>
      <c r="B321" s="36" t="s">
        <v>150</v>
      </c>
      <c r="C321" s="56"/>
      <c r="D321" s="37" t="s">
        <v>49</v>
      </c>
      <c r="E321" s="5">
        <v>44397</v>
      </c>
      <c r="F321" s="5">
        <v>44397</v>
      </c>
      <c r="G321" s="37" t="s">
        <v>50</v>
      </c>
      <c r="H321" s="37"/>
      <c r="I321" s="37"/>
      <c r="J321" s="4" t="s">
        <v>45</v>
      </c>
      <c r="K321" s="4">
        <v>40</v>
      </c>
      <c r="L321" s="5">
        <v>44397</v>
      </c>
      <c r="M321" s="37" t="s">
        <v>50</v>
      </c>
      <c r="N321" s="4">
        <v>60</v>
      </c>
      <c r="O321" s="4">
        <v>5</v>
      </c>
      <c r="P321" s="5">
        <v>44399</v>
      </c>
      <c r="Q321" s="6">
        <v>35.43</v>
      </c>
      <c r="R321" s="6">
        <v>34.659999999999997</v>
      </c>
      <c r="S321" s="6">
        <v>29.31</v>
      </c>
      <c r="T321" s="6">
        <v>29.38</v>
      </c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I321" s="4">
        <v>2</v>
      </c>
      <c r="AJ321" s="4" t="s">
        <v>148</v>
      </c>
      <c r="AL321" s="4" t="s">
        <v>44</v>
      </c>
      <c r="AM321" s="4" t="s">
        <v>44</v>
      </c>
    </row>
    <row r="322" spans="1:39">
      <c r="A322" s="36" t="s">
        <v>149</v>
      </c>
      <c r="B322" s="36" t="s">
        <v>150</v>
      </c>
      <c r="C322" s="56"/>
      <c r="D322" s="37" t="s">
        <v>49</v>
      </c>
      <c r="E322" s="5">
        <v>44397</v>
      </c>
      <c r="F322" s="5">
        <v>44397</v>
      </c>
      <c r="G322" s="37" t="s">
        <v>43</v>
      </c>
      <c r="H322" s="37"/>
      <c r="I322" s="37"/>
      <c r="J322" s="4" t="s">
        <v>45</v>
      </c>
      <c r="K322" s="4">
        <v>250</v>
      </c>
      <c r="L322" s="5">
        <v>44398</v>
      </c>
      <c r="M322" s="37" t="s">
        <v>46</v>
      </c>
      <c r="N322" s="4">
        <v>100</v>
      </c>
      <c r="O322" s="4">
        <v>5</v>
      </c>
      <c r="P322" s="5">
        <v>44399</v>
      </c>
      <c r="Q322" s="6">
        <v>32.68</v>
      </c>
      <c r="R322" s="6">
        <v>33.08</v>
      </c>
      <c r="S322" s="6">
        <v>32.47</v>
      </c>
      <c r="T322" s="6">
        <v>32.69</v>
      </c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I322" s="4">
        <v>2</v>
      </c>
      <c r="AJ322" s="4" t="s">
        <v>148</v>
      </c>
      <c r="AL322" s="4" t="s">
        <v>44</v>
      </c>
      <c r="AM322" s="4" t="s">
        <v>44</v>
      </c>
    </row>
    <row r="323" spans="1:39">
      <c r="A323" s="36" t="s">
        <v>145</v>
      </c>
      <c r="B323" s="10" t="s">
        <v>144</v>
      </c>
      <c r="D323" s="37" t="s">
        <v>49</v>
      </c>
      <c r="E323" s="5">
        <v>44397</v>
      </c>
      <c r="F323" s="5">
        <v>44397</v>
      </c>
      <c r="G323" s="37" t="s">
        <v>50</v>
      </c>
      <c r="H323" s="37"/>
      <c r="I323" s="37"/>
      <c r="J323" s="4" t="s">
        <v>45</v>
      </c>
      <c r="K323" s="4">
        <v>40</v>
      </c>
      <c r="L323" s="5">
        <v>44397</v>
      </c>
      <c r="M323" s="37" t="s">
        <v>50</v>
      </c>
      <c r="N323" s="4">
        <v>60</v>
      </c>
      <c r="O323" s="4">
        <v>5</v>
      </c>
      <c r="P323" s="5">
        <v>44399</v>
      </c>
      <c r="Q323" s="6">
        <v>34.94</v>
      </c>
      <c r="R323" s="6">
        <v>34.31</v>
      </c>
      <c r="S323" s="6">
        <v>29.73</v>
      </c>
      <c r="T323" s="6">
        <v>29.83</v>
      </c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I323" s="4">
        <v>2</v>
      </c>
      <c r="AJ323" s="4" t="s">
        <v>148</v>
      </c>
      <c r="AL323" s="4" t="s">
        <v>44</v>
      </c>
      <c r="AM323" s="4" t="s">
        <v>44</v>
      </c>
    </row>
    <row r="324" spans="1:39">
      <c r="A324" s="36" t="s">
        <v>145</v>
      </c>
      <c r="B324" s="10" t="s">
        <v>144</v>
      </c>
      <c r="D324" s="37" t="s">
        <v>49</v>
      </c>
      <c r="E324" s="5">
        <v>44397</v>
      </c>
      <c r="F324" s="5">
        <v>44397</v>
      </c>
      <c r="G324" s="37" t="s">
        <v>43</v>
      </c>
      <c r="H324" s="37"/>
      <c r="I324" s="37"/>
      <c r="J324" s="4" t="s">
        <v>45</v>
      </c>
      <c r="K324" s="4">
        <v>250</v>
      </c>
      <c r="L324" s="5">
        <v>44398</v>
      </c>
      <c r="M324" s="37" t="s">
        <v>46</v>
      </c>
      <c r="N324" s="4">
        <v>100</v>
      </c>
      <c r="O324" s="4">
        <v>5</v>
      </c>
      <c r="P324" s="5">
        <v>44399</v>
      </c>
      <c r="Q324" s="6">
        <v>31.61</v>
      </c>
      <c r="R324" s="6">
        <v>31.51</v>
      </c>
      <c r="S324" s="6">
        <v>33.270000000000003</v>
      </c>
      <c r="T324" s="6">
        <v>33.18</v>
      </c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I324" s="4">
        <v>2</v>
      </c>
      <c r="AJ324" s="4" t="s">
        <v>148</v>
      </c>
      <c r="AL324" s="4" t="s">
        <v>44</v>
      </c>
      <c r="AM324" s="4" t="s">
        <v>44</v>
      </c>
    </row>
    <row r="325" spans="1:39">
      <c r="A325" s="36" t="s">
        <v>143</v>
      </c>
      <c r="B325" s="10" t="s">
        <v>144</v>
      </c>
      <c r="D325" s="37" t="s">
        <v>49</v>
      </c>
      <c r="E325" s="5">
        <v>44397</v>
      </c>
      <c r="F325" s="5">
        <v>44397</v>
      </c>
      <c r="G325" s="37" t="s">
        <v>50</v>
      </c>
      <c r="H325" s="37"/>
      <c r="I325" s="37"/>
      <c r="J325" s="4" t="s">
        <v>45</v>
      </c>
      <c r="K325" s="4">
        <v>40</v>
      </c>
      <c r="L325" s="5">
        <v>44397</v>
      </c>
      <c r="M325" s="37" t="s">
        <v>50</v>
      </c>
      <c r="N325" s="4">
        <v>60</v>
      </c>
      <c r="O325" s="4">
        <v>5</v>
      </c>
      <c r="P325" s="5">
        <v>44399</v>
      </c>
      <c r="Q325" s="6">
        <v>36.659999999999997</v>
      </c>
      <c r="R325" s="6">
        <v>36.29</v>
      </c>
      <c r="S325" s="6">
        <v>29.11</v>
      </c>
      <c r="T325" s="6">
        <v>29.27</v>
      </c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I325" s="4">
        <v>2</v>
      </c>
      <c r="AJ325" s="4" t="s">
        <v>148</v>
      </c>
      <c r="AL325" s="4" t="s">
        <v>44</v>
      </c>
      <c r="AM325" s="4" t="s">
        <v>44</v>
      </c>
    </row>
    <row r="326" spans="1:39">
      <c r="A326" s="10" t="s">
        <v>143</v>
      </c>
      <c r="B326" s="10" t="s">
        <v>144</v>
      </c>
      <c r="D326" s="37" t="s">
        <v>49</v>
      </c>
      <c r="E326" s="5">
        <v>44397</v>
      </c>
      <c r="F326" s="5">
        <v>44397</v>
      </c>
      <c r="G326" s="37" t="s">
        <v>43</v>
      </c>
      <c r="H326" s="37"/>
      <c r="I326" s="37"/>
      <c r="J326" s="4" t="s">
        <v>45</v>
      </c>
      <c r="K326" s="4">
        <v>250</v>
      </c>
      <c r="L326" s="5">
        <v>44398</v>
      </c>
      <c r="M326" s="37" t="s">
        <v>46</v>
      </c>
      <c r="N326" s="4">
        <v>100</v>
      </c>
      <c r="O326" s="4">
        <v>5</v>
      </c>
      <c r="P326" s="5">
        <v>44399</v>
      </c>
      <c r="Q326" s="6">
        <v>33.49</v>
      </c>
      <c r="R326" s="6">
        <v>33.92</v>
      </c>
      <c r="S326" s="6">
        <v>32.340000000000003</v>
      </c>
      <c r="T326" s="6">
        <v>32.71</v>
      </c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I326" s="4">
        <v>2</v>
      </c>
      <c r="AJ326" s="4" t="s">
        <v>148</v>
      </c>
      <c r="AL326" s="4" t="s">
        <v>44</v>
      </c>
      <c r="AM326" s="4" t="s">
        <v>44</v>
      </c>
    </row>
    <row r="327" spans="1:39">
      <c r="A327" s="10" t="s">
        <v>113</v>
      </c>
      <c r="B327" s="10" t="s">
        <v>114</v>
      </c>
      <c r="D327" s="37" t="s">
        <v>49</v>
      </c>
      <c r="E327" s="5">
        <v>44397</v>
      </c>
      <c r="F327" s="5">
        <v>44397</v>
      </c>
      <c r="G327" s="37" t="s">
        <v>50</v>
      </c>
      <c r="H327" s="37"/>
      <c r="I327" s="37"/>
      <c r="J327" s="4" t="s">
        <v>45</v>
      </c>
      <c r="K327" s="4">
        <v>40</v>
      </c>
      <c r="L327" s="5">
        <v>44397</v>
      </c>
      <c r="M327" s="37" t="s">
        <v>50</v>
      </c>
      <c r="N327" s="4">
        <v>60</v>
      </c>
      <c r="O327" s="4">
        <v>5</v>
      </c>
      <c r="P327" s="5">
        <v>44399</v>
      </c>
      <c r="Q327" s="147" t="s">
        <v>47</v>
      </c>
      <c r="R327" s="147" t="s">
        <v>47</v>
      </c>
      <c r="S327" s="6">
        <v>29.67</v>
      </c>
      <c r="T327" s="6">
        <v>29.86</v>
      </c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I327" s="4">
        <v>2</v>
      </c>
      <c r="AJ327" s="4" t="s">
        <v>151</v>
      </c>
      <c r="AL327" s="4" t="s">
        <v>72</v>
      </c>
      <c r="AM327" s="4" t="s">
        <v>72</v>
      </c>
    </row>
    <row r="328" spans="1:39">
      <c r="A328" s="10" t="s">
        <v>113</v>
      </c>
      <c r="B328" s="10" t="s">
        <v>114</v>
      </c>
      <c r="D328" s="37" t="s">
        <v>49</v>
      </c>
      <c r="E328" s="5">
        <v>44397</v>
      </c>
      <c r="F328" s="5">
        <v>44397</v>
      </c>
      <c r="G328" s="37" t="s">
        <v>43</v>
      </c>
      <c r="H328" s="37"/>
      <c r="I328" s="37"/>
      <c r="J328" s="4" t="s">
        <v>45</v>
      </c>
      <c r="K328" s="4">
        <v>250</v>
      </c>
      <c r="L328" s="5">
        <v>44398</v>
      </c>
      <c r="M328" s="37" t="s">
        <v>46</v>
      </c>
      <c r="N328" s="4">
        <v>100</v>
      </c>
      <c r="O328" s="4">
        <v>5</v>
      </c>
      <c r="P328" s="5">
        <v>44399</v>
      </c>
      <c r="Q328" s="6">
        <v>38.58</v>
      </c>
      <c r="R328" s="147" t="s">
        <v>47</v>
      </c>
      <c r="S328" s="6">
        <v>32.24</v>
      </c>
      <c r="T328" s="6">
        <v>31.32</v>
      </c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I328" s="4">
        <v>2</v>
      </c>
      <c r="AJ328" s="4" t="s">
        <v>151</v>
      </c>
      <c r="AL328" s="4" t="s">
        <v>72</v>
      </c>
      <c r="AM328" s="4" t="s">
        <v>72</v>
      </c>
    </row>
    <row r="329" spans="1:39">
      <c r="A329" s="10" t="s">
        <v>124</v>
      </c>
      <c r="B329" s="10" t="s">
        <v>114</v>
      </c>
      <c r="D329" s="37" t="s">
        <v>49</v>
      </c>
      <c r="E329" s="5">
        <v>44397</v>
      </c>
      <c r="F329" s="5">
        <v>44397</v>
      </c>
      <c r="G329" s="37" t="s">
        <v>50</v>
      </c>
      <c r="H329" s="37"/>
      <c r="I329" s="37"/>
      <c r="J329" s="4" t="s">
        <v>45</v>
      </c>
      <c r="K329" s="4">
        <v>40</v>
      </c>
      <c r="L329" s="5">
        <v>44397</v>
      </c>
      <c r="M329" s="37" t="s">
        <v>50</v>
      </c>
      <c r="N329" s="4">
        <v>60</v>
      </c>
      <c r="O329" s="4">
        <v>5</v>
      </c>
      <c r="P329" s="5">
        <v>44399</v>
      </c>
      <c r="Q329" s="6">
        <v>34.479999999999997</v>
      </c>
      <c r="R329" s="6">
        <v>35.049999999999997</v>
      </c>
      <c r="S329" s="6">
        <v>29.11</v>
      </c>
      <c r="T329" s="6">
        <v>28.87</v>
      </c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I329" s="4">
        <v>2</v>
      </c>
      <c r="AJ329" s="4" t="s">
        <v>151</v>
      </c>
      <c r="AL329" s="4" t="s">
        <v>72</v>
      </c>
      <c r="AM329" s="4" t="s">
        <v>72</v>
      </c>
    </row>
    <row r="330" spans="1:39">
      <c r="A330" s="36" t="s">
        <v>124</v>
      </c>
      <c r="B330" s="10" t="s">
        <v>114</v>
      </c>
      <c r="D330" s="37" t="s">
        <v>49</v>
      </c>
      <c r="E330" s="5">
        <v>44397</v>
      </c>
      <c r="F330" s="5">
        <v>44397</v>
      </c>
      <c r="G330" s="37" t="s">
        <v>43</v>
      </c>
      <c r="H330" s="37"/>
      <c r="I330" s="37"/>
      <c r="J330" s="4" t="s">
        <v>45</v>
      </c>
      <c r="K330" s="4">
        <v>250</v>
      </c>
      <c r="L330" s="5">
        <v>44398</v>
      </c>
      <c r="M330" s="37" t="s">
        <v>46</v>
      </c>
      <c r="N330" s="4">
        <v>100</v>
      </c>
      <c r="O330" s="4">
        <v>5</v>
      </c>
      <c r="P330" s="5">
        <v>44399</v>
      </c>
      <c r="Q330" s="6">
        <v>35.159999999999997</v>
      </c>
      <c r="R330" s="6">
        <v>34.799999999999997</v>
      </c>
      <c r="S330" s="6">
        <v>33.340000000000003</v>
      </c>
      <c r="T330" s="6">
        <v>33.68</v>
      </c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I330" s="4">
        <v>2</v>
      </c>
      <c r="AJ330" s="4" t="s">
        <v>151</v>
      </c>
      <c r="AL330" s="4" t="s">
        <v>72</v>
      </c>
      <c r="AM330" s="4" t="s">
        <v>72</v>
      </c>
    </row>
    <row r="331" spans="1:39">
      <c r="A331" s="10" t="s">
        <v>125</v>
      </c>
      <c r="B331" s="10" t="s">
        <v>111</v>
      </c>
      <c r="D331" s="37" t="s">
        <v>49</v>
      </c>
      <c r="E331" s="5">
        <v>44397</v>
      </c>
      <c r="F331" s="5">
        <v>44397</v>
      </c>
      <c r="G331" s="37" t="s">
        <v>50</v>
      </c>
      <c r="H331" s="37"/>
      <c r="I331" s="37"/>
      <c r="J331" s="4" t="s">
        <v>45</v>
      </c>
      <c r="K331" s="4">
        <v>40</v>
      </c>
      <c r="L331" s="5">
        <v>44397</v>
      </c>
      <c r="M331" s="37" t="s">
        <v>50</v>
      </c>
      <c r="N331" s="4">
        <v>60</v>
      </c>
      <c r="O331" s="4">
        <v>5</v>
      </c>
      <c r="P331" s="5">
        <v>44399</v>
      </c>
      <c r="Q331" s="6">
        <v>38.450000000000003</v>
      </c>
      <c r="R331" s="6">
        <v>38.68</v>
      </c>
      <c r="S331" s="6">
        <v>28.85</v>
      </c>
      <c r="T331" s="6">
        <v>28.85</v>
      </c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I331" s="4">
        <v>2</v>
      </c>
      <c r="AJ331" s="4" t="s">
        <v>151</v>
      </c>
      <c r="AL331" s="4" t="s">
        <v>72</v>
      </c>
      <c r="AM331" s="4" t="s">
        <v>72</v>
      </c>
    </row>
    <row r="332" spans="1:39">
      <c r="A332" s="10" t="s">
        <v>125</v>
      </c>
      <c r="B332" s="10" t="s">
        <v>111</v>
      </c>
      <c r="D332" s="37" t="s">
        <v>49</v>
      </c>
      <c r="E332" s="5">
        <v>44397</v>
      </c>
      <c r="F332" s="5">
        <v>44397</v>
      </c>
      <c r="G332" s="37" t="s">
        <v>43</v>
      </c>
      <c r="H332" s="37"/>
      <c r="I332" s="37"/>
      <c r="J332" s="4" t="s">
        <v>45</v>
      </c>
      <c r="K332" s="4">
        <v>250</v>
      </c>
      <c r="L332" s="5">
        <v>44398</v>
      </c>
      <c r="M332" s="37" t="s">
        <v>46</v>
      </c>
      <c r="N332" s="4">
        <v>100</v>
      </c>
      <c r="O332" s="4">
        <v>5</v>
      </c>
      <c r="P332" s="5">
        <v>44399</v>
      </c>
      <c r="Q332" s="6">
        <v>34.799999999999997</v>
      </c>
      <c r="R332" s="6">
        <v>36.119999999999997</v>
      </c>
      <c r="S332" s="6">
        <v>31.34</v>
      </c>
      <c r="T332" s="6">
        <v>32.07</v>
      </c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I332" s="4">
        <v>2</v>
      </c>
      <c r="AJ332" s="4" t="s">
        <v>151</v>
      </c>
      <c r="AL332" s="4" t="s">
        <v>72</v>
      </c>
      <c r="AM332" s="4" t="s">
        <v>72</v>
      </c>
    </row>
    <row r="333" spans="1:39">
      <c r="A333" s="10" t="s">
        <v>117</v>
      </c>
      <c r="B333" s="10" t="s">
        <v>118</v>
      </c>
      <c r="D333" s="37" t="s">
        <v>49</v>
      </c>
      <c r="E333" s="5">
        <v>44397</v>
      </c>
      <c r="F333" s="5">
        <v>44397</v>
      </c>
      <c r="G333" s="37" t="s">
        <v>50</v>
      </c>
      <c r="H333" s="37"/>
      <c r="I333" s="37"/>
      <c r="J333" s="4" t="s">
        <v>45</v>
      </c>
      <c r="K333" s="4">
        <v>40</v>
      </c>
      <c r="L333" s="5">
        <v>44397</v>
      </c>
      <c r="M333" s="37" t="s">
        <v>50</v>
      </c>
      <c r="N333" s="4">
        <v>60</v>
      </c>
      <c r="O333" s="4">
        <v>5</v>
      </c>
      <c r="P333" s="5">
        <v>44399</v>
      </c>
      <c r="Q333" s="147" t="s">
        <v>47</v>
      </c>
      <c r="R333" s="147" t="s">
        <v>47</v>
      </c>
      <c r="S333" s="6">
        <v>30.12</v>
      </c>
      <c r="T333" s="6">
        <v>30.3</v>
      </c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I333" s="4">
        <v>2</v>
      </c>
      <c r="AJ333" s="4" t="s">
        <v>151</v>
      </c>
      <c r="AL333" s="4" t="s">
        <v>72</v>
      </c>
      <c r="AM333" s="4" t="s">
        <v>72</v>
      </c>
    </row>
    <row r="334" spans="1:39">
      <c r="A334" s="10" t="s">
        <v>117</v>
      </c>
      <c r="B334" s="10" t="s">
        <v>118</v>
      </c>
      <c r="D334" s="37" t="s">
        <v>49</v>
      </c>
      <c r="E334" s="5">
        <v>44397</v>
      </c>
      <c r="F334" s="5">
        <v>44397</v>
      </c>
      <c r="G334" s="37" t="s">
        <v>43</v>
      </c>
      <c r="H334" s="37"/>
      <c r="I334" s="37"/>
      <c r="J334" s="4" t="s">
        <v>45</v>
      </c>
      <c r="K334" s="4">
        <v>250</v>
      </c>
      <c r="L334" s="5">
        <v>44398</v>
      </c>
      <c r="M334" s="37" t="s">
        <v>46</v>
      </c>
      <c r="N334" s="4">
        <v>100</v>
      </c>
      <c r="O334" s="4">
        <v>5</v>
      </c>
      <c r="P334" s="5">
        <v>44399</v>
      </c>
      <c r="Q334" s="6">
        <v>35.75</v>
      </c>
      <c r="R334" s="6">
        <v>38.35</v>
      </c>
      <c r="S334" s="6">
        <v>30.35</v>
      </c>
      <c r="T334" s="6">
        <v>30.28</v>
      </c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I334" s="4">
        <v>2</v>
      </c>
      <c r="AJ334" s="4" t="s">
        <v>151</v>
      </c>
      <c r="AL334" s="4" t="s">
        <v>72</v>
      </c>
      <c r="AM334" s="4" t="s">
        <v>72</v>
      </c>
    </row>
    <row r="335" spans="1:39">
      <c r="A335" s="44" t="s">
        <v>58</v>
      </c>
      <c r="B335" s="10" t="s">
        <v>59</v>
      </c>
      <c r="D335" s="37" t="s">
        <v>49</v>
      </c>
      <c r="E335" s="5">
        <v>44397</v>
      </c>
      <c r="F335" s="5">
        <v>44397</v>
      </c>
      <c r="G335" s="37" t="s">
        <v>50</v>
      </c>
      <c r="H335" s="37"/>
      <c r="I335" s="37"/>
      <c r="J335" s="4" t="s">
        <v>45</v>
      </c>
      <c r="K335" s="4">
        <v>40</v>
      </c>
      <c r="L335" s="5">
        <v>44397</v>
      </c>
      <c r="M335" s="37" t="s">
        <v>50</v>
      </c>
      <c r="N335" s="4">
        <v>60</v>
      </c>
      <c r="O335" s="4">
        <v>5</v>
      </c>
      <c r="P335" s="5">
        <v>44399</v>
      </c>
      <c r="Q335" s="6">
        <v>31.72</v>
      </c>
      <c r="R335" s="6">
        <v>31.47</v>
      </c>
      <c r="S335" s="6">
        <v>28.85</v>
      </c>
      <c r="T335" s="6">
        <v>28.83</v>
      </c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I335" s="4">
        <v>2</v>
      </c>
      <c r="AJ335" s="4" t="s">
        <v>151</v>
      </c>
      <c r="AL335" s="4" t="s">
        <v>72</v>
      </c>
      <c r="AM335" s="4" t="s">
        <v>72</v>
      </c>
    </row>
    <row r="336" spans="1:39">
      <c r="A336" s="44" t="s">
        <v>58</v>
      </c>
      <c r="B336" s="10" t="s">
        <v>59</v>
      </c>
      <c r="D336" s="37" t="s">
        <v>49</v>
      </c>
      <c r="E336" s="5">
        <v>44397</v>
      </c>
      <c r="F336" s="5">
        <v>44397</v>
      </c>
      <c r="G336" s="37" t="s">
        <v>43</v>
      </c>
      <c r="H336" s="37"/>
      <c r="I336" s="37"/>
      <c r="J336" s="4" t="s">
        <v>45</v>
      </c>
      <c r="K336" s="4">
        <v>250</v>
      </c>
      <c r="L336" s="5">
        <v>44398</v>
      </c>
      <c r="M336" s="37" t="s">
        <v>46</v>
      </c>
      <c r="N336" s="4">
        <v>100</v>
      </c>
      <c r="O336" s="4">
        <v>5</v>
      </c>
      <c r="P336" s="5">
        <v>44399</v>
      </c>
      <c r="Q336" s="6">
        <v>31.82</v>
      </c>
      <c r="R336" s="6">
        <v>31.29</v>
      </c>
      <c r="S336" s="6">
        <v>32.35</v>
      </c>
      <c r="T336" s="6">
        <v>33.01</v>
      </c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I336" s="4">
        <v>2</v>
      </c>
      <c r="AJ336" s="4" t="s">
        <v>151</v>
      </c>
      <c r="AL336" s="4" t="s">
        <v>72</v>
      </c>
      <c r="AM336" s="4" t="s">
        <v>72</v>
      </c>
    </row>
    <row r="337" spans="1:39">
      <c r="A337" s="36" t="s">
        <v>121</v>
      </c>
      <c r="B337" s="10" t="s">
        <v>59</v>
      </c>
      <c r="D337" s="37" t="s">
        <v>49</v>
      </c>
      <c r="E337" s="5">
        <v>44398</v>
      </c>
      <c r="F337" s="5">
        <v>44397</v>
      </c>
      <c r="G337" s="37" t="s">
        <v>50</v>
      </c>
      <c r="H337" s="37"/>
      <c r="I337" s="37"/>
      <c r="J337" s="4" t="s">
        <v>45</v>
      </c>
      <c r="K337" s="4">
        <v>40</v>
      </c>
      <c r="L337" s="5">
        <v>44399</v>
      </c>
      <c r="M337" s="37" t="s">
        <v>50</v>
      </c>
      <c r="N337" s="4">
        <v>60</v>
      </c>
      <c r="O337" s="4">
        <v>5</v>
      </c>
      <c r="P337" s="5">
        <v>44399</v>
      </c>
      <c r="Q337" s="6">
        <v>35.909999999999997</v>
      </c>
      <c r="R337" s="6">
        <v>34.4</v>
      </c>
      <c r="S337" s="6">
        <v>29.16</v>
      </c>
      <c r="T337" s="6">
        <v>29.29</v>
      </c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I337" s="4">
        <v>2</v>
      </c>
      <c r="AJ337" s="4" t="s">
        <v>151</v>
      </c>
      <c r="AL337" s="4" t="s">
        <v>72</v>
      </c>
      <c r="AM337" s="4" t="s">
        <v>72</v>
      </c>
    </row>
    <row r="338" spans="1:39">
      <c r="A338" s="36" t="s">
        <v>121</v>
      </c>
      <c r="B338" s="10" t="s">
        <v>59</v>
      </c>
      <c r="D338" s="37" t="s">
        <v>49</v>
      </c>
      <c r="E338" s="5">
        <v>44398</v>
      </c>
      <c r="F338" s="5">
        <v>44397</v>
      </c>
      <c r="G338" s="37" t="s">
        <v>43</v>
      </c>
      <c r="H338" s="37"/>
      <c r="I338" s="37"/>
      <c r="J338" s="4" t="s">
        <v>45</v>
      </c>
      <c r="K338" s="4">
        <v>250</v>
      </c>
      <c r="L338" s="5">
        <v>44400</v>
      </c>
      <c r="M338" s="37" t="s">
        <v>46</v>
      </c>
      <c r="N338" s="4">
        <v>100</v>
      </c>
      <c r="O338" s="4">
        <v>5</v>
      </c>
      <c r="P338" s="5">
        <v>44399</v>
      </c>
      <c r="Q338" s="6">
        <v>35.46</v>
      </c>
      <c r="R338" s="6">
        <v>34.69</v>
      </c>
      <c r="S338" s="6">
        <v>34.1</v>
      </c>
      <c r="T338" s="6">
        <v>34.18</v>
      </c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I338" s="4">
        <v>2</v>
      </c>
      <c r="AJ338" s="4" t="s">
        <v>151</v>
      </c>
      <c r="AL338" s="4" t="s">
        <v>72</v>
      </c>
      <c r="AM338" s="4" t="s">
        <v>72</v>
      </c>
    </row>
    <row r="339" spans="1:39">
      <c r="A339" s="36" t="s">
        <v>123</v>
      </c>
      <c r="B339" s="10" t="s">
        <v>59</v>
      </c>
      <c r="D339" s="37" t="s">
        <v>49</v>
      </c>
      <c r="E339" s="5">
        <v>44398</v>
      </c>
      <c r="F339" s="5">
        <v>44397</v>
      </c>
      <c r="G339" s="37" t="s">
        <v>50</v>
      </c>
      <c r="H339" s="37"/>
      <c r="I339" s="37"/>
      <c r="J339" s="4" t="s">
        <v>45</v>
      </c>
      <c r="K339" s="4">
        <v>40</v>
      </c>
      <c r="L339" s="5">
        <v>44401</v>
      </c>
      <c r="M339" s="37" t="s">
        <v>50</v>
      </c>
      <c r="N339" s="4">
        <v>60</v>
      </c>
      <c r="O339" s="4">
        <v>5</v>
      </c>
      <c r="P339" s="5">
        <v>44399</v>
      </c>
      <c r="Q339" s="6">
        <v>33.520000000000003</v>
      </c>
      <c r="R339" s="6">
        <v>33.31</v>
      </c>
      <c r="S339" s="6">
        <v>30.06</v>
      </c>
      <c r="T339" s="6">
        <v>29.51</v>
      </c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I339" s="4">
        <v>2</v>
      </c>
      <c r="AJ339" s="4" t="s">
        <v>151</v>
      </c>
      <c r="AL339" s="4" t="s">
        <v>72</v>
      </c>
      <c r="AM339" s="4" t="s">
        <v>72</v>
      </c>
    </row>
    <row r="340" spans="1:39">
      <c r="A340" s="36" t="s">
        <v>123</v>
      </c>
      <c r="B340" s="10" t="s">
        <v>59</v>
      </c>
      <c r="D340" s="37" t="s">
        <v>49</v>
      </c>
      <c r="E340" s="5">
        <v>44398</v>
      </c>
      <c r="F340" s="5">
        <v>44397</v>
      </c>
      <c r="G340" s="37" t="s">
        <v>43</v>
      </c>
      <c r="H340" s="37"/>
      <c r="I340" s="37"/>
      <c r="J340" s="4" t="s">
        <v>45</v>
      </c>
      <c r="K340" s="4">
        <v>250</v>
      </c>
      <c r="L340" s="5">
        <v>44402</v>
      </c>
      <c r="M340" s="37" t="s">
        <v>46</v>
      </c>
      <c r="N340" s="4">
        <v>100</v>
      </c>
      <c r="O340" s="4">
        <v>5</v>
      </c>
      <c r="P340" s="5">
        <v>44399</v>
      </c>
      <c r="Q340" s="6">
        <v>32.17</v>
      </c>
      <c r="R340" s="6">
        <v>32.19</v>
      </c>
      <c r="S340" s="6">
        <v>31.23</v>
      </c>
      <c r="T340" s="6">
        <v>31.65</v>
      </c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I340" s="4">
        <v>2</v>
      </c>
      <c r="AJ340" s="4" t="s">
        <v>151</v>
      </c>
      <c r="AL340" s="4" t="s">
        <v>72</v>
      </c>
      <c r="AM340" s="4" t="s">
        <v>72</v>
      </c>
    </row>
    <row r="341" spans="1:39">
      <c r="A341" s="36" t="s">
        <v>152</v>
      </c>
      <c r="B341" s="10" t="s">
        <v>59</v>
      </c>
      <c r="D341" s="37" t="s">
        <v>49</v>
      </c>
      <c r="E341" s="5">
        <v>44398</v>
      </c>
      <c r="F341" s="5">
        <v>44397</v>
      </c>
      <c r="G341" s="37" t="s">
        <v>50</v>
      </c>
      <c r="H341" s="37"/>
      <c r="I341" s="37"/>
      <c r="J341" s="4" t="s">
        <v>45</v>
      </c>
      <c r="K341" s="4">
        <v>40</v>
      </c>
      <c r="L341" s="5">
        <v>44403</v>
      </c>
      <c r="M341" s="37" t="s">
        <v>50</v>
      </c>
      <c r="N341" s="4">
        <v>60</v>
      </c>
      <c r="O341" s="4">
        <v>5</v>
      </c>
      <c r="P341" s="5">
        <v>44399</v>
      </c>
      <c r="Q341" s="6">
        <v>35.53</v>
      </c>
      <c r="R341" s="6">
        <v>35.19</v>
      </c>
      <c r="S341" s="6">
        <v>29.83</v>
      </c>
      <c r="T341" s="6">
        <v>29.43</v>
      </c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I341" s="4">
        <v>2</v>
      </c>
      <c r="AJ341" s="4" t="s">
        <v>151</v>
      </c>
      <c r="AL341" s="4" t="s">
        <v>72</v>
      </c>
      <c r="AM341" s="4" t="s">
        <v>72</v>
      </c>
    </row>
    <row r="342" spans="1:39" s="28" customFormat="1">
      <c r="A342" s="40" t="s">
        <v>152</v>
      </c>
      <c r="B342" s="27" t="s">
        <v>59</v>
      </c>
      <c r="C342" s="54"/>
      <c r="D342" s="41" t="s">
        <v>49</v>
      </c>
      <c r="E342" s="29">
        <v>44398</v>
      </c>
      <c r="F342" s="29">
        <v>44397</v>
      </c>
      <c r="G342" s="41" t="s">
        <v>43</v>
      </c>
      <c r="H342" s="41"/>
      <c r="I342" s="41"/>
      <c r="J342" s="41" t="s">
        <v>45</v>
      </c>
      <c r="K342" s="28">
        <v>250</v>
      </c>
      <c r="L342" s="29">
        <v>44404</v>
      </c>
      <c r="M342" s="41" t="s">
        <v>46</v>
      </c>
      <c r="N342" s="28">
        <v>100</v>
      </c>
      <c r="O342" s="28">
        <v>5</v>
      </c>
      <c r="P342" s="29">
        <v>44399</v>
      </c>
      <c r="Q342" s="32">
        <v>34.1</v>
      </c>
      <c r="R342" s="32">
        <v>34.39</v>
      </c>
      <c r="S342" s="32">
        <v>31.66</v>
      </c>
      <c r="T342" s="32">
        <v>32</v>
      </c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I342" s="28">
        <v>2</v>
      </c>
      <c r="AJ342" s="28" t="s">
        <v>151</v>
      </c>
      <c r="AL342" s="28" t="s">
        <v>72</v>
      </c>
      <c r="AM342" s="28" t="s">
        <v>72</v>
      </c>
    </row>
    <row r="343" spans="1:39">
      <c r="A343" s="44" t="s">
        <v>115</v>
      </c>
      <c r="B343" s="45" t="s">
        <v>111</v>
      </c>
      <c r="C343" s="43" t="s">
        <v>44</v>
      </c>
      <c r="D343" s="4" t="s">
        <v>49</v>
      </c>
      <c r="E343" s="5">
        <v>44404</v>
      </c>
      <c r="F343" s="5">
        <v>44404</v>
      </c>
      <c r="G343" s="37" t="s">
        <v>50</v>
      </c>
      <c r="H343" s="37"/>
      <c r="I343" s="37"/>
      <c r="J343" s="4" t="s">
        <v>45</v>
      </c>
      <c r="K343" s="4">
        <v>40</v>
      </c>
      <c r="L343" s="5">
        <v>44404</v>
      </c>
      <c r="M343" s="37" t="s">
        <v>50</v>
      </c>
      <c r="N343" s="4">
        <v>60</v>
      </c>
      <c r="O343" s="4">
        <v>5</v>
      </c>
      <c r="P343" s="5">
        <v>44406</v>
      </c>
      <c r="Q343" s="6">
        <v>32.19</v>
      </c>
      <c r="R343" s="6">
        <v>33.19</v>
      </c>
      <c r="S343" s="6">
        <v>28.05</v>
      </c>
      <c r="T343" s="6">
        <v>28.15</v>
      </c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39"/>
      <c r="AG343" s="6"/>
      <c r="AI343" s="4">
        <v>2</v>
      </c>
      <c r="AJ343" s="4" t="s">
        <v>153</v>
      </c>
      <c r="AL343" s="4" t="s">
        <v>44</v>
      </c>
      <c r="AM343" s="4" t="s">
        <v>44</v>
      </c>
    </row>
    <row r="344" spans="1:39">
      <c r="A344" s="36" t="s">
        <v>115</v>
      </c>
      <c r="B344" s="10" t="s">
        <v>111</v>
      </c>
      <c r="C344" s="43" t="s">
        <v>44</v>
      </c>
      <c r="D344" s="4" t="s">
        <v>49</v>
      </c>
      <c r="E344" s="5">
        <v>44404</v>
      </c>
      <c r="F344" s="5">
        <v>44404</v>
      </c>
      <c r="G344" s="37" t="s">
        <v>50</v>
      </c>
      <c r="H344" s="37"/>
      <c r="I344" s="37"/>
      <c r="J344" s="4" t="s">
        <v>45</v>
      </c>
      <c r="K344" s="4">
        <v>40</v>
      </c>
      <c r="L344" s="5">
        <v>44404</v>
      </c>
      <c r="M344" s="37" t="s">
        <v>50</v>
      </c>
      <c r="N344" s="4">
        <v>60</v>
      </c>
      <c r="O344" s="4">
        <v>5</v>
      </c>
      <c r="P344" s="5">
        <v>44406</v>
      </c>
      <c r="Q344" s="6">
        <v>32.57</v>
      </c>
      <c r="R344" s="6">
        <v>32.299999999999997</v>
      </c>
      <c r="S344" s="6">
        <v>27.3</v>
      </c>
      <c r="T344" s="6">
        <v>31.04</v>
      </c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39"/>
      <c r="AG344" s="6"/>
      <c r="AI344" s="4">
        <v>2</v>
      </c>
      <c r="AJ344" s="4" t="s">
        <v>153</v>
      </c>
      <c r="AL344" s="4" t="s">
        <v>44</v>
      </c>
      <c r="AM344" s="4" t="s">
        <v>44</v>
      </c>
    </row>
    <row r="345" spans="1:39">
      <c r="A345" s="36" t="s">
        <v>115</v>
      </c>
      <c r="B345" s="10" t="s">
        <v>111</v>
      </c>
      <c r="C345" s="43" t="s">
        <v>44</v>
      </c>
      <c r="D345" s="4" t="s">
        <v>49</v>
      </c>
      <c r="E345" s="5">
        <v>44404</v>
      </c>
      <c r="F345" s="5">
        <v>44404</v>
      </c>
      <c r="G345" s="4" t="s">
        <v>43</v>
      </c>
      <c r="J345" s="4" t="s">
        <v>45</v>
      </c>
      <c r="K345" s="4">
        <v>250</v>
      </c>
      <c r="L345" s="5">
        <v>44405</v>
      </c>
      <c r="M345" s="4" t="s">
        <v>46</v>
      </c>
      <c r="N345" s="4">
        <v>100</v>
      </c>
      <c r="O345" s="4">
        <v>5</v>
      </c>
      <c r="P345" s="5">
        <v>44405</v>
      </c>
      <c r="Q345" s="6">
        <v>34.25</v>
      </c>
      <c r="R345" s="6">
        <v>34.1</v>
      </c>
      <c r="S345" s="6">
        <v>34.4</v>
      </c>
      <c r="T345" s="6">
        <v>33.61</v>
      </c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39"/>
      <c r="AG345" s="6"/>
      <c r="AI345" s="4">
        <v>2</v>
      </c>
      <c r="AL345" s="4" t="s">
        <v>72</v>
      </c>
      <c r="AM345" s="4" t="s">
        <v>72</v>
      </c>
    </row>
    <row r="346" spans="1:39">
      <c r="A346" s="36" t="s">
        <v>115</v>
      </c>
      <c r="B346" s="10" t="s">
        <v>111</v>
      </c>
      <c r="C346" s="43" t="s">
        <v>44</v>
      </c>
      <c r="D346" s="4" t="s">
        <v>49</v>
      </c>
      <c r="E346" s="5">
        <v>44404</v>
      </c>
      <c r="F346" s="5">
        <v>44404</v>
      </c>
      <c r="G346" s="4" t="s">
        <v>43</v>
      </c>
      <c r="J346" s="4" t="s">
        <v>45</v>
      </c>
      <c r="K346" s="4">
        <v>250</v>
      </c>
      <c r="L346" s="5">
        <v>44405</v>
      </c>
      <c r="M346" s="4" t="s">
        <v>46</v>
      </c>
      <c r="N346" s="4">
        <v>100</v>
      </c>
      <c r="O346" s="4">
        <v>5</v>
      </c>
      <c r="P346" s="5">
        <v>44405</v>
      </c>
      <c r="Q346" s="6">
        <v>32.92</v>
      </c>
      <c r="R346" s="6">
        <v>33.14</v>
      </c>
      <c r="S346" s="6">
        <v>35.71</v>
      </c>
      <c r="T346" s="6">
        <v>35.57</v>
      </c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39"/>
      <c r="AG346" s="6"/>
      <c r="AI346" s="4">
        <v>2</v>
      </c>
      <c r="AL346" s="4" t="s">
        <v>72</v>
      </c>
      <c r="AM346" s="4" t="s">
        <v>72</v>
      </c>
    </row>
    <row r="347" spans="1:39">
      <c r="A347" s="36" t="s">
        <v>143</v>
      </c>
      <c r="B347" s="10" t="s">
        <v>144</v>
      </c>
      <c r="C347" s="43" t="s">
        <v>44</v>
      </c>
      <c r="D347" s="37" t="s">
        <v>49</v>
      </c>
      <c r="E347" s="5">
        <v>44404</v>
      </c>
      <c r="F347" s="5">
        <v>44404</v>
      </c>
      <c r="G347" s="37" t="s">
        <v>50</v>
      </c>
      <c r="H347" s="37"/>
      <c r="I347" s="37"/>
      <c r="J347" s="4" t="s">
        <v>45</v>
      </c>
      <c r="K347" s="4">
        <v>40</v>
      </c>
      <c r="L347" s="5">
        <v>44404</v>
      </c>
      <c r="M347" s="37" t="s">
        <v>50</v>
      </c>
      <c r="N347" s="4">
        <v>60</v>
      </c>
      <c r="O347" s="4">
        <v>5</v>
      </c>
      <c r="P347" s="5">
        <v>44406</v>
      </c>
      <c r="Q347" s="6">
        <v>35.229999999999997</v>
      </c>
      <c r="R347" s="6">
        <v>34.6</v>
      </c>
      <c r="S347" s="6">
        <v>27.38</v>
      </c>
      <c r="T347" s="6">
        <v>27.33</v>
      </c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G347" s="6"/>
      <c r="AI347" s="4">
        <v>2</v>
      </c>
      <c r="AJ347" s="4" t="s">
        <v>153</v>
      </c>
      <c r="AL347" s="4" t="s">
        <v>44</v>
      </c>
      <c r="AM347" s="4" t="s">
        <v>44</v>
      </c>
    </row>
    <row r="348" spans="1:39">
      <c r="A348" s="36" t="s">
        <v>143</v>
      </c>
      <c r="B348" s="10" t="s">
        <v>144</v>
      </c>
      <c r="C348" s="43" t="s">
        <v>44</v>
      </c>
      <c r="D348" s="37" t="s">
        <v>49</v>
      </c>
      <c r="E348" s="5">
        <v>44404</v>
      </c>
      <c r="F348" s="5">
        <v>44404</v>
      </c>
      <c r="G348" s="37" t="s">
        <v>50</v>
      </c>
      <c r="H348" s="37"/>
      <c r="I348" s="37"/>
      <c r="J348" s="4" t="s">
        <v>45</v>
      </c>
      <c r="K348" s="4">
        <v>40</v>
      </c>
      <c r="L348" s="5">
        <v>44404</v>
      </c>
      <c r="M348" s="37" t="s">
        <v>50</v>
      </c>
      <c r="N348" s="4">
        <v>60</v>
      </c>
      <c r="O348" s="4">
        <v>5</v>
      </c>
      <c r="P348" s="5">
        <v>44406</v>
      </c>
      <c r="Q348" s="6">
        <v>36.096530328852403</v>
      </c>
      <c r="R348" s="6">
        <v>37.134941655514602</v>
      </c>
      <c r="S348" s="6">
        <v>28.366758862770201</v>
      </c>
      <c r="T348" s="6">
        <v>28.392388644465498</v>
      </c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G348" s="6"/>
      <c r="AI348" s="4">
        <v>2</v>
      </c>
      <c r="AJ348" s="4" t="s">
        <v>153</v>
      </c>
      <c r="AL348" s="4" t="s">
        <v>44</v>
      </c>
      <c r="AM348" s="4" t="s">
        <v>44</v>
      </c>
    </row>
    <row r="349" spans="1:39">
      <c r="A349" s="10" t="s">
        <v>143</v>
      </c>
      <c r="B349" s="10" t="s">
        <v>144</v>
      </c>
      <c r="C349" s="43" t="s">
        <v>44</v>
      </c>
      <c r="D349" s="37" t="s">
        <v>49</v>
      </c>
      <c r="E349" s="5">
        <v>44404</v>
      </c>
      <c r="F349" s="5">
        <v>44404</v>
      </c>
      <c r="G349" s="37" t="s">
        <v>43</v>
      </c>
      <c r="H349" s="37"/>
      <c r="I349" s="37"/>
      <c r="J349" s="4" t="s">
        <v>45</v>
      </c>
      <c r="K349" s="4">
        <v>250</v>
      </c>
      <c r="L349" s="5">
        <v>44405</v>
      </c>
      <c r="M349" s="37" t="s">
        <v>46</v>
      </c>
      <c r="N349" s="4">
        <v>100</v>
      </c>
      <c r="O349" s="4">
        <v>5</v>
      </c>
      <c r="P349" s="5">
        <v>44406</v>
      </c>
      <c r="Q349" s="6">
        <v>38.979999999999997</v>
      </c>
      <c r="R349" s="6">
        <v>37.369999999999997</v>
      </c>
      <c r="S349" s="6">
        <v>35.520000000000003</v>
      </c>
      <c r="T349" s="6">
        <v>35.86</v>
      </c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G349" s="6"/>
      <c r="AI349" s="4">
        <v>2</v>
      </c>
      <c r="AJ349" s="4" t="s">
        <v>153</v>
      </c>
      <c r="AL349" s="4" t="s">
        <v>44</v>
      </c>
      <c r="AM349" s="4" t="s">
        <v>44</v>
      </c>
    </row>
    <row r="350" spans="1:39">
      <c r="A350" s="10" t="s">
        <v>143</v>
      </c>
      <c r="B350" s="10" t="s">
        <v>144</v>
      </c>
      <c r="C350" s="43" t="s">
        <v>44</v>
      </c>
      <c r="D350" s="37" t="s">
        <v>49</v>
      </c>
      <c r="E350" s="5">
        <v>44404</v>
      </c>
      <c r="F350" s="5">
        <v>44404</v>
      </c>
      <c r="G350" s="37" t="s">
        <v>43</v>
      </c>
      <c r="H350" s="37"/>
      <c r="I350" s="37"/>
      <c r="J350" s="4" t="s">
        <v>45</v>
      </c>
      <c r="K350" s="4">
        <v>250</v>
      </c>
      <c r="L350" s="5">
        <v>44405</v>
      </c>
      <c r="M350" s="37" t="s">
        <v>46</v>
      </c>
      <c r="N350" s="4">
        <v>100</v>
      </c>
      <c r="O350" s="4">
        <v>5</v>
      </c>
      <c r="P350" s="5">
        <v>44406</v>
      </c>
      <c r="Q350" s="6">
        <v>35.345923617949602</v>
      </c>
      <c r="R350" s="6">
        <v>35.794331510166302</v>
      </c>
      <c r="S350" s="6">
        <v>34.217866461480398</v>
      </c>
      <c r="T350" s="6">
        <v>33.759612714776303</v>
      </c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G350" s="6"/>
      <c r="AI350" s="4">
        <v>2</v>
      </c>
      <c r="AJ350" s="4" t="s">
        <v>153</v>
      </c>
      <c r="AL350" s="4" t="s">
        <v>44</v>
      </c>
      <c r="AM350" s="4" t="s">
        <v>44</v>
      </c>
    </row>
    <row r="351" spans="1:39">
      <c r="A351" s="36" t="s">
        <v>124</v>
      </c>
      <c r="B351" s="10" t="s">
        <v>114</v>
      </c>
      <c r="C351" s="43" t="s">
        <v>154</v>
      </c>
      <c r="D351" s="37" t="s">
        <v>49</v>
      </c>
      <c r="E351" s="5">
        <v>44404</v>
      </c>
      <c r="F351" s="5">
        <v>44404</v>
      </c>
      <c r="G351" s="37" t="s">
        <v>50</v>
      </c>
      <c r="H351" s="37"/>
      <c r="I351" s="37"/>
      <c r="J351" s="4" t="s">
        <v>45</v>
      </c>
      <c r="K351" s="4">
        <v>40</v>
      </c>
      <c r="L351" s="5">
        <v>44404</v>
      </c>
      <c r="M351" s="37" t="s">
        <v>50</v>
      </c>
      <c r="N351" s="4">
        <v>60</v>
      </c>
      <c r="O351" s="4">
        <v>5</v>
      </c>
      <c r="P351" s="5">
        <v>44406</v>
      </c>
      <c r="Q351" s="6">
        <v>32.56</v>
      </c>
      <c r="R351" s="6">
        <v>32.29</v>
      </c>
      <c r="S351" s="6">
        <v>28.09</v>
      </c>
      <c r="T351" s="6">
        <v>28.05</v>
      </c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G351" s="6"/>
      <c r="AI351" s="4">
        <v>2</v>
      </c>
      <c r="AJ351" s="4" t="s">
        <v>153</v>
      </c>
      <c r="AL351" s="4" t="s">
        <v>44</v>
      </c>
      <c r="AM351" s="4" t="s">
        <v>44</v>
      </c>
    </row>
    <row r="352" spans="1:39">
      <c r="A352" s="10" t="s">
        <v>124</v>
      </c>
      <c r="B352" s="10" t="s">
        <v>114</v>
      </c>
      <c r="C352" s="43" t="s">
        <v>154</v>
      </c>
      <c r="D352" s="4" t="s">
        <v>49</v>
      </c>
      <c r="E352" s="5">
        <v>44404</v>
      </c>
      <c r="F352" s="5">
        <v>44404</v>
      </c>
      <c r="G352" s="4" t="s">
        <v>43</v>
      </c>
      <c r="J352" s="4" t="s">
        <v>45</v>
      </c>
      <c r="K352" s="4">
        <v>250</v>
      </c>
      <c r="L352" s="5">
        <v>44405</v>
      </c>
      <c r="M352" s="4" t="s">
        <v>46</v>
      </c>
      <c r="N352" s="4">
        <v>100</v>
      </c>
      <c r="O352" s="4">
        <v>5</v>
      </c>
      <c r="P352" s="5">
        <v>44405</v>
      </c>
      <c r="Q352" s="6">
        <v>36.520000000000003</v>
      </c>
      <c r="R352" s="6">
        <v>36.46</v>
      </c>
      <c r="S352" s="6">
        <v>36.479999999999997</v>
      </c>
      <c r="T352" s="6">
        <v>36.229999999999997</v>
      </c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G352" s="6"/>
      <c r="AI352" s="4">
        <v>2</v>
      </c>
      <c r="AL352" s="4" t="s">
        <v>72</v>
      </c>
      <c r="AM352" s="4" t="s">
        <v>72</v>
      </c>
    </row>
    <row r="353" spans="1:40">
      <c r="A353" s="10" t="s">
        <v>113</v>
      </c>
      <c r="B353" s="10" t="s">
        <v>114</v>
      </c>
      <c r="C353" s="43" t="s">
        <v>154</v>
      </c>
      <c r="D353" s="37" t="s">
        <v>49</v>
      </c>
      <c r="E353" s="5">
        <v>44404</v>
      </c>
      <c r="F353" s="5">
        <v>44404</v>
      </c>
      <c r="G353" s="37" t="s">
        <v>50</v>
      </c>
      <c r="H353" s="37"/>
      <c r="I353" s="37"/>
      <c r="J353" s="4" t="s">
        <v>45</v>
      </c>
      <c r="K353" s="4">
        <v>40</v>
      </c>
      <c r="L353" s="5">
        <v>44404</v>
      </c>
      <c r="M353" s="37" t="s">
        <v>50</v>
      </c>
      <c r="N353" s="4">
        <v>60</v>
      </c>
      <c r="O353" s="4">
        <v>5</v>
      </c>
      <c r="P353" s="5">
        <v>44406</v>
      </c>
      <c r="Q353" s="6">
        <v>34.270000000000003</v>
      </c>
      <c r="R353" s="6">
        <v>33.89</v>
      </c>
      <c r="S353" s="6">
        <v>28.04</v>
      </c>
      <c r="T353" s="6">
        <v>28.39</v>
      </c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G353" s="6"/>
      <c r="AI353" s="4">
        <v>2</v>
      </c>
      <c r="AJ353" s="4" t="s">
        <v>153</v>
      </c>
      <c r="AL353" s="4" t="s">
        <v>44</v>
      </c>
      <c r="AM353" s="4" t="s">
        <v>44</v>
      </c>
    </row>
    <row r="354" spans="1:40">
      <c r="A354" s="10" t="s">
        <v>113</v>
      </c>
      <c r="B354" s="10" t="s">
        <v>114</v>
      </c>
      <c r="C354" s="43" t="s">
        <v>154</v>
      </c>
      <c r="D354" s="37" t="s">
        <v>49</v>
      </c>
      <c r="E354" s="5">
        <v>44404</v>
      </c>
      <c r="F354" s="5">
        <v>44404</v>
      </c>
      <c r="G354" s="37" t="s">
        <v>43</v>
      </c>
      <c r="H354" s="37"/>
      <c r="I354" s="37"/>
      <c r="J354" s="4" t="s">
        <v>45</v>
      </c>
      <c r="K354" s="4">
        <v>250</v>
      </c>
      <c r="L354" s="5">
        <v>44405</v>
      </c>
      <c r="M354" s="4" t="s">
        <v>46</v>
      </c>
      <c r="N354" s="4">
        <v>100</v>
      </c>
      <c r="O354" s="4">
        <v>5</v>
      </c>
      <c r="P354" s="5">
        <v>44405</v>
      </c>
      <c r="Q354" s="6">
        <v>35.33</v>
      </c>
      <c r="R354" s="6">
        <v>36.11</v>
      </c>
      <c r="S354" s="6">
        <v>36.380000000000003</v>
      </c>
      <c r="T354" s="6">
        <v>36.1</v>
      </c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G354" s="6"/>
      <c r="AI354" s="4">
        <v>2</v>
      </c>
      <c r="AJ354" s="4" t="s">
        <v>153</v>
      </c>
      <c r="AL354" s="4" t="s">
        <v>44</v>
      </c>
      <c r="AM354" s="4" t="s">
        <v>44</v>
      </c>
    </row>
    <row r="355" spans="1:40">
      <c r="A355" s="44" t="s">
        <v>58</v>
      </c>
      <c r="B355" s="10" t="s">
        <v>59</v>
      </c>
      <c r="C355" s="43" t="s">
        <v>154</v>
      </c>
      <c r="D355" s="37" t="s">
        <v>42</v>
      </c>
      <c r="E355" s="5">
        <v>44404</v>
      </c>
      <c r="F355" s="5">
        <v>44405</v>
      </c>
      <c r="G355" s="37" t="s">
        <v>155</v>
      </c>
      <c r="H355" s="37"/>
      <c r="I355" s="37"/>
      <c r="J355" s="4" t="s">
        <v>45</v>
      </c>
      <c r="K355" s="4">
        <v>250</v>
      </c>
      <c r="L355" s="5">
        <v>44405</v>
      </c>
      <c r="M355" s="37" t="s">
        <v>46</v>
      </c>
      <c r="N355" s="4">
        <v>100</v>
      </c>
      <c r="O355" s="4">
        <v>5</v>
      </c>
      <c r="P355" s="5">
        <v>44405</v>
      </c>
      <c r="Q355" s="6">
        <v>34.049999999999997</v>
      </c>
      <c r="R355" s="6">
        <v>34.29</v>
      </c>
      <c r="S355" s="6">
        <v>28.39</v>
      </c>
      <c r="T355" s="6">
        <v>28.81</v>
      </c>
      <c r="U355" s="8"/>
      <c r="V355" s="10">
        <f>IF(Q355&lt;'Master Linear Model'!$B$8, (10^((Q355-'Master Linear Model'!$B$2)/'Master Linear Model'!$A$2)),('Master Linear Model'!$B$7/2))</f>
        <v>62.31335436141395</v>
      </c>
      <c r="W355" s="10">
        <f>IF(R355&lt;'Master Linear Model'!$B$8, (10^((R355-'Master Linear Model'!$B$2)/'Master Linear Model'!$A$2)),('Master Linear Model'!$B$7/2))</f>
        <v>53.55223450933881</v>
      </c>
      <c r="X355" s="10">
        <f t="shared" ref="X355:X356" si="152">AVERAGE(V355:W355)</f>
        <v>57.93279443537638</v>
      </c>
      <c r="Y355" s="10">
        <f t="shared" ref="Y355:Y356" si="153">STDEV(V355:W355)</f>
        <v>6.1950472581904137</v>
      </c>
      <c r="Z355" s="10">
        <f t="shared" ref="Z355:Z356" si="154">X355/O355</f>
        <v>11.586558887075276</v>
      </c>
      <c r="AA355" s="10">
        <f t="shared" ref="AA355:AA356" si="155">Y355/O355</f>
        <v>1.2390094516380827</v>
      </c>
      <c r="AB355" s="10">
        <f t="shared" ref="AB355:AB356" si="156">(Z355*N355)/K355</f>
        <v>4.6346235548301102</v>
      </c>
      <c r="AC355" s="10">
        <f t="shared" ref="AC355:AC356" si="157">(AA355*N355)/K355</f>
        <v>0.49560378065523308</v>
      </c>
      <c r="AD355" s="10">
        <f t="shared" ref="AD355:AD356" si="158">AB355*100</f>
        <v>463.46235548301104</v>
      </c>
      <c r="AE355" s="10">
        <f t="shared" ref="AE355:AE356" si="159">AC355*100</f>
        <v>49.560378065523309</v>
      </c>
      <c r="AF355" s="39"/>
      <c r="AI355" s="4">
        <v>2</v>
      </c>
      <c r="AL355" s="4" t="s">
        <v>72</v>
      </c>
      <c r="AM355" s="4" t="s">
        <v>72</v>
      </c>
    </row>
    <row r="356" spans="1:40">
      <c r="A356" s="44" t="s">
        <v>58</v>
      </c>
      <c r="B356" s="10" t="s">
        <v>59</v>
      </c>
      <c r="C356" s="43" t="s">
        <v>154</v>
      </c>
      <c r="D356" s="37" t="s">
        <v>42</v>
      </c>
      <c r="E356" s="5">
        <v>44404</v>
      </c>
      <c r="F356" s="5">
        <v>44404</v>
      </c>
      <c r="G356" s="37" t="s">
        <v>50</v>
      </c>
      <c r="H356" s="37"/>
      <c r="I356" s="37"/>
      <c r="J356" s="4" t="s">
        <v>45</v>
      </c>
      <c r="K356" s="4">
        <v>40</v>
      </c>
      <c r="L356" s="5">
        <v>44404</v>
      </c>
      <c r="M356" s="37" t="s">
        <v>50</v>
      </c>
      <c r="N356" s="4">
        <v>60</v>
      </c>
      <c r="O356" s="4">
        <v>5</v>
      </c>
      <c r="P356" s="5">
        <v>44406</v>
      </c>
      <c r="Q356" s="6">
        <v>36.6</v>
      </c>
      <c r="R356" s="6">
        <v>36.090000000000003</v>
      </c>
      <c r="S356" s="6">
        <v>30.97</v>
      </c>
      <c r="T356" s="6">
        <v>31.16</v>
      </c>
      <c r="U356" s="8"/>
      <c r="V356" s="10">
        <f>IF(Q356&lt;'Master Linear Model'!$B$8, (10^((Q356-'Master Linear Model'!$B$2)/'Master Linear Model'!$A$2)),('Master Linear Model'!$B$7/2))</f>
        <v>10</v>
      </c>
      <c r="W356" s="10">
        <f>IF(R356&lt;'Master Linear Model'!$B$8, (10^((R356-'Master Linear Model'!$B$2)/'Master Linear Model'!$A$2)),('Master Linear Model'!$B$7/2))</f>
        <v>10</v>
      </c>
      <c r="X356" s="10">
        <f t="shared" si="152"/>
        <v>10</v>
      </c>
      <c r="Y356" s="10">
        <f t="shared" si="153"/>
        <v>0</v>
      </c>
      <c r="Z356" s="10">
        <f t="shared" si="154"/>
        <v>2</v>
      </c>
      <c r="AA356" s="10">
        <f t="shared" si="155"/>
        <v>0</v>
      </c>
      <c r="AB356" s="10">
        <f t="shared" si="156"/>
        <v>3</v>
      </c>
      <c r="AC356" s="10">
        <f t="shared" si="157"/>
        <v>0</v>
      </c>
      <c r="AD356" s="10">
        <f t="shared" si="158"/>
        <v>300</v>
      </c>
      <c r="AE356" s="10">
        <f t="shared" si="159"/>
        <v>0</v>
      </c>
      <c r="AI356" s="4">
        <v>2</v>
      </c>
      <c r="AJ356" s="4" t="s">
        <v>153</v>
      </c>
      <c r="AL356" s="4" t="s">
        <v>44</v>
      </c>
      <c r="AM356" s="4" t="s">
        <v>44</v>
      </c>
    </row>
    <row r="357" spans="1:40">
      <c r="A357" s="44" t="s">
        <v>58</v>
      </c>
      <c r="B357" s="10" t="s">
        <v>59</v>
      </c>
      <c r="C357" s="43" t="s">
        <v>154</v>
      </c>
      <c r="D357" s="37" t="s">
        <v>49</v>
      </c>
      <c r="E357" s="5">
        <v>44404</v>
      </c>
      <c r="F357" s="5">
        <v>44404</v>
      </c>
      <c r="G357" s="37" t="s">
        <v>50</v>
      </c>
      <c r="H357" s="37"/>
      <c r="I357" s="37"/>
      <c r="J357" s="4" t="s">
        <v>45</v>
      </c>
      <c r="K357" s="4">
        <v>40</v>
      </c>
      <c r="L357" s="5">
        <v>44404</v>
      </c>
      <c r="M357" s="37" t="s">
        <v>50</v>
      </c>
      <c r="N357" s="4">
        <v>60</v>
      </c>
      <c r="O357" s="4">
        <v>5</v>
      </c>
      <c r="P357" s="5">
        <v>44406</v>
      </c>
      <c r="Q357" s="6">
        <v>32.229999999999997</v>
      </c>
      <c r="R357" s="6">
        <v>31.8</v>
      </c>
      <c r="S357" s="6">
        <v>28.93</v>
      </c>
      <c r="T357" s="6">
        <v>33.14</v>
      </c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I357" s="4">
        <v>2</v>
      </c>
      <c r="AJ357" s="4" t="s">
        <v>153</v>
      </c>
      <c r="AL357" s="4" t="s">
        <v>44</v>
      </c>
      <c r="AM357" s="4" t="s">
        <v>44</v>
      </c>
    </row>
    <row r="358" spans="1:40">
      <c r="A358" s="44" t="s">
        <v>58</v>
      </c>
      <c r="B358" s="10" t="s">
        <v>59</v>
      </c>
      <c r="C358" s="43" t="s">
        <v>154</v>
      </c>
      <c r="D358" s="37" t="s">
        <v>49</v>
      </c>
      <c r="E358" s="5">
        <v>44404</v>
      </c>
      <c r="F358" s="5">
        <v>44404</v>
      </c>
      <c r="G358" s="37" t="s">
        <v>43</v>
      </c>
      <c r="H358" s="37"/>
      <c r="I358" s="37"/>
      <c r="J358" s="4" t="s">
        <v>45</v>
      </c>
      <c r="K358" s="4">
        <v>250</v>
      </c>
      <c r="L358" s="5">
        <v>44405</v>
      </c>
      <c r="M358" s="37" t="s">
        <v>46</v>
      </c>
      <c r="N358" s="4">
        <v>100</v>
      </c>
      <c r="O358" s="4">
        <v>5</v>
      </c>
      <c r="P358" s="5">
        <v>44405</v>
      </c>
      <c r="Q358" s="6">
        <v>33.68</v>
      </c>
      <c r="R358" s="6">
        <v>33.82</v>
      </c>
      <c r="S358" s="6">
        <v>35.229999999999997</v>
      </c>
      <c r="T358" s="6">
        <v>34.979999999999997</v>
      </c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39"/>
      <c r="AI358" s="4">
        <v>2</v>
      </c>
      <c r="AL358" s="4" t="s">
        <v>72</v>
      </c>
      <c r="AM358" s="4" t="s">
        <v>72</v>
      </c>
    </row>
    <row r="359" spans="1:40">
      <c r="A359" s="36" t="s">
        <v>121</v>
      </c>
      <c r="B359" s="10" t="s">
        <v>59</v>
      </c>
      <c r="C359" s="43" t="s">
        <v>154</v>
      </c>
      <c r="D359" s="37" t="s">
        <v>49</v>
      </c>
      <c r="E359" s="5">
        <v>44405</v>
      </c>
      <c r="F359" s="5">
        <v>44405</v>
      </c>
      <c r="G359" s="37" t="s">
        <v>50</v>
      </c>
      <c r="H359" s="37"/>
      <c r="I359" s="37"/>
      <c r="J359" s="4" t="s">
        <v>45</v>
      </c>
      <c r="K359" s="4">
        <v>40</v>
      </c>
      <c r="L359" s="5">
        <v>44404</v>
      </c>
      <c r="M359" s="37" t="s">
        <v>50</v>
      </c>
      <c r="N359" s="4">
        <v>60</v>
      </c>
      <c r="O359" s="4">
        <v>5</v>
      </c>
      <c r="P359" s="5">
        <v>44406</v>
      </c>
      <c r="Q359" s="6">
        <v>27.67</v>
      </c>
      <c r="R359" s="6">
        <v>27.32</v>
      </c>
      <c r="S359" s="6">
        <v>27.19</v>
      </c>
      <c r="T359" s="6">
        <v>26.78</v>
      </c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I359" s="4">
        <v>2</v>
      </c>
      <c r="AJ359" s="4" t="s">
        <v>153</v>
      </c>
      <c r="AL359" s="4" t="s">
        <v>44</v>
      </c>
      <c r="AM359" s="4" t="s">
        <v>44</v>
      </c>
    </row>
    <row r="360" spans="1:40">
      <c r="A360" s="36" t="s">
        <v>121</v>
      </c>
      <c r="B360" s="10" t="s">
        <v>59</v>
      </c>
      <c r="C360" s="43" t="s">
        <v>154</v>
      </c>
      <c r="D360" s="37" t="s">
        <v>49</v>
      </c>
      <c r="E360" s="5">
        <v>44405</v>
      </c>
      <c r="F360" s="5">
        <v>44406</v>
      </c>
      <c r="G360" s="37" t="s">
        <v>43</v>
      </c>
      <c r="H360" s="37"/>
      <c r="I360" s="37"/>
      <c r="J360" s="4" t="s">
        <v>45</v>
      </c>
      <c r="K360" s="4">
        <v>250</v>
      </c>
      <c r="L360" s="5">
        <v>44406</v>
      </c>
      <c r="M360" s="37" t="s">
        <v>46</v>
      </c>
      <c r="N360" s="4">
        <v>100</v>
      </c>
      <c r="O360" s="4">
        <v>5</v>
      </c>
      <c r="P360" s="5">
        <v>44407</v>
      </c>
      <c r="Q360" s="6">
        <v>30.17</v>
      </c>
      <c r="R360" s="6">
        <v>30.37</v>
      </c>
      <c r="S360" s="6">
        <v>33.35</v>
      </c>
      <c r="T360" s="6">
        <v>32.96</v>
      </c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I360" s="4">
        <v>2</v>
      </c>
      <c r="AJ360" s="4" t="s">
        <v>156</v>
      </c>
      <c r="AL360" s="4" t="s">
        <v>44</v>
      </c>
      <c r="AM360" s="4" t="s">
        <v>44</v>
      </c>
      <c r="AN360" s="4">
        <v>125.1245758</v>
      </c>
    </row>
    <row r="361" spans="1:40">
      <c r="A361" s="36" t="s">
        <v>123</v>
      </c>
      <c r="B361" s="10" t="s">
        <v>59</v>
      </c>
      <c r="C361" s="43" t="s">
        <v>154</v>
      </c>
      <c r="D361" s="37" t="s">
        <v>49</v>
      </c>
      <c r="E361" s="5">
        <v>44405</v>
      </c>
      <c r="F361" s="5">
        <v>44405</v>
      </c>
      <c r="G361" s="37" t="s">
        <v>50</v>
      </c>
      <c r="H361" s="37"/>
      <c r="I361" s="37"/>
      <c r="J361" s="4" t="s">
        <v>45</v>
      </c>
      <c r="K361" s="4">
        <v>40</v>
      </c>
      <c r="L361" s="5">
        <v>44405</v>
      </c>
      <c r="M361" s="37" t="s">
        <v>50</v>
      </c>
      <c r="N361" s="4">
        <v>60</v>
      </c>
      <c r="O361" s="4">
        <v>5</v>
      </c>
      <c r="P361" s="5">
        <v>44406</v>
      </c>
      <c r="Q361" s="6">
        <v>29.36</v>
      </c>
      <c r="R361" s="6">
        <v>26.93</v>
      </c>
      <c r="S361" s="6">
        <v>28.15</v>
      </c>
      <c r="T361" s="6">
        <v>28.02</v>
      </c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I361" s="4">
        <v>2</v>
      </c>
      <c r="AJ361" s="4" t="s">
        <v>153</v>
      </c>
      <c r="AL361" s="4" t="s">
        <v>44</v>
      </c>
      <c r="AM361" s="4" t="s">
        <v>44</v>
      </c>
    </row>
    <row r="362" spans="1:40">
      <c r="A362" s="36" t="s">
        <v>123</v>
      </c>
      <c r="B362" s="10" t="s">
        <v>59</v>
      </c>
      <c r="C362" s="43" t="s">
        <v>154</v>
      </c>
      <c r="D362" s="37" t="s">
        <v>49</v>
      </c>
      <c r="E362" s="5">
        <v>44405</v>
      </c>
      <c r="F362" s="5">
        <v>44406</v>
      </c>
      <c r="G362" s="37" t="s">
        <v>43</v>
      </c>
      <c r="H362" s="37"/>
      <c r="I362" s="37"/>
      <c r="J362" s="4" t="s">
        <v>45</v>
      </c>
      <c r="K362" s="4">
        <v>250</v>
      </c>
      <c r="L362" s="5">
        <v>44406</v>
      </c>
      <c r="M362" s="37" t="s">
        <v>46</v>
      </c>
      <c r="N362" s="4">
        <v>100</v>
      </c>
      <c r="O362" s="4">
        <v>5</v>
      </c>
      <c r="P362" s="5">
        <v>44407</v>
      </c>
      <c r="Q362" s="6">
        <v>29.67</v>
      </c>
      <c r="R362" s="6">
        <v>29.4</v>
      </c>
      <c r="S362" s="6">
        <v>31.75</v>
      </c>
      <c r="T362" s="6">
        <v>32.08</v>
      </c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I362" s="4">
        <v>2</v>
      </c>
      <c r="AJ362" s="4" t="s">
        <v>156</v>
      </c>
      <c r="AL362" s="4" t="s">
        <v>44</v>
      </c>
      <c r="AM362" s="4" t="s">
        <v>44</v>
      </c>
      <c r="AN362" s="4">
        <v>125.1245758</v>
      </c>
    </row>
    <row r="363" spans="1:40">
      <c r="A363" s="36" t="s">
        <v>152</v>
      </c>
      <c r="B363" s="10" t="s">
        <v>59</v>
      </c>
      <c r="C363" s="43" t="s">
        <v>154</v>
      </c>
      <c r="D363" s="37" t="s">
        <v>49</v>
      </c>
      <c r="E363" s="5">
        <v>44405</v>
      </c>
      <c r="F363" s="5">
        <v>44405</v>
      </c>
      <c r="G363" s="37" t="s">
        <v>50</v>
      </c>
      <c r="H363" s="37"/>
      <c r="I363" s="37"/>
      <c r="J363" s="4" t="s">
        <v>45</v>
      </c>
      <c r="K363" s="4">
        <v>40</v>
      </c>
      <c r="L363" s="5">
        <v>44405</v>
      </c>
      <c r="M363" s="37" t="s">
        <v>50</v>
      </c>
      <c r="N363" s="4">
        <v>60</v>
      </c>
      <c r="O363" s="4">
        <v>5</v>
      </c>
      <c r="P363" s="5">
        <v>44406</v>
      </c>
      <c r="Q363" s="6">
        <v>30.658376425136598</v>
      </c>
      <c r="R363" s="6">
        <v>30.7563387115955</v>
      </c>
      <c r="S363" s="6">
        <v>27.879118664533799</v>
      </c>
      <c r="T363" s="6">
        <v>27.931994112887601</v>
      </c>
      <c r="AF363" s="8"/>
      <c r="AI363" s="4">
        <v>2</v>
      </c>
      <c r="AJ363" s="4" t="s">
        <v>153</v>
      </c>
      <c r="AL363" s="4" t="s">
        <v>44</v>
      </c>
      <c r="AM363" s="4" t="s">
        <v>44</v>
      </c>
    </row>
    <row r="364" spans="1:40">
      <c r="A364" s="36" t="s">
        <v>152</v>
      </c>
      <c r="B364" s="10" t="s">
        <v>59</v>
      </c>
      <c r="C364" s="43" t="s">
        <v>154</v>
      </c>
      <c r="D364" s="37" t="s">
        <v>49</v>
      </c>
      <c r="E364" s="5">
        <v>44405</v>
      </c>
      <c r="F364" s="5">
        <v>44406</v>
      </c>
      <c r="G364" s="37" t="s">
        <v>43</v>
      </c>
      <c r="H364" s="37"/>
      <c r="I364" s="37"/>
      <c r="J364" s="4" t="s">
        <v>45</v>
      </c>
      <c r="K364" s="4">
        <v>250</v>
      </c>
      <c r="L364" s="5">
        <v>44406</v>
      </c>
      <c r="M364" s="37" t="s">
        <v>46</v>
      </c>
      <c r="N364" s="4">
        <v>100</v>
      </c>
      <c r="O364" s="4">
        <v>5</v>
      </c>
      <c r="P364" s="5">
        <v>44407</v>
      </c>
      <c r="Q364" s="6">
        <v>33.07</v>
      </c>
      <c r="R364" s="6">
        <v>33.1</v>
      </c>
      <c r="S364" s="6">
        <v>34.24</v>
      </c>
      <c r="T364" s="6">
        <v>34.26</v>
      </c>
      <c r="AF364" s="8"/>
      <c r="AI364" s="4">
        <v>2</v>
      </c>
      <c r="AJ364" s="4" t="s">
        <v>156</v>
      </c>
      <c r="AL364" s="4" t="s">
        <v>44</v>
      </c>
      <c r="AM364" s="4" t="s">
        <v>44</v>
      </c>
      <c r="AN364" s="4">
        <v>125.1245758</v>
      </c>
    </row>
    <row r="365" spans="1:40">
      <c r="A365" s="10" t="s">
        <v>117</v>
      </c>
      <c r="B365" s="10" t="s">
        <v>118</v>
      </c>
      <c r="C365" s="43" t="s">
        <v>154</v>
      </c>
      <c r="D365" s="37" t="s">
        <v>49</v>
      </c>
      <c r="E365" s="5">
        <v>44404</v>
      </c>
      <c r="F365" s="5">
        <v>44404</v>
      </c>
      <c r="G365" s="37" t="s">
        <v>50</v>
      </c>
      <c r="H365" s="37"/>
      <c r="I365" s="37"/>
      <c r="J365" s="4" t="s">
        <v>45</v>
      </c>
      <c r="K365" s="4">
        <v>40</v>
      </c>
      <c r="L365" s="5">
        <v>44404</v>
      </c>
      <c r="M365" s="37" t="s">
        <v>50</v>
      </c>
      <c r="N365" s="4">
        <v>60</v>
      </c>
      <c r="O365" s="4">
        <v>5</v>
      </c>
      <c r="P365" s="5">
        <v>44406</v>
      </c>
      <c r="Q365" s="6">
        <v>33.619999999999997</v>
      </c>
      <c r="R365" s="6">
        <v>33.880000000000003</v>
      </c>
      <c r="S365" s="6">
        <v>27.23</v>
      </c>
      <c r="T365" s="6">
        <v>27.31</v>
      </c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I365" s="4">
        <v>2</v>
      </c>
      <c r="AJ365" s="4" t="s">
        <v>153</v>
      </c>
      <c r="AL365" s="4" t="s">
        <v>44</v>
      </c>
      <c r="AM365" s="4" t="s">
        <v>44</v>
      </c>
    </row>
    <row r="366" spans="1:40">
      <c r="A366" s="10" t="s">
        <v>117</v>
      </c>
      <c r="B366" s="10" t="s">
        <v>118</v>
      </c>
      <c r="C366" s="43" t="s">
        <v>154</v>
      </c>
      <c r="D366" s="52" t="s">
        <v>49</v>
      </c>
      <c r="E366" s="5">
        <v>44404</v>
      </c>
      <c r="F366" s="5">
        <v>44404</v>
      </c>
      <c r="G366" s="4" t="s">
        <v>43</v>
      </c>
      <c r="J366" s="4" t="s">
        <v>45</v>
      </c>
      <c r="K366" s="4">
        <v>250</v>
      </c>
      <c r="L366" s="5">
        <v>44405</v>
      </c>
      <c r="M366" s="4" t="s">
        <v>46</v>
      </c>
      <c r="N366" s="4">
        <v>100</v>
      </c>
      <c r="O366" s="4">
        <v>5</v>
      </c>
      <c r="P366" s="5">
        <v>44405</v>
      </c>
      <c r="Q366" s="6">
        <v>34.14</v>
      </c>
      <c r="R366" s="6">
        <v>33.75</v>
      </c>
      <c r="S366" s="6">
        <v>32.26</v>
      </c>
      <c r="T366" s="6">
        <v>32.229999999999997</v>
      </c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I366" s="4">
        <v>2</v>
      </c>
      <c r="AL366" s="4" t="s">
        <v>72</v>
      </c>
      <c r="AM366" s="4" t="s">
        <v>72</v>
      </c>
    </row>
    <row r="367" spans="1:40">
      <c r="A367" s="36" t="s">
        <v>116</v>
      </c>
      <c r="B367" s="10" t="s">
        <v>114</v>
      </c>
      <c r="C367" s="43" t="s">
        <v>154</v>
      </c>
      <c r="D367" s="37" t="s">
        <v>49</v>
      </c>
      <c r="E367" s="5">
        <v>44404</v>
      </c>
      <c r="F367" s="5">
        <v>44404</v>
      </c>
      <c r="G367" s="37" t="s">
        <v>50</v>
      </c>
      <c r="H367" s="37"/>
      <c r="I367" s="37"/>
      <c r="J367" s="4" t="s">
        <v>45</v>
      </c>
      <c r="K367" s="4">
        <v>40</v>
      </c>
      <c r="L367" s="5">
        <v>44404</v>
      </c>
      <c r="M367" s="37" t="s">
        <v>50</v>
      </c>
      <c r="N367" s="4">
        <v>60</v>
      </c>
      <c r="O367" s="4">
        <v>5</v>
      </c>
      <c r="P367" s="5">
        <v>44406</v>
      </c>
      <c r="Q367" s="6">
        <v>36.01</v>
      </c>
      <c r="R367" s="6">
        <v>36.770000000000003</v>
      </c>
      <c r="S367" s="6">
        <v>28.1</v>
      </c>
      <c r="T367" s="6">
        <v>28.03</v>
      </c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39"/>
      <c r="AH367" s="8"/>
      <c r="AI367" s="4">
        <v>2</v>
      </c>
      <c r="AJ367" s="4" t="s">
        <v>153</v>
      </c>
      <c r="AL367" s="4" t="s">
        <v>44</v>
      </c>
      <c r="AM367" s="4" t="s">
        <v>44</v>
      </c>
    </row>
    <row r="368" spans="1:40">
      <c r="A368" s="36" t="s">
        <v>116</v>
      </c>
      <c r="B368" s="10" t="s">
        <v>114</v>
      </c>
      <c r="C368" s="43" t="s">
        <v>154</v>
      </c>
      <c r="D368" s="4" t="s">
        <v>49</v>
      </c>
      <c r="E368" s="5">
        <v>44404</v>
      </c>
      <c r="F368" s="5">
        <v>44404</v>
      </c>
      <c r="G368" s="4" t="s">
        <v>43</v>
      </c>
      <c r="J368" s="4" t="s">
        <v>45</v>
      </c>
      <c r="K368" s="4">
        <v>250</v>
      </c>
      <c r="L368" s="5">
        <v>44405</v>
      </c>
      <c r="M368" s="4" t="s">
        <v>46</v>
      </c>
      <c r="N368" s="4">
        <v>100</v>
      </c>
      <c r="O368" s="4">
        <v>5</v>
      </c>
      <c r="P368" s="5">
        <v>44405</v>
      </c>
      <c r="Q368" s="6">
        <v>35.380000000000003</v>
      </c>
      <c r="R368" s="6">
        <v>36.020000000000003</v>
      </c>
      <c r="S368" s="6">
        <v>35.200000000000003</v>
      </c>
      <c r="T368" s="6">
        <v>34.700000000000003</v>
      </c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39"/>
      <c r="AI368" s="4">
        <v>2</v>
      </c>
      <c r="AL368" s="4" t="s">
        <v>72</v>
      </c>
      <c r="AM368" s="4" t="s">
        <v>72</v>
      </c>
    </row>
    <row r="369" spans="1:40">
      <c r="A369" s="10" t="s">
        <v>125</v>
      </c>
      <c r="B369" s="10" t="s">
        <v>111</v>
      </c>
      <c r="C369" s="43" t="s">
        <v>154</v>
      </c>
      <c r="D369" s="37" t="s">
        <v>49</v>
      </c>
      <c r="E369" s="5">
        <v>44404</v>
      </c>
      <c r="F369" s="5">
        <v>44404</v>
      </c>
      <c r="G369" s="37" t="s">
        <v>50</v>
      </c>
      <c r="H369" s="37"/>
      <c r="I369" s="37"/>
      <c r="J369" s="4" t="s">
        <v>45</v>
      </c>
      <c r="K369" s="4">
        <v>40</v>
      </c>
      <c r="L369" s="5">
        <v>44404</v>
      </c>
      <c r="M369" s="37" t="s">
        <v>50</v>
      </c>
      <c r="N369" s="4">
        <v>60</v>
      </c>
      <c r="O369" s="4">
        <v>5</v>
      </c>
      <c r="P369" s="5">
        <v>44406</v>
      </c>
      <c r="Q369" s="6">
        <v>33.72</v>
      </c>
      <c r="R369" s="6">
        <v>34.39</v>
      </c>
      <c r="S369" s="6">
        <v>28.11</v>
      </c>
      <c r="T369" s="6">
        <v>28.19</v>
      </c>
      <c r="AH369" s="8"/>
      <c r="AI369" s="4">
        <v>2</v>
      </c>
      <c r="AJ369" s="4" t="s">
        <v>153</v>
      </c>
      <c r="AL369" s="4" t="s">
        <v>44</v>
      </c>
      <c r="AM369" s="4" t="s">
        <v>44</v>
      </c>
    </row>
    <row r="370" spans="1:40">
      <c r="A370" s="10" t="s">
        <v>125</v>
      </c>
      <c r="B370" s="10" t="s">
        <v>111</v>
      </c>
      <c r="C370" s="43" t="s">
        <v>154</v>
      </c>
      <c r="D370" s="52" t="s">
        <v>49</v>
      </c>
      <c r="E370" s="5">
        <v>44404</v>
      </c>
      <c r="F370" s="5">
        <v>44404</v>
      </c>
      <c r="G370" s="4" t="s">
        <v>43</v>
      </c>
      <c r="J370" s="4" t="s">
        <v>45</v>
      </c>
      <c r="K370" s="4">
        <v>250</v>
      </c>
      <c r="L370" s="5">
        <v>44405</v>
      </c>
      <c r="M370" s="4" t="s">
        <v>46</v>
      </c>
      <c r="N370" s="4">
        <v>100</v>
      </c>
      <c r="O370" s="4">
        <v>5</v>
      </c>
      <c r="P370" s="5">
        <v>44405</v>
      </c>
      <c r="Q370" s="6">
        <v>37.11</v>
      </c>
      <c r="R370" s="6">
        <v>36.340000000000003</v>
      </c>
      <c r="S370" s="6">
        <v>38.29</v>
      </c>
      <c r="T370" s="6">
        <v>36.82</v>
      </c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H370" s="8"/>
      <c r="AI370" s="4">
        <v>2</v>
      </c>
      <c r="AL370" s="4" t="s">
        <v>72</v>
      </c>
      <c r="AM370" s="4" t="s">
        <v>72</v>
      </c>
    </row>
    <row r="371" spans="1:40">
      <c r="A371" s="36" t="s">
        <v>149</v>
      </c>
      <c r="B371" s="36" t="s">
        <v>150</v>
      </c>
      <c r="C371" s="56" t="s">
        <v>154</v>
      </c>
      <c r="D371" s="37" t="s">
        <v>49</v>
      </c>
      <c r="E371" s="5">
        <v>44404</v>
      </c>
      <c r="F371" s="5">
        <v>44404</v>
      </c>
      <c r="G371" s="37" t="s">
        <v>50</v>
      </c>
      <c r="H371" s="37"/>
      <c r="I371" s="37"/>
      <c r="J371" s="4" t="s">
        <v>45</v>
      </c>
      <c r="K371" s="4">
        <v>40</v>
      </c>
      <c r="L371" s="5">
        <v>44404</v>
      </c>
      <c r="M371" s="37" t="s">
        <v>50</v>
      </c>
      <c r="N371" s="4">
        <v>60</v>
      </c>
      <c r="O371" s="4">
        <v>5</v>
      </c>
      <c r="P371" s="5">
        <v>44406</v>
      </c>
      <c r="Q371" s="6">
        <v>31.33</v>
      </c>
      <c r="R371" s="6">
        <v>31.17</v>
      </c>
      <c r="S371" s="6">
        <v>27.69</v>
      </c>
      <c r="T371" s="6">
        <v>27.47</v>
      </c>
      <c r="U371" s="39" t="s">
        <v>157</v>
      </c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I371" s="4">
        <v>2</v>
      </c>
      <c r="AJ371" s="4" t="s">
        <v>153</v>
      </c>
      <c r="AL371" s="4" t="s">
        <v>44</v>
      </c>
      <c r="AM371" s="4" t="s">
        <v>44</v>
      </c>
    </row>
    <row r="372" spans="1:40">
      <c r="A372" s="36" t="s">
        <v>149</v>
      </c>
      <c r="B372" s="36" t="s">
        <v>150</v>
      </c>
      <c r="C372" s="56" t="s">
        <v>154</v>
      </c>
      <c r="D372" s="4" t="s">
        <v>49</v>
      </c>
      <c r="E372" s="5">
        <v>44404</v>
      </c>
      <c r="F372" s="5">
        <v>44404</v>
      </c>
      <c r="G372" s="4" t="s">
        <v>43</v>
      </c>
      <c r="J372" s="4" t="s">
        <v>45</v>
      </c>
      <c r="K372" s="4">
        <v>250</v>
      </c>
      <c r="L372" s="5">
        <v>44405</v>
      </c>
      <c r="M372" s="4" t="s">
        <v>46</v>
      </c>
      <c r="N372" s="4">
        <v>100</v>
      </c>
      <c r="O372" s="4">
        <v>5</v>
      </c>
      <c r="P372" s="5">
        <v>44405</v>
      </c>
      <c r="Q372" s="6">
        <v>32.630000000000003</v>
      </c>
      <c r="R372" s="6">
        <v>32.880000000000003</v>
      </c>
      <c r="S372" s="6">
        <v>34.32</v>
      </c>
      <c r="T372" s="6">
        <v>33.880000000000003</v>
      </c>
      <c r="U372" s="39" t="s">
        <v>157</v>
      </c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H372" s="8"/>
      <c r="AI372" s="4">
        <v>2</v>
      </c>
      <c r="AL372" s="4" t="s">
        <v>72</v>
      </c>
      <c r="AM372" s="4" t="s">
        <v>72</v>
      </c>
    </row>
    <row r="373" spans="1:40">
      <c r="A373" s="36" t="s">
        <v>145</v>
      </c>
      <c r="B373" s="36" t="s">
        <v>144</v>
      </c>
      <c r="C373" s="56" t="s">
        <v>44</v>
      </c>
      <c r="D373" s="37" t="s">
        <v>49</v>
      </c>
      <c r="E373" s="5">
        <v>44404</v>
      </c>
      <c r="F373" s="5">
        <v>44404</v>
      </c>
      <c r="G373" s="37" t="s">
        <v>50</v>
      </c>
      <c r="H373" s="37"/>
      <c r="I373" s="37"/>
      <c r="J373" s="4" t="s">
        <v>45</v>
      </c>
      <c r="K373" s="4">
        <v>40</v>
      </c>
      <c r="L373" s="5">
        <v>44404</v>
      </c>
      <c r="M373" s="37" t="s">
        <v>50</v>
      </c>
      <c r="N373" s="4">
        <v>60</v>
      </c>
      <c r="O373" s="4">
        <v>5</v>
      </c>
      <c r="P373" s="5">
        <v>44406</v>
      </c>
      <c r="Q373" s="6">
        <v>33.648314532805003</v>
      </c>
      <c r="R373" s="6">
        <v>33.704563242774597</v>
      </c>
      <c r="S373" s="6">
        <v>28.0595384367879</v>
      </c>
      <c r="T373" s="6">
        <v>27.597842080421</v>
      </c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I373" s="4">
        <v>2</v>
      </c>
      <c r="AJ373" s="4" t="s">
        <v>153</v>
      </c>
      <c r="AL373" s="4" t="s">
        <v>44</v>
      </c>
      <c r="AM373" s="4" t="s">
        <v>44</v>
      </c>
    </row>
    <row r="374" spans="1:40">
      <c r="A374" s="36" t="s">
        <v>145</v>
      </c>
      <c r="B374" s="10" t="s">
        <v>144</v>
      </c>
      <c r="C374" s="43" t="s">
        <v>44</v>
      </c>
      <c r="D374" s="37" t="s">
        <v>49</v>
      </c>
      <c r="E374" s="5">
        <v>44404</v>
      </c>
      <c r="F374" s="5">
        <v>44404</v>
      </c>
      <c r="G374" s="37" t="s">
        <v>50</v>
      </c>
      <c r="H374" s="37"/>
      <c r="I374" s="37"/>
      <c r="J374" s="4" t="s">
        <v>45</v>
      </c>
      <c r="K374" s="4">
        <v>40</v>
      </c>
      <c r="L374" s="5">
        <v>44404</v>
      </c>
      <c r="M374" s="37" t="s">
        <v>50</v>
      </c>
      <c r="N374" s="4">
        <v>60</v>
      </c>
      <c r="O374" s="4">
        <v>5</v>
      </c>
      <c r="P374" s="5">
        <v>44406</v>
      </c>
      <c r="Q374" s="6">
        <v>33.2781313115511</v>
      </c>
      <c r="R374" s="6">
        <v>33.633884822297603</v>
      </c>
      <c r="S374" s="6">
        <v>28.3789328101584</v>
      </c>
      <c r="T374" s="6">
        <v>28.3445781831498</v>
      </c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I374" s="4">
        <v>2</v>
      </c>
      <c r="AJ374" s="4" t="s">
        <v>153</v>
      </c>
      <c r="AL374" s="4" t="s">
        <v>44</v>
      </c>
      <c r="AM374" s="4" t="s">
        <v>44</v>
      </c>
    </row>
    <row r="375" spans="1:40">
      <c r="A375" s="36" t="s">
        <v>145</v>
      </c>
      <c r="B375" s="36" t="s">
        <v>144</v>
      </c>
      <c r="C375" s="56" t="s">
        <v>44</v>
      </c>
      <c r="D375" s="37" t="s">
        <v>49</v>
      </c>
      <c r="E375" s="5">
        <v>44404</v>
      </c>
      <c r="F375" s="5">
        <v>44404</v>
      </c>
      <c r="G375" s="4" t="s">
        <v>43</v>
      </c>
      <c r="J375" s="4" t="s">
        <v>45</v>
      </c>
      <c r="K375" s="4">
        <v>250</v>
      </c>
      <c r="L375" s="5">
        <v>44405</v>
      </c>
      <c r="M375" s="4" t="s">
        <v>46</v>
      </c>
      <c r="N375" s="4">
        <v>100</v>
      </c>
      <c r="O375" s="4">
        <v>5</v>
      </c>
      <c r="P375" s="5">
        <v>44406</v>
      </c>
      <c r="Q375" s="6">
        <v>33.822752639025602</v>
      </c>
      <c r="R375" s="6">
        <v>33.823690015468202</v>
      </c>
      <c r="S375" s="6">
        <v>33.678528041016101</v>
      </c>
      <c r="T375" s="6">
        <v>33.801491844391897</v>
      </c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I375" s="4">
        <v>2</v>
      </c>
      <c r="AJ375" s="4" t="s">
        <v>153</v>
      </c>
      <c r="AL375" s="4" t="s">
        <v>44</v>
      </c>
      <c r="AM375" s="4" t="s">
        <v>44</v>
      </c>
    </row>
    <row r="376" spans="1:40" s="28" customFormat="1">
      <c r="A376" s="40" t="s">
        <v>145</v>
      </c>
      <c r="B376" s="27" t="s">
        <v>144</v>
      </c>
      <c r="C376" s="54" t="s">
        <v>44</v>
      </c>
      <c r="D376" s="41" t="s">
        <v>49</v>
      </c>
      <c r="E376" s="29">
        <v>44404</v>
      </c>
      <c r="F376" s="29">
        <v>44404</v>
      </c>
      <c r="G376" s="41" t="s">
        <v>43</v>
      </c>
      <c r="H376" s="41"/>
      <c r="I376" s="41"/>
      <c r="J376" s="41" t="s">
        <v>45</v>
      </c>
      <c r="K376" s="28">
        <v>250</v>
      </c>
      <c r="L376" s="29">
        <v>44405</v>
      </c>
      <c r="M376" s="28" t="s">
        <v>46</v>
      </c>
      <c r="N376" s="28">
        <v>100</v>
      </c>
      <c r="O376" s="28">
        <v>5</v>
      </c>
      <c r="P376" s="5">
        <v>44406</v>
      </c>
      <c r="Q376" s="32">
        <v>33.786531220010303</v>
      </c>
      <c r="R376" s="32">
        <v>33.492217372383799</v>
      </c>
      <c r="S376" s="32">
        <v>33.4690502585456</v>
      </c>
      <c r="T376" s="32">
        <v>32.3326873124362</v>
      </c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I376" s="28">
        <v>2</v>
      </c>
      <c r="AJ376" s="28" t="s">
        <v>153</v>
      </c>
      <c r="AL376" s="28" t="s">
        <v>44</v>
      </c>
      <c r="AM376" s="28" t="s">
        <v>44</v>
      </c>
    </row>
    <row r="377" spans="1:40">
      <c r="A377" s="36" t="s">
        <v>115</v>
      </c>
      <c r="B377" s="10" t="s">
        <v>111</v>
      </c>
      <c r="C377" s="56" t="s">
        <v>44</v>
      </c>
      <c r="D377" s="37" t="s">
        <v>49</v>
      </c>
      <c r="E377" s="5">
        <v>44411</v>
      </c>
      <c r="F377" s="5">
        <v>44411</v>
      </c>
      <c r="G377" s="37" t="s">
        <v>136</v>
      </c>
      <c r="H377" s="37"/>
      <c r="I377" s="37" t="s">
        <v>154</v>
      </c>
      <c r="J377" s="4" t="s">
        <v>45</v>
      </c>
      <c r="K377" s="4">
        <v>40</v>
      </c>
      <c r="L377" s="5">
        <v>44411</v>
      </c>
      <c r="M377" s="37" t="s">
        <v>136</v>
      </c>
      <c r="N377" s="4">
        <v>60</v>
      </c>
      <c r="O377" s="4">
        <v>5</v>
      </c>
      <c r="P377" s="5">
        <v>44413</v>
      </c>
      <c r="Q377" s="6">
        <v>29.15</v>
      </c>
      <c r="R377" s="6">
        <v>29.25</v>
      </c>
      <c r="S377" s="6">
        <v>26.49</v>
      </c>
      <c r="T377" s="6">
        <v>29.37</v>
      </c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75">
        <v>1</v>
      </c>
      <c r="AI377" s="4">
        <v>2</v>
      </c>
      <c r="AJ377" s="4" t="s">
        <v>158</v>
      </c>
      <c r="AL377" s="4" t="s">
        <v>44</v>
      </c>
      <c r="AM377" s="4" t="s">
        <v>44</v>
      </c>
    </row>
    <row r="378" spans="1:40">
      <c r="A378" s="36" t="s">
        <v>115</v>
      </c>
      <c r="B378" s="10" t="s">
        <v>111</v>
      </c>
      <c r="C378" s="56" t="s">
        <v>44</v>
      </c>
      <c r="D378" s="37" t="s">
        <v>49</v>
      </c>
      <c r="E378" s="5">
        <v>44411</v>
      </c>
      <c r="F378" s="5">
        <v>44412</v>
      </c>
      <c r="G378" s="37" t="s">
        <v>43</v>
      </c>
      <c r="H378" s="37"/>
      <c r="I378" s="37" t="s">
        <v>154</v>
      </c>
      <c r="J378" s="4" t="s">
        <v>45</v>
      </c>
      <c r="K378" s="4">
        <v>250</v>
      </c>
      <c r="L378" s="5">
        <v>44412</v>
      </c>
      <c r="M378" s="37" t="s">
        <v>46</v>
      </c>
      <c r="N378" s="4">
        <v>100</v>
      </c>
      <c r="O378" s="4">
        <v>5</v>
      </c>
      <c r="P378" s="5">
        <v>44413</v>
      </c>
      <c r="Q378" s="6">
        <v>33.979999999999997</v>
      </c>
      <c r="R378" s="6">
        <v>34.36</v>
      </c>
      <c r="S378" s="155">
        <v>37.270000000000003</v>
      </c>
      <c r="T378" s="155">
        <v>36.49</v>
      </c>
      <c r="AF378" s="64"/>
      <c r="AG378" s="67">
        <v>1</v>
      </c>
      <c r="AH378" s="64"/>
      <c r="AI378" s="64">
        <v>2</v>
      </c>
      <c r="AJ378" s="4" t="s">
        <v>159</v>
      </c>
      <c r="AK378" s="64"/>
      <c r="AL378" s="4" t="s">
        <v>44</v>
      </c>
      <c r="AM378" s="4" t="s">
        <v>84</v>
      </c>
    </row>
    <row r="379" spans="1:40">
      <c r="A379" s="36" t="s">
        <v>115</v>
      </c>
      <c r="B379" s="10" t="s">
        <v>111</v>
      </c>
      <c r="C379" s="56" t="s">
        <v>44</v>
      </c>
      <c r="D379" s="37" t="s">
        <v>49</v>
      </c>
      <c r="E379" s="5">
        <v>44411</v>
      </c>
      <c r="F379" s="5">
        <v>44411</v>
      </c>
      <c r="G379" s="37" t="s">
        <v>136</v>
      </c>
      <c r="H379" s="37"/>
      <c r="I379" s="37" t="s">
        <v>154</v>
      </c>
      <c r="J379" s="4" t="s">
        <v>45</v>
      </c>
      <c r="K379" s="4">
        <v>40</v>
      </c>
      <c r="L379" s="5">
        <v>44411</v>
      </c>
      <c r="M379" s="37" t="s">
        <v>136</v>
      </c>
      <c r="N379" s="4">
        <v>60</v>
      </c>
      <c r="O379" s="4">
        <v>5</v>
      </c>
      <c r="P379" s="5">
        <v>44413</v>
      </c>
      <c r="Q379" s="6">
        <v>28.13</v>
      </c>
      <c r="R379" s="6">
        <v>27.91</v>
      </c>
      <c r="S379" s="6">
        <v>25.45</v>
      </c>
      <c r="T379" s="6">
        <v>25.05</v>
      </c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75">
        <v>2</v>
      </c>
      <c r="AI379" s="4">
        <v>2</v>
      </c>
      <c r="AJ379" s="4" t="s">
        <v>158</v>
      </c>
      <c r="AL379" s="4" t="s">
        <v>44</v>
      </c>
      <c r="AM379" s="4" t="s">
        <v>44</v>
      </c>
    </row>
    <row r="380" spans="1:40">
      <c r="A380" s="36" t="s">
        <v>115</v>
      </c>
      <c r="B380" s="10" t="s">
        <v>111</v>
      </c>
      <c r="C380" s="56" t="s">
        <v>44</v>
      </c>
      <c r="D380" s="37" t="s">
        <v>49</v>
      </c>
      <c r="E380" s="5">
        <v>44411</v>
      </c>
      <c r="F380" s="5">
        <v>44412</v>
      </c>
      <c r="G380" s="37" t="s">
        <v>43</v>
      </c>
      <c r="H380" s="37"/>
      <c r="I380" s="37" t="s">
        <v>154</v>
      </c>
      <c r="J380" s="4" t="s">
        <v>45</v>
      </c>
      <c r="K380" s="4">
        <v>250</v>
      </c>
      <c r="L380" s="5">
        <v>44412</v>
      </c>
      <c r="M380" s="37" t="s">
        <v>46</v>
      </c>
      <c r="N380" s="4">
        <v>100</v>
      </c>
      <c r="O380" s="4">
        <v>5</v>
      </c>
      <c r="P380" s="5">
        <v>44413</v>
      </c>
      <c r="Q380" s="6">
        <v>33.869999999999997</v>
      </c>
      <c r="R380" s="6">
        <v>34.11</v>
      </c>
      <c r="S380" s="155">
        <v>35.450000000000003</v>
      </c>
      <c r="T380" s="155">
        <v>36.65</v>
      </c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64"/>
      <c r="AG380" s="67">
        <v>2</v>
      </c>
      <c r="AH380" s="64"/>
      <c r="AI380" s="64">
        <v>2</v>
      </c>
      <c r="AJ380" s="4" t="s">
        <v>159</v>
      </c>
      <c r="AK380" s="64"/>
      <c r="AL380" s="4" t="s">
        <v>44</v>
      </c>
      <c r="AM380" s="4" t="s">
        <v>84</v>
      </c>
    </row>
    <row r="381" spans="1:40">
      <c r="A381" s="36" t="s">
        <v>143</v>
      </c>
      <c r="B381" s="36" t="s">
        <v>144</v>
      </c>
      <c r="C381" s="56" t="s">
        <v>154</v>
      </c>
      <c r="D381" s="37" t="s">
        <v>49</v>
      </c>
      <c r="E381" s="5">
        <v>44411</v>
      </c>
      <c r="F381" s="5">
        <v>44411</v>
      </c>
      <c r="G381" s="37" t="s">
        <v>136</v>
      </c>
      <c r="H381" s="37"/>
      <c r="I381" s="37" t="s">
        <v>154</v>
      </c>
      <c r="J381" s="4" t="s">
        <v>45</v>
      </c>
      <c r="K381" s="4">
        <v>40</v>
      </c>
      <c r="L381" s="5">
        <v>44411</v>
      </c>
      <c r="M381" s="37" t="s">
        <v>136</v>
      </c>
      <c r="N381" s="4">
        <v>60</v>
      </c>
      <c r="O381" s="4">
        <v>5</v>
      </c>
      <c r="P381" s="5">
        <v>44414</v>
      </c>
      <c r="Q381" s="6">
        <v>33.01</v>
      </c>
      <c r="R381" s="6">
        <v>32.71</v>
      </c>
      <c r="S381" s="6">
        <v>28.93</v>
      </c>
      <c r="T381" s="6">
        <v>29.15</v>
      </c>
      <c r="U381" s="65" t="s">
        <v>160</v>
      </c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8"/>
      <c r="AI381" s="4">
        <v>2</v>
      </c>
      <c r="AJ381" s="4" t="s">
        <v>161</v>
      </c>
      <c r="AL381" s="4" t="s">
        <v>44</v>
      </c>
      <c r="AM381" s="4" t="s">
        <v>44</v>
      </c>
      <c r="AN381" s="4">
        <v>97.354271600000004</v>
      </c>
    </row>
    <row r="382" spans="1:40">
      <c r="A382" s="36" t="s">
        <v>143</v>
      </c>
      <c r="B382" s="36" t="s">
        <v>144</v>
      </c>
      <c r="C382" s="56" t="s">
        <v>154</v>
      </c>
      <c r="D382" s="37" t="s">
        <v>49</v>
      </c>
      <c r="E382" s="5">
        <v>44411</v>
      </c>
      <c r="F382" s="5">
        <v>44412</v>
      </c>
      <c r="G382" s="37" t="s">
        <v>43</v>
      </c>
      <c r="H382" s="37"/>
      <c r="I382" s="37" t="s">
        <v>154</v>
      </c>
      <c r="J382" s="4" t="s">
        <v>45</v>
      </c>
      <c r="K382" s="4">
        <v>250</v>
      </c>
      <c r="L382" s="5">
        <v>44412</v>
      </c>
      <c r="M382" s="37" t="s">
        <v>46</v>
      </c>
      <c r="N382" s="4">
        <v>100</v>
      </c>
      <c r="O382" s="4">
        <v>5</v>
      </c>
      <c r="P382" s="5">
        <v>44413</v>
      </c>
      <c r="Q382" s="6">
        <v>36.909999999999997</v>
      </c>
      <c r="R382" s="6">
        <v>34.51</v>
      </c>
      <c r="S382" s="155">
        <v>36</v>
      </c>
      <c r="T382" s="155">
        <v>36.270000000000003</v>
      </c>
      <c r="U382" s="65" t="s">
        <v>160</v>
      </c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8"/>
      <c r="AI382" s="4">
        <v>2</v>
      </c>
      <c r="AJ382" s="4" t="s">
        <v>159</v>
      </c>
      <c r="AL382" s="4" t="s">
        <v>44</v>
      </c>
      <c r="AM382" s="4" t="s">
        <v>84</v>
      </c>
    </row>
    <row r="383" spans="1:40">
      <c r="A383" s="36" t="s">
        <v>124</v>
      </c>
      <c r="B383" s="10" t="s">
        <v>114</v>
      </c>
      <c r="C383" s="56" t="s">
        <v>154</v>
      </c>
      <c r="D383" s="37" t="s">
        <v>49</v>
      </c>
      <c r="E383" s="5">
        <v>44411</v>
      </c>
      <c r="F383" s="5">
        <v>44411</v>
      </c>
      <c r="G383" s="37" t="s">
        <v>136</v>
      </c>
      <c r="H383" s="37"/>
      <c r="I383" s="37" t="s">
        <v>154</v>
      </c>
      <c r="J383" s="4" t="s">
        <v>45</v>
      </c>
      <c r="K383" s="4">
        <v>40</v>
      </c>
      <c r="L383" s="5">
        <v>44411</v>
      </c>
      <c r="M383" s="37" t="s">
        <v>136</v>
      </c>
      <c r="N383" s="4">
        <v>60</v>
      </c>
      <c r="O383" s="4">
        <v>5</v>
      </c>
      <c r="P383" s="5">
        <v>44413</v>
      </c>
      <c r="Q383" s="6">
        <v>31.37</v>
      </c>
      <c r="R383" s="6">
        <v>31.19</v>
      </c>
      <c r="S383" s="155">
        <v>28.74</v>
      </c>
      <c r="T383" s="155">
        <v>28.46</v>
      </c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I383" s="4">
        <v>2</v>
      </c>
      <c r="AJ383" s="4" t="s">
        <v>159</v>
      </c>
      <c r="AL383" s="4" t="s">
        <v>44</v>
      </c>
      <c r="AM383" s="4" t="s">
        <v>84</v>
      </c>
    </row>
    <row r="384" spans="1:40">
      <c r="A384" s="36" t="s">
        <v>124</v>
      </c>
      <c r="B384" s="10" t="s">
        <v>114</v>
      </c>
      <c r="C384" s="56" t="s">
        <v>154</v>
      </c>
      <c r="D384" s="37" t="s">
        <v>49</v>
      </c>
      <c r="E384" s="5">
        <v>44411</v>
      </c>
      <c r="F384" s="5">
        <v>44412</v>
      </c>
      <c r="G384" s="37" t="s">
        <v>43</v>
      </c>
      <c r="H384" s="37"/>
      <c r="I384" s="37" t="s">
        <v>154</v>
      </c>
      <c r="J384" s="4" t="s">
        <v>45</v>
      </c>
      <c r="K384" s="4">
        <v>250</v>
      </c>
      <c r="L384" s="5">
        <v>44412</v>
      </c>
      <c r="M384" s="37" t="s">
        <v>46</v>
      </c>
      <c r="N384" s="4">
        <v>100</v>
      </c>
      <c r="O384" s="4">
        <v>5</v>
      </c>
      <c r="P384" s="5">
        <v>44413</v>
      </c>
      <c r="Q384" s="6">
        <v>35.090000000000003</v>
      </c>
      <c r="R384" s="6">
        <v>36.76</v>
      </c>
      <c r="S384" s="155">
        <v>36.42</v>
      </c>
      <c r="T384" s="155">
        <v>37.659999999999997</v>
      </c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8"/>
      <c r="AI384" s="4">
        <v>2</v>
      </c>
      <c r="AJ384" s="4" t="s">
        <v>159</v>
      </c>
      <c r="AL384" s="4" t="s">
        <v>44</v>
      </c>
      <c r="AM384" s="4" t="s">
        <v>84</v>
      </c>
    </row>
    <row r="385" spans="1:40">
      <c r="A385" s="10" t="s">
        <v>113</v>
      </c>
      <c r="B385" s="36" t="s">
        <v>114</v>
      </c>
      <c r="C385" s="56" t="s">
        <v>154</v>
      </c>
      <c r="D385" s="37" t="s">
        <v>49</v>
      </c>
      <c r="E385" s="5">
        <v>44411</v>
      </c>
      <c r="F385" s="5">
        <v>44411</v>
      </c>
      <c r="G385" s="37" t="s">
        <v>136</v>
      </c>
      <c r="H385" s="37"/>
      <c r="I385" s="37" t="s">
        <v>154</v>
      </c>
      <c r="J385" s="4" t="s">
        <v>45</v>
      </c>
      <c r="K385" s="4">
        <v>40</v>
      </c>
      <c r="L385" s="5">
        <v>44411</v>
      </c>
      <c r="M385" s="37" t="s">
        <v>136</v>
      </c>
      <c r="N385" s="4">
        <v>60</v>
      </c>
      <c r="O385" s="4">
        <v>5</v>
      </c>
      <c r="P385" s="5">
        <v>44413</v>
      </c>
      <c r="Q385" s="6">
        <v>32.53</v>
      </c>
      <c r="R385" s="6">
        <v>32.56</v>
      </c>
      <c r="S385" s="155">
        <v>28.47</v>
      </c>
      <c r="T385" s="155">
        <v>28.09</v>
      </c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8"/>
      <c r="AI385" s="4">
        <v>2</v>
      </c>
      <c r="AJ385" s="4" t="s">
        <v>159</v>
      </c>
      <c r="AL385" s="4" t="s">
        <v>44</v>
      </c>
      <c r="AM385" s="4" t="s">
        <v>84</v>
      </c>
    </row>
    <row r="386" spans="1:40">
      <c r="A386" s="10" t="s">
        <v>113</v>
      </c>
      <c r="B386" s="36" t="s">
        <v>114</v>
      </c>
      <c r="C386" s="56" t="s">
        <v>154</v>
      </c>
      <c r="D386" s="37" t="s">
        <v>49</v>
      </c>
      <c r="E386" s="5">
        <v>44411</v>
      </c>
      <c r="F386" s="5">
        <v>44412</v>
      </c>
      <c r="G386" s="37" t="s">
        <v>43</v>
      </c>
      <c r="H386" s="37"/>
      <c r="I386" s="37" t="s">
        <v>154</v>
      </c>
      <c r="J386" s="4" t="s">
        <v>45</v>
      </c>
      <c r="K386" s="4">
        <v>250</v>
      </c>
      <c r="L386" s="5">
        <v>44412</v>
      </c>
      <c r="M386" s="37" t="s">
        <v>46</v>
      </c>
      <c r="N386" s="4">
        <v>100</v>
      </c>
      <c r="O386" s="4">
        <v>5</v>
      </c>
      <c r="P386" s="5">
        <v>44413</v>
      </c>
      <c r="Q386" s="6">
        <v>32.76</v>
      </c>
      <c r="R386" s="6">
        <v>32.619999999999997</v>
      </c>
      <c r="S386" s="155">
        <v>31.09</v>
      </c>
      <c r="T386" s="155">
        <v>31.26</v>
      </c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8"/>
      <c r="AI386" s="4">
        <v>2</v>
      </c>
      <c r="AJ386" s="4" t="s">
        <v>159</v>
      </c>
      <c r="AL386" s="4" t="s">
        <v>44</v>
      </c>
      <c r="AM386" s="4" t="s">
        <v>84</v>
      </c>
    </row>
    <row r="387" spans="1:40">
      <c r="A387" s="38" t="s">
        <v>58</v>
      </c>
      <c r="B387" s="64" t="s">
        <v>59</v>
      </c>
      <c r="C387" s="67" t="s">
        <v>154</v>
      </c>
      <c r="D387" s="37" t="s">
        <v>42</v>
      </c>
      <c r="E387" s="68">
        <v>44411</v>
      </c>
      <c r="F387" s="68">
        <v>44411</v>
      </c>
      <c r="G387" s="37" t="s">
        <v>155</v>
      </c>
      <c r="H387" s="37"/>
      <c r="I387" s="37" t="s">
        <v>154</v>
      </c>
      <c r="J387" s="4" t="s">
        <v>45</v>
      </c>
      <c r="K387" s="67">
        <v>150</v>
      </c>
      <c r="L387" s="68">
        <v>44411</v>
      </c>
      <c r="M387" s="37" t="s">
        <v>46</v>
      </c>
      <c r="N387" s="67">
        <v>100</v>
      </c>
      <c r="O387" s="4">
        <v>5</v>
      </c>
      <c r="P387" s="68">
        <v>44412</v>
      </c>
      <c r="Q387" s="149">
        <v>37</v>
      </c>
      <c r="R387" s="151" t="s">
        <v>47</v>
      </c>
      <c r="S387" s="151">
        <v>33.6</v>
      </c>
      <c r="T387" s="151">
        <v>32.5</v>
      </c>
      <c r="U387" s="64"/>
      <c r="V387" s="10">
        <f>IF(Q387&lt;'Master Linear Model'!$B$8, (10^((Q387-'Master Linear Model'!$B$2)/'Master Linear Model'!$A$2)),('Master Linear Model'!$B$7/2))</f>
        <v>10</v>
      </c>
      <c r="W387" s="10">
        <f>IF(R387&lt;'Master Linear Model'!$B$8, (10^((R387-'Master Linear Model'!$B$2)/'Master Linear Model'!$A$2)),('Master Linear Model'!$B$7/2))</f>
        <v>10</v>
      </c>
      <c r="X387" s="10">
        <f t="shared" ref="X387:X388" si="160">AVERAGE(V387:W387)</f>
        <v>10</v>
      </c>
      <c r="Y387" s="10">
        <f t="shared" ref="Y387:Y388" si="161">STDEV(V387:W387)</f>
        <v>0</v>
      </c>
      <c r="Z387" s="10">
        <f t="shared" ref="Z387:Z388" si="162">X387/O387</f>
        <v>2</v>
      </c>
      <c r="AA387" s="10">
        <f t="shared" ref="AA387:AA388" si="163">Y387/O387</f>
        <v>0</v>
      </c>
      <c r="AB387" s="10">
        <f t="shared" ref="AB387:AB388" si="164">(Z387*N387)/K387</f>
        <v>1.3333333333333333</v>
      </c>
      <c r="AC387" s="10">
        <f t="shared" ref="AC387:AC388" si="165">(AA387*N387)/K387</f>
        <v>0</v>
      </c>
      <c r="AD387" s="10">
        <f t="shared" ref="AD387:AD388" si="166">AB387*100</f>
        <v>133.33333333333331</v>
      </c>
      <c r="AE387" s="10">
        <f t="shared" ref="AE387:AE388" si="167">AC387*100</f>
        <v>0</v>
      </c>
      <c r="AF387" s="8"/>
      <c r="AI387" s="4">
        <v>2</v>
      </c>
      <c r="AJ387" s="4" t="s">
        <v>162</v>
      </c>
      <c r="AL387" s="4" t="s">
        <v>44</v>
      </c>
      <c r="AM387" s="4" t="s">
        <v>44</v>
      </c>
    </row>
    <row r="388" spans="1:40">
      <c r="A388" s="36" t="s">
        <v>58</v>
      </c>
      <c r="B388" s="64" t="s">
        <v>59</v>
      </c>
      <c r="C388" s="67" t="s">
        <v>154</v>
      </c>
      <c r="D388" s="37" t="s">
        <v>42</v>
      </c>
      <c r="E388" s="68">
        <v>44411</v>
      </c>
      <c r="F388" s="68">
        <v>44411</v>
      </c>
      <c r="G388" s="37" t="s">
        <v>50</v>
      </c>
      <c r="H388" s="37"/>
      <c r="I388" s="37" t="s">
        <v>154</v>
      </c>
      <c r="J388" s="4" t="s">
        <v>45</v>
      </c>
      <c r="K388" s="67">
        <v>40</v>
      </c>
      <c r="L388" s="68">
        <v>44411</v>
      </c>
      <c r="M388" s="37" t="s">
        <v>50</v>
      </c>
      <c r="N388" s="67">
        <v>60</v>
      </c>
      <c r="O388" s="4">
        <v>5</v>
      </c>
      <c r="P388" s="68">
        <v>44412</v>
      </c>
      <c r="Q388" s="149">
        <v>37.35</v>
      </c>
      <c r="R388" s="151" t="s">
        <v>47</v>
      </c>
      <c r="S388" s="151">
        <v>26.26</v>
      </c>
      <c r="T388" s="151">
        <v>26.34</v>
      </c>
      <c r="U388" s="64"/>
      <c r="V388" s="10">
        <f>IF(Q388&lt;'Master Linear Model'!$B$8, (10^((Q388-'Master Linear Model'!$B$2)/'Master Linear Model'!$A$2)),('Master Linear Model'!$B$7/2))</f>
        <v>10</v>
      </c>
      <c r="W388" s="10">
        <f>IF(R388&lt;'Master Linear Model'!$B$8, (10^((R388-'Master Linear Model'!$B$2)/'Master Linear Model'!$A$2)),('Master Linear Model'!$B$7/2))</f>
        <v>10</v>
      </c>
      <c r="X388" s="10">
        <f t="shared" si="160"/>
        <v>10</v>
      </c>
      <c r="Y388" s="10">
        <f t="shared" si="161"/>
        <v>0</v>
      </c>
      <c r="Z388" s="10">
        <f t="shared" si="162"/>
        <v>2</v>
      </c>
      <c r="AA388" s="10">
        <f t="shared" si="163"/>
        <v>0</v>
      </c>
      <c r="AB388" s="10">
        <f t="shared" si="164"/>
        <v>3</v>
      </c>
      <c r="AC388" s="10">
        <f t="shared" si="165"/>
        <v>0</v>
      </c>
      <c r="AD388" s="10">
        <f t="shared" si="166"/>
        <v>300</v>
      </c>
      <c r="AE388" s="10">
        <f t="shared" si="167"/>
        <v>0</v>
      </c>
      <c r="AI388" s="4">
        <v>2</v>
      </c>
      <c r="AJ388" t="s">
        <v>162</v>
      </c>
      <c r="AL388" s="4" t="s">
        <v>44</v>
      </c>
      <c r="AM388" s="4" t="s">
        <v>44</v>
      </c>
    </row>
    <row r="389" spans="1:40">
      <c r="A389" s="36" t="s">
        <v>58</v>
      </c>
      <c r="B389" s="64" t="s">
        <v>59</v>
      </c>
      <c r="C389" s="56" t="s">
        <v>154</v>
      </c>
      <c r="D389" s="37" t="s">
        <v>49</v>
      </c>
      <c r="E389" s="5">
        <v>44411</v>
      </c>
      <c r="F389" s="5">
        <v>44411</v>
      </c>
      <c r="G389" s="37" t="s">
        <v>136</v>
      </c>
      <c r="H389" s="37"/>
      <c r="I389" s="37" t="s">
        <v>154</v>
      </c>
      <c r="J389" s="4" t="s">
        <v>45</v>
      </c>
      <c r="K389" s="4">
        <v>40</v>
      </c>
      <c r="L389" s="5">
        <v>44411</v>
      </c>
      <c r="M389" s="37" t="s">
        <v>136</v>
      </c>
      <c r="N389" s="4">
        <v>60</v>
      </c>
      <c r="O389" s="4">
        <v>5</v>
      </c>
      <c r="P389" s="5">
        <v>44413</v>
      </c>
      <c r="Q389" s="6">
        <v>37.04</v>
      </c>
      <c r="R389" s="6">
        <v>37.03</v>
      </c>
      <c r="S389" s="155">
        <v>26.42</v>
      </c>
      <c r="T389" s="155">
        <v>26.36</v>
      </c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I389" s="4">
        <v>2</v>
      </c>
      <c r="AJ389" s="4" t="s">
        <v>159</v>
      </c>
      <c r="AL389" s="4" t="s">
        <v>44</v>
      </c>
      <c r="AM389" s="4" t="s">
        <v>84</v>
      </c>
    </row>
    <row r="390" spans="1:40">
      <c r="A390" s="36" t="s">
        <v>58</v>
      </c>
      <c r="B390" s="64" t="s">
        <v>59</v>
      </c>
      <c r="C390" s="56" t="s">
        <v>154</v>
      </c>
      <c r="D390" s="37" t="s">
        <v>49</v>
      </c>
      <c r="E390" s="5">
        <v>44411</v>
      </c>
      <c r="F390" s="5">
        <v>44412</v>
      </c>
      <c r="G390" s="37" t="s">
        <v>43</v>
      </c>
      <c r="H390" s="37"/>
      <c r="I390" s="37" t="s">
        <v>154</v>
      </c>
      <c r="J390" s="4" t="s">
        <v>45</v>
      </c>
      <c r="K390" s="4">
        <v>250</v>
      </c>
      <c r="L390" s="5">
        <v>44412</v>
      </c>
      <c r="M390" s="37" t="s">
        <v>46</v>
      </c>
      <c r="N390" s="4">
        <v>100</v>
      </c>
      <c r="O390" s="4">
        <v>5</v>
      </c>
      <c r="P390" s="5">
        <v>44413</v>
      </c>
      <c r="Q390" s="6" t="s">
        <v>47</v>
      </c>
      <c r="R390" s="6" t="s">
        <v>47</v>
      </c>
      <c r="S390" s="155">
        <v>36.549999999999997</v>
      </c>
      <c r="T390" s="155">
        <v>37.31</v>
      </c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I390" s="4">
        <v>2</v>
      </c>
      <c r="AJ390" s="4" t="s">
        <v>159</v>
      </c>
      <c r="AL390" s="4" t="s">
        <v>44</v>
      </c>
      <c r="AM390" s="4" t="s">
        <v>84</v>
      </c>
    </row>
    <row r="391" spans="1:40">
      <c r="A391" s="36" t="s">
        <v>163</v>
      </c>
      <c r="B391" s="36" t="s">
        <v>59</v>
      </c>
      <c r="C391" s="56" t="s">
        <v>154</v>
      </c>
      <c r="D391" s="37" t="s">
        <v>49</v>
      </c>
      <c r="E391" s="5">
        <v>44413</v>
      </c>
      <c r="F391" s="5">
        <v>44413</v>
      </c>
      <c r="G391" s="37" t="s">
        <v>136</v>
      </c>
      <c r="H391" s="37"/>
      <c r="I391" s="37" t="s">
        <v>154</v>
      </c>
      <c r="J391" s="4" t="s">
        <v>45</v>
      </c>
      <c r="K391" s="4">
        <v>40</v>
      </c>
      <c r="L391" s="5">
        <v>44411</v>
      </c>
      <c r="M391" s="37" t="s">
        <v>136</v>
      </c>
      <c r="N391" s="4">
        <v>60</v>
      </c>
      <c r="O391" s="4">
        <v>5</v>
      </c>
      <c r="P391" s="5">
        <v>44414</v>
      </c>
      <c r="Q391" s="6">
        <v>32.17</v>
      </c>
      <c r="R391" s="6">
        <v>32.119999999999997</v>
      </c>
      <c r="S391" s="6">
        <v>28.06</v>
      </c>
      <c r="T391" s="6">
        <v>28.16</v>
      </c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I391" s="4">
        <v>2</v>
      </c>
      <c r="AJ391" s="4" t="s">
        <v>161</v>
      </c>
      <c r="AL391" s="4" t="s">
        <v>44</v>
      </c>
      <c r="AM391" s="4" t="s">
        <v>44</v>
      </c>
      <c r="AN391" s="4">
        <v>97.354271600000004</v>
      </c>
    </row>
    <row r="392" spans="1:40">
      <c r="A392" s="36" t="s">
        <v>163</v>
      </c>
      <c r="B392" s="36" t="s">
        <v>59</v>
      </c>
      <c r="C392" s="56" t="s">
        <v>154</v>
      </c>
      <c r="D392" s="37" t="s">
        <v>49</v>
      </c>
      <c r="E392" s="5">
        <v>44413</v>
      </c>
      <c r="F392" s="5">
        <v>44414</v>
      </c>
      <c r="G392" s="37" t="s">
        <v>43</v>
      </c>
      <c r="H392" s="37"/>
      <c r="I392" s="37" t="s">
        <v>154</v>
      </c>
      <c r="J392" s="4" t="s">
        <v>45</v>
      </c>
      <c r="K392" s="4">
        <v>250</v>
      </c>
      <c r="L392" s="5">
        <v>44412</v>
      </c>
      <c r="M392" s="37" t="s">
        <v>46</v>
      </c>
      <c r="N392" s="4">
        <v>100</v>
      </c>
      <c r="O392" s="4">
        <v>5</v>
      </c>
      <c r="P392" s="5">
        <v>44414</v>
      </c>
      <c r="Q392" s="6">
        <v>34.39</v>
      </c>
      <c r="R392" s="6">
        <v>34.24</v>
      </c>
      <c r="S392" s="6">
        <v>34.5</v>
      </c>
      <c r="T392" s="6">
        <v>34.76</v>
      </c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I392" s="4">
        <v>2</v>
      </c>
      <c r="AJ392" s="4" t="s">
        <v>161</v>
      </c>
      <c r="AL392" s="4" t="s">
        <v>44</v>
      </c>
      <c r="AM392" s="4" t="s">
        <v>44</v>
      </c>
      <c r="AN392" s="4">
        <v>97.354271600000004</v>
      </c>
    </row>
    <row r="393" spans="1:40">
      <c r="A393" s="36" t="s">
        <v>123</v>
      </c>
      <c r="B393" s="36" t="s">
        <v>59</v>
      </c>
      <c r="C393" s="56" t="s">
        <v>154</v>
      </c>
      <c r="D393" s="37" t="s">
        <v>49</v>
      </c>
      <c r="E393" s="5">
        <v>44413</v>
      </c>
      <c r="F393" s="5">
        <v>44413</v>
      </c>
      <c r="G393" s="37" t="s">
        <v>136</v>
      </c>
      <c r="H393" s="37"/>
      <c r="I393" s="37" t="s">
        <v>154</v>
      </c>
      <c r="J393" s="4" t="s">
        <v>45</v>
      </c>
      <c r="K393" s="4">
        <v>40</v>
      </c>
      <c r="L393" s="5">
        <v>44411</v>
      </c>
      <c r="M393" s="37" t="s">
        <v>136</v>
      </c>
      <c r="N393" s="4">
        <v>60</v>
      </c>
      <c r="O393" s="4">
        <v>5</v>
      </c>
      <c r="P393" s="5">
        <v>44414</v>
      </c>
      <c r="Q393" s="6">
        <v>32.1</v>
      </c>
      <c r="R393" s="6">
        <v>32.78</v>
      </c>
      <c r="S393" s="6">
        <v>27.89</v>
      </c>
      <c r="T393" s="6">
        <v>28.33</v>
      </c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I393" s="4">
        <v>2</v>
      </c>
      <c r="AJ393" s="4" t="s">
        <v>161</v>
      </c>
      <c r="AL393" s="4" t="s">
        <v>44</v>
      </c>
      <c r="AM393" s="4" t="s">
        <v>44</v>
      </c>
      <c r="AN393" s="4">
        <v>97.354271600000004</v>
      </c>
    </row>
    <row r="394" spans="1:40">
      <c r="A394" s="36" t="s">
        <v>123</v>
      </c>
      <c r="B394" s="36" t="s">
        <v>59</v>
      </c>
      <c r="C394" s="56" t="s">
        <v>154</v>
      </c>
      <c r="D394" s="37" t="s">
        <v>49</v>
      </c>
      <c r="E394" s="5">
        <v>44413</v>
      </c>
      <c r="F394" s="5">
        <v>44414</v>
      </c>
      <c r="G394" s="37" t="s">
        <v>43</v>
      </c>
      <c r="H394" s="37"/>
      <c r="I394" s="37" t="s">
        <v>154</v>
      </c>
      <c r="J394" s="4" t="s">
        <v>45</v>
      </c>
      <c r="K394" s="4">
        <v>250</v>
      </c>
      <c r="L394" s="5">
        <v>44412</v>
      </c>
      <c r="M394" s="37" t="s">
        <v>46</v>
      </c>
      <c r="N394" s="4">
        <v>100</v>
      </c>
      <c r="O394" s="4">
        <v>5</v>
      </c>
      <c r="P394" s="5">
        <v>44414</v>
      </c>
      <c r="Q394" s="6">
        <v>35.6</v>
      </c>
      <c r="R394" s="6">
        <v>35.04</v>
      </c>
      <c r="S394" s="6">
        <v>36.08</v>
      </c>
      <c r="T394" s="6">
        <v>35.909999999999997</v>
      </c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I394" s="4">
        <v>2</v>
      </c>
      <c r="AJ394" s="4" t="s">
        <v>161</v>
      </c>
      <c r="AL394" s="4" t="s">
        <v>44</v>
      </c>
      <c r="AM394" s="4" t="s">
        <v>44</v>
      </c>
      <c r="AN394" s="4">
        <v>97.354271600000004</v>
      </c>
    </row>
    <row r="395" spans="1:40">
      <c r="A395" s="36" t="s">
        <v>152</v>
      </c>
      <c r="B395" s="36" t="s">
        <v>59</v>
      </c>
      <c r="C395" s="56" t="s">
        <v>154</v>
      </c>
      <c r="D395" s="37" t="s">
        <v>49</v>
      </c>
      <c r="E395" s="5">
        <v>44413</v>
      </c>
      <c r="F395" s="5">
        <v>44413</v>
      </c>
      <c r="G395" s="37" t="s">
        <v>136</v>
      </c>
      <c r="H395" s="37"/>
      <c r="I395" s="37" t="s">
        <v>154</v>
      </c>
      <c r="J395" s="4" t="s">
        <v>45</v>
      </c>
      <c r="K395" s="4">
        <v>40</v>
      </c>
      <c r="L395" s="5">
        <v>44411</v>
      </c>
      <c r="M395" s="37" t="s">
        <v>136</v>
      </c>
      <c r="N395" s="4">
        <v>60</v>
      </c>
      <c r="O395" s="4">
        <v>5</v>
      </c>
      <c r="P395" s="5">
        <v>44414</v>
      </c>
      <c r="Q395" s="6">
        <v>30.53</v>
      </c>
      <c r="R395" s="6">
        <v>30.99</v>
      </c>
      <c r="S395" s="6">
        <v>27.63</v>
      </c>
      <c r="T395" s="6">
        <v>28.04</v>
      </c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I395" s="4">
        <v>2</v>
      </c>
      <c r="AJ395" s="4" t="s">
        <v>161</v>
      </c>
      <c r="AL395" s="4" t="s">
        <v>44</v>
      </c>
      <c r="AM395" s="4" t="s">
        <v>44</v>
      </c>
      <c r="AN395" s="4">
        <v>97.354271600000004</v>
      </c>
    </row>
    <row r="396" spans="1:40">
      <c r="A396" s="36" t="s">
        <v>152</v>
      </c>
      <c r="B396" s="36" t="s">
        <v>59</v>
      </c>
      <c r="C396" s="56" t="s">
        <v>154</v>
      </c>
      <c r="D396" s="37" t="s">
        <v>49</v>
      </c>
      <c r="E396" s="5">
        <v>44413</v>
      </c>
      <c r="F396" s="5">
        <v>44414</v>
      </c>
      <c r="G396" s="37" t="s">
        <v>43</v>
      </c>
      <c r="H396" s="37"/>
      <c r="I396" s="37" t="s">
        <v>154</v>
      </c>
      <c r="J396" s="4" t="s">
        <v>45</v>
      </c>
      <c r="K396" s="4">
        <v>250</v>
      </c>
      <c r="L396" s="5">
        <v>44412</v>
      </c>
      <c r="M396" s="37" t="s">
        <v>46</v>
      </c>
      <c r="N396" s="4">
        <v>100</v>
      </c>
      <c r="O396" s="4">
        <v>5</v>
      </c>
      <c r="P396" s="5">
        <v>44414</v>
      </c>
      <c r="Q396" s="6">
        <v>32.06</v>
      </c>
      <c r="R396" s="6">
        <v>32.21</v>
      </c>
      <c r="S396" s="6">
        <v>33</v>
      </c>
      <c r="T396" s="6">
        <v>33.29</v>
      </c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I396" s="4">
        <v>2</v>
      </c>
      <c r="AJ396" s="4" t="s">
        <v>161</v>
      </c>
      <c r="AL396" s="4" t="s">
        <v>44</v>
      </c>
      <c r="AM396" s="4" t="s">
        <v>44</v>
      </c>
      <c r="AN396" s="4">
        <v>97.354271600000004</v>
      </c>
    </row>
    <row r="397" spans="1:40">
      <c r="A397" s="10" t="s">
        <v>117</v>
      </c>
      <c r="B397" s="10" t="s">
        <v>118</v>
      </c>
      <c r="C397" s="56" t="s">
        <v>154</v>
      </c>
      <c r="D397" s="37" t="s">
        <v>49</v>
      </c>
      <c r="E397" s="5">
        <v>44411</v>
      </c>
      <c r="F397" s="5">
        <v>44411</v>
      </c>
      <c r="G397" s="37" t="s">
        <v>136</v>
      </c>
      <c r="H397" s="37"/>
      <c r="I397" s="37" t="s">
        <v>154</v>
      </c>
      <c r="J397" s="4" t="s">
        <v>45</v>
      </c>
      <c r="K397" s="4">
        <v>40</v>
      </c>
      <c r="L397" s="5">
        <v>44411</v>
      </c>
      <c r="M397" s="37" t="s">
        <v>136</v>
      </c>
      <c r="N397" s="4">
        <v>60</v>
      </c>
      <c r="O397" s="4">
        <v>5</v>
      </c>
      <c r="P397" s="5">
        <v>44413</v>
      </c>
      <c r="Q397" s="6" t="s">
        <v>47</v>
      </c>
      <c r="R397" s="6" t="s">
        <v>47</v>
      </c>
      <c r="S397" s="155">
        <v>26.63</v>
      </c>
      <c r="T397" s="155">
        <v>26.79</v>
      </c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I397" s="4">
        <v>2</v>
      </c>
      <c r="AJ397" s="4" t="s">
        <v>159</v>
      </c>
      <c r="AL397" s="4" t="s">
        <v>44</v>
      </c>
      <c r="AM397" s="4" t="s">
        <v>84</v>
      </c>
    </row>
    <row r="398" spans="1:40">
      <c r="A398" s="10" t="s">
        <v>117</v>
      </c>
      <c r="B398" s="10" t="s">
        <v>118</v>
      </c>
      <c r="C398" s="43" t="s">
        <v>154</v>
      </c>
      <c r="D398" s="37" t="s">
        <v>49</v>
      </c>
      <c r="E398" s="5">
        <v>44411</v>
      </c>
      <c r="F398" s="5">
        <v>44412</v>
      </c>
      <c r="G398" s="37" t="s">
        <v>43</v>
      </c>
      <c r="H398" s="37"/>
      <c r="I398" s="37" t="s">
        <v>154</v>
      </c>
      <c r="J398" s="4" t="s">
        <v>45</v>
      </c>
      <c r="K398" s="4">
        <v>250</v>
      </c>
      <c r="L398" s="5">
        <v>44412</v>
      </c>
      <c r="M398" s="37" t="s">
        <v>46</v>
      </c>
      <c r="N398" s="4">
        <v>100</v>
      </c>
      <c r="O398" s="4">
        <v>5</v>
      </c>
      <c r="P398" s="5">
        <v>44413</v>
      </c>
      <c r="Q398" s="6" t="s">
        <v>47</v>
      </c>
      <c r="R398" s="6" t="s">
        <v>47</v>
      </c>
      <c r="S398" s="155">
        <v>31.79</v>
      </c>
      <c r="T398" s="155">
        <v>32.01</v>
      </c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I398" s="4">
        <v>2</v>
      </c>
      <c r="AJ398" s="4" t="s">
        <v>159</v>
      </c>
      <c r="AL398" s="4" t="s">
        <v>44</v>
      </c>
      <c r="AM398" s="4" t="s">
        <v>84</v>
      </c>
    </row>
    <row r="399" spans="1:40">
      <c r="A399" s="36" t="s">
        <v>116</v>
      </c>
      <c r="B399" s="10" t="s">
        <v>114</v>
      </c>
      <c r="C399" s="56" t="s">
        <v>154</v>
      </c>
      <c r="D399" s="37" t="s">
        <v>49</v>
      </c>
      <c r="E399" s="5">
        <v>44411</v>
      </c>
      <c r="F399" s="5">
        <v>44411</v>
      </c>
      <c r="G399" s="37" t="s">
        <v>136</v>
      </c>
      <c r="H399" s="37"/>
      <c r="I399" s="37" t="s">
        <v>154</v>
      </c>
      <c r="J399" s="4" t="s">
        <v>45</v>
      </c>
      <c r="K399" s="4">
        <v>40</v>
      </c>
      <c r="L399" s="5">
        <v>44411</v>
      </c>
      <c r="M399" s="37" t="s">
        <v>136</v>
      </c>
      <c r="N399" s="4">
        <v>60</v>
      </c>
      <c r="O399" s="4">
        <v>5</v>
      </c>
      <c r="P399" s="5">
        <v>44413</v>
      </c>
      <c r="Q399" s="6">
        <v>32.03</v>
      </c>
      <c r="R399" s="6">
        <v>32.090000000000003</v>
      </c>
      <c r="S399" s="155">
        <v>26.88</v>
      </c>
      <c r="T399" s="155">
        <v>26.99</v>
      </c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I399" s="4">
        <v>2</v>
      </c>
      <c r="AJ399" s="4" t="s">
        <v>159</v>
      </c>
      <c r="AL399" s="4" t="s">
        <v>44</v>
      </c>
      <c r="AM399" s="4" t="s">
        <v>84</v>
      </c>
    </row>
    <row r="400" spans="1:40">
      <c r="A400" s="36" t="s">
        <v>116</v>
      </c>
      <c r="B400" s="10" t="s">
        <v>114</v>
      </c>
      <c r="C400" s="43" t="s">
        <v>154</v>
      </c>
      <c r="D400" s="37" t="s">
        <v>49</v>
      </c>
      <c r="E400" s="5">
        <v>44411</v>
      </c>
      <c r="F400" s="5">
        <v>44412</v>
      </c>
      <c r="G400" s="37" t="s">
        <v>43</v>
      </c>
      <c r="H400" s="37"/>
      <c r="I400" s="37" t="s">
        <v>154</v>
      </c>
      <c r="J400" s="4" t="s">
        <v>45</v>
      </c>
      <c r="K400" s="4">
        <v>250</v>
      </c>
      <c r="L400" s="5">
        <v>44412</v>
      </c>
      <c r="M400" s="37" t="s">
        <v>46</v>
      </c>
      <c r="N400" s="4">
        <v>100</v>
      </c>
      <c r="O400" s="4">
        <v>5</v>
      </c>
      <c r="P400" s="5">
        <v>44413</v>
      </c>
      <c r="Q400" s="6">
        <v>30.1</v>
      </c>
      <c r="R400" s="6">
        <v>30.22</v>
      </c>
      <c r="S400" s="155">
        <v>30.71</v>
      </c>
      <c r="T400" s="155">
        <v>30.94</v>
      </c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I400" s="4">
        <v>2</v>
      </c>
      <c r="AJ400" s="4" t="s">
        <v>159</v>
      </c>
      <c r="AL400" s="4" t="s">
        <v>44</v>
      </c>
      <c r="AM400" s="4" t="s">
        <v>84</v>
      </c>
    </row>
    <row r="401" spans="1:40">
      <c r="A401" s="36" t="s">
        <v>125</v>
      </c>
      <c r="B401" s="10" t="s">
        <v>111</v>
      </c>
      <c r="C401" s="56" t="s">
        <v>154</v>
      </c>
      <c r="D401" s="37" t="s">
        <v>49</v>
      </c>
      <c r="E401" s="5">
        <v>44411</v>
      </c>
      <c r="F401" s="5">
        <v>44411</v>
      </c>
      <c r="G401" s="37" t="s">
        <v>136</v>
      </c>
      <c r="H401" s="37"/>
      <c r="I401" s="37" t="s">
        <v>154</v>
      </c>
      <c r="J401" s="4" t="s">
        <v>45</v>
      </c>
      <c r="K401" s="4">
        <v>40</v>
      </c>
      <c r="L401" s="5">
        <v>44411</v>
      </c>
      <c r="M401" s="37" t="s">
        <v>136</v>
      </c>
      <c r="N401" s="4">
        <v>60</v>
      </c>
      <c r="O401" s="4">
        <v>5</v>
      </c>
      <c r="P401" s="5">
        <v>44413</v>
      </c>
      <c r="Q401" s="6">
        <v>31.2</v>
      </c>
      <c r="R401" s="6">
        <v>31.1</v>
      </c>
      <c r="S401" s="155">
        <v>28.72</v>
      </c>
      <c r="T401" s="155">
        <v>29.34</v>
      </c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I401" s="4">
        <v>2</v>
      </c>
      <c r="AJ401" s="4" t="s">
        <v>159</v>
      </c>
      <c r="AL401" s="4" t="s">
        <v>44</v>
      </c>
      <c r="AM401" s="4" t="s">
        <v>84</v>
      </c>
    </row>
    <row r="402" spans="1:40">
      <c r="A402" s="10" t="s">
        <v>125</v>
      </c>
      <c r="B402" s="10" t="s">
        <v>111</v>
      </c>
      <c r="C402" s="56" t="s">
        <v>154</v>
      </c>
      <c r="D402" s="37" t="s">
        <v>49</v>
      </c>
      <c r="E402" s="5">
        <v>44411</v>
      </c>
      <c r="F402" s="5">
        <v>44412</v>
      </c>
      <c r="G402" s="37" t="s">
        <v>43</v>
      </c>
      <c r="H402" s="37"/>
      <c r="I402" s="37" t="s">
        <v>154</v>
      </c>
      <c r="J402" s="4" t="s">
        <v>45</v>
      </c>
      <c r="K402" s="4">
        <v>250</v>
      </c>
      <c r="L402" s="5">
        <v>44412</v>
      </c>
      <c r="M402" s="37" t="s">
        <v>46</v>
      </c>
      <c r="N402" s="4">
        <v>100</v>
      </c>
      <c r="O402" s="4">
        <v>5</v>
      </c>
      <c r="P402" s="5">
        <v>44413</v>
      </c>
      <c r="Q402" s="6">
        <v>29.5</v>
      </c>
      <c r="R402" s="6">
        <v>29.4</v>
      </c>
      <c r="S402" s="155">
        <v>31.56</v>
      </c>
      <c r="T402" s="155">
        <v>32.06</v>
      </c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I402" s="4">
        <v>2</v>
      </c>
      <c r="AJ402" s="4" t="s">
        <v>159</v>
      </c>
      <c r="AL402" s="4" t="s">
        <v>44</v>
      </c>
      <c r="AM402" s="4" t="s">
        <v>84</v>
      </c>
    </row>
    <row r="403" spans="1:40">
      <c r="A403" s="36" t="s">
        <v>149</v>
      </c>
      <c r="B403" s="36" t="s">
        <v>150</v>
      </c>
      <c r="C403" s="56" t="s">
        <v>44</v>
      </c>
      <c r="D403" s="37" t="s">
        <v>49</v>
      </c>
      <c r="E403" s="5">
        <v>44411</v>
      </c>
      <c r="F403" s="5">
        <v>44411</v>
      </c>
      <c r="G403" s="37" t="s">
        <v>136</v>
      </c>
      <c r="H403" s="37"/>
      <c r="I403" s="37" t="s">
        <v>154</v>
      </c>
      <c r="J403" s="4" t="s">
        <v>45</v>
      </c>
      <c r="K403" s="4">
        <v>40</v>
      </c>
      <c r="L403" s="5">
        <v>44411</v>
      </c>
      <c r="M403" s="37" t="s">
        <v>136</v>
      </c>
      <c r="N403" s="4">
        <v>60</v>
      </c>
      <c r="O403" s="4">
        <v>5</v>
      </c>
      <c r="P403" s="5">
        <v>44413</v>
      </c>
      <c r="Q403" s="6">
        <v>29.61</v>
      </c>
      <c r="R403" s="6">
        <v>29.52</v>
      </c>
      <c r="S403" s="155">
        <v>28.4</v>
      </c>
      <c r="T403" s="155">
        <v>28.32</v>
      </c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4">
        <v>1</v>
      </c>
      <c r="AI403" s="4">
        <v>2</v>
      </c>
      <c r="AJ403" s="4" t="s">
        <v>159</v>
      </c>
      <c r="AL403" s="4" t="s">
        <v>44</v>
      </c>
      <c r="AM403" s="4" t="s">
        <v>84</v>
      </c>
    </row>
    <row r="404" spans="1:40">
      <c r="A404" s="36" t="s">
        <v>149</v>
      </c>
      <c r="B404" s="36" t="s">
        <v>150</v>
      </c>
      <c r="C404" s="56" t="s">
        <v>44</v>
      </c>
      <c r="D404" s="37" t="s">
        <v>49</v>
      </c>
      <c r="E404" s="5">
        <v>44411</v>
      </c>
      <c r="F404" s="5">
        <v>44412</v>
      </c>
      <c r="G404" s="37" t="s">
        <v>43</v>
      </c>
      <c r="H404" s="37"/>
      <c r="I404" s="37" t="s">
        <v>154</v>
      </c>
      <c r="J404" s="4" t="s">
        <v>45</v>
      </c>
      <c r="K404" s="4">
        <v>250</v>
      </c>
      <c r="L404" s="5">
        <v>44412</v>
      </c>
      <c r="M404" s="37" t="s">
        <v>46</v>
      </c>
      <c r="N404" s="4">
        <v>100</v>
      </c>
      <c r="O404" s="4">
        <v>5</v>
      </c>
      <c r="P404" s="5">
        <v>44413</v>
      </c>
      <c r="Q404" s="6">
        <v>32.78</v>
      </c>
      <c r="R404" s="6">
        <v>32.89</v>
      </c>
      <c r="S404" s="155">
        <v>35.24</v>
      </c>
      <c r="T404" s="155">
        <v>35.11</v>
      </c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75">
        <v>1</v>
      </c>
      <c r="AI404" s="4">
        <v>2</v>
      </c>
      <c r="AJ404" s="4" t="s">
        <v>159</v>
      </c>
      <c r="AL404" s="4" t="s">
        <v>44</v>
      </c>
      <c r="AM404" s="4" t="s">
        <v>84</v>
      </c>
    </row>
    <row r="405" spans="1:40">
      <c r="A405" s="36" t="s">
        <v>149</v>
      </c>
      <c r="B405" s="36" t="s">
        <v>150</v>
      </c>
      <c r="C405" s="56" t="s">
        <v>44</v>
      </c>
      <c r="D405" s="37" t="s">
        <v>49</v>
      </c>
      <c r="E405" s="5">
        <v>44411</v>
      </c>
      <c r="F405" s="5">
        <v>44411</v>
      </c>
      <c r="G405" s="37" t="s">
        <v>136</v>
      </c>
      <c r="H405" s="37"/>
      <c r="I405" s="37" t="s">
        <v>154</v>
      </c>
      <c r="J405" s="4" t="s">
        <v>45</v>
      </c>
      <c r="K405" s="4">
        <v>40</v>
      </c>
      <c r="L405" s="5">
        <v>44411</v>
      </c>
      <c r="M405" s="37" t="s">
        <v>136</v>
      </c>
      <c r="N405" s="4">
        <v>60</v>
      </c>
      <c r="O405" s="4">
        <v>5</v>
      </c>
      <c r="P405" s="5">
        <v>44413</v>
      </c>
      <c r="Q405" s="6">
        <v>29.92</v>
      </c>
      <c r="R405" s="6">
        <v>29.68</v>
      </c>
      <c r="S405" s="155">
        <v>27.43</v>
      </c>
      <c r="T405" s="155">
        <v>27.71</v>
      </c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4">
        <v>2</v>
      </c>
      <c r="AI405" s="4">
        <v>2</v>
      </c>
      <c r="AJ405" s="4" t="s">
        <v>159</v>
      </c>
      <c r="AL405" s="4" t="s">
        <v>44</v>
      </c>
      <c r="AM405" s="4" t="s">
        <v>84</v>
      </c>
    </row>
    <row r="406" spans="1:40">
      <c r="A406" s="36" t="s">
        <v>149</v>
      </c>
      <c r="B406" s="36" t="s">
        <v>150</v>
      </c>
      <c r="C406" s="56" t="s">
        <v>44</v>
      </c>
      <c r="D406" s="37" t="s">
        <v>49</v>
      </c>
      <c r="E406" s="5">
        <v>44411</v>
      </c>
      <c r="F406" s="5">
        <v>44412</v>
      </c>
      <c r="G406" s="37" t="s">
        <v>43</v>
      </c>
      <c r="H406" s="37"/>
      <c r="I406" s="37" t="s">
        <v>154</v>
      </c>
      <c r="J406" s="4" t="s">
        <v>45</v>
      </c>
      <c r="K406" s="4">
        <v>250</v>
      </c>
      <c r="L406" s="5">
        <v>44412</v>
      </c>
      <c r="M406" s="37" t="s">
        <v>46</v>
      </c>
      <c r="N406" s="4">
        <v>100</v>
      </c>
      <c r="O406" s="4">
        <v>5</v>
      </c>
      <c r="P406" s="5">
        <v>44413</v>
      </c>
      <c r="Q406" s="6">
        <v>33.57</v>
      </c>
      <c r="R406" s="6">
        <v>33.270000000000003</v>
      </c>
      <c r="S406" s="155">
        <v>35.07</v>
      </c>
      <c r="T406" s="155">
        <v>35.03</v>
      </c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75">
        <v>2</v>
      </c>
      <c r="AI406" s="4">
        <v>2</v>
      </c>
      <c r="AJ406" s="4" t="s">
        <v>159</v>
      </c>
      <c r="AL406" s="4" t="s">
        <v>44</v>
      </c>
      <c r="AM406" s="4" t="s">
        <v>84</v>
      </c>
    </row>
    <row r="407" spans="1:40">
      <c r="A407" s="36" t="s">
        <v>145</v>
      </c>
      <c r="B407" s="36" t="s">
        <v>144</v>
      </c>
      <c r="C407" s="56" t="s">
        <v>44</v>
      </c>
      <c r="D407" s="37" t="s">
        <v>49</v>
      </c>
      <c r="E407" s="5">
        <v>44411</v>
      </c>
      <c r="F407" s="5">
        <v>44411</v>
      </c>
      <c r="G407" s="37" t="s">
        <v>136</v>
      </c>
      <c r="H407" s="37"/>
      <c r="I407" s="37" t="s">
        <v>154</v>
      </c>
      <c r="J407" s="4" t="s">
        <v>45</v>
      </c>
      <c r="K407" s="4">
        <v>40</v>
      </c>
      <c r="L407" s="5">
        <v>44411</v>
      </c>
      <c r="M407" s="37" t="s">
        <v>136</v>
      </c>
      <c r="N407" s="4">
        <v>60</v>
      </c>
      <c r="O407" s="4">
        <v>5</v>
      </c>
      <c r="P407" s="5">
        <v>44414</v>
      </c>
      <c r="Q407" s="6">
        <v>32.01</v>
      </c>
      <c r="R407" s="147">
        <v>32.08</v>
      </c>
      <c r="S407" s="6">
        <v>28.09</v>
      </c>
      <c r="T407" s="6">
        <v>27.97</v>
      </c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75">
        <v>1</v>
      </c>
      <c r="AI407" s="4">
        <v>2</v>
      </c>
      <c r="AJ407" s="4" t="s">
        <v>161</v>
      </c>
      <c r="AL407" s="4" t="s">
        <v>44</v>
      </c>
      <c r="AM407" s="4" t="s">
        <v>44</v>
      </c>
      <c r="AN407" s="4">
        <v>97.354271600000004</v>
      </c>
    </row>
    <row r="408" spans="1:40">
      <c r="A408" s="36" t="s">
        <v>145</v>
      </c>
      <c r="B408" s="36" t="s">
        <v>144</v>
      </c>
      <c r="C408" s="56" t="s">
        <v>44</v>
      </c>
      <c r="D408" s="37" t="s">
        <v>49</v>
      </c>
      <c r="E408" s="5">
        <v>44411</v>
      </c>
      <c r="F408" s="5">
        <v>44412</v>
      </c>
      <c r="G408" s="37" t="s">
        <v>43</v>
      </c>
      <c r="H408" s="37"/>
      <c r="I408" s="37" t="s">
        <v>154</v>
      </c>
      <c r="J408" s="4" t="s">
        <v>45</v>
      </c>
      <c r="K408" s="4">
        <v>250</v>
      </c>
      <c r="L408" s="5">
        <v>44412</v>
      </c>
      <c r="M408" s="37" t="s">
        <v>46</v>
      </c>
      <c r="N408" s="4">
        <v>100</v>
      </c>
      <c r="O408" s="4">
        <v>5</v>
      </c>
      <c r="P408" s="5">
        <v>44413</v>
      </c>
      <c r="Q408" s="6">
        <v>38.520000000000003</v>
      </c>
      <c r="R408" s="6">
        <v>35.31</v>
      </c>
      <c r="S408" s="155" t="s">
        <v>47</v>
      </c>
      <c r="T408" s="155" t="s">
        <v>47</v>
      </c>
      <c r="U408" s="65" t="s">
        <v>164</v>
      </c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39"/>
      <c r="AG408" s="75">
        <v>1</v>
      </c>
      <c r="AI408" s="4">
        <v>2</v>
      </c>
      <c r="AJ408" s="4" t="s">
        <v>159</v>
      </c>
      <c r="AL408" s="4" t="s">
        <v>44</v>
      </c>
      <c r="AM408" s="4" t="s">
        <v>84</v>
      </c>
    </row>
    <row r="409" spans="1:40">
      <c r="A409" s="36" t="s">
        <v>145</v>
      </c>
      <c r="B409" s="36" t="s">
        <v>144</v>
      </c>
      <c r="C409" s="56" t="s">
        <v>44</v>
      </c>
      <c r="D409" s="37" t="s">
        <v>49</v>
      </c>
      <c r="E409" s="5">
        <v>44411</v>
      </c>
      <c r="F409" s="5">
        <v>44411</v>
      </c>
      <c r="G409" s="37" t="s">
        <v>136</v>
      </c>
      <c r="H409" s="37"/>
      <c r="I409" s="37" t="s">
        <v>154</v>
      </c>
      <c r="J409" s="4" t="s">
        <v>45</v>
      </c>
      <c r="K409" s="4">
        <v>40</v>
      </c>
      <c r="L409" s="5">
        <v>44411</v>
      </c>
      <c r="M409" s="37" t="s">
        <v>136</v>
      </c>
      <c r="N409" s="4">
        <v>60</v>
      </c>
      <c r="O409" s="4">
        <v>5</v>
      </c>
      <c r="P409" s="5">
        <v>44414</v>
      </c>
      <c r="Q409" s="6">
        <v>31.35</v>
      </c>
      <c r="R409" s="147">
        <v>31.41</v>
      </c>
      <c r="S409" s="6">
        <v>28.81</v>
      </c>
      <c r="T409" s="6">
        <v>28.81</v>
      </c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75">
        <v>2</v>
      </c>
      <c r="AI409" s="4">
        <v>2</v>
      </c>
      <c r="AJ409" s="4" t="s">
        <v>161</v>
      </c>
      <c r="AL409" s="4" t="s">
        <v>44</v>
      </c>
      <c r="AM409" s="4" t="s">
        <v>44</v>
      </c>
      <c r="AN409" s="4">
        <v>97.354271600000004</v>
      </c>
    </row>
    <row r="410" spans="1:40" s="28" customFormat="1">
      <c r="A410" s="40" t="s">
        <v>145</v>
      </c>
      <c r="B410" s="40" t="s">
        <v>144</v>
      </c>
      <c r="C410" s="57" t="s">
        <v>44</v>
      </c>
      <c r="D410" s="41" t="s">
        <v>49</v>
      </c>
      <c r="E410" s="29">
        <v>44411</v>
      </c>
      <c r="F410" s="29">
        <v>44412</v>
      </c>
      <c r="G410" s="41" t="s">
        <v>43</v>
      </c>
      <c r="H410" s="41"/>
      <c r="I410" s="41" t="s">
        <v>154</v>
      </c>
      <c r="J410" s="41" t="s">
        <v>45</v>
      </c>
      <c r="K410" s="28">
        <v>250</v>
      </c>
      <c r="L410" s="29">
        <v>44412</v>
      </c>
      <c r="M410" s="41" t="s">
        <v>46</v>
      </c>
      <c r="N410" s="28">
        <v>100</v>
      </c>
      <c r="O410" s="28">
        <v>5</v>
      </c>
      <c r="P410" s="29">
        <v>44413</v>
      </c>
      <c r="Q410" s="32">
        <v>30.02</v>
      </c>
      <c r="R410" s="32">
        <v>29.64</v>
      </c>
      <c r="S410" s="156" t="s">
        <v>47</v>
      </c>
      <c r="T410" s="156" t="s">
        <v>47</v>
      </c>
      <c r="U410" s="78" t="s">
        <v>164</v>
      </c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42"/>
      <c r="AG410" s="79">
        <v>2</v>
      </c>
      <c r="AI410" s="28">
        <v>2</v>
      </c>
      <c r="AJ410" s="28" t="s">
        <v>159</v>
      </c>
      <c r="AL410" s="28" t="s">
        <v>44</v>
      </c>
      <c r="AM410" s="28" t="s">
        <v>84</v>
      </c>
    </row>
    <row r="411" spans="1:40">
      <c r="A411" s="36" t="s">
        <v>58</v>
      </c>
      <c r="B411" s="36" t="s">
        <v>59</v>
      </c>
      <c r="C411" s="56" t="s">
        <v>154</v>
      </c>
      <c r="D411" s="37" t="s">
        <v>42</v>
      </c>
      <c r="E411" s="5">
        <v>44418</v>
      </c>
      <c r="F411" s="5">
        <v>44418</v>
      </c>
      <c r="G411" s="37" t="s">
        <v>50</v>
      </c>
      <c r="H411" s="37"/>
      <c r="I411" s="4" t="s">
        <v>154</v>
      </c>
      <c r="J411" s="4" t="s">
        <v>45</v>
      </c>
      <c r="K411" s="4">
        <v>40</v>
      </c>
      <c r="L411" s="5">
        <v>44418</v>
      </c>
      <c r="M411" s="37" t="s">
        <v>50</v>
      </c>
      <c r="N411" s="4">
        <v>60</v>
      </c>
      <c r="O411" s="4">
        <v>5</v>
      </c>
      <c r="P411" s="5">
        <v>44420</v>
      </c>
      <c r="Q411" s="147" t="s">
        <v>47</v>
      </c>
      <c r="R411" s="147" t="s">
        <v>47</v>
      </c>
      <c r="S411" s="6">
        <v>25.77</v>
      </c>
      <c r="T411" s="6">
        <v>26.78</v>
      </c>
      <c r="U411" s="39"/>
      <c r="V411" s="10">
        <f>IF(Q411&lt;'Master Linear Model'!$B$8, (10^((Q411-'Master Linear Model'!$B$2)/'Master Linear Model'!$A$2)),('Master Linear Model'!$B$7/2))</f>
        <v>10</v>
      </c>
      <c r="W411" s="10">
        <f>IF(R411&lt;'Master Linear Model'!$B$8, (10^((R411-'Master Linear Model'!$B$2)/'Master Linear Model'!$A$2)),('Master Linear Model'!$B$7/2))</f>
        <v>10</v>
      </c>
      <c r="X411" s="10">
        <f t="shared" ref="X411:X412" si="168">AVERAGE(V411:W411)</f>
        <v>10</v>
      </c>
      <c r="Y411" s="10">
        <f t="shared" ref="Y411:Y412" si="169">STDEV(V411:W411)</f>
        <v>0</v>
      </c>
      <c r="Z411" s="10">
        <f t="shared" ref="Z411:Z412" si="170">X411/O411</f>
        <v>2</v>
      </c>
      <c r="AA411" s="10">
        <f t="shared" ref="AA411:AA412" si="171">Y411/O411</f>
        <v>0</v>
      </c>
      <c r="AB411" s="10">
        <f t="shared" ref="AB411:AB412" si="172">(Z411*N411)/K411</f>
        <v>3</v>
      </c>
      <c r="AC411" s="10">
        <f t="shared" ref="AC411:AC412" si="173">(AA411*N411)/K411</f>
        <v>0</v>
      </c>
      <c r="AD411" s="10">
        <f t="shared" ref="AD411:AD412" si="174">AB411*100</f>
        <v>300</v>
      </c>
      <c r="AE411" s="10">
        <f t="shared" ref="AE411:AE412" si="175">AC411*100</f>
        <v>0</v>
      </c>
      <c r="AF411" s="39"/>
      <c r="AI411" s="4">
        <v>2</v>
      </c>
      <c r="AJ411" s="4" t="s">
        <v>165</v>
      </c>
      <c r="AL411" s="4" t="s">
        <v>44</v>
      </c>
      <c r="AM411" s="4" t="s">
        <v>44</v>
      </c>
    </row>
    <row r="412" spans="1:40">
      <c r="A412" s="36" t="s">
        <v>58</v>
      </c>
      <c r="B412" s="36" t="s">
        <v>59</v>
      </c>
      <c r="C412" s="56" t="s">
        <v>154</v>
      </c>
      <c r="D412" s="37" t="s">
        <v>42</v>
      </c>
      <c r="E412" s="5">
        <v>44418</v>
      </c>
      <c r="F412" s="5">
        <v>44418</v>
      </c>
      <c r="G412" s="37" t="s">
        <v>155</v>
      </c>
      <c r="H412" s="37"/>
      <c r="I412" s="37" t="s">
        <v>154</v>
      </c>
      <c r="J412" s="4" t="s">
        <v>45</v>
      </c>
      <c r="K412" s="4">
        <v>300</v>
      </c>
      <c r="L412" s="5">
        <v>44418</v>
      </c>
      <c r="M412" s="37" t="s">
        <v>46</v>
      </c>
      <c r="N412" s="4">
        <v>100</v>
      </c>
      <c r="O412" s="4">
        <v>5</v>
      </c>
      <c r="P412" s="5">
        <v>44420</v>
      </c>
      <c r="Q412" s="6">
        <v>32.159999999999997</v>
      </c>
      <c r="R412" s="6">
        <v>33.33</v>
      </c>
      <c r="S412" s="6">
        <v>29.38</v>
      </c>
      <c r="T412" s="6">
        <v>29.23</v>
      </c>
      <c r="U412" s="39"/>
      <c r="V412" s="10">
        <f>IF(Q412&lt;'Master Linear Model'!$B$8, (10^((Q412-'Master Linear Model'!$B$2)/'Master Linear Model'!$A$2)),('Master Linear Model'!$B$7/2))</f>
        <v>205.48681248933039</v>
      </c>
      <c r="W412" s="10">
        <f>IF(R412&lt;'Master Linear Model'!$B$8, (10^((R412-'Master Linear Model'!$B$2)/'Master Linear Model'!$A$2)),('Master Linear Model'!$B$7/2))</f>
        <v>98.172924901282798</v>
      </c>
      <c r="X412" s="10">
        <f t="shared" si="168"/>
        <v>151.8298686953066</v>
      </c>
      <c r="Y412" s="10">
        <f t="shared" si="169"/>
        <v>75.882377628999265</v>
      </c>
      <c r="Z412" s="10">
        <f t="shared" si="170"/>
        <v>30.365973739061321</v>
      </c>
      <c r="AA412" s="10">
        <f t="shared" si="171"/>
        <v>15.176475525799853</v>
      </c>
      <c r="AB412" s="10">
        <f t="shared" si="172"/>
        <v>10.121991246353772</v>
      </c>
      <c r="AC412" s="10">
        <f t="shared" si="173"/>
        <v>5.0588251752666178</v>
      </c>
      <c r="AD412" s="10">
        <f t="shared" si="174"/>
        <v>1012.1991246353773</v>
      </c>
      <c r="AE412" s="10">
        <f t="shared" si="175"/>
        <v>505.88251752666179</v>
      </c>
      <c r="AF412" s="39"/>
      <c r="AI412" s="4">
        <v>2</v>
      </c>
      <c r="AJ412" s="4" t="s">
        <v>166</v>
      </c>
      <c r="AL412" s="4" t="s">
        <v>44</v>
      </c>
      <c r="AM412" s="4" t="s">
        <v>44</v>
      </c>
      <c r="AN412" s="4">
        <v>75.710632320000002</v>
      </c>
    </row>
    <row r="413" spans="1:40">
      <c r="A413" s="36" t="s">
        <v>58</v>
      </c>
      <c r="B413" s="36" t="s">
        <v>59</v>
      </c>
      <c r="C413" s="56" t="s">
        <v>154</v>
      </c>
      <c r="D413" s="37" t="s">
        <v>49</v>
      </c>
      <c r="E413" s="5">
        <v>44418</v>
      </c>
      <c r="F413" s="5">
        <v>44418</v>
      </c>
      <c r="G413" s="37" t="s">
        <v>43</v>
      </c>
      <c r="H413" s="37"/>
      <c r="I413" s="37" t="s">
        <v>154</v>
      </c>
      <c r="J413" s="4" t="s">
        <v>45</v>
      </c>
      <c r="K413" s="4">
        <v>250</v>
      </c>
      <c r="L413" s="80">
        <v>44418</v>
      </c>
      <c r="M413" s="37" t="s">
        <v>46</v>
      </c>
      <c r="N413" s="4">
        <v>100</v>
      </c>
      <c r="O413" s="4">
        <v>5</v>
      </c>
      <c r="P413" s="5">
        <v>44420</v>
      </c>
      <c r="Q413" s="147" t="s">
        <v>47</v>
      </c>
      <c r="R413" s="147" t="s">
        <v>47</v>
      </c>
      <c r="S413" s="147" t="s">
        <v>47</v>
      </c>
      <c r="T413" s="6">
        <v>29.44</v>
      </c>
      <c r="AI413" s="4">
        <v>2</v>
      </c>
      <c r="AJ413" s="4" t="s">
        <v>166</v>
      </c>
      <c r="AL413" s="4" t="s">
        <v>44</v>
      </c>
      <c r="AM413" s="4" t="s">
        <v>44</v>
      </c>
      <c r="AN413" s="4">
        <v>75.710632320000002</v>
      </c>
    </row>
    <row r="414" spans="1:40">
      <c r="A414" s="36" t="s">
        <v>58</v>
      </c>
      <c r="B414" s="36" t="s">
        <v>59</v>
      </c>
      <c r="C414" s="56" t="s">
        <v>154</v>
      </c>
      <c r="D414" s="37" t="s">
        <v>49</v>
      </c>
      <c r="E414" s="80">
        <v>44418</v>
      </c>
      <c r="F414" s="5">
        <v>44418</v>
      </c>
      <c r="G414" s="37" t="s">
        <v>50</v>
      </c>
      <c r="H414" s="37"/>
      <c r="I414" s="37" t="s">
        <v>154</v>
      </c>
      <c r="J414" s="4" t="s">
        <v>45</v>
      </c>
      <c r="K414" s="4">
        <v>40</v>
      </c>
      <c r="L414" s="80">
        <v>44418</v>
      </c>
      <c r="M414" s="37" t="s">
        <v>50</v>
      </c>
      <c r="N414" s="4">
        <v>60</v>
      </c>
      <c r="O414" s="4">
        <v>5</v>
      </c>
      <c r="P414" s="5">
        <v>44420</v>
      </c>
      <c r="Q414" s="147">
        <v>38.090000000000003</v>
      </c>
      <c r="R414" s="147">
        <v>39.01</v>
      </c>
      <c r="S414" s="147">
        <v>26.78</v>
      </c>
      <c r="T414" s="6">
        <v>27.39</v>
      </c>
      <c r="AI414" s="4">
        <v>2</v>
      </c>
      <c r="AJ414" s="4" t="s">
        <v>167</v>
      </c>
      <c r="AL414" s="4" t="s">
        <v>44</v>
      </c>
      <c r="AM414" s="4" t="s">
        <v>44</v>
      </c>
    </row>
    <row r="415" spans="1:40">
      <c r="A415" s="36" t="s">
        <v>145</v>
      </c>
      <c r="B415" s="36" t="s">
        <v>144</v>
      </c>
      <c r="C415" s="56" t="s">
        <v>44</v>
      </c>
      <c r="D415" s="37" t="s">
        <v>49</v>
      </c>
      <c r="E415" s="5">
        <v>44418</v>
      </c>
      <c r="F415" s="5">
        <v>44418</v>
      </c>
      <c r="G415" s="37" t="s">
        <v>43</v>
      </c>
      <c r="H415" s="37"/>
      <c r="I415" s="37" t="s">
        <v>154</v>
      </c>
      <c r="J415" s="4" t="s">
        <v>45</v>
      </c>
      <c r="K415" s="4">
        <v>250</v>
      </c>
      <c r="L415" s="80">
        <v>44419</v>
      </c>
      <c r="M415" s="37" t="s">
        <v>46</v>
      </c>
      <c r="N415" s="4">
        <v>100</v>
      </c>
      <c r="O415" s="4">
        <v>5</v>
      </c>
      <c r="P415" s="5">
        <v>44420</v>
      </c>
      <c r="Q415" s="6">
        <v>28.29</v>
      </c>
      <c r="R415" s="6">
        <v>29.23</v>
      </c>
      <c r="S415" s="6">
        <v>31.38</v>
      </c>
      <c r="T415" s="6">
        <v>35.450000000000003</v>
      </c>
      <c r="AI415" s="4">
        <v>2</v>
      </c>
      <c r="AJ415" s="4" t="s">
        <v>166</v>
      </c>
      <c r="AL415" s="4" t="s">
        <v>44</v>
      </c>
      <c r="AM415" s="4" t="s">
        <v>44</v>
      </c>
      <c r="AN415" s="4">
        <v>75.710632320000002</v>
      </c>
    </row>
    <row r="416" spans="1:40">
      <c r="A416" s="36" t="s">
        <v>145</v>
      </c>
      <c r="B416" s="36" t="s">
        <v>144</v>
      </c>
      <c r="C416" s="56" t="s">
        <v>44</v>
      </c>
      <c r="D416" s="37" t="s">
        <v>49</v>
      </c>
      <c r="E416" s="5">
        <v>44418</v>
      </c>
      <c r="F416" s="5">
        <v>44418</v>
      </c>
      <c r="G416" s="37" t="s">
        <v>50</v>
      </c>
      <c r="H416" s="37"/>
      <c r="I416" s="37" t="s">
        <v>154</v>
      </c>
      <c r="J416" s="4" t="s">
        <v>45</v>
      </c>
      <c r="K416" s="4">
        <v>40</v>
      </c>
      <c r="L416" s="5">
        <v>44419</v>
      </c>
      <c r="M416" s="37" t="s">
        <v>50</v>
      </c>
      <c r="N416" s="4">
        <v>60</v>
      </c>
      <c r="O416" s="4">
        <v>5</v>
      </c>
      <c r="P416" s="5">
        <v>44420</v>
      </c>
      <c r="Q416" s="6">
        <v>28.45</v>
      </c>
      <c r="R416" s="6">
        <v>28.79</v>
      </c>
      <c r="U416" s="10" t="s">
        <v>168</v>
      </c>
      <c r="AI416" s="4">
        <v>2</v>
      </c>
      <c r="AJ416" s="4" t="s">
        <v>167</v>
      </c>
      <c r="AL416" s="4" t="s">
        <v>44</v>
      </c>
      <c r="AM416" s="4" t="s">
        <v>44</v>
      </c>
    </row>
    <row r="417" spans="1:40">
      <c r="A417" s="36" t="s">
        <v>145</v>
      </c>
      <c r="B417" s="36" t="s">
        <v>144</v>
      </c>
      <c r="C417" s="56" t="s">
        <v>44</v>
      </c>
      <c r="D417" s="37" t="s">
        <v>49</v>
      </c>
      <c r="E417" s="5">
        <v>44418</v>
      </c>
      <c r="F417" s="5">
        <v>44418</v>
      </c>
      <c r="G417" s="37" t="s">
        <v>43</v>
      </c>
      <c r="H417" s="37"/>
      <c r="I417" s="37" t="s">
        <v>154</v>
      </c>
      <c r="J417" s="4" t="s">
        <v>45</v>
      </c>
      <c r="K417" s="4">
        <v>250</v>
      </c>
      <c r="L417" s="5">
        <v>44419</v>
      </c>
      <c r="M417" s="37" t="s">
        <v>46</v>
      </c>
      <c r="N417" s="4">
        <v>100</v>
      </c>
      <c r="O417" s="4">
        <v>5</v>
      </c>
      <c r="P417" s="5">
        <v>44420</v>
      </c>
      <c r="Q417" s="6">
        <v>27.22</v>
      </c>
      <c r="R417" s="6">
        <v>27.23</v>
      </c>
      <c r="S417" s="147" t="s">
        <v>47</v>
      </c>
      <c r="T417" s="6">
        <v>29.19</v>
      </c>
      <c r="AI417" s="4">
        <v>2</v>
      </c>
      <c r="AJ417" s="4" t="s">
        <v>166</v>
      </c>
      <c r="AL417" s="4" t="s">
        <v>44</v>
      </c>
      <c r="AM417" s="4" t="s">
        <v>44</v>
      </c>
      <c r="AN417" s="4">
        <v>75.710632320000002</v>
      </c>
    </row>
    <row r="418" spans="1:40">
      <c r="A418" s="36" t="s">
        <v>145</v>
      </c>
      <c r="B418" s="36" t="s">
        <v>144</v>
      </c>
      <c r="C418" s="56" t="s">
        <v>44</v>
      </c>
      <c r="D418" s="37" t="s">
        <v>49</v>
      </c>
      <c r="E418" s="5">
        <v>44418</v>
      </c>
      <c r="F418" s="5">
        <v>44418</v>
      </c>
      <c r="G418" s="37" t="s">
        <v>50</v>
      </c>
      <c r="H418" s="37"/>
      <c r="I418" s="37" t="s">
        <v>154</v>
      </c>
      <c r="J418" s="4" t="s">
        <v>45</v>
      </c>
      <c r="K418" s="4">
        <v>40</v>
      </c>
      <c r="L418" s="5">
        <v>44419</v>
      </c>
      <c r="M418" s="37" t="s">
        <v>50</v>
      </c>
      <c r="N418" s="4">
        <v>60</v>
      </c>
      <c r="O418" s="4">
        <v>5</v>
      </c>
      <c r="P418" s="5">
        <v>44420</v>
      </c>
      <c r="Q418" s="6">
        <v>29.18</v>
      </c>
      <c r="R418" s="6">
        <v>29.33</v>
      </c>
      <c r="U418" s="10" t="s">
        <v>168</v>
      </c>
      <c r="AI418" s="4">
        <v>2</v>
      </c>
      <c r="AJ418" s="4" t="s">
        <v>167</v>
      </c>
      <c r="AL418" s="4" t="s">
        <v>44</v>
      </c>
      <c r="AM418" s="4" t="s">
        <v>44</v>
      </c>
    </row>
    <row r="419" spans="1:40">
      <c r="A419" s="36" t="s">
        <v>149</v>
      </c>
      <c r="B419" s="36" t="s">
        <v>150</v>
      </c>
      <c r="C419" s="56" t="s">
        <v>44</v>
      </c>
      <c r="D419" s="37" t="s">
        <v>49</v>
      </c>
      <c r="E419" s="5">
        <v>44418</v>
      </c>
      <c r="F419" s="5">
        <v>44418</v>
      </c>
      <c r="G419" s="37" t="s">
        <v>43</v>
      </c>
      <c r="H419" s="37"/>
      <c r="I419" s="37" t="s">
        <v>154</v>
      </c>
      <c r="J419" s="4" t="s">
        <v>45</v>
      </c>
      <c r="K419" s="4">
        <v>250</v>
      </c>
      <c r="L419" s="5">
        <v>44419</v>
      </c>
      <c r="M419" s="37" t="s">
        <v>46</v>
      </c>
      <c r="N419" s="4">
        <v>100</v>
      </c>
      <c r="O419" s="4">
        <v>5</v>
      </c>
      <c r="P419" s="5">
        <v>44425</v>
      </c>
      <c r="Q419" s="6">
        <v>32.590000000000003</v>
      </c>
      <c r="R419" s="147">
        <v>33.090000000000003</v>
      </c>
      <c r="S419" s="6">
        <v>27.31</v>
      </c>
      <c r="T419" s="6">
        <v>27.35</v>
      </c>
      <c r="U419" s="10" t="s">
        <v>169</v>
      </c>
      <c r="AF419" s="4" t="s">
        <v>170</v>
      </c>
      <c r="AI419" s="4">
        <v>2</v>
      </c>
      <c r="AJ419" s="64" t="s">
        <v>171</v>
      </c>
      <c r="AL419" s="4" t="s">
        <v>44</v>
      </c>
      <c r="AM419" s="4" t="s">
        <v>44</v>
      </c>
    </row>
    <row r="420" spans="1:40">
      <c r="A420" s="36" t="s">
        <v>149</v>
      </c>
      <c r="B420" s="36" t="s">
        <v>150</v>
      </c>
      <c r="C420" s="56" t="s">
        <v>44</v>
      </c>
      <c r="D420" s="37" t="s">
        <v>49</v>
      </c>
      <c r="E420" s="5">
        <v>44418</v>
      </c>
      <c r="F420" s="5">
        <v>44418</v>
      </c>
      <c r="G420" s="37" t="s">
        <v>50</v>
      </c>
      <c r="H420" s="37"/>
      <c r="I420" s="37" t="s">
        <v>154</v>
      </c>
      <c r="J420" s="4" t="s">
        <v>45</v>
      </c>
      <c r="K420" s="4">
        <v>40</v>
      </c>
      <c r="L420" s="5">
        <v>44419</v>
      </c>
      <c r="M420" s="37" t="s">
        <v>50</v>
      </c>
      <c r="N420" s="4">
        <v>60</v>
      </c>
      <c r="O420" s="4">
        <v>5</v>
      </c>
      <c r="P420" s="5">
        <v>44420</v>
      </c>
      <c r="Q420" s="6">
        <v>30.64</v>
      </c>
      <c r="R420" s="6">
        <v>30.39</v>
      </c>
      <c r="U420" s="10" t="s">
        <v>168</v>
      </c>
      <c r="AI420" s="4">
        <v>2</v>
      </c>
      <c r="AJ420" s="4" t="s">
        <v>167</v>
      </c>
      <c r="AL420" s="4" t="s">
        <v>44</v>
      </c>
      <c r="AM420" s="4" t="s">
        <v>44</v>
      </c>
    </row>
    <row r="421" spans="1:40">
      <c r="A421" s="36" t="s">
        <v>149</v>
      </c>
      <c r="B421" s="36" t="s">
        <v>150</v>
      </c>
      <c r="C421" s="56" t="s">
        <v>44</v>
      </c>
      <c r="D421" s="37" t="s">
        <v>49</v>
      </c>
      <c r="E421" s="5">
        <v>44418</v>
      </c>
      <c r="F421" s="5">
        <v>44418</v>
      </c>
      <c r="G421" s="37" t="s">
        <v>43</v>
      </c>
      <c r="H421" s="37"/>
      <c r="I421" s="37" t="s">
        <v>154</v>
      </c>
      <c r="J421" s="4" t="s">
        <v>45</v>
      </c>
      <c r="K421" s="4">
        <v>250</v>
      </c>
      <c r="L421" s="5">
        <v>44419</v>
      </c>
      <c r="M421" s="37" t="s">
        <v>46</v>
      </c>
      <c r="N421" s="4">
        <v>100</v>
      </c>
      <c r="O421" s="4">
        <v>5</v>
      </c>
      <c r="P421" s="5">
        <v>44420</v>
      </c>
      <c r="Q421" s="6">
        <v>29.34</v>
      </c>
      <c r="R421" s="6">
        <v>29.26</v>
      </c>
      <c r="S421" s="6">
        <v>28.97</v>
      </c>
      <c r="T421" s="6">
        <v>29.85</v>
      </c>
      <c r="AI421" s="4">
        <v>2</v>
      </c>
      <c r="AJ421" s="4" t="s">
        <v>166</v>
      </c>
      <c r="AL421" s="4" t="s">
        <v>44</v>
      </c>
      <c r="AM421" s="4" t="s">
        <v>44</v>
      </c>
      <c r="AN421" s="4">
        <v>75.710632320000002</v>
      </c>
    </row>
    <row r="422" spans="1:40" ht="15.75" customHeight="1">
      <c r="A422" s="36" t="s">
        <v>149</v>
      </c>
      <c r="B422" s="36" t="s">
        <v>150</v>
      </c>
      <c r="C422" s="56" t="s">
        <v>44</v>
      </c>
      <c r="D422" s="37" t="s">
        <v>49</v>
      </c>
      <c r="E422" s="5">
        <v>44418</v>
      </c>
      <c r="F422" s="5">
        <v>44418</v>
      </c>
      <c r="G422" s="37" t="s">
        <v>50</v>
      </c>
      <c r="H422" s="37"/>
      <c r="I422" s="37" t="s">
        <v>154</v>
      </c>
      <c r="J422" s="4" t="s">
        <v>45</v>
      </c>
      <c r="K422" s="4">
        <v>40</v>
      </c>
      <c r="L422" s="5">
        <v>44419</v>
      </c>
      <c r="M422" s="37" t="s">
        <v>50</v>
      </c>
      <c r="N422" s="4">
        <v>60</v>
      </c>
      <c r="O422" s="4">
        <v>5</v>
      </c>
      <c r="P422" s="5">
        <v>44420</v>
      </c>
      <c r="Q422" s="6">
        <v>29.52</v>
      </c>
      <c r="R422" s="6">
        <v>30.15</v>
      </c>
      <c r="U422" s="10" t="s">
        <v>168</v>
      </c>
      <c r="AI422" s="4">
        <v>2</v>
      </c>
      <c r="AJ422" s="4" t="s">
        <v>167</v>
      </c>
      <c r="AL422" s="4" t="s">
        <v>44</v>
      </c>
      <c r="AM422" s="4" t="s">
        <v>44</v>
      </c>
    </row>
    <row r="423" spans="1:40">
      <c r="A423" s="36" t="s">
        <v>116</v>
      </c>
      <c r="B423" s="36" t="s">
        <v>114</v>
      </c>
      <c r="C423" s="56" t="s">
        <v>154</v>
      </c>
      <c r="D423" s="37" t="s">
        <v>49</v>
      </c>
      <c r="E423" s="5">
        <v>44418</v>
      </c>
      <c r="F423" s="5">
        <v>44418</v>
      </c>
      <c r="G423" s="37" t="s">
        <v>43</v>
      </c>
      <c r="H423" s="37"/>
      <c r="I423" s="37" t="s">
        <v>154</v>
      </c>
      <c r="J423" s="4" t="s">
        <v>45</v>
      </c>
      <c r="K423" s="4">
        <v>250</v>
      </c>
      <c r="L423" s="5">
        <v>44419</v>
      </c>
      <c r="M423" s="37" t="s">
        <v>46</v>
      </c>
      <c r="N423" s="4">
        <v>100</v>
      </c>
      <c r="O423" s="4">
        <v>5</v>
      </c>
      <c r="P423" s="5">
        <v>44425</v>
      </c>
      <c r="Q423" s="6">
        <v>30.05</v>
      </c>
      <c r="R423" s="147">
        <v>30.25</v>
      </c>
      <c r="S423" s="6">
        <v>27.24</v>
      </c>
      <c r="T423" s="6">
        <v>27.09</v>
      </c>
      <c r="U423" s="10" t="s">
        <v>172</v>
      </c>
      <c r="AF423" s="4" t="s">
        <v>170</v>
      </c>
      <c r="AI423" s="4">
        <v>2</v>
      </c>
      <c r="AJ423" s="4" t="s">
        <v>171</v>
      </c>
      <c r="AL423" s="4" t="s">
        <v>44</v>
      </c>
      <c r="AM423" s="4" t="s">
        <v>44</v>
      </c>
    </row>
    <row r="424" spans="1:40">
      <c r="A424" s="36" t="s">
        <v>116</v>
      </c>
      <c r="B424" s="36" t="s">
        <v>114</v>
      </c>
      <c r="C424" s="56" t="s">
        <v>154</v>
      </c>
      <c r="D424" s="37" t="s">
        <v>49</v>
      </c>
      <c r="E424" s="5">
        <v>44418</v>
      </c>
      <c r="F424" s="5">
        <v>44418</v>
      </c>
      <c r="G424" s="37" t="s">
        <v>50</v>
      </c>
      <c r="H424" s="37"/>
      <c r="I424" s="37" t="s">
        <v>154</v>
      </c>
      <c r="J424" s="4" t="s">
        <v>45</v>
      </c>
      <c r="K424" s="4">
        <v>40</v>
      </c>
      <c r="L424" s="5">
        <v>44419</v>
      </c>
      <c r="M424" s="37" t="s">
        <v>50</v>
      </c>
      <c r="N424" s="4">
        <v>60</v>
      </c>
      <c r="O424" s="4">
        <v>5</v>
      </c>
      <c r="P424" s="5">
        <v>44420</v>
      </c>
      <c r="Q424" s="6">
        <v>34.86</v>
      </c>
      <c r="R424" s="6">
        <v>35.520000000000003</v>
      </c>
      <c r="S424" s="6">
        <v>27.86</v>
      </c>
      <c r="T424" s="6">
        <v>27.5</v>
      </c>
      <c r="AI424" s="4">
        <v>2</v>
      </c>
      <c r="AJ424" s="4" t="s">
        <v>167</v>
      </c>
      <c r="AL424" s="4" t="s">
        <v>44</v>
      </c>
      <c r="AM424" s="4" t="s">
        <v>44</v>
      </c>
    </row>
    <row r="425" spans="1:40">
      <c r="A425" s="36" t="s">
        <v>143</v>
      </c>
      <c r="B425" s="36" t="s">
        <v>144</v>
      </c>
      <c r="C425" s="56" t="s">
        <v>44</v>
      </c>
      <c r="D425" s="37" t="s">
        <v>49</v>
      </c>
      <c r="E425" s="5">
        <v>44418</v>
      </c>
      <c r="F425" s="5">
        <v>44418</v>
      </c>
      <c r="G425" s="37" t="s">
        <v>43</v>
      </c>
      <c r="H425" s="37"/>
      <c r="I425" s="37" t="s">
        <v>154</v>
      </c>
      <c r="J425" s="4" t="s">
        <v>45</v>
      </c>
      <c r="K425" s="4">
        <v>250</v>
      </c>
      <c r="L425" s="5">
        <v>44419</v>
      </c>
      <c r="M425" s="37" t="s">
        <v>46</v>
      </c>
      <c r="N425" s="4">
        <v>100</v>
      </c>
      <c r="O425" s="4">
        <v>5</v>
      </c>
      <c r="P425" s="5">
        <v>44420</v>
      </c>
      <c r="Q425" s="6">
        <v>29.21</v>
      </c>
      <c r="R425" s="6">
        <v>28.28</v>
      </c>
      <c r="S425" s="6">
        <v>33.909999999999997</v>
      </c>
      <c r="T425" s="6">
        <v>34.4</v>
      </c>
      <c r="AI425" s="4">
        <v>2</v>
      </c>
      <c r="AJ425" s="4" t="s">
        <v>166</v>
      </c>
      <c r="AL425" s="4" t="s">
        <v>44</v>
      </c>
      <c r="AM425" s="4" t="s">
        <v>44</v>
      </c>
      <c r="AN425" s="4">
        <v>75.710632320000002</v>
      </c>
    </row>
    <row r="426" spans="1:40">
      <c r="A426" s="36" t="s">
        <v>143</v>
      </c>
      <c r="B426" s="36" t="s">
        <v>144</v>
      </c>
      <c r="C426" s="56" t="s">
        <v>44</v>
      </c>
      <c r="D426" s="37" t="s">
        <v>49</v>
      </c>
      <c r="E426" s="5">
        <v>44418</v>
      </c>
      <c r="F426" s="5">
        <v>44418</v>
      </c>
      <c r="G426" s="37" t="s">
        <v>50</v>
      </c>
      <c r="H426" s="37"/>
      <c r="I426" s="37" t="s">
        <v>154</v>
      </c>
      <c r="J426" s="4" t="s">
        <v>45</v>
      </c>
      <c r="K426" s="4">
        <v>40</v>
      </c>
      <c r="L426" s="5">
        <v>44419</v>
      </c>
      <c r="M426" s="37" t="s">
        <v>50</v>
      </c>
      <c r="N426" s="4">
        <v>60</v>
      </c>
      <c r="O426" s="4">
        <v>5</v>
      </c>
      <c r="P426" s="5">
        <v>44420</v>
      </c>
      <c r="Q426" s="6">
        <v>30.17</v>
      </c>
      <c r="R426" s="6">
        <v>30.65</v>
      </c>
      <c r="U426" s="10" t="s">
        <v>168</v>
      </c>
      <c r="AI426" s="4">
        <v>2</v>
      </c>
      <c r="AJ426" s="4" t="s">
        <v>167</v>
      </c>
      <c r="AL426" s="4" t="s">
        <v>44</v>
      </c>
      <c r="AM426" s="4" t="s">
        <v>44</v>
      </c>
    </row>
    <row r="427" spans="1:40">
      <c r="A427" s="36" t="s">
        <v>143</v>
      </c>
      <c r="B427" s="36" t="s">
        <v>144</v>
      </c>
      <c r="C427" s="56" t="s">
        <v>44</v>
      </c>
      <c r="D427" s="37" t="s">
        <v>49</v>
      </c>
      <c r="E427" s="5">
        <v>44418</v>
      </c>
      <c r="F427" s="5">
        <v>44418</v>
      </c>
      <c r="G427" s="37" t="s">
        <v>43</v>
      </c>
      <c r="H427" s="37"/>
      <c r="I427" s="37" t="s">
        <v>154</v>
      </c>
      <c r="J427" s="4" t="s">
        <v>45</v>
      </c>
      <c r="K427" s="4">
        <v>250</v>
      </c>
      <c r="L427" s="5">
        <v>44419</v>
      </c>
      <c r="M427" s="37" t="s">
        <v>46</v>
      </c>
      <c r="N427" s="4">
        <v>100</v>
      </c>
      <c r="O427" s="4">
        <v>5</v>
      </c>
      <c r="P427" s="5">
        <v>44420</v>
      </c>
      <c r="Q427" s="6">
        <v>30.97</v>
      </c>
      <c r="R427" s="6">
        <v>30.12</v>
      </c>
      <c r="S427" s="6">
        <v>31.79</v>
      </c>
      <c r="T427" s="6">
        <v>30.41</v>
      </c>
      <c r="AI427" s="4">
        <v>2</v>
      </c>
      <c r="AJ427" s="4" t="s">
        <v>166</v>
      </c>
      <c r="AL427" s="4" t="s">
        <v>44</v>
      </c>
      <c r="AM427" s="4" t="s">
        <v>44</v>
      </c>
      <c r="AN427" s="4">
        <v>75.710632320000002</v>
      </c>
    </row>
    <row r="428" spans="1:40">
      <c r="A428" s="36" t="s">
        <v>143</v>
      </c>
      <c r="B428" s="36" t="s">
        <v>144</v>
      </c>
      <c r="C428" s="56" t="s">
        <v>44</v>
      </c>
      <c r="D428" s="37" t="s">
        <v>49</v>
      </c>
      <c r="E428" s="5">
        <v>44418</v>
      </c>
      <c r="F428" s="5">
        <v>44418</v>
      </c>
      <c r="G428" s="37" t="s">
        <v>50</v>
      </c>
      <c r="H428" s="37"/>
      <c r="I428" s="37" t="s">
        <v>154</v>
      </c>
      <c r="J428" s="4" t="s">
        <v>45</v>
      </c>
      <c r="K428" s="4">
        <v>40</v>
      </c>
      <c r="L428" s="5">
        <v>44419</v>
      </c>
      <c r="M428" s="37" t="s">
        <v>50</v>
      </c>
      <c r="N428" s="4">
        <v>60</v>
      </c>
      <c r="O428" s="4">
        <v>5</v>
      </c>
      <c r="P428" s="5">
        <v>44420</v>
      </c>
      <c r="Q428" s="6">
        <v>33.54</v>
      </c>
      <c r="R428" s="6">
        <v>33.08</v>
      </c>
      <c r="U428" s="10" t="s">
        <v>168</v>
      </c>
      <c r="AI428" s="4">
        <v>2</v>
      </c>
      <c r="AJ428" s="4" t="s">
        <v>167</v>
      </c>
      <c r="AL428" s="4" t="s">
        <v>44</v>
      </c>
      <c r="AM428" s="4" t="s">
        <v>44</v>
      </c>
    </row>
    <row r="429" spans="1:40">
      <c r="A429" s="36" t="s">
        <v>115</v>
      </c>
      <c r="B429" s="10" t="s">
        <v>111</v>
      </c>
      <c r="C429" s="56" t="s">
        <v>44</v>
      </c>
      <c r="D429" s="37" t="s">
        <v>49</v>
      </c>
      <c r="E429" s="5">
        <v>44418</v>
      </c>
      <c r="F429" s="5">
        <v>44418</v>
      </c>
      <c r="G429" s="37" t="s">
        <v>43</v>
      </c>
      <c r="H429" s="37"/>
      <c r="I429" s="37" t="s">
        <v>154</v>
      </c>
      <c r="J429" s="4" t="s">
        <v>45</v>
      </c>
      <c r="K429" s="4">
        <v>250</v>
      </c>
      <c r="L429" s="5">
        <v>44419</v>
      </c>
      <c r="M429" s="37" t="s">
        <v>46</v>
      </c>
      <c r="N429" s="4">
        <v>100</v>
      </c>
      <c r="O429" s="4">
        <v>5</v>
      </c>
      <c r="P429" s="5">
        <v>44420</v>
      </c>
      <c r="Q429" s="6">
        <v>30.6</v>
      </c>
      <c r="R429" s="6">
        <v>30.43</v>
      </c>
      <c r="S429" s="6">
        <v>34.69</v>
      </c>
      <c r="T429" s="6">
        <v>35.200000000000003</v>
      </c>
      <c r="AI429" s="4">
        <v>2</v>
      </c>
      <c r="AJ429" s="4" t="s">
        <v>166</v>
      </c>
      <c r="AL429" s="4" t="s">
        <v>44</v>
      </c>
      <c r="AM429" s="4" t="s">
        <v>44</v>
      </c>
      <c r="AN429" s="4">
        <v>75.710632320000002</v>
      </c>
    </row>
    <row r="430" spans="1:40">
      <c r="A430" s="36" t="s">
        <v>115</v>
      </c>
      <c r="B430" s="10" t="s">
        <v>111</v>
      </c>
      <c r="C430" s="56" t="s">
        <v>44</v>
      </c>
      <c r="D430" s="37" t="s">
        <v>49</v>
      </c>
      <c r="E430" s="5">
        <v>44418</v>
      </c>
      <c r="F430" s="5">
        <v>44418</v>
      </c>
      <c r="G430" s="37" t="s">
        <v>50</v>
      </c>
      <c r="H430" s="37"/>
      <c r="I430" s="37" t="s">
        <v>154</v>
      </c>
      <c r="J430" s="4" t="s">
        <v>45</v>
      </c>
      <c r="K430" s="4">
        <v>40</v>
      </c>
      <c r="L430" s="5">
        <v>44419</v>
      </c>
      <c r="M430" s="37" t="s">
        <v>50</v>
      </c>
      <c r="N430" s="4">
        <v>60</v>
      </c>
      <c r="O430" s="4">
        <v>5</v>
      </c>
      <c r="P430" s="5">
        <v>44420</v>
      </c>
      <c r="Q430" s="6">
        <v>30.28</v>
      </c>
      <c r="R430" s="6">
        <v>30.25</v>
      </c>
      <c r="S430" s="6">
        <v>25.99</v>
      </c>
      <c r="T430" s="6">
        <v>26.64</v>
      </c>
      <c r="AI430" s="4">
        <v>2</v>
      </c>
      <c r="AJ430" s="4" t="s">
        <v>167</v>
      </c>
      <c r="AL430" s="4" t="s">
        <v>44</v>
      </c>
      <c r="AM430" s="4" t="s">
        <v>44</v>
      </c>
    </row>
    <row r="431" spans="1:40">
      <c r="A431" s="36" t="s">
        <v>115</v>
      </c>
      <c r="B431" s="10" t="s">
        <v>111</v>
      </c>
      <c r="C431" s="56" t="s">
        <v>44</v>
      </c>
      <c r="D431" s="37" t="s">
        <v>49</v>
      </c>
      <c r="E431" s="5">
        <v>44418</v>
      </c>
      <c r="F431" s="5">
        <v>44418</v>
      </c>
      <c r="G431" s="37" t="s">
        <v>43</v>
      </c>
      <c r="H431" s="37"/>
      <c r="I431" s="37" t="s">
        <v>154</v>
      </c>
      <c r="J431" s="4" t="s">
        <v>45</v>
      </c>
      <c r="K431" s="4">
        <v>250</v>
      </c>
      <c r="L431" s="5">
        <v>44419</v>
      </c>
      <c r="M431" s="37" t="s">
        <v>46</v>
      </c>
      <c r="N431" s="4">
        <v>100</v>
      </c>
      <c r="O431" s="4">
        <v>5</v>
      </c>
      <c r="P431" s="5">
        <v>44425</v>
      </c>
      <c r="Q431" s="6">
        <v>32.020000000000003</v>
      </c>
      <c r="R431" s="147">
        <v>32.04</v>
      </c>
      <c r="S431" s="6">
        <v>27.29</v>
      </c>
      <c r="T431" s="147">
        <v>27.52</v>
      </c>
      <c r="U431" s="10" t="s">
        <v>172</v>
      </c>
      <c r="AF431" s="4" t="s">
        <v>170</v>
      </c>
      <c r="AI431" s="4">
        <v>2</v>
      </c>
      <c r="AJ431" s="4" t="s">
        <v>171</v>
      </c>
      <c r="AL431" s="4" t="s">
        <v>44</v>
      </c>
      <c r="AM431" s="4" t="s">
        <v>44</v>
      </c>
    </row>
    <row r="432" spans="1:40">
      <c r="A432" s="36" t="s">
        <v>115</v>
      </c>
      <c r="B432" s="10" t="s">
        <v>111</v>
      </c>
      <c r="C432" s="56" t="s">
        <v>44</v>
      </c>
      <c r="D432" s="37" t="s">
        <v>49</v>
      </c>
      <c r="E432" s="5">
        <v>44418</v>
      </c>
      <c r="F432" s="5">
        <v>44418</v>
      </c>
      <c r="G432" s="37" t="s">
        <v>50</v>
      </c>
      <c r="H432" s="37"/>
      <c r="I432" s="37" t="s">
        <v>154</v>
      </c>
      <c r="J432" s="4" t="s">
        <v>45</v>
      </c>
      <c r="K432" s="4">
        <v>40</v>
      </c>
      <c r="L432" s="5">
        <v>44419</v>
      </c>
      <c r="M432" s="37" t="s">
        <v>50</v>
      </c>
      <c r="N432" s="4">
        <v>60</v>
      </c>
      <c r="O432" s="4">
        <v>5</v>
      </c>
      <c r="P432" s="5">
        <v>44420</v>
      </c>
      <c r="Q432" s="6">
        <v>29.59</v>
      </c>
      <c r="R432" s="6">
        <v>30.58</v>
      </c>
      <c r="U432" s="10" t="s">
        <v>168</v>
      </c>
      <c r="AI432" s="4">
        <v>2</v>
      </c>
      <c r="AJ432" s="4" t="s">
        <v>167</v>
      </c>
      <c r="AL432" s="4" t="s">
        <v>44</v>
      </c>
      <c r="AM432" s="4" t="s">
        <v>44</v>
      </c>
    </row>
    <row r="433" spans="1:40">
      <c r="A433" s="36" t="s">
        <v>125</v>
      </c>
      <c r="B433" s="10" t="s">
        <v>111</v>
      </c>
      <c r="C433" s="56" t="s">
        <v>154</v>
      </c>
      <c r="D433" s="37" t="s">
        <v>49</v>
      </c>
      <c r="E433" s="5">
        <v>44418</v>
      </c>
      <c r="F433" s="5">
        <v>44418</v>
      </c>
      <c r="G433" s="37" t="s">
        <v>43</v>
      </c>
      <c r="H433" s="37"/>
      <c r="I433" s="37" t="s">
        <v>154</v>
      </c>
      <c r="J433" s="4" t="s">
        <v>45</v>
      </c>
      <c r="K433" s="4">
        <v>250</v>
      </c>
      <c r="L433" s="5">
        <v>44419</v>
      </c>
      <c r="M433" s="37" t="s">
        <v>46</v>
      </c>
      <c r="N433" s="4">
        <v>100</v>
      </c>
      <c r="O433" s="4">
        <v>5</v>
      </c>
      <c r="P433" s="5">
        <v>44420</v>
      </c>
      <c r="Q433" s="147" t="s">
        <v>47</v>
      </c>
      <c r="R433" s="147" t="s">
        <v>47</v>
      </c>
      <c r="S433" s="147" t="s">
        <v>47</v>
      </c>
      <c r="T433" s="147" t="s">
        <v>47</v>
      </c>
      <c r="U433" s="36" t="s">
        <v>173</v>
      </c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I433" s="4">
        <v>2</v>
      </c>
      <c r="AJ433" s="4" t="s">
        <v>166</v>
      </c>
      <c r="AL433" s="4" t="s">
        <v>44</v>
      </c>
      <c r="AM433" s="4" t="s">
        <v>44</v>
      </c>
      <c r="AN433" s="4">
        <v>75.710632320000002</v>
      </c>
    </row>
    <row r="434" spans="1:40">
      <c r="A434" s="10" t="s">
        <v>125</v>
      </c>
      <c r="B434" s="10" t="s">
        <v>111</v>
      </c>
      <c r="C434" s="56" t="s">
        <v>154</v>
      </c>
      <c r="D434" s="37" t="s">
        <v>49</v>
      </c>
      <c r="E434" s="5">
        <v>44418</v>
      </c>
      <c r="F434" s="5">
        <v>44418</v>
      </c>
      <c r="G434" s="37" t="s">
        <v>50</v>
      </c>
      <c r="H434" s="37"/>
      <c r="I434" s="37" t="s">
        <v>154</v>
      </c>
      <c r="J434" s="4" t="s">
        <v>45</v>
      </c>
      <c r="K434" s="4">
        <v>40</v>
      </c>
      <c r="L434" s="5">
        <v>44419</v>
      </c>
      <c r="M434" s="37" t="s">
        <v>50</v>
      </c>
      <c r="N434" s="4">
        <v>60</v>
      </c>
      <c r="O434" s="4">
        <v>5</v>
      </c>
      <c r="P434" s="5">
        <v>44420</v>
      </c>
      <c r="Q434" s="6">
        <v>32.22</v>
      </c>
      <c r="R434" s="6">
        <v>31.78</v>
      </c>
      <c r="S434" s="6">
        <v>30.8</v>
      </c>
      <c r="T434" s="6">
        <v>27.12</v>
      </c>
      <c r="AI434" s="4">
        <v>2</v>
      </c>
      <c r="AJ434" s="4" t="s">
        <v>167</v>
      </c>
      <c r="AL434" s="4" t="s">
        <v>44</v>
      </c>
      <c r="AM434" s="4" t="s">
        <v>44</v>
      </c>
    </row>
    <row r="435" spans="1:40">
      <c r="A435" s="36" t="s">
        <v>124</v>
      </c>
      <c r="B435" s="10" t="s">
        <v>114</v>
      </c>
      <c r="C435" s="43" t="s">
        <v>154</v>
      </c>
      <c r="D435" s="4" t="s">
        <v>49</v>
      </c>
      <c r="E435" s="5">
        <v>44418</v>
      </c>
      <c r="F435" s="5">
        <v>44418</v>
      </c>
      <c r="G435" s="4" t="s">
        <v>136</v>
      </c>
      <c r="I435" s="37" t="s">
        <v>154</v>
      </c>
      <c r="J435" s="4" t="s">
        <v>45</v>
      </c>
      <c r="K435" s="4">
        <v>40</v>
      </c>
      <c r="L435" s="5">
        <v>44419</v>
      </c>
      <c r="M435" s="4" t="s">
        <v>136</v>
      </c>
      <c r="N435" s="4">
        <v>60</v>
      </c>
      <c r="O435" s="4">
        <v>5</v>
      </c>
      <c r="P435" s="5">
        <v>44420</v>
      </c>
      <c r="Q435" s="6">
        <v>32.6</v>
      </c>
      <c r="R435" s="6">
        <v>32.299999999999997</v>
      </c>
      <c r="S435" s="6">
        <v>28.11</v>
      </c>
      <c r="T435" s="6">
        <v>27.82</v>
      </c>
      <c r="AI435" s="4">
        <v>2</v>
      </c>
      <c r="AJ435" s="4" t="s">
        <v>167</v>
      </c>
      <c r="AL435" s="4" t="s">
        <v>44</v>
      </c>
      <c r="AM435" s="4" t="s">
        <v>44</v>
      </c>
    </row>
    <row r="436" spans="1:40">
      <c r="A436" s="36" t="s">
        <v>124</v>
      </c>
      <c r="B436" s="10" t="s">
        <v>114</v>
      </c>
      <c r="C436" s="43" t="s">
        <v>154</v>
      </c>
      <c r="D436" s="4" t="s">
        <v>49</v>
      </c>
      <c r="E436" s="5">
        <v>44418</v>
      </c>
      <c r="F436" s="5">
        <v>44418</v>
      </c>
      <c r="G436" s="37" t="s">
        <v>43</v>
      </c>
      <c r="H436" s="37"/>
      <c r="I436" s="37" t="s">
        <v>154</v>
      </c>
      <c r="J436" s="4" t="s">
        <v>45</v>
      </c>
      <c r="K436" s="4">
        <v>250</v>
      </c>
      <c r="L436" s="5">
        <v>44419</v>
      </c>
      <c r="M436" s="37" t="s">
        <v>43</v>
      </c>
      <c r="N436" s="4">
        <v>100</v>
      </c>
      <c r="O436" s="4">
        <v>5</v>
      </c>
      <c r="P436" s="5">
        <v>44424</v>
      </c>
      <c r="Q436" s="6">
        <v>34.11</v>
      </c>
      <c r="R436" s="6">
        <v>34.08</v>
      </c>
      <c r="U436" s="36" t="s">
        <v>168</v>
      </c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I436" s="4">
        <v>2</v>
      </c>
      <c r="AJ436" s="4" t="s">
        <v>174</v>
      </c>
      <c r="AL436" s="4" t="s">
        <v>84</v>
      </c>
      <c r="AM436" s="4" t="s">
        <v>44</v>
      </c>
    </row>
    <row r="437" spans="1:40">
      <c r="A437" s="10" t="s">
        <v>117</v>
      </c>
      <c r="B437" s="10" t="s">
        <v>118</v>
      </c>
      <c r="C437" s="43" t="s">
        <v>154</v>
      </c>
      <c r="D437" s="4" t="s">
        <v>49</v>
      </c>
      <c r="E437" s="5">
        <v>44418</v>
      </c>
      <c r="F437" s="5">
        <v>44418</v>
      </c>
      <c r="G437" s="4" t="s">
        <v>136</v>
      </c>
      <c r="I437" s="37" t="s">
        <v>154</v>
      </c>
      <c r="J437" s="4" t="s">
        <v>45</v>
      </c>
      <c r="K437" s="4">
        <v>40</v>
      </c>
      <c r="L437" s="5">
        <v>44419</v>
      </c>
      <c r="M437" s="4" t="s">
        <v>136</v>
      </c>
      <c r="N437" s="4">
        <v>60</v>
      </c>
      <c r="O437" s="4">
        <v>5</v>
      </c>
      <c r="P437" s="5">
        <v>44420</v>
      </c>
      <c r="Q437" s="6" t="s">
        <v>47</v>
      </c>
      <c r="R437" s="6" t="s">
        <v>47</v>
      </c>
      <c r="S437" s="6">
        <v>28.33</v>
      </c>
      <c r="T437" s="6">
        <v>28.76</v>
      </c>
      <c r="AI437" s="4">
        <v>2</v>
      </c>
      <c r="AJ437" s="4" t="s">
        <v>167</v>
      </c>
      <c r="AL437" s="4" t="s">
        <v>44</v>
      </c>
      <c r="AM437" s="4" t="s">
        <v>44</v>
      </c>
    </row>
    <row r="438" spans="1:40">
      <c r="A438" s="36" t="s">
        <v>117</v>
      </c>
      <c r="B438" s="10" t="s">
        <v>118</v>
      </c>
      <c r="C438" s="43" t="s">
        <v>154</v>
      </c>
      <c r="D438" s="4" t="s">
        <v>49</v>
      </c>
      <c r="E438" s="5">
        <v>44418</v>
      </c>
      <c r="F438" s="5">
        <v>44418</v>
      </c>
      <c r="G438" s="37" t="s">
        <v>43</v>
      </c>
      <c r="H438" s="37"/>
      <c r="I438" s="37" t="s">
        <v>154</v>
      </c>
      <c r="J438" s="4" t="s">
        <v>45</v>
      </c>
      <c r="K438" s="4">
        <v>250</v>
      </c>
      <c r="L438" s="5">
        <v>44419</v>
      </c>
      <c r="M438" s="37" t="s">
        <v>43</v>
      </c>
      <c r="N438" s="4">
        <v>100</v>
      </c>
      <c r="O438" s="4">
        <v>5</v>
      </c>
      <c r="P438" s="5">
        <v>44424</v>
      </c>
      <c r="Q438" s="147" t="s">
        <v>47</v>
      </c>
      <c r="R438" s="147" t="s">
        <v>47</v>
      </c>
      <c r="U438" s="36" t="s">
        <v>168</v>
      </c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I438" s="4">
        <v>2</v>
      </c>
      <c r="AJ438" s="4" t="s">
        <v>174</v>
      </c>
      <c r="AL438" s="4" t="s">
        <v>84</v>
      </c>
      <c r="AM438" s="4" t="s">
        <v>44</v>
      </c>
    </row>
    <row r="439" spans="1:40">
      <c r="A439" s="10" t="s">
        <v>163</v>
      </c>
      <c r="B439" s="10" t="s">
        <v>59</v>
      </c>
      <c r="C439" s="43" t="s">
        <v>154</v>
      </c>
      <c r="D439" s="4" t="s">
        <v>49</v>
      </c>
      <c r="E439" s="5">
        <v>44418</v>
      </c>
      <c r="F439" s="5">
        <v>44418</v>
      </c>
      <c r="G439" s="4" t="s">
        <v>43</v>
      </c>
      <c r="I439" s="37" t="s">
        <v>154</v>
      </c>
      <c r="J439" s="4" t="s">
        <v>45</v>
      </c>
      <c r="K439" s="4">
        <v>250</v>
      </c>
      <c r="L439" s="5">
        <v>44419</v>
      </c>
      <c r="M439" s="4" t="s">
        <v>43</v>
      </c>
      <c r="N439" s="4">
        <v>100</v>
      </c>
      <c r="O439" s="4">
        <v>5</v>
      </c>
      <c r="P439" s="5">
        <v>44420</v>
      </c>
      <c r="Q439" s="6">
        <v>31.27</v>
      </c>
      <c r="R439" s="6">
        <v>31.2</v>
      </c>
      <c r="U439" s="10" t="s">
        <v>168</v>
      </c>
      <c r="AI439" s="4">
        <v>2</v>
      </c>
      <c r="AJ439" s="4" t="s">
        <v>167</v>
      </c>
      <c r="AL439" s="4" t="s">
        <v>44</v>
      </c>
      <c r="AM439" s="4" t="s">
        <v>44</v>
      </c>
    </row>
    <row r="440" spans="1:40">
      <c r="A440" s="10" t="s">
        <v>163</v>
      </c>
      <c r="B440" s="10" t="s">
        <v>59</v>
      </c>
      <c r="C440" s="43" t="s">
        <v>154</v>
      </c>
      <c r="D440" s="4" t="s">
        <v>49</v>
      </c>
      <c r="E440" s="5">
        <v>44418</v>
      </c>
      <c r="F440" s="5">
        <v>44418</v>
      </c>
      <c r="G440" s="4" t="s">
        <v>136</v>
      </c>
      <c r="I440" s="37" t="s">
        <v>154</v>
      </c>
      <c r="J440" s="4" t="s">
        <v>45</v>
      </c>
      <c r="K440" s="4">
        <v>40</v>
      </c>
      <c r="L440" s="5">
        <v>44419</v>
      </c>
      <c r="M440" s="4" t="s">
        <v>136</v>
      </c>
      <c r="N440" s="4">
        <v>60</v>
      </c>
      <c r="O440" s="4">
        <v>5</v>
      </c>
      <c r="P440" s="5">
        <v>44420</v>
      </c>
      <c r="Q440" s="6">
        <v>31.39</v>
      </c>
      <c r="R440" s="6">
        <v>31.46</v>
      </c>
      <c r="S440" s="6">
        <v>28.84</v>
      </c>
      <c r="T440" s="6">
        <v>28.29</v>
      </c>
      <c r="AI440" s="4">
        <v>2</v>
      </c>
      <c r="AJ440" s="4" t="s">
        <v>167</v>
      </c>
      <c r="AL440" s="4" t="s">
        <v>44</v>
      </c>
      <c r="AM440" s="4" t="s">
        <v>44</v>
      </c>
    </row>
    <row r="441" spans="1:40">
      <c r="A441" s="10" t="s">
        <v>123</v>
      </c>
      <c r="B441" s="10" t="s">
        <v>59</v>
      </c>
      <c r="C441" s="43" t="s">
        <v>154</v>
      </c>
      <c r="D441" s="4" t="s">
        <v>49</v>
      </c>
      <c r="E441" s="5">
        <v>44418</v>
      </c>
      <c r="F441" s="5">
        <v>44418</v>
      </c>
      <c r="G441" s="4" t="s">
        <v>43</v>
      </c>
      <c r="I441" s="37" t="s">
        <v>154</v>
      </c>
      <c r="J441" s="4" t="s">
        <v>45</v>
      </c>
      <c r="K441" s="4">
        <v>250</v>
      </c>
      <c r="L441" s="5">
        <v>44419</v>
      </c>
      <c r="M441" s="4" t="s">
        <v>43</v>
      </c>
      <c r="N441" s="4">
        <v>100</v>
      </c>
      <c r="O441" s="4">
        <v>5</v>
      </c>
      <c r="P441" s="5">
        <v>44420</v>
      </c>
      <c r="Q441" s="6">
        <v>29.93</v>
      </c>
      <c r="R441" s="6">
        <v>29.18</v>
      </c>
      <c r="U441" s="10" t="s">
        <v>168</v>
      </c>
      <c r="AI441" s="4">
        <v>2</v>
      </c>
      <c r="AJ441" s="4" t="s">
        <v>167</v>
      </c>
      <c r="AL441" s="4" t="s">
        <v>44</v>
      </c>
      <c r="AM441" s="4" t="s">
        <v>44</v>
      </c>
    </row>
    <row r="442" spans="1:40">
      <c r="A442" s="10" t="s">
        <v>123</v>
      </c>
      <c r="B442" s="10" t="s">
        <v>59</v>
      </c>
      <c r="C442" s="43" t="s">
        <v>154</v>
      </c>
      <c r="D442" s="4" t="s">
        <v>49</v>
      </c>
      <c r="E442" s="5">
        <v>44418</v>
      </c>
      <c r="F442" s="5">
        <v>44418</v>
      </c>
      <c r="G442" s="4" t="s">
        <v>136</v>
      </c>
      <c r="I442" s="37" t="s">
        <v>154</v>
      </c>
      <c r="J442" s="4" t="s">
        <v>45</v>
      </c>
      <c r="K442" s="4">
        <v>40</v>
      </c>
      <c r="L442" s="5">
        <v>44419</v>
      </c>
      <c r="M442" s="4" t="s">
        <v>136</v>
      </c>
      <c r="N442" s="4">
        <v>60</v>
      </c>
      <c r="O442" s="4">
        <v>5</v>
      </c>
      <c r="P442" s="5">
        <v>44420</v>
      </c>
      <c r="Q442" s="6">
        <v>29.35</v>
      </c>
      <c r="R442" s="6">
        <v>29.54</v>
      </c>
      <c r="S442" s="6">
        <v>28.5</v>
      </c>
      <c r="T442" s="6">
        <v>28.17</v>
      </c>
      <c r="AI442" s="4">
        <v>2</v>
      </c>
      <c r="AJ442" s="4" t="s">
        <v>167</v>
      </c>
      <c r="AL442" s="4" t="s">
        <v>44</v>
      </c>
      <c r="AM442" s="4" t="s">
        <v>44</v>
      </c>
    </row>
    <row r="443" spans="1:40">
      <c r="A443" s="10" t="s">
        <v>152</v>
      </c>
      <c r="B443" s="10" t="s">
        <v>59</v>
      </c>
      <c r="C443" s="43" t="s">
        <v>154</v>
      </c>
      <c r="D443" s="4" t="s">
        <v>49</v>
      </c>
      <c r="E443" s="5">
        <v>44418</v>
      </c>
      <c r="F443" s="5">
        <v>44418</v>
      </c>
      <c r="G443" s="4" t="s">
        <v>43</v>
      </c>
      <c r="I443" s="37" t="s">
        <v>154</v>
      </c>
      <c r="J443" s="4" t="s">
        <v>45</v>
      </c>
      <c r="K443" s="4">
        <v>250</v>
      </c>
      <c r="L443" s="5">
        <v>44419</v>
      </c>
      <c r="M443" s="4" t="s">
        <v>43</v>
      </c>
      <c r="N443" s="4">
        <v>100</v>
      </c>
      <c r="O443" s="4">
        <v>5</v>
      </c>
      <c r="P443" s="5">
        <v>44420</v>
      </c>
      <c r="Q443" s="6">
        <v>28.48</v>
      </c>
      <c r="R443" s="6">
        <v>28.73</v>
      </c>
      <c r="U443" s="10" t="s">
        <v>168</v>
      </c>
      <c r="AI443" s="4">
        <v>2</v>
      </c>
      <c r="AJ443" s="4" t="s">
        <v>167</v>
      </c>
      <c r="AL443" s="4" t="s">
        <v>44</v>
      </c>
      <c r="AM443" s="4" t="s">
        <v>44</v>
      </c>
    </row>
    <row r="444" spans="1:40">
      <c r="A444" s="10" t="s">
        <v>152</v>
      </c>
      <c r="B444" s="10" t="s">
        <v>59</v>
      </c>
      <c r="C444" s="43" t="s">
        <v>154</v>
      </c>
      <c r="D444" s="4" t="s">
        <v>49</v>
      </c>
      <c r="E444" s="5">
        <v>44418</v>
      </c>
      <c r="F444" s="5">
        <v>44418</v>
      </c>
      <c r="G444" s="4" t="s">
        <v>136</v>
      </c>
      <c r="I444" s="37" t="s">
        <v>154</v>
      </c>
      <c r="J444" s="4" t="s">
        <v>45</v>
      </c>
      <c r="K444" s="4">
        <v>40</v>
      </c>
      <c r="L444" s="5">
        <v>44419</v>
      </c>
      <c r="M444" s="4" t="s">
        <v>136</v>
      </c>
      <c r="N444" s="4">
        <v>60</v>
      </c>
      <c r="O444" s="4">
        <v>5</v>
      </c>
      <c r="P444" s="5">
        <v>44420</v>
      </c>
      <c r="Q444" s="6">
        <v>28.61</v>
      </c>
      <c r="R444" s="6">
        <v>28.2</v>
      </c>
      <c r="S444" s="6">
        <v>25.78</v>
      </c>
      <c r="T444" s="6">
        <v>26.45</v>
      </c>
      <c r="AI444" s="4">
        <v>2</v>
      </c>
      <c r="AJ444" s="4" t="s">
        <v>167</v>
      </c>
      <c r="AL444" s="4" t="s">
        <v>44</v>
      </c>
      <c r="AM444" s="4" t="s">
        <v>44</v>
      </c>
    </row>
    <row r="445" spans="1:40">
      <c r="A445" s="10" t="s">
        <v>113</v>
      </c>
      <c r="B445" s="36" t="s">
        <v>114</v>
      </c>
      <c r="C445" s="56" t="s">
        <v>154</v>
      </c>
      <c r="D445" s="37" t="s">
        <v>49</v>
      </c>
      <c r="E445" s="5">
        <v>44418</v>
      </c>
      <c r="F445" s="5">
        <v>44418</v>
      </c>
      <c r="G445" s="4" t="s">
        <v>43</v>
      </c>
      <c r="I445" s="37" t="s">
        <v>154</v>
      </c>
      <c r="J445" s="4" t="s">
        <v>45</v>
      </c>
      <c r="K445" s="4">
        <v>250</v>
      </c>
      <c r="L445" s="5">
        <v>44419</v>
      </c>
      <c r="M445" s="4" t="s">
        <v>43</v>
      </c>
      <c r="N445" s="4">
        <v>100</v>
      </c>
      <c r="O445" s="4">
        <v>5</v>
      </c>
      <c r="P445" s="5">
        <v>44420</v>
      </c>
      <c r="Q445" s="6">
        <v>32.21</v>
      </c>
      <c r="R445" s="6">
        <v>32.11</v>
      </c>
      <c r="S445" s="6">
        <v>34.119999999999997</v>
      </c>
      <c r="T445" s="6">
        <v>33.86</v>
      </c>
      <c r="AI445" s="4">
        <v>2</v>
      </c>
      <c r="AJ445" s="4" t="s">
        <v>166</v>
      </c>
      <c r="AL445" s="4" t="s">
        <v>44</v>
      </c>
      <c r="AM445" s="4" t="s">
        <v>44</v>
      </c>
      <c r="AN445" s="4">
        <v>75.710632320000002</v>
      </c>
    </row>
    <row r="446" spans="1:40" s="122" customFormat="1">
      <c r="A446" s="121" t="s">
        <v>113</v>
      </c>
      <c r="B446" s="120" t="s">
        <v>114</v>
      </c>
      <c r="C446" s="124" t="s">
        <v>154</v>
      </c>
      <c r="D446" s="122" t="s">
        <v>49</v>
      </c>
      <c r="E446" s="123">
        <v>44418</v>
      </c>
      <c r="F446" s="123">
        <v>44418</v>
      </c>
      <c r="G446" s="122" t="s">
        <v>136</v>
      </c>
      <c r="I446" s="122" t="s">
        <v>154</v>
      </c>
      <c r="J446" s="122" t="s">
        <v>45</v>
      </c>
      <c r="K446" s="122">
        <v>40</v>
      </c>
      <c r="L446" s="123">
        <v>44419</v>
      </c>
      <c r="M446" s="122" t="s">
        <v>136</v>
      </c>
      <c r="N446" s="122">
        <v>60</v>
      </c>
      <c r="O446" s="122">
        <v>5</v>
      </c>
      <c r="P446" s="123">
        <v>44420</v>
      </c>
      <c r="Q446" s="150">
        <v>33.39</v>
      </c>
      <c r="R446" s="150">
        <v>33.24</v>
      </c>
      <c r="S446" s="150"/>
      <c r="T446" s="150"/>
      <c r="U446" s="121" t="s">
        <v>168</v>
      </c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I446" s="122">
        <v>2</v>
      </c>
      <c r="AJ446" s="122" t="s">
        <v>167</v>
      </c>
      <c r="AL446" s="122" t="s">
        <v>44</v>
      </c>
      <c r="AM446" s="122" t="s">
        <v>44</v>
      </c>
    </row>
    <row r="447" spans="1:40">
      <c r="A447" s="36" t="s">
        <v>115</v>
      </c>
      <c r="B447" s="10" t="s">
        <v>111</v>
      </c>
      <c r="C447" s="56" t="s">
        <v>44</v>
      </c>
      <c r="D447" s="37" t="s">
        <v>49</v>
      </c>
      <c r="E447" s="5">
        <v>44425</v>
      </c>
      <c r="F447" s="5">
        <v>44425</v>
      </c>
      <c r="G447" s="37" t="s">
        <v>43</v>
      </c>
      <c r="H447" s="37"/>
      <c r="I447" s="37" t="s">
        <v>154</v>
      </c>
      <c r="J447" s="4" t="s">
        <v>45</v>
      </c>
      <c r="K447" s="4">
        <v>250</v>
      </c>
      <c r="L447" s="5">
        <v>44426</v>
      </c>
      <c r="M447" s="37" t="s">
        <v>46</v>
      </c>
      <c r="N447" s="4">
        <v>100</v>
      </c>
      <c r="O447" s="4">
        <v>5</v>
      </c>
      <c r="P447" s="5">
        <v>44427</v>
      </c>
      <c r="Q447" s="6">
        <v>33.799999999999997</v>
      </c>
      <c r="R447" s="6">
        <v>33.94</v>
      </c>
      <c r="S447" s="6">
        <v>35.04</v>
      </c>
      <c r="T447" s="6">
        <v>34.89</v>
      </c>
      <c r="AJ447" s="4" t="s">
        <v>175</v>
      </c>
      <c r="AL447" s="4" t="s">
        <v>44</v>
      </c>
      <c r="AM447" s="4" t="s">
        <v>44</v>
      </c>
    </row>
    <row r="448" spans="1:40">
      <c r="A448" s="36" t="s">
        <v>115</v>
      </c>
      <c r="B448" s="10" t="s">
        <v>111</v>
      </c>
      <c r="C448" s="56" t="s">
        <v>44</v>
      </c>
      <c r="D448" s="37" t="s">
        <v>49</v>
      </c>
      <c r="E448" s="5">
        <v>44425</v>
      </c>
      <c r="F448" s="5">
        <v>44425</v>
      </c>
      <c r="G448" s="37" t="s">
        <v>50</v>
      </c>
      <c r="H448" s="37"/>
      <c r="I448" s="37" t="s">
        <v>154</v>
      </c>
      <c r="J448" s="4" t="s">
        <v>45</v>
      </c>
      <c r="K448" s="4">
        <v>40</v>
      </c>
      <c r="L448" s="5">
        <v>44426</v>
      </c>
      <c r="M448" s="37" t="s">
        <v>50</v>
      </c>
      <c r="N448" s="4">
        <v>60</v>
      </c>
      <c r="O448" s="4">
        <v>5</v>
      </c>
      <c r="P448" s="5">
        <v>44427</v>
      </c>
      <c r="Q448" s="6">
        <v>32.01</v>
      </c>
      <c r="R448" s="6">
        <v>31.84</v>
      </c>
      <c r="S448" s="6">
        <v>27.05</v>
      </c>
      <c r="T448" s="6">
        <v>26.91</v>
      </c>
      <c r="AJ448" s="4" t="s">
        <v>175</v>
      </c>
      <c r="AL448" s="4" t="s">
        <v>44</v>
      </c>
      <c r="AM448" s="4" t="s">
        <v>44</v>
      </c>
    </row>
    <row r="449" spans="1:40">
      <c r="A449" s="36" t="s">
        <v>115</v>
      </c>
      <c r="B449" s="10" t="s">
        <v>111</v>
      </c>
      <c r="C449" s="56" t="s">
        <v>44</v>
      </c>
      <c r="D449" s="37" t="s">
        <v>49</v>
      </c>
      <c r="E449" s="5">
        <v>44425</v>
      </c>
      <c r="F449" s="5">
        <v>44425</v>
      </c>
      <c r="G449" s="37" t="s">
        <v>43</v>
      </c>
      <c r="H449" s="37"/>
      <c r="I449" s="37" t="s">
        <v>154</v>
      </c>
      <c r="J449" s="4" t="s">
        <v>45</v>
      </c>
      <c r="K449" s="4">
        <v>250</v>
      </c>
      <c r="L449" s="5">
        <v>44426</v>
      </c>
      <c r="M449" s="37" t="s">
        <v>46</v>
      </c>
      <c r="N449" s="4">
        <v>100</v>
      </c>
      <c r="O449" s="4">
        <v>5</v>
      </c>
      <c r="P449" s="5">
        <v>44427</v>
      </c>
      <c r="Q449" s="6">
        <v>33.659999999999997</v>
      </c>
      <c r="R449" s="6">
        <v>32.9</v>
      </c>
      <c r="S449" s="6">
        <v>33.68</v>
      </c>
      <c r="T449" s="6">
        <v>34.200000000000003</v>
      </c>
      <c r="AJ449" s="4" t="s">
        <v>175</v>
      </c>
      <c r="AL449" s="4" t="s">
        <v>44</v>
      </c>
      <c r="AM449" s="4" t="s">
        <v>44</v>
      </c>
    </row>
    <row r="450" spans="1:40">
      <c r="A450" s="36" t="s">
        <v>115</v>
      </c>
      <c r="B450" s="10" t="s">
        <v>111</v>
      </c>
      <c r="C450" s="56" t="s">
        <v>44</v>
      </c>
      <c r="D450" s="37" t="s">
        <v>49</v>
      </c>
      <c r="E450" s="5">
        <v>44425</v>
      </c>
      <c r="F450" s="5">
        <v>44425</v>
      </c>
      <c r="G450" s="37" t="s">
        <v>50</v>
      </c>
      <c r="H450" s="37"/>
      <c r="I450" s="37" t="s">
        <v>154</v>
      </c>
      <c r="J450" s="4" t="s">
        <v>45</v>
      </c>
      <c r="K450" s="4">
        <v>40</v>
      </c>
      <c r="L450" s="5">
        <v>44426</v>
      </c>
      <c r="M450" s="37" t="s">
        <v>50</v>
      </c>
      <c r="N450" s="4">
        <v>60</v>
      </c>
      <c r="O450" s="4">
        <v>5</v>
      </c>
      <c r="P450" s="5">
        <v>44427</v>
      </c>
      <c r="Q450" s="6">
        <v>33.31</v>
      </c>
      <c r="R450" s="6">
        <v>33.32</v>
      </c>
      <c r="S450" s="6">
        <v>26.74</v>
      </c>
      <c r="T450" s="6">
        <v>26.65</v>
      </c>
      <c r="AJ450" s="4" t="s">
        <v>175</v>
      </c>
      <c r="AL450" s="4" t="s">
        <v>44</v>
      </c>
      <c r="AM450" s="4" t="s">
        <v>44</v>
      </c>
    </row>
    <row r="451" spans="1:40">
      <c r="A451" s="36" t="s">
        <v>143</v>
      </c>
      <c r="B451" s="36" t="s">
        <v>144</v>
      </c>
      <c r="C451" s="56" t="s">
        <v>44</v>
      </c>
      <c r="D451" s="37" t="s">
        <v>49</v>
      </c>
      <c r="E451" s="5">
        <v>44425</v>
      </c>
      <c r="F451" s="5">
        <v>44425</v>
      </c>
      <c r="G451" s="37" t="s">
        <v>43</v>
      </c>
      <c r="H451" s="37"/>
      <c r="I451" s="37" t="s">
        <v>154</v>
      </c>
      <c r="J451" s="4" t="s">
        <v>45</v>
      </c>
      <c r="K451" s="4">
        <v>250</v>
      </c>
      <c r="L451" s="5">
        <v>44426</v>
      </c>
      <c r="M451" s="37" t="s">
        <v>46</v>
      </c>
      <c r="N451" s="4">
        <v>100</v>
      </c>
      <c r="O451" s="4">
        <v>5</v>
      </c>
      <c r="P451" s="5">
        <v>44427</v>
      </c>
      <c r="Q451" s="6">
        <v>32.909999999999997</v>
      </c>
      <c r="R451" s="6">
        <v>32.54</v>
      </c>
      <c r="S451" s="6">
        <v>33.85</v>
      </c>
      <c r="T451" s="6">
        <v>33.729999999999997</v>
      </c>
      <c r="AJ451" s="4" t="s">
        <v>175</v>
      </c>
      <c r="AL451" s="4" t="s">
        <v>44</v>
      </c>
      <c r="AM451" s="4" t="s">
        <v>44</v>
      </c>
    </row>
    <row r="452" spans="1:40">
      <c r="A452" s="36" t="s">
        <v>143</v>
      </c>
      <c r="B452" s="36" t="s">
        <v>144</v>
      </c>
      <c r="C452" s="56" t="s">
        <v>44</v>
      </c>
      <c r="D452" s="37" t="s">
        <v>49</v>
      </c>
      <c r="E452" s="5">
        <v>44425</v>
      </c>
      <c r="F452" s="5">
        <v>44425</v>
      </c>
      <c r="G452" s="37" t="s">
        <v>50</v>
      </c>
      <c r="H452" s="37"/>
      <c r="I452" s="37" t="s">
        <v>154</v>
      </c>
      <c r="J452" s="4" t="s">
        <v>45</v>
      </c>
      <c r="K452" s="4">
        <v>40</v>
      </c>
      <c r="L452" s="5">
        <v>44426</v>
      </c>
      <c r="M452" s="37" t="s">
        <v>50</v>
      </c>
      <c r="N452" s="4">
        <v>60</v>
      </c>
      <c r="O452" s="4">
        <v>5</v>
      </c>
      <c r="P452" s="5">
        <v>44427</v>
      </c>
      <c r="Q452" s="6">
        <v>32.020000000000003</v>
      </c>
      <c r="R452" s="6">
        <v>32.06</v>
      </c>
      <c r="S452" s="6">
        <v>27.61</v>
      </c>
      <c r="T452" s="6">
        <v>27.58</v>
      </c>
      <c r="AJ452" s="4" t="s">
        <v>175</v>
      </c>
      <c r="AL452" s="4" t="s">
        <v>44</v>
      </c>
      <c r="AM452" s="4" t="s">
        <v>44</v>
      </c>
    </row>
    <row r="453" spans="1:40">
      <c r="A453" s="36" t="s">
        <v>143</v>
      </c>
      <c r="B453" s="36" t="s">
        <v>144</v>
      </c>
      <c r="C453" s="56" t="s">
        <v>44</v>
      </c>
      <c r="D453" s="37" t="s">
        <v>49</v>
      </c>
      <c r="E453" s="5">
        <v>44425</v>
      </c>
      <c r="F453" s="5">
        <v>44425</v>
      </c>
      <c r="G453" s="37" t="s">
        <v>43</v>
      </c>
      <c r="H453" s="37"/>
      <c r="I453" s="37" t="s">
        <v>154</v>
      </c>
      <c r="J453" s="4" t="s">
        <v>45</v>
      </c>
      <c r="K453" s="4">
        <v>250</v>
      </c>
      <c r="L453" s="5">
        <v>44426</v>
      </c>
      <c r="M453" s="37" t="s">
        <v>46</v>
      </c>
      <c r="N453" s="4">
        <v>100</v>
      </c>
      <c r="O453" s="4">
        <v>5</v>
      </c>
      <c r="P453" s="5">
        <v>44427</v>
      </c>
      <c r="Q453" s="6">
        <v>32.61</v>
      </c>
      <c r="R453" s="6">
        <v>32.33</v>
      </c>
      <c r="S453" s="6">
        <v>33.79</v>
      </c>
      <c r="T453" s="6">
        <v>33.96</v>
      </c>
      <c r="AJ453" s="4" t="s">
        <v>175</v>
      </c>
      <c r="AL453" s="4" t="s">
        <v>44</v>
      </c>
      <c r="AM453" s="4" t="s">
        <v>44</v>
      </c>
    </row>
    <row r="454" spans="1:40">
      <c r="A454" s="36" t="s">
        <v>143</v>
      </c>
      <c r="B454" s="36" t="s">
        <v>144</v>
      </c>
      <c r="C454" s="56" t="s">
        <v>44</v>
      </c>
      <c r="D454" s="37" t="s">
        <v>49</v>
      </c>
      <c r="E454" s="5">
        <v>44425</v>
      </c>
      <c r="F454" s="5">
        <v>44425</v>
      </c>
      <c r="G454" s="37" t="s">
        <v>50</v>
      </c>
      <c r="H454" s="37"/>
      <c r="I454" s="37" t="s">
        <v>154</v>
      </c>
      <c r="J454" s="4" t="s">
        <v>45</v>
      </c>
      <c r="K454" s="4">
        <v>40</v>
      </c>
      <c r="L454" s="5">
        <v>44426</v>
      </c>
      <c r="M454" s="37" t="s">
        <v>50</v>
      </c>
      <c r="N454" s="4">
        <v>60</v>
      </c>
      <c r="O454" s="4">
        <v>5</v>
      </c>
      <c r="P454" s="5">
        <v>44427</v>
      </c>
      <c r="Q454" s="6">
        <v>32.14</v>
      </c>
      <c r="R454" s="6">
        <v>32.03</v>
      </c>
      <c r="S454" s="6">
        <v>27.03</v>
      </c>
      <c r="T454" s="6">
        <v>27.27</v>
      </c>
      <c r="AJ454" s="4" t="s">
        <v>175</v>
      </c>
      <c r="AL454" s="4" t="s">
        <v>44</v>
      </c>
      <c r="AM454" s="4" t="s">
        <v>44</v>
      </c>
    </row>
    <row r="455" spans="1:40">
      <c r="A455" s="36" t="s">
        <v>124</v>
      </c>
      <c r="B455" s="10" t="s">
        <v>114</v>
      </c>
      <c r="C455" s="56" t="s">
        <v>154</v>
      </c>
      <c r="D455" s="37" t="s">
        <v>49</v>
      </c>
      <c r="E455" s="5">
        <v>44425</v>
      </c>
      <c r="F455" s="5">
        <v>44425</v>
      </c>
      <c r="G455" s="37" t="s">
        <v>43</v>
      </c>
      <c r="H455" s="37"/>
      <c r="I455" s="37" t="s">
        <v>154</v>
      </c>
      <c r="J455" s="4" t="s">
        <v>45</v>
      </c>
      <c r="K455" s="4">
        <v>250</v>
      </c>
      <c r="L455" s="5">
        <v>44426</v>
      </c>
      <c r="M455" s="37" t="s">
        <v>46</v>
      </c>
      <c r="N455" s="4">
        <v>100</v>
      </c>
      <c r="O455" s="4">
        <v>5</v>
      </c>
      <c r="P455" s="5">
        <v>44427</v>
      </c>
      <c r="Q455" s="6">
        <v>35.93</v>
      </c>
      <c r="R455" s="6">
        <v>35.85</v>
      </c>
      <c r="S455" s="6">
        <v>35.07</v>
      </c>
      <c r="T455" s="6">
        <v>35.42</v>
      </c>
      <c r="AJ455" s="4" t="s">
        <v>175</v>
      </c>
      <c r="AL455" s="4" t="s">
        <v>44</v>
      </c>
      <c r="AM455" s="4" t="s">
        <v>44</v>
      </c>
    </row>
    <row r="456" spans="1:40">
      <c r="A456" s="36" t="s">
        <v>124</v>
      </c>
      <c r="B456" s="10" t="s">
        <v>114</v>
      </c>
      <c r="C456" s="56" t="s">
        <v>154</v>
      </c>
      <c r="D456" s="37" t="s">
        <v>49</v>
      </c>
      <c r="E456" s="5">
        <v>44425</v>
      </c>
      <c r="F456" s="5">
        <v>44425</v>
      </c>
      <c r="G456" s="37" t="s">
        <v>50</v>
      </c>
      <c r="H456" s="37"/>
      <c r="I456" s="37" t="s">
        <v>154</v>
      </c>
      <c r="J456" s="4" t="s">
        <v>45</v>
      </c>
      <c r="K456" s="4">
        <v>40</v>
      </c>
      <c r="L456" s="5">
        <v>44426</v>
      </c>
      <c r="M456" s="37" t="s">
        <v>50</v>
      </c>
      <c r="N456" s="4">
        <v>60</v>
      </c>
      <c r="O456" s="4">
        <v>5</v>
      </c>
      <c r="P456" s="5">
        <v>44427</v>
      </c>
      <c r="Q456" s="6">
        <v>34.479999999999997</v>
      </c>
      <c r="R456" s="6">
        <v>34.979999999999997</v>
      </c>
      <c r="S456" s="6">
        <v>26.59</v>
      </c>
      <c r="T456" s="6">
        <v>26.38</v>
      </c>
      <c r="AJ456" s="4" t="s">
        <v>175</v>
      </c>
      <c r="AL456" s="4" t="s">
        <v>44</v>
      </c>
      <c r="AM456" s="4" t="s">
        <v>44</v>
      </c>
    </row>
    <row r="457" spans="1:40">
      <c r="A457" s="38" t="s">
        <v>58</v>
      </c>
      <c r="B457" s="64" t="s">
        <v>59</v>
      </c>
      <c r="C457" s="67" t="s">
        <v>154</v>
      </c>
      <c r="D457" s="37" t="s">
        <v>42</v>
      </c>
      <c r="E457" s="5">
        <v>44425</v>
      </c>
      <c r="F457" s="5">
        <v>44425</v>
      </c>
      <c r="G457" s="37" t="s">
        <v>155</v>
      </c>
      <c r="H457" s="37"/>
      <c r="I457" s="37" t="s">
        <v>154</v>
      </c>
      <c r="J457" s="4" t="s">
        <v>45</v>
      </c>
      <c r="K457" s="4">
        <v>225</v>
      </c>
      <c r="L457" s="5">
        <v>44426</v>
      </c>
      <c r="M457" s="37" t="s">
        <v>46</v>
      </c>
      <c r="N457" s="4">
        <v>100</v>
      </c>
      <c r="O457" s="4">
        <v>5</v>
      </c>
      <c r="P457" s="5">
        <v>44427</v>
      </c>
      <c r="Q457" s="147" t="s">
        <v>47</v>
      </c>
      <c r="R457" s="147" t="s">
        <v>47</v>
      </c>
      <c r="S457" s="6">
        <v>28.4</v>
      </c>
      <c r="T457" s="6">
        <v>28.52</v>
      </c>
      <c r="V457" s="10">
        <f>IF(Q457&lt;'Master Linear Model'!$B$8, (10^((Q457-'Master Linear Model'!$B$2)/'Master Linear Model'!$A$2)),('Master Linear Model'!$B$7/2))</f>
        <v>10</v>
      </c>
      <c r="W457" s="10">
        <f>IF(R457&lt;'Master Linear Model'!$B$8, (10^((R457-'Master Linear Model'!$B$2)/'Master Linear Model'!$A$2)),('Master Linear Model'!$B$7/2))</f>
        <v>10</v>
      </c>
      <c r="X457" s="10">
        <f t="shared" ref="X457:X458" si="176">AVERAGE(V457:W457)</f>
        <v>10</v>
      </c>
      <c r="Y457" s="10">
        <f t="shared" ref="Y457:Y458" si="177">STDEV(V457:W457)</f>
        <v>0</v>
      </c>
      <c r="Z457" s="10">
        <f t="shared" ref="Z457:Z458" si="178">X457/O457</f>
        <v>2</v>
      </c>
      <c r="AA457" s="10">
        <f t="shared" ref="AA457:AA458" si="179">Y457/O457</f>
        <v>0</v>
      </c>
      <c r="AB457" s="10">
        <f t="shared" ref="AB457:AB458" si="180">(Z457*N457)/K457</f>
        <v>0.88888888888888884</v>
      </c>
      <c r="AC457" s="10">
        <f t="shared" ref="AC457:AC458" si="181">(AA457*N457)/K457</f>
        <v>0</v>
      </c>
      <c r="AD457" s="10">
        <f t="shared" ref="AD457:AD458" si="182">AB457*100</f>
        <v>88.888888888888886</v>
      </c>
      <c r="AE457" s="10">
        <f t="shared" ref="AE457:AE458" si="183">AC457*100</f>
        <v>0</v>
      </c>
      <c r="AJ457" s="4" t="s">
        <v>176</v>
      </c>
      <c r="AL457" s="4" t="s">
        <v>44</v>
      </c>
      <c r="AM457" s="4" t="s">
        <v>44</v>
      </c>
      <c r="AN457" s="4">
        <v>77.004831469999999</v>
      </c>
    </row>
    <row r="458" spans="1:40">
      <c r="A458" s="36" t="s">
        <v>58</v>
      </c>
      <c r="B458" s="64" t="s">
        <v>59</v>
      </c>
      <c r="C458" s="67" t="s">
        <v>154</v>
      </c>
      <c r="D458" s="37" t="s">
        <v>42</v>
      </c>
      <c r="E458" s="5">
        <v>44425</v>
      </c>
      <c r="F458" s="5">
        <v>44425</v>
      </c>
      <c r="G458" s="37" t="s">
        <v>50</v>
      </c>
      <c r="H458" s="37"/>
      <c r="I458" s="37" t="s">
        <v>154</v>
      </c>
      <c r="J458" s="4" t="s">
        <v>45</v>
      </c>
      <c r="K458" s="4">
        <v>40</v>
      </c>
      <c r="L458" s="5">
        <v>44426</v>
      </c>
      <c r="M458" s="37" t="s">
        <v>50</v>
      </c>
      <c r="N458" s="4">
        <v>60</v>
      </c>
      <c r="O458" s="4">
        <v>5</v>
      </c>
      <c r="P458" s="5">
        <v>44427</v>
      </c>
      <c r="Q458" s="147" t="s">
        <v>47</v>
      </c>
      <c r="R458" s="147" t="s">
        <v>47</v>
      </c>
      <c r="S458" s="6">
        <v>27.16</v>
      </c>
      <c r="T458" s="6">
        <v>27.14</v>
      </c>
      <c r="V458" s="10">
        <f>IF(Q458&lt;'Master Linear Model'!$B$8, (10^((Q458-'Master Linear Model'!$B$2)/'Master Linear Model'!$A$2)),('Master Linear Model'!$B$7/2))</f>
        <v>10</v>
      </c>
      <c r="W458" s="10">
        <f>IF(R458&lt;'Master Linear Model'!$B$8, (10^((R458-'Master Linear Model'!$B$2)/'Master Linear Model'!$A$2)),('Master Linear Model'!$B$7/2))</f>
        <v>10</v>
      </c>
      <c r="X458" s="10">
        <f t="shared" si="176"/>
        <v>10</v>
      </c>
      <c r="Y458" s="10">
        <f t="shared" si="177"/>
        <v>0</v>
      </c>
      <c r="Z458" s="10">
        <f t="shared" si="178"/>
        <v>2</v>
      </c>
      <c r="AA458" s="10">
        <f t="shared" si="179"/>
        <v>0</v>
      </c>
      <c r="AB458" s="10">
        <f t="shared" si="180"/>
        <v>3</v>
      </c>
      <c r="AC458" s="10">
        <f t="shared" si="181"/>
        <v>0</v>
      </c>
      <c r="AD458" s="10">
        <f t="shared" si="182"/>
        <v>300</v>
      </c>
      <c r="AE458" s="10">
        <f t="shared" si="183"/>
        <v>0</v>
      </c>
      <c r="AJ458" s="4" t="s">
        <v>176</v>
      </c>
      <c r="AL458" s="4" t="s">
        <v>44</v>
      </c>
      <c r="AM458" s="4" t="s">
        <v>44</v>
      </c>
      <c r="AN458" s="4">
        <v>77.004831469999999</v>
      </c>
    </row>
    <row r="459" spans="1:40">
      <c r="A459" s="36" t="s">
        <v>58</v>
      </c>
      <c r="B459" s="64" t="s">
        <v>59</v>
      </c>
      <c r="C459" s="56" t="s">
        <v>154</v>
      </c>
      <c r="D459" s="37" t="s">
        <v>49</v>
      </c>
      <c r="E459" s="5">
        <v>44425</v>
      </c>
      <c r="F459" s="5">
        <v>44425</v>
      </c>
      <c r="G459" s="37" t="s">
        <v>43</v>
      </c>
      <c r="H459" s="37"/>
      <c r="I459" s="37" t="s">
        <v>154</v>
      </c>
      <c r="J459" s="4" t="s">
        <v>45</v>
      </c>
      <c r="K459" s="4">
        <v>250</v>
      </c>
      <c r="L459" s="5">
        <v>44426</v>
      </c>
      <c r="M459" s="37" t="s">
        <v>46</v>
      </c>
      <c r="N459" s="4">
        <v>100</v>
      </c>
      <c r="O459" s="4">
        <v>5</v>
      </c>
      <c r="P459" s="5">
        <v>44427</v>
      </c>
      <c r="AL459" s="4" t="s">
        <v>72</v>
      </c>
      <c r="AM459" s="4" t="s">
        <v>72</v>
      </c>
    </row>
    <row r="460" spans="1:40">
      <c r="A460" s="36" t="s">
        <v>58</v>
      </c>
      <c r="B460" s="64" t="s">
        <v>59</v>
      </c>
      <c r="C460" s="56" t="s">
        <v>154</v>
      </c>
      <c r="D460" s="37" t="s">
        <v>49</v>
      </c>
      <c r="E460" s="5">
        <v>44425</v>
      </c>
      <c r="F460" s="5">
        <v>44425</v>
      </c>
      <c r="G460" s="37" t="s">
        <v>50</v>
      </c>
      <c r="H460" s="37"/>
      <c r="I460" s="37" t="s">
        <v>154</v>
      </c>
      <c r="J460" s="4" t="s">
        <v>45</v>
      </c>
      <c r="K460" s="4">
        <v>40</v>
      </c>
      <c r="L460" s="5">
        <v>44426</v>
      </c>
      <c r="M460" s="37" t="s">
        <v>50</v>
      </c>
      <c r="N460" s="4">
        <v>60</v>
      </c>
      <c r="O460" s="4">
        <v>5</v>
      </c>
      <c r="P460" s="5">
        <v>44427</v>
      </c>
      <c r="Q460" s="6">
        <v>37.71</v>
      </c>
      <c r="R460" s="147" t="s">
        <v>47</v>
      </c>
      <c r="S460" s="6">
        <v>28.07</v>
      </c>
      <c r="T460" s="6">
        <v>27.86</v>
      </c>
      <c r="AJ460" s="4" t="s">
        <v>175</v>
      </c>
      <c r="AL460" s="4" t="s">
        <v>44</v>
      </c>
      <c r="AM460" s="4" t="s">
        <v>44</v>
      </c>
    </row>
    <row r="461" spans="1:40">
      <c r="A461" s="10" t="s">
        <v>117</v>
      </c>
      <c r="B461" s="10" t="s">
        <v>118</v>
      </c>
      <c r="C461" s="56" t="s">
        <v>154</v>
      </c>
      <c r="D461" s="37" t="s">
        <v>49</v>
      </c>
      <c r="E461" s="5">
        <v>44425</v>
      </c>
      <c r="F461" s="5">
        <v>44425</v>
      </c>
      <c r="G461" s="37" t="s">
        <v>43</v>
      </c>
      <c r="H461" s="37"/>
      <c r="I461" s="37" t="s">
        <v>154</v>
      </c>
      <c r="J461" s="4" t="s">
        <v>45</v>
      </c>
      <c r="K461" s="4">
        <v>250</v>
      </c>
      <c r="L461" s="5">
        <v>44426</v>
      </c>
      <c r="M461" s="37" t="s">
        <v>46</v>
      </c>
      <c r="N461" s="4">
        <v>100</v>
      </c>
      <c r="O461" s="4">
        <v>5</v>
      </c>
      <c r="P461" s="5">
        <v>44427</v>
      </c>
      <c r="Q461" s="6">
        <v>38.72</v>
      </c>
      <c r="R461" s="147" t="s">
        <v>47</v>
      </c>
      <c r="S461" s="6">
        <v>32.53</v>
      </c>
      <c r="T461" s="6">
        <v>32.17</v>
      </c>
      <c r="AJ461" s="4" t="s">
        <v>175</v>
      </c>
      <c r="AL461" s="4" t="s">
        <v>44</v>
      </c>
      <c r="AM461" s="4" t="s">
        <v>44</v>
      </c>
    </row>
    <row r="462" spans="1:40">
      <c r="A462" s="10" t="s">
        <v>117</v>
      </c>
      <c r="B462" s="10" t="s">
        <v>118</v>
      </c>
      <c r="C462" s="43" t="s">
        <v>154</v>
      </c>
      <c r="D462" s="37" t="s">
        <v>49</v>
      </c>
      <c r="E462" s="5">
        <v>44425</v>
      </c>
      <c r="F462" s="5">
        <v>44425</v>
      </c>
      <c r="G462" s="37" t="s">
        <v>50</v>
      </c>
      <c r="H462" s="37"/>
      <c r="I462" s="37" t="s">
        <v>154</v>
      </c>
      <c r="J462" s="4" t="s">
        <v>45</v>
      </c>
      <c r="K462" s="4">
        <v>40</v>
      </c>
      <c r="L462" s="5">
        <v>44426</v>
      </c>
      <c r="M462" s="37" t="s">
        <v>50</v>
      </c>
      <c r="N462" s="4">
        <v>60</v>
      </c>
      <c r="O462" s="4">
        <v>5</v>
      </c>
      <c r="P462" s="5">
        <v>44427</v>
      </c>
      <c r="Q462" s="6">
        <v>38.409999999999997</v>
      </c>
      <c r="R462" s="147" t="s">
        <v>47</v>
      </c>
      <c r="S462" s="6">
        <v>31.74</v>
      </c>
      <c r="T462" s="6">
        <v>31.51</v>
      </c>
      <c r="AJ462" s="4" t="s">
        <v>176</v>
      </c>
      <c r="AL462" s="4" t="s">
        <v>44</v>
      </c>
      <c r="AM462" s="4" t="s">
        <v>44</v>
      </c>
      <c r="AN462" s="4">
        <v>77.004831469999999</v>
      </c>
    </row>
    <row r="463" spans="1:40">
      <c r="A463" s="36" t="s">
        <v>116</v>
      </c>
      <c r="B463" s="10" t="s">
        <v>114</v>
      </c>
      <c r="C463" s="56" t="s">
        <v>154</v>
      </c>
      <c r="D463" s="37" t="s">
        <v>49</v>
      </c>
      <c r="E463" s="5">
        <v>44425</v>
      </c>
      <c r="F463" s="5">
        <v>44425</v>
      </c>
      <c r="G463" s="37" t="s">
        <v>43</v>
      </c>
      <c r="H463" s="37"/>
      <c r="I463" s="37" t="s">
        <v>154</v>
      </c>
      <c r="J463" s="4" t="s">
        <v>45</v>
      </c>
      <c r="K463" s="4">
        <v>250</v>
      </c>
      <c r="L463" s="5">
        <v>44426</v>
      </c>
      <c r="M463" s="37" t="s">
        <v>46</v>
      </c>
      <c r="N463" s="4">
        <v>100</v>
      </c>
      <c r="O463" s="4">
        <v>5</v>
      </c>
      <c r="P463" s="5">
        <v>44427</v>
      </c>
      <c r="AL463" s="4" t="s">
        <v>72</v>
      </c>
      <c r="AM463" s="4" t="s">
        <v>72</v>
      </c>
    </row>
    <row r="464" spans="1:40">
      <c r="A464" s="36" t="s">
        <v>116</v>
      </c>
      <c r="B464" s="10" t="s">
        <v>114</v>
      </c>
      <c r="C464" s="43" t="s">
        <v>154</v>
      </c>
      <c r="D464" s="37" t="s">
        <v>49</v>
      </c>
      <c r="E464" s="5">
        <v>44425</v>
      </c>
      <c r="F464" s="5">
        <v>44425</v>
      </c>
      <c r="G464" s="37" t="s">
        <v>50</v>
      </c>
      <c r="H464" s="37"/>
      <c r="I464" s="37" t="s">
        <v>154</v>
      </c>
      <c r="J464" s="4" t="s">
        <v>45</v>
      </c>
      <c r="K464" s="4">
        <v>40</v>
      </c>
      <c r="L464" s="5">
        <v>44426</v>
      </c>
      <c r="M464" s="37" t="s">
        <v>50</v>
      </c>
      <c r="N464" s="4">
        <v>60</v>
      </c>
      <c r="O464" s="4">
        <v>5</v>
      </c>
      <c r="P464" s="5">
        <v>44427</v>
      </c>
      <c r="Q464" s="6">
        <v>38.549999999999997</v>
      </c>
      <c r="R464" s="147" t="s">
        <v>47</v>
      </c>
      <c r="S464" s="6">
        <v>30.05</v>
      </c>
      <c r="T464" s="6">
        <v>30.02</v>
      </c>
      <c r="AJ464" s="4" t="s">
        <v>176</v>
      </c>
      <c r="AL464" s="4" t="s">
        <v>44</v>
      </c>
      <c r="AM464" s="4" t="s">
        <v>44</v>
      </c>
      <c r="AN464" s="4">
        <v>77.004831469999999</v>
      </c>
    </row>
    <row r="465" spans="1:40">
      <c r="A465" s="36" t="s">
        <v>125</v>
      </c>
      <c r="B465" s="10" t="s">
        <v>111</v>
      </c>
      <c r="C465" s="56" t="s">
        <v>154</v>
      </c>
      <c r="D465" s="37" t="s">
        <v>49</v>
      </c>
      <c r="E465" s="5">
        <v>44425</v>
      </c>
      <c r="F465" s="5">
        <v>44425</v>
      </c>
      <c r="G465" s="37" t="s">
        <v>43</v>
      </c>
      <c r="H465" s="37"/>
      <c r="I465" s="37" t="s">
        <v>154</v>
      </c>
      <c r="J465" s="4" t="s">
        <v>45</v>
      </c>
      <c r="K465" s="4">
        <v>250</v>
      </c>
      <c r="L465" s="5">
        <v>44426</v>
      </c>
      <c r="M465" s="37" t="s">
        <v>46</v>
      </c>
      <c r="N465" s="4">
        <v>100</v>
      </c>
      <c r="O465" s="4">
        <v>5</v>
      </c>
      <c r="P465" s="5">
        <v>44427</v>
      </c>
      <c r="Q465" s="6">
        <v>35.31</v>
      </c>
      <c r="R465" s="6">
        <v>35.17</v>
      </c>
      <c r="S465" s="6">
        <v>32.21</v>
      </c>
      <c r="T465" s="6">
        <v>32.65</v>
      </c>
      <c r="AJ465" s="4" t="s">
        <v>175</v>
      </c>
      <c r="AL465" s="4" t="s">
        <v>44</v>
      </c>
      <c r="AM465" s="4" t="s">
        <v>44</v>
      </c>
    </row>
    <row r="466" spans="1:40">
      <c r="A466" s="10" t="s">
        <v>125</v>
      </c>
      <c r="B466" s="10" t="s">
        <v>111</v>
      </c>
      <c r="C466" s="56" t="s">
        <v>154</v>
      </c>
      <c r="D466" s="37" t="s">
        <v>49</v>
      </c>
      <c r="E466" s="5">
        <v>44425</v>
      </c>
      <c r="F466" s="5">
        <v>44425</v>
      </c>
      <c r="G466" s="37" t="s">
        <v>50</v>
      </c>
      <c r="H466" s="37"/>
      <c r="I466" s="37" t="s">
        <v>154</v>
      </c>
      <c r="J466" s="4" t="s">
        <v>45</v>
      </c>
      <c r="K466" s="4">
        <v>40</v>
      </c>
      <c r="L466" s="5">
        <v>44426</v>
      </c>
      <c r="M466" s="37" t="s">
        <v>50</v>
      </c>
      <c r="N466" s="4">
        <v>60</v>
      </c>
      <c r="O466" s="4">
        <v>5</v>
      </c>
      <c r="P466" s="5">
        <v>44427</v>
      </c>
      <c r="Q466" s="6">
        <v>37.44</v>
      </c>
      <c r="R466" s="147" t="s">
        <v>47</v>
      </c>
      <c r="S466" s="6">
        <v>30.42</v>
      </c>
      <c r="T466" s="6">
        <v>30.34</v>
      </c>
      <c r="AJ466" s="4" t="s">
        <v>176</v>
      </c>
      <c r="AL466" s="4" t="s">
        <v>44</v>
      </c>
      <c r="AM466" s="4" t="s">
        <v>44</v>
      </c>
      <c r="AN466" s="4">
        <v>77.004831469999999</v>
      </c>
    </row>
    <row r="467" spans="1:40">
      <c r="A467" s="36" t="s">
        <v>149</v>
      </c>
      <c r="B467" s="36" t="s">
        <v>150</v>
      </c>
      <c r="C467" s="56" t="s">
        <v>44</v>
      </c>
      <c r="D467" s="37" t="s">
        <v>49</v>
      </c>
      <c r="E467" s="5">
        <v>44425</v>
      </c>
      <c r="F467" s="5">
        <v>44425</v>
      </c>
      <c r="G467" s="37" t="s">
        <v>43</v>
      </c>
      <c r="H467" s="37"/>
      <c r="I467" s="37" t="s">
        <v>154</v>
      </c>
      <c r="J467" s="4" t="s">
        <v>45</v>
      </c>
      <c r="K467" s="4">
        <v>250</v>
      </c>
      <c r="L467" s="5">
        <v>44426</v>
      </c>
      <c r="M467" s="37" t="s">
        <v>46</v>
      </c>
      <c r="N467" s="4">
        <v>100</v>
      </c>
      <c r="O467" s="4">
        <v>5</v>
      </c>
      <c r="P467" s="5">
        <v>44427</v>
      </c>
      <c r="Q467" s="6">
        <v>33.520000000000003</v>
      </c>
      <c r="R467" s="6">
        <v>33.11</v>
      </c>
      <c r="S467" s="6">
        <v>33.33</v>
      </c>
      <c r="T467" s="6">
        <v>33.47</v>
      </c>
      <c r="AJ467" s="4" t="s">
        <v>175</v>
      </c>
      <c r="AL467" s="4" t="s">
        <v>44</v>
      </c>
      <c r="AM467" s="4" t="s">
        <v>44</v>
      </c>
    </row>
    <row r="468" spans="1:40">
      <c r="A468" s="36" t="s">
        <v>149</v>
      </c>
      <c r="B468" s="36" t="s">
        <v>150</v>
      </c>
      <c r="C468" s="56" t="s">
        <v>44</v>
      </c>
      <c r="D468" s="37" t="s">
        <v>49</v>
      </c>
      <c r="E468" s="5">
        <v>44425</v>
      </c>
      <c r="F468" s="5">
        <v>44425</v>
      </c>
      <c r="G468" s="37" t="s">
        <v>50</v>
      </c>
      <c r="H468" s="37"/>
      <c r="I468" s="37" t="s">
        <v>154</v>
      </c>
      <c r="J468" s="4" t="s">
        <v>45</v>
      </c>
      <c r="K468" s="4">
        <v>40</v>
      </c>
      <c r="L468" s="5">
        <v>44426</v>
      </c>
      <c r="M468" s="37" t="s">
        <v>50</v>
      </c>
      <c r="N468" s="4">
        <v>60</v>
      </c>
      <c r="O468" s="4">
        <v>5</v>
      </c>
      <c r="P468" s="5">
        <v>44427</v>
      </c>
      <c r="Q468" s="6">
        <v>33.51</v>
      </c>
      <c r="R468" s="6">
        <v>33.92</v>
      </c>
      <c r="S468" s="6">
        <v>27.27</v>
      </c>
      <c r="T468" s="6">
        <v>27.36</v>
      </c>
      <c r="AJ468" s="4" t="s">
        <v>175</v>
      </c>
      <c r="AL468" s="4" t="s">
        <v>44</v>
      </c>
      <c r="AM468" s="4" t="s">
        <v>44</v>
      </c>
    </row>
    <row r="469" spans="1:40">
      <c r="A469" s="36" t="s">
        <v>149</v>
      </c>
      <c r="B469" s="36" t="s">
        <v>150</v>
      </c>
      <c r="C469" s="56" t="s">
        <v>44</v>
      </c>
      <c r="D469" s="37" t="s">
        <v>49</v>
      </c>
      <c r="E469" s="5">
        <v>44425</v>
      </c>
      <c r="F469" s="5">
        <v>44425</v>
      </c>
      <c r="G469" s="37" t="s">
        <v>43</v>
      </c>
      <c r="H469" s="37"/>
      <c r="I469" s="37" t="s">
        <v>154</v>
      </c>
      <c r="J469" s="4" t="s">
        <v>45</v>
      </c>
      <c r="K469" s="4">
        <v>250</v>
      </c>
      <c r="L469" s="5">
        <v>44426</v>
      </c>
      <c r="M469" s="37" t="s">
        <v>46</v>
      </c>
      <c r="N469" s="4">
        <v>100</v>
      </c>
      <c r="O469" s="4">
        <v>5</v>
      </c>
      <c r="P469" s="5">
        <v>44427</v>
      </c>
      <c r="Q469" s="6">
        <v>33.04</v>
      </c>
      <c r="R469" s="6">
        <v>33.33</v>
      </c>
      <c r="S469" s="6">
        <v>33.26</v>
      </c>
      <c r="T469" s="6">
        <v>33.130000000000003</v>
      </c>
      <c r="AJ469" s="4" t="s">
        <v>175</v>
      </c>
      <c r="AL469" s="4" t="s">
        <v>44</v>
      </c>
      <c r="AM469" s="4" t="s">
        <v>44</v>
      </c>
    </row>
    <row r="470" spans="1:40">
      <c r="A470" s="36" t="s">
        <v>149</v>
      </c>
      <c r="B470" s="36" t="s">
        <v>150</v>
      </c>
      <c r="C470" s="56" t="s">
        <v>44</v>
      </c>
      <c r="D470" s="37" t="s">
        <v>49</v>
      </c>
      <c r="E470" s="5">
        <v>44425</v>
      </c>
      <c r="F470" s="5">
        <v>44425</v>
      </c>
      <c r="G470" s="37" t="s">
        <v>50</v>
      </c>
      <c r="H470" s="37"/>
      <c r="I470" s="37" t="s">
        <v>154</v>
      </c>
      <c r="J470" s="4" t="s">
        <v>45</v>
      </c>
      <c r="K470" s="4">
        <v>40</v>
      </c>
      <c r="L470" s="5">
        <v>44426</v>
      </c>
      <c r="M470" s="37" t="s">
        <v>50</v>
      </c>
      <c r="N470" s="4">
        <v>60</v>
      </c>
      <c r="O470" s="4">
        <v>5</v>
      </c>
      <c r="P470" s="5">
        <v>44427</v>
      </c>
      <c r="Q470" s="6">
        <v>34.65</v>
      </c>
      <c r="R470" s="6">
        <v>34.36</v>
      </c>
      <c r="S470" s="6">
        <v>28.3</v>
      </c>
      <c r="T470" s="6">
        <v>28.41</v>
      </c>
      <c r="AJ470" s="4" t="s">
        <v>175</v>
      </c>
      <c r="AL470" s="4" t="s">
        <v>44</v>
      </c>
      <c r="AM470" s="4" t="s">
        <v>44</v>
      </c>
    </row>
    <row r="471" spans="1:40">
      <c r="A471" s="36" t="s">
        <v>145</v>
      </c>
      <c r="B471" s="36" t="s">
        <v>144</v>
      </c>
      <c r="C471" s="56" t="s">
        <v>44</v>
      </c>
      <c r="D471" s="37" t="s">
        <v>49</v>
      </c>
      <c r="E471" s="5">
        <v>44425</v>
      </c>
      <c r="F471" s="5">
        <v>44425</v>
      </c>
      <c r="G471" s="37" t="s">
        <v>43</v>
      </c>
      <c r="H471" s="37"/>
      <c r="I471" s="37" t="s">
        <v>154</v>
      </c>
      <c r="J471" s="4" t="s">
        <v>45</v>
      </c>
      <c r="K471" s="4">
        <v>250</v>
      </c>
      <c r="L471" s="5">
        <v>44426</v>
      </c>
      <c r="M471" s="37" t="s">
        <v>46</v>
      </c>
      <c r="N471" s="4">
        <v>100</v>
      </c>
      <c r="O471" s="4">
        <v>5</v>
      </c>
      <c r="P471" s="5">
        <v>44427</v>
      </c>
      <c r="Q471" s="6">
        <v>33.19</v>
      </c>
      <c r="R471" s="6">
        <v>33.14</v>
      </c>
      <c r="S471" s="6">
        <v>36.04</v>
      </c>
      <c r="T471" s="6">
        <v>36.35</v>
      </c>
      <c r="AJ471" s="4" t="s">
        <v>175</v>
      </c>
      <c r="AL471" s="4" t="s">
        <v>44</v>
      </c>
      <c r="AM471" s="4" t="s">
        <v>44</v>
      </c>
    </row>
    <row r="472" spans="1:40">
      <c r="A472" s="36" t="s">
        <v>145</v>
      </c>
      <c r="B472" s="36" t="s">
        <v>144</v>
      </c>
      <c r="C472" s="56" t="s">
        <v>44</v>
      </c>
      <c r="D472" s="37" t="s">
        <v>49</v>
      </c>
      <c r="E472" s="5">
        <v>44425</v>
      </c>
      <c r="F472" s="5">
        <v>44425</v>
      </c>
      <c r="G472" s="37" t="s">
        <v>50</v>
      </c>
      <c r="H472" s="37"/>
      <c r="I472" s="37" t="s">
        <v>154</v>
      </c>
      <c r="J472" s="4" t="s">
        <v>45</v>
      </c>
      <c r="K472" s="4">
        <v>40</v>
      </c>
      <c r="L472" s="5">
        <v>44426</v>
      </c>
      <c r="M472" s="37" t="s">
        <v>50</v>
      </c>
      <c r="N472" s="4">
        <v>60</v>
      </c>
      <c r="O472" s="4">
        <v>5</v>
      </c>
      <c r="P472" s="5">
        <v>44427</v>
      </c>
      <c r="Q472" s="6">
        <v>29.85</v>
      </c>
      <c r="R472" s="6">
        <v>30.14</v>
      </c>
      <c r="S472" s="6">
        <v>27.58</v>
      </c>
      <c r="T472" s="6">
        <v>28.08</v>
      </c>
      <c r="AJ472" s="4" t="s">
        <v>175</v>
      </c>
      <c r="AL472" s="4" t="s">
        <v>44</v>
      </c>
      <c r="AM472" s="4" t="s">
        <v>44</v>
      </c>
    </row>
    <row r="473" spans="1:40">
      <c r="A473" s="36" t="s">
        <v>145</v>
      </c>
      <c r="B473" s="36" t="s">
        <v>144</v>
      </c>
      <c r="C473" s="56" t="s">
        <v>44</v>
      </c>
      <c r="D473" s="37" t="s">
        <v>49</v>
      </c>
      <c r="E473" s="5">
        <v>44425</v>
      </c>
      <c r="F473" s="5">
        <v>44425</v>
      </c>
      <c r="G473" s="37" t="s">
        <v>43</v>
      </c>
      <c r="H473" s="37"/>
      <c r="I473" s="37" t="s">
        <v>154</v>
      </c>
      <c r="J473" s="4" t="s">
        <v>45</v>
      </c>
      <c r="K473" s="4">
        <v>250</v>
      </c>
      <c r="L473" s="5">
        <v>44426</v>
      </c>
      <c r="M473" s="37" t="s">
        <v>46</v>
      </c>
      <c r="N473" s="4">
        <v>100</v>
      </c>
      <c r="O473" s="4">
        <v>5</v>
      </c>
      <c r="P473" s="5">
        <v>44427</v>
      </c>
      <c r="Q473" s="6">
        <v>32.869999999999997</v>
      </c>
      <c r="R473" s="6">
        <v>32.94</v>
      </c>
      <c r="S473" s="6">
        <v>34.69</v>
      </c>
      <c r="T473" s="6">
        <v>34.53</v>
      </c>
      <c r="AJ473" s="4" t="s">
        <v>175</v>
      </c>
      <c r="AL473" s="4" t="s">
        <v>44</v>
      </c>
      <c r="AM473" s="4" t="s">
        <v>44</v>
      </c>
    </row>
    <row r="474" spans="1:40" s="28" customFormat="1">
      <c r="A474" s="40" t="s">
        <v>145</v>
      </c>
      <c r="B474" s="40" t="s">
        <v>144</v>
      </c>
      <c r="C474" s="57" t="s">
        <v>44</v>
      </c>
      <c r="D474" s="41" t="s">
        <v>49</v>
      </c>
      <c r="E474" s="29">
        <v>44425</v>
      </c>
      <c r="F474" s="29">
        <v>44425</v>
      </c>
      <c r="G474" s="41" t="s">
        <v>50</v>
      </c>
      <c r="H474" s="41"/>
      <c r="I474" s="41" t="s">
        <v>154</v>
      </c>
      <c r="J474" s="41" t="s">
        <v>45</v>
      </c>
      <c r="K474" s="28">
        <v>40</v>
      </c>
      <c r="L474" s="29">
        <v>44426</v>
      </c>
      <c r="M474" s="41" t="s">
        <v>50</v>
      </c>
      <c r="N474" s="28">
        <v>60</v>
      </c>
      <c r="O474" s="28">
        <v>5</v>
      </c>
      <c r="P474" s="29">
        <v>44427</v>
      </c>
      <c r="Q474" s="32">
        <v>30.44</v>
      </c>
      <c r="R474" s="32">
        <v>30.83</v>
      </c>
      <c r="S474" s="32">
        <v>28.81</v>
      </c>
      <c r="T474" s="32">
        <v>28.54</v>
      </c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J474" s="4" t="s">
        <v>175</v>
      </c>
      <c r="AL474" s="28" t="s">
        <v>44</v>
      </c>
      <c r="AM474" s="28" t="s">
        <v>44</v>
      </c>
    </row>
    <row r="475" spans="1:40">
      <c r="A475" s="36" t="s">
        <v>115</v>
      </c>
      <c r="B475" s="10" t="s">
        <v>111</v>
      </c>
      <c r="C475" s="56" t="s">
        <v>44</v>
      </c>
      <c r="D475" s="37" t="s">
        <v>49</v>
      </c>
      <c r="E475" s="5">
        <v>44432</v>
      </c>
      <c r="F475" s="5">
        <v>44432</v>
      </c>
      <c r="G475" s="37" t="s">
        <v>43</v>
      </c>
      <c r="H475" s="37"/>
      <c r="I475" s="4" t="s">
        <v>154</v>
      </c>
      <c r="J475" s="4" t="s">
        <v>45</v>
      </c>
      <c r="K475" s="4">
        <v>250</v>
      </c>
      <c r="L475" s="5">
        <v>44433</v>
      </c>
      <c r="M475" s="37" t="s">
        <v>46</v>
      </c>
      <c r="N475" s="4">
        <v>100</v>
      </c>
      <c r="O475" s="4">
        <v>5</v>
      </c>
      <c r="P475" s="5">
        <v>44434</v>
      </c>
      <c r="Q475" s="6">
        <v>31.42</v>
      </c>
      <c r="R475" s="6">
        <v>31.45</v>
      </c>
      <c r="S475" s="6">
        <v>33.770000000000003</v>
      </c>
      <c r="T475" s="6">
        <v>33.28</v>
      </c>
      <c r="AF475" s="4">
        <v>202320284</v>
      </c>
      <c r="AJ475" s="4" t="s">
        <v>177</v>
      </c>
      <c r="AL475" s="4" t="s">
        <v>44</v>
      </c>
      <c r="AM475" s="4" t="s">
        <v>44</v>
      </c>
    </row>
    <row r="476" spans="1:40">
      <c r="A476" s="36" t="s">
        <v>115</v>
      </c>
      <c r="B476" s="10" t="s">
        <v>111</v>
      </c>
      <c r="C476" s="56" t="s">
        <v>44</v>
      </c>
      <c r="D476" s="37" t="s">
        <v>49</v>
      </c>
      <c r="E476" s="5">
        <v>44432</v>
      </c>
      <c r="F476" s="5">
        <v>44432</v>
      </c>
      <c r="G476" s="37" t="s">
        <v>50</v>
      </c>
      <c r="H476" s="37"/>
      <c r="I476" s="37" t="s">
        <v>154</v>
      </c>
      <c r="J476" s="4" t="s">
        <v>45</v>
      </c>
      <c r="K476" s="4">
        <v>40</v>
      </c>
      <c r="L476" s="5">
        <v>44433</v>
      </c>
      <c r="M476" s="37" t="s">
        <v>50</v>
      </c>
      <c r="N476" s="4">
        <v>60</v>
      </c>
      <c r="O476" s="4">
        <v>5</v>
      </c>
      <c r="P476" s="5">
        <v>44434</v>
      </c>
      <c r="Q476" s="6">
        <v>31.41</v>
      </c>
      <c r="R476" s="6">
        <v>32</v>
      </c>
      <c r="S476" s="6">
        <v>27.48</v>
      </c>
      <c r="T476" s="6">
        <v>27.84</v>
      </c>
      <c r="AF476" s="4">
        <v>202320284</v>
      </c>
      <c r="AJ476" s="4" t="s">
        <v>177</v>
      </c>
      <c r="AL476" s="4" t="s">
        <v>44</v>
      </c>
      <c r="AM476" s="4" t="s">
        <v>44</v>
      </c>
    </row>
    <row r="477" spans="1:40">
      <c r="A477" s="36" t="s">
        <v>115</v>
      </c>
      <c r="B477" s="10" t="s">
        <v>111</v>
      </c>
      <c r="C477" s="56" t="s">
        <v>44</v>
      </c>
      <c r="D477" s="37" t="s">
        <v>49</v>
      </c>
      <c r="E477" s="5">
        <v>44432</v>
      </c>
      <c r="F477" s="5">
        <v>44432</v>
      </c>
      <c r="G477" s="37" t="s">
        <v>43</v>
      </c>
      <c r="H477" s="37"/>
      <c r="I477" s="37" t="s">
        <v>154</v>
      </c>
      <c r="J477" s="4" t="s">
        <v>45</v>
      </c>
      <c r="K477" s="4">
        <v>250</v>
      </c>
      <c r="L477" s="5">
        <v>44433</v>
      </c>
      <c r="M477" s="37" t="s">
        <v>46</v>
      </c>
      <c r="N477" s="4">
        <v>100</v>
      </c>
      <c r="O477" s="4">
        <v>5</v>
      </c>
      <c r="P477" s="5">
        <v>44434</v>
      </c>
      <c r="Q477" s="6">
        <v>31.43</v>
      </c>
      <c r="R477" s="6">
        <v>31.18</v>
      </c>
      <c r="S477" s="6">
        <v>33.97</v>
      </c>
      <c r="T477" s="6">
        <v>33.68</v>
      </c>
      <c r="AF477" s="4">
        <v>202320283</v>
      </c>
      <c r="AJ477" s="4" t="s">
        <v>177</v>
      </c>
      <c r="AL477" s="4" t="s">
        <v>44</v>
      </c>
      <c r="AM477" s="4" t="s">
        <v>44</v>
      </c>
    </row>
    <row r="478" spans="1:40">
      <c r="A478" s="36" t="s">
        <v>115</v>
      </c>
      <c r="B478" s="10" t="s">
        <v>111</v>
      </c>
      <c r="C478" s="56" t="s">
        <v>44</v>
      </c>
      <c r="D478" s="37" t="s">
        <v>49</v>
      </c>
      <c r="E478" s="5">
        <v>44432</v>
      </c>
      <c r="F478" s="5">
        <v>44432</v>
      </c>
      <c r="G478" s="37" t="s">
        <v>50</v>
      </c>
      <c r="H478" s="37"/>
      <c r="I478" s="37" t="s">
        <v>154</v>
      </c>
      <c r="J478" s="4" t="s">
        <v>45</v>
      </c>
      <c r="K478" s="4">
        <v>40</v>
      </c>
      <c r="L478" s="5">
        <v>44433</v>
      </c>
      <c r="M478" s="37" t="s">
        <v>50</v>
      </c>
      <c r="N478" s="4">
        <v>60</v>
      </c>
      <c r="O478" s="4">
        <v>5</v>
      </c>
      <c r="P478" s="5">
        <v>44434</v>
      </c>
      <c r="Q478" s="6">
        <v>31.28</v>
      </c>
      <c r="R478" s="6">
        <v>31.08</v>
      </c>
      <c r="S478" s="6">
        <v>27.1</v>
      </c>
      <c r="T478" s="6">
        <v>27.12</v>
      </c>
      <c r="AF478" s="4">
        <v>202320283</v>
      </c>
      <c r="AJ478" s="4" t="s">
        <v>177</v>
      </c>
      <c r="AL478" s="4" t="s">
        <v>44</v>
      </c>
      <c r="AM478" s="4" t="s">
        <v>44</v>
      </c>
    </row>
    <row r="479" spans="1:40">
      <c r="A479" s="36" t="s">
        <v>143</v>
      </c>
      <c r="B479" s="36" t="s">
        <v>144</v>
      </c>
      <c r="C479" s="56" t="s">
        <v>44</v>
      </c>
      <c r="D479" s="37" t="s">
        <v>49</v>
      </c>
      <c r="E479" s="5">
        <v>44432</v>
      </c>
      <c r="F479" s="5">
        <v>44432</v>
      </c>
      <c r="G479" s="37" t="s">
        <v>43</v>
      </c>
      <c r="H479" s="37"/>
      <c r="I479" s="37" t="s">
        <v>154</v>
      </c>
      <c r="J479" s="4" t="s">
        <v>45</v>
      </c>
      <c r="K479" s="4">
        <v>250</v>
      </c>
      <c r="L479" s="5">
        <v>44433</v>
      </c>
      <c r="M479" s="37" t="s">
        <v>46</v>
      </c>
      <c r="N479" s="4">
        <v>100</v>
      </c>
      <c r="O479" s="4">
        <v>5</v>
      </c>
      <c r="P479" s="5">
        <v>44434</v>
      </c>
      <c r="Q479" s="6">
        <v>32.78</v>
      </c>
      <c r="R479" s="6">
        <v>33.090000000000003</v>
      </c>
      <c r="S479" s="6">
        <v>36.049999999999997</v>
      </c>
      <c r="T479" s="6">
        <v>36.19</v>
      </c>
      <c r="AF479" s="4">
        <v>202320285</v>
      </c>
      <c r="AJ479" s="4" t="s">
        <v>177</v>
      </c>
      <c r="AL479" s="4" t="s">
        <v>44</v>
      </c>
      <c r="AM479" s="4" t="s">
        <v>44</v>
      </c>
    </row>
    <row r="480" spans="1:40">
      <c r="A480" s="36" t="s">
        <v>143</v>
      </c>
      <c r="B480" s="36" t="s">
        <v>144</v>
      </c>
      <c r="C480" s="56" t="s">
        <v>44</v>
      </c>
      <c r="D480" s="37" t="s">
        <v>49</v>
      </c>
      <c r="E480" s="5">
        <v>44432</v>
      </c>
      <c r="F480" s="5">
        <v>44432</v>
      </c>
      <c r="G480" s="37" t="s">
        <v>50</v>
      </c>
      <c r="H480" s="37"/>
      <c r="I480" s="37" t="s">
        <v>154</v>
      </c>
      <c r="J480" s="4" t="s">
        <v>45</v>
      </c>
      <c r="K480" s="4">
        <v>40</v>
      </c>
      <c r="L480" s="5">
        <v>44433</v>
      </c>
      <c r="M480" s="37" t="s">
        <v>50</v>
      </c>
      <c r="N480" s="4">
        <v>60</v>
      </c>
      <c r="O480" s="4">
        <v>5</v>
      </c>
      <c r="P480" s="5">
        <v>44434</v>
      </c>
      <c r="Q480" s="6">
        <v>32.58</v>
      </c>
      <c r="R480" s="6">
        <v>31.71</v>
      </c>
      <c r="S480" s="6">
        <v>278.14</v>
      </c>
      <c r="T480" s="6">
        <v>27.28</v>
      </c>
      <c r="AF480" s="4">
        <v>202320285</v>
      </c>
      <c r="AJ480" s="4" t="s">
        <v>177</v>
      </c>
      <c r="AL480" s="4" t="s">
        <v>44</v>
      </c>
      <c r="AM480" s="4" t="s">
        <v>44</v>
      </c>
    </row>
    <row r="481" spans="1:40">
      <c r="A481" s="36" t="s">
        <v>143</v>
      </c>
      <c r="B481" s="36" t="s">
        <v>144</v>
      </c>
      <c r="C481" s="56" t="s">
        <v>44</v>
      </c>
      <c r="D481" s="37" t="s">
        <v>49</v>
      </c>
      <c r="E481" s="5">
        <v>44432</v>
      </c>
      <c r="F481" s="5">
        <v>44432</v>
      </c>
      <c r="G481" s="37" t="s">
        <v>43</v>
      </c>
      <c r="H481" s="37"/>
      <c r="I481" s="37" t="s">
        <v>154</v>
      </c>
      <c r="J481" s="4" t="s">
        <v>45</v>
      </c>
      <c r="K481" s="4">
        <v>250</v>
      </c>
      <c r="L481" s="5">
        <v>44433</v>
      </c>
      <c r="M481" s="37" t="s">
        <v>46</v>
      </c>
      <c r="N481" s="4">
        <v>100</v>
      </c>
      <c r="O481" s="4">
        <v>5</v>
      </c>
      <c r="P481" s="5">
        <v>44434</v>
      </c>
      <c r="Q481" s="6">
        <v>32.049999999999997</v>
      </c>
      <c r="R481" s="6">
        <v>32.19</v>
      </c>
      <c r="S481" s="6">
        <v>35.11</v>
      </c>
      <c r="T481" s="6">
        <v>35.01</v>
      </c>
      <c r="AF481" s="4">
        <v>202320287</v>
      </c>
      <c r="AJ481" s="4" t="s">
        <v>178</v>
      </c>
      <c r="AL481" s="4" t="s">
        <v>44</v>
      </c>
      <c r="AM481" s="4" t="s">
        <v>44</v>
      </c>
    </row>
    <row r="482" spans="1:40">
      <c r="A482" s="36" t="s">
        <v>143</v>
      </c>
      <c r="B482" s="36" t="s">
        <v>144</v>
      </c>
      <c r="C482" s="56" t="s">
        <v>44</v>
      </c>
      <c r="D482" s="37" t="s">
        <v>49</v>
      </c>
      <c r="E482" s="5">
        <v>44432</v>
      </c>
      <c r="F482" s="5">
        <v>44432</v>
      </c>
      <c r="G482" s="37" t="s">
        <v>50</v>
      </c>
      <c r="H482" s="37"/>
      <c r="I482" s="37" t="s">
        <v>154</v>
      </c>
      <c r="J482" s="4" t="s">
        <v>45</v>
      </c>
      <c r="K482" s="4">
        <v>40</v>
      </c>
      <c r="L482" s="5">
        <v>44433</v>
      </c>
      <c r="M482" s="37" t="s">
        <v>50</v>
      </c>
      <c r="N482" s="4">
        <v>60</v>
      </c>
      <c r="O482" s="4">
        <v>5</v>
      </c>
      <c r="P482" s="5">
        <v>44434</v>
      </c>
      <c r="Q482" s="6">
        <v>31.59</v>
      </c>
      <c r="R482" s="6">
        <v>31.44</v>
      </c>
      <c r="S482" s="6">
        <v>28.09</v>
      </c>
      <c r="T482" s="6">
        <v>28.05</v>
      </c>
      <c r="AF482" s="4">
        <v>202320287</v>
      </c>
      <c r="AJ482" s="4" t="s">
        <v>178</v>
      </c>
      <c r="AL482" s="4" t="s">
        <v>44</v>
      </c>
      <c r="AM482" s="4" t="s">
        <v>44</v>
      </c>
    </row>
    <row r="483" spans="1:40">
      <c r="A483" s="36" t="s">
        <v>124</v>
      </c>
      <c r="B483" s="10" t="s">
        <v>114</v>
      </c>
      <c r="C483" s="56" t="s">
        <v>154</v>
      </c>
      <c r="D483" s="37" t="s">
        <v>49</v>
      </c>
      <c r="E483" s="5">
        <v>44432</v>
      </c>
      <c r="F483" s="5">
        <v>44432</v>
      </c>
      <c r="G483" s="37" t="s">
        <v>43</v>
      </c>
      <c r="H483" s="37"/>
      <c r="I483" s="37" t="s">
        <v>154</v>
      </c>
      <c r="J483" s="4" t="s">
        <v>45</v>
      </c>
      <c r="K483" s="4">
        <v>250</v>
      </c>
      <c r="L483" s="5">
        <v>44433</v>
      </c>
      <c r="M483" s="37" t="s">
        <v>46</v>
      </c>
      <c r="N483" s="4">
        <v>100</v>
      </c>
      <c r="O483" s="4">
        <v>5</v>
      </c>
      <c r="P483" s="5">
        <v>44434</v>
      </c>
      <c r="Q483" s="6">
        <v>31.02</v>
      </c>
      <c r="R483" s="6">
        <v>31.2</v>
      </c>
      <c r="S483" s="6">
        <v>34.56</v>
      </c>
      <c r="T483" s="6">
        <v>34.64</v>
      </c>
      <c r="AF483" s="4">
        <v>202320290</v>
      </c>
      <c r="AJ483" s="4" t="s">
        <v>179</v>
      </c>
      <c r="AL483" s="4" t="s">
        <v>44</v>
      </c>
      <c r="AM483" s="4" t="s">
        <v>44</v>
      </c>
    </row>
    <row r="484" spans="1:40">
      <c r="A484" s="36" t="s">
        <v>124</v>
      </c>
      <c r="B484" s="10" t="s">
        <v>114</v>
      </c>
      <c r="C484" s="56" t="s">
        <v>154</v>
      </c>
      <c r="D484" s="37" t="s">
        <v>49</v>
      </c>
      <c r="E484" s="5">
        <v>44432</v>
      </c>
      <c r="F484" s="5">
        <v>44432</v>
      </c>
      <c r="G484" s="37" t="s">
        <v>50</v>
      </c>
      <c r="H484" s="37"/>
      <c r="I484" s="37" t="s">
        <v>154</v>
      </c>
      <c r="J484" s="4" t="s">
        <v>45</v>
      </c>
      <c r="K484" s="4">
        <v>40</v>
      </c>
      <c r="L484" s="5">
        <v>44433</v>
      </c>
      <c r="M484" s="37" t="s">
        <v>50</v>
      </c>
      <c r="N484" s="4">
        <v>60</v>
      </c>
      <c r="O484" s="4">
        <v>5</v>
      </c>
      <c r="P484" s="5">
        <v>44434</v>
      </c>
      <c r="Q484" s="6">
        <v>30.28</v>
      </c>
      <c r="R484" s="6">
        <v>30.55</v>
      </c>
      <c r="S484" s="6">
        <v>26.58</v>
      </c>
      <c r="T484" s="6">
        <v>25.85</v>
      </c>
      <c r="AF484" s="4">
        <v>202320290</v>
      </c>
      <c r="AJ484" s="4" t="s">
        <v>179</v>
      </c>
      <c r="AL484" s="4" t="s">
        <v>44</v>
      </c>
      <c r="AM484" s="4" t="s">
        <v>44</v>
      </c>
    </row>
    <row r="485" spans="1:40">
      <c r="A485" s="38" t="s">
        <v>58</v>
      </c>
      <c r="B485" s="64" t="s">
        <v>59</v>
      </c>
      <c r="C485" s="67" t="s">
        <v>154</v>
      </c>
      <c r="D485" s="37" t="s">
        <v>42</v>
      </c>
      <c r="E485" s="5">
        <v>44432</v>
      </c>
      <c r="F485" s="5">
        <v>44432</v>
      </c>
      <c r="G485" s="37" t="s">
        <v>155</v>
      </c>
      <c r="H485" s="37"/>
      <c r="I485" s="37" t="s">
        <v>154</v>
      </c>
      <c r="J485" s="4" t="s">
        <v>45</v>
      </c>
      <c r="K485" s="4">
        <v>225</v>
      </c>
      <c r="L485" s="5">
        <v>44433</v>
      </c>
      <c r="M485" s="37" t="s">
        <v>46</v>
      </c>
      <c r="N485" s="4">
        <v>100</v>
      </c>
      <c r="O485" s="4">
        <v>5</v>
      </c>
      <c r="P485" s="5">
        <v>44433</v>
      </c>
      <c r="Q485" s="6">
        <v>37.770000000000003</v>
      </c>
      <c r="R485" s="147" t="s">
        <v>47</v>
      </c>
      <c r="S485" s="6">
        <v>31.35</v>
      </c>
      <c r="T485" s="6">
        <v>30.48</v>
      </c>
      <c r="V485" s="10">
        <f>IF(Q485&lt;'Master Linear Model'!$B$8, (10^((Q485-'Master Linear Model'!$B$2)/'Master Linear Model'!$A$2)),('Master Linear Model'!$B$7/2))</f>
        <v>10</v>
      </c>
      <c r="W485" s="10">
        <f>IF(R485&lt;'Master Linear Model'!$B$8, (10^((R485-'Master Linear Model'!$B$2)/'Master Linear Model'!$A$2)),('Master Linear Model'!$B$7/2))</f>
        <v>10</v>
      </c>
      <c r="X485" s="10">
        <f t="shared" ref="X485:X486" si="184">AVERAGE(V485:W485)</f>
        <v>10</v>
      </c>
      <c r="Y485" s="10">
        <f t="shared" ref="Y485:Y486" si="185">STDEV(V485:W485)</f>
        <v>0</v>
      </c>
      <c r="Z485" s="10">
        <f t="shared" ref="Z485:Z486" si="186">X485/O485</f>
        <v>2</v>
      </c>
      <c r="AA485" s="10">
        <f t="shared" ref="AA485:AA486" si="187">Y485/O485</f>
        <v>0</v>
      </c>
      <c r="AB485" s="10">
        <f t="shared" ref="AB485:AB486" si="188">(Z485*N485)/K485</f>
        <v>0.88888888888888884</v>
      </c>
      <c r="AC485" s="10">
        <f t="shared" ref="AC485:AC486" si="189">(AA485*N485)/K485</f>
        <v>0</v>
      </c>
      <c r="AD485" s="10">
        <f t="shared" ref="AD485:AD486" si="190">AB485*100</f>
        <v>88.888888888888886</v>
      </c>
      <c r="AE485" s="10">
        <f t="shared" ref="AE485:AE486" si="191">AC485*100</f>
        <v>0</v>
      </c>
      <c r="AJ485" s="4" t="s">
        <v>180</v>
      </c>
      <c r="AL485" s="4" t="s">
        <v>44</v>
      </c>
      <c r="AM485" s="4" t="s">
        <v>44</v>
      </c>
      <c r="AN485" s="4">
        <v>71.907220190000004</v>
      </c>
    </row>
    <row r="486" spans="1:40">
      <c r="A486" s="36" t="s">
        <v>58</v>
      </c>
      <c r="B486" s="64" t="s">
        <v>59</v>
      </c>
      <c r="C486" s="67" t="s">
        <v>154</v>
      </c>
      <c r="D486" s="37" t="s">
        <v>42</v>
      </c>
      <c r="E486" s="5">
        <v>44432</v>
      </c>
      <c r="F486" s="5">
        <v>44432</v>
      </c>
      <c r="G486" s="37" t="s">
        <v>50</v>
      </c>
      <c r="H486" s="37"/>
      <c r="I486" s="37" t="s">
        <v>154</v>
      </c>
      <c r="J486" s="4" t="s">
        <v>45</v>
      </c>
      <c r="K486" s="4">
        <v>40</v>
      </c>
      <c r="L486" s="5">
        <v>44433</v>
      </c>
      <c r="M486" s="37" t="s">
        <v>50</v>
      </c>
      <c r="N486" s="4">
        <v>60</v>
      </c>
      <c r="O486" s="4">
        <v>5</v>
      </c>
      <c r="P486" s="5">
        <v>44433</v>
      </c>
      <c r="Q486" s="147" t="s">
        <v>47</v>
      </c>
      <c r="R486" s="147" t="s">
        <v>47</v>
      </c>
      <c r="S486" s="6">
        <v>30.4</v>
      </c>
      <c r="T486" s="6">
        <v>32.03</v>
      </c>
      <c r="V486" s="10">
        <f>IF(Q486&lt;'Master Linear Model'!$B$8, (10^((Q486-'Master Linear Model'!$B$2)/'Master Linear Model'!$A$2)),('Master Linear Model'!$B$7/2))</f>
        <v>10</v>
      </c>
      <c r="W486" s="10">
        <f>IF(R486&lt;'Master Linear Model'!$B$8, (10^((R486-'Master Linear Model'!$B$2)/'Master Linear Model'!$A$2)),('Master Linear Model'!$B$7/2))</f>
        <v>10</v>
      </c>
      <c r="X486" s="10">
        <f t="shared" si="184"/>
        <v>10</v>
      </c>
      <c r="Y486" s="10">
        <f t="shared" si="185"/>
        <v>0</v>
      </c>
      <c r="Z486" s="10">
        <f t="shared" si="186"/>
        <v>2</v>
      </c>
      <c r="AA486" s="10">
        <f t="shared" si="187"/>
        <v>0</v>
      </c>
      <c r="AB486" s="10">
        <f t="shared" si="188"/>
        <v>3</v>
      </c>
      <c r="AC486" s="10">
        <f t="shared" si="189"/>
        <v>0</v>
      </c>
      <c r="AD486" s="10">
        <f t="shared" si="190"/>
        <v>300</v>
      </c>
      <c r="AE486" s="10">
        <f t="shared" si="191"/>
        <v>0</v>
      </c>
      <c r="AJ486" s="4" t="s">
        <v>180</v>
      </c>
      <c r="AL486" s="4" t="s">
        <v>44</v>
      </c>
      <c r="AM486" s="4" t="s">
        <v>44</v>
      </c>
      <c r="AN486" s="4">
        <v>71.907220190000004</v>
      </c>
    </row>
    <row r="487" spans="1:40">
      <c r="A487" s="36" t="s">
        <v>58</v>
      </c>
      <c r="B487" s="64" t="s">
        <v>59</v>
      </c>
      <c r="C487" s="56" t="s">
        <v>154</v>
      </c>
      <c r="D487" s="37" t="s">
        <v>49</v>
      </c>
      <c r="E487" s="5">
        <v>44432</v>
      </c>
      <c r="F487" s="5">
        <v>44432</v>
      </c>
      <c r="G487" s="37" t="s">
        <v>43</v>
      </c>
      <c r="H487" s="37"/>
      <c r="I487" s="37" t="s">
        <v>154</v>
      </c>
      <c r="J487" s="4" t="s">
        <v>45</v>
      </c>
      <c r="K487" s="4">
        <v>250</v>
      </c>
      <c r="L487" s="5">
        <v>44433</v>
      </c>
      <c r="M487" s="37" t="s">
        <v>46</v>
      </c>
      <c r="N487" s="4">
        <v>100</v>
      </c>
      <c r="O487" s="4">
        <v>5</v>
      </c>
      <c r="P487" s="5">
        <v>44433</v>
      </c>
      <c r="Q487" s="147" t="s">
        <v>47</v>
      </c>
      <c r="R487" s="147" t="s">
        <v>47</v>
      </c>
      <c r="S487" s="6">
        <v>34.76</v>
      </c>
      <c r="T487" s="6">
        <v>34.82</v>
      </c>
      <c r="AF487" s="4">
        <v>202320274</v>
      </c>
      <c r="AJ487" s="4" t="s">
        <v>180</v>
      </c>
      <c r="AL487" s="4" t="s">
        <v>44</v>
      </c>
      <c r="AM487" s="4" t="s">
        <v>44</v>
      </c>
      <c r="AN487" s="4">
        <v>71.907220190000004</v>
      </c>
    </row>
    <row r="488" spans="1:40">
      <c r="A488" s="36" t="s">
        <v>58</v>
      </c>
      <c r="B488" s="64" t="s">
        <v>59</v>
      </c>
      <c r="C488" s="56" t="s">
        <v>154</v>
      </c>
      <c r="D488" s="37" t="s">
        <v>49</v>
      </c>
      <c r="E488" s="5">
        <v>44432</v>
      </c>
      <c r="F488" s="5">
        <v>44432</v>
      </c>
      <c r="G488" s="37" t="s">
        <v>50</v>
      </c>
      <c r="H488" s="37"/>
      <c r="I488" s="37" t="s">
        <v>154</v>
      </c>
      <c r="J488" s="4" t="s">
        <v>45</v>
      </c>
      <c r="K488" s="4">
        <v>40</v>
      </c>
      <c r="L488" s="5">
        <v>44433</v>
      </c>
      <c r="M488" s="37" t="s">
        <v>50</v>
      </c>
      <c r="N488" s="4">
        <v>60</v>
      </c>
      <c r="O488" s="4">
        <v>5</v>
      </c>
      <c r="P488" s="5">
        <v>44434</v>
      </c>
      <c r="Q488" s="147" t="s">
        <v>47</v>
      </c>
      <c r="R488" s="147" t="s">
        <v>47</v>
      </c>
      <c r="S488" s="6">
        <v>26.82</v>
      </c>
      <c r="T488" s="6">
        <v>27.7</v>
      </c>
      <c r="AF488" s="4">
        <v>202320274</v>
      </c>
      <c r="AJ488" s="4" t="s">
        <v>179</v>
      </c>
      <c r="AL488" s="4" t="s">
        <v>44</v>
      </c>
      <c r="AM488" s="4" t="s">
        <v>44</v>
      </c>
    </row>
    <row r="489" spans="1:40">
      <c r="A489" s="10" t="s">
        <v>117</v>
      </c>
      <c r="B489" s="10" t="s">
        <v>118</v>
      </c>
      <c r="C489" s="56" t="s">
        <v>154</v>
      </c>
      <c r="D489" s="37" t="s">
        <v>49</v>
      </c>
      <c r="E489" s="5">
        <v>44432</v>
      </c>
      <c r="F489" s="5">
        <v>44432</v>
      </c>
      <c r="G489" s="37" t="s">
        <v>43</v>
      </c>
      <c r="H489" s="37"/>
      <c r="I489" s="37" t="s">
        <v>154</v>
      </c>
      <c r="J489" s="4" t="s">
        <v>45</v>
      </c>
      <c r="K489" s="4">
        <v>250</v>
      </c>
      <c r="L489" s="5">
        <v>44433</v>
      </c>
      <c r="M489" s="37" t="s">
        <v>46</v>
      </c>
      <c r="N489" s="4">
        <v>100</v>
      </c>
      <c r="O489" s="4">
        <v>5</v>
      </c>
      <c r="P489" s="5">
        <v>44434</v>
      </c>
      <c r="Q489" s="6">
        <v>38.04</v>
      </c>
      <c r="R489" s="147" t="s">
        <v>47</v>
      </c>
      <c r="S489" s="6">
        <v>33.770000000000003</v>
      </c>
      <c r="T489" s="6">
        <v>33.68</v>
      </c>
      <c r="AF489" s="4">
        <v>202320292</v>
      </c>
      <c r="AJ489" s="4" t="s">
        <v>179</v>
      </c>
      <c r="AL489" s="4" t="s">
        <v>44</v>
      </c>
      <c r="AM489" s="4" t="s">
        <v>44</v>
      </c>
    </row>
    <row r="490" spans="1:40">
      <c r="A490" s="10" t="s">
        <v>117</v>
      </c>
      <c r="B490" s="10" t="s">
        <v>118</v>
      </c>
      <c r="C490" s="43" t="s">
        <v>154</v>
      </c>
      <c r="D490" s="37" t="s">
        <v>49</v>
      </c>
      <c r="E490" s="5">
        <v>44432</v>
      </c>
      <c r="F490" s="5">
        <v>44432</v>
      </c>
      <c r="G490" s="37" t="s">
        <v>50</v>
      </c>
      <c r="H490" s="37"/>
      <c r="I490" s="37" t="s">
        <v>154</v>
      </c>
      <c r="J490" s="4" t="s">
        <v>45</v>
      </c>
      <c r="K490" s="4">
        <v>40</v>
      </c>
      <c r="L490" s="5">
        <v>44433</v>
      </c>
      <c r="M490" s="37" t="s">
        <v>50</v>
      </c>
      <c r="N490" s="4">
        <v>60</v>
      </c>
      <c r="O490" s="4">
        <v>5</v>
      </c>
      <c r="P490" s="5">
        <v>44434</v>
      </c>
      <c r="Q490" s="147" t="s">
        <v>47</v>
      </c>
      <c r="R490" s="147" t="s">
        <v>47</v>
      </c>
      <c r="S490" s="6">
        <v>27.04</v>
      </c>
      <c r="T490" s="6">
        <v>26.86</v>
      </c>
      <c r="AF490" s="4">
        <v>202320292</v>
      </c>
      <c r="AJ490" s="4" t="s">
        <v>179</v>
      </c>
      <c r="AL490" s="4" t="s">
        <v>44</v>
      </c>
      <c r="AM490" s="4" t="s">
        <v>44</v>
      </c>
    </row>
    <row r="491" spans="1:40">
      <c r="A491" s="36" t="s">
        <v>116</v>
      </c>
      <c r="B491" s="10" t="s">
        <v>114</v>
      </c>
      <c r="C491" s="56" t="s">
        <v>154</v>
      </c>
      <c r="D491" s="37" t="s">
        <v>49</v>
      </c>
      <c r="E491" s="5">
        <v>44432</v>
      </c>
      <c r="F491" s="5">
        <v>44432</v>
      </c>
      <c r="G491" s="37" t="s">
        <v>43</v>
      </c>
      <c r="H491" s="37"/>
      <c r="I491" s="37" t="s">
        <v>154</v>
      </c>
      <c r="J491" s="4" t="s">
        <v>45</v>
      </c>
      <c r="K491" s="4">
        <v>250</v>
      </c>
      <c r="L491" s="5">
        <v>44433</v>
      </c>
      <c r="M491" s="37" t="s">
        <v>46</v>
      </c>
      <c r="N491" s="4">
        <v>100</v>
      </c>
      <c r="O491" s="4">
        <v>5</v>
      </c>
      <c r="P491" s="5">
        <v>44434</v>
      </c>
      <c r="Q491" s="147" t="s">
        <v>47</v>
      </c>
      <c r="R491" s="147" t="s">
        <v>47</v>
      </c>
      <c r="S491" s="6">
        <v>34.07</v>
      </c>
      <c r="T491" s="6">
        <v>33.979999999999997</v>
      </c>
      <c r="AF491" s="4">
        <v>202320293</v>
      </c>
      <c r="AJ491" s="4" t="s">
        <v>179</v>
      </c>
      <c r="AL491" s="4" t="s">
        <v>44</v>
      </c>
      <c r="AM491" s="4" t="s">
        <v>44</v>
      </c>
    </row>
    <row r="492" spans="1:40">
      <c r="A492" s="36" t="s">
        <v>116</v>
      </c>
      <c r="B492" s="10" t="s">
        <v>114</v>
      </c>
      <c r="C492" s="43" t="s">
        <v>154</v>
      </c>
      <c r="D492" s="37" t="s">
        <v>49</v>
      </c>
      <c r="E492" s="5">
        <v>44432</v>
      </c>
      <c r="F492" s="5">
        <v>44432</v>
      </c>
      <c r="G492" s="37" t="s">
        <v>50</v>
      </c>
      <c r="H492" s="37"/>
      <c r="I492" s="37" t="s">
        <v>154</v>
      </c>
      <c r="J492" s="4" t="s">
        <v>45</v>
      </c>
      <c r="K492" s="4">
        <v>40</v>
      </c>
      <c r="L492" s="5">
        <v>44433</v>
      </c>
      <c r="M492" s="37" t="s">
        <v>50</v>
      </c>
      <c r="N492" s="4">
        <v>60</v>
      </c>
      <c r="O492" s="4">
        <v>5</v>
      </c>
      <c r="P492" s="5">
        <v>44434</v>
      </c>
      <c r="Q492" s="6">
        <v>37.71</v>
      </c>
      <c r="R492" s="147" t="s">
        <v>47</v>
      </c>
      <c r="S492" s="6">
        <v>27.46</v>
      </c>
      <c r="T492" s="6">
        <v>27.34</v>
      </c>
      <c r="AF492" s="4">
        <v>202320293</v>
      </c>
      <c r="AJ492" s="4" t="s">
        <v>179</v>
      </c>
      <c r="AL492" s="4" t="s">
        <v>44</v>
      </c>
      <c r="AM492" s="4" t="s">
        <v>44</v>
      </c>
    </row>
    <row r="493" spans="1:40">
      <c r="A493" s="36" t="s">
        <v>125</v>
      </c>
      <c r="B493" s="10" t="s">
        <v>111</v>
      </c>
      <c r="C493" s="56" t="s">
        <v>154</v>
      </c>
      <c r="D493" s="37" t="s">
        <v>49</v>
      </c>
      <c r="E493" s="5">
        <v>44432</v>
      </c>
      <c r="F493" s="5">
        <v>44432</v>
      </c>
      <c r="G493" s="37" t="s">
        <v>43</v>
      </c>
      <c r="H493" s="37"/>
      <c r="I493" s="37" t="s">
        <v>154</v>
      </c>
      <c r="J493" s="4" t="s">
        <v>45</v>
      </c>
      <c r="K493" s="4">
        <v>250</v>
      </c>
      <c r="L493" s="5">
        <v>44433</v>
      </c>
      <c r="M493" s="37" t="s">
        <v>46</v>
      </c>
      <c r="N493" s="4">
        <v>100</v>
      </c>
      <c r="O493" s="4">
        <v>5</v>
      </c>
      <c r="P493" s="5">
        <v>44433</v>
      </c>
      <c r="Q493" s="6">
        <v>31.33</v>
      </c>
      <c r="R493" s="6">
        <v>31.57</v>
      </c>
      <c r="S493" s="6">
        <v>34.67</v>
      </c>
      <c r="T493" s="6">
        <v>34.659999999999997</v>
      </c>
      <c r="AF493" s="4">
        <v>202320286</v>
      </c>
      <c r="AJ493" s="4" t="s">
        <v>180</v>
      </c>
      <c r="AL493" s="4" t="s">
        <v>44</v>
      </c>
      <c r="AM493" s="4" t="s">
        <v>44</v>
      </c>
      <c r="AN493" s="4">
        <v>71.907220190000004</v>
      </c>
    </row>
    <row r="494" spans="1:40">
      <c r="A494" s="10" t="s">
        <v>125</v>
      </c>
      <c r="B494" s="10" t="s">
        <v>111</v>
      </c>
      <c r="C494" s="56" t="s">
        <v>154</v>
      </c>
      <c r="D494" s="37" t="s">
        <v>49</v>
      </c>
      <c r="E494" s="5">
        <v>44432</v>
      </c>
      <c r="F494" s="5">
        <v>44432</v>
      </c>
      <c r="G494" s="37" t="s">
        <v>50</v>
      </c>
      <c r="H494" s="37"/>
      <c r="I494" s="37" t="s">
        <v>154</v>
      </c>
      <c r="J494" s="4" t="s">
        <v>45</v>
      </c>
      <c r="K494" s="4">
        <v>40</v>
      </c>
      <c r="L494" s="5">
        <v>44433</v>
      </c>
      <c r="M494" s="37" t="s">
        <v>50</v>
      </c>
      <c r="N494" s="4">
        <v>60</v>
      </c>
      <c r="O494" s="4">
        <v>5</v>
      </c>
      <c r="P494" s="5">
        <v>44434</v>
      </c>
      <c r="Q494" s="6">
        <v>33.020000000000003</v>
      </c>
      <c r="R494" s="6">
        <v>33.01</v>
      </c>
      <c r="S494" s="6">
        <v>29.38</v>
      </c>
      <c r="T494" s="6">
        <v>28.8</v>
      </c>
      <c r="AF494" s="4">
        <v>202320286</v>
      </c>
      <c r="AJ494" s="4" t="s">
        <v>179</v>
      </c>
      <c r="AL494" s="4" t="s">
        <v>44</v>
      </c>
      <c r="AM494" s="4" t="s">
        <v>44</v>
      </c>
    </row>
    <row r="495" spans="1:40">
      <c r="A495" s="36" t="s">
        <v>149</v>
      </c>
      <c r="B495" s="36" t="s">
        <v>150</v>
      </c>
      <c r="C495" s="56" t="s">
        <v>44</v>
      </c>
      <c r="D495" s="37" t="s">
        <v>49</v>
      </c>
      <c r="E495" s="5">
        <v>44432</v>
      </c>
      <c r="F495" s="5">
        <v>44432</v>
      </c>
      <c r="G495" s="37" t="s">
        <v>43</v>
      </c>
      <c r="H495" s="37"/>
      <c r="I495" s="37" t="s">
        <v>154</v>
      </c>
      <c r="J495" s="4" t="s">
        <v>45</v>
      </c>
      <c r="K495" s="4">
        <v>250</v>
      </c>
      <c r="L495" s="5">
        <v>44433</v>
      </c>
      <c r="M495" s="37" t="s">
        <v>46</v>
      </c>
      <c r="N495" s="4">
        <v>100</v>
      </c>
      <c r="O495" s="4">
        <v>5</v>
      </c>
      <c r="P495" s="5">
        <v>44434</v>
      </c>
      <c r="Q495" s="6">
        <v>32.92</v>
      </c>
      <c r="R495" s="6">
        <v>33.51</v>
      </c>
      <c r="S495" s="6">
        <v>35.950000000000003</v>
      </c>
      <c r="T495" s="6">
        <v>36.42</v>
      </c>
      <c r="AF495" s="4">
        <v>202320289</v>
      </c>
      <c r="AJ495" s="4" t="s">
        <v>178</v>
      </c>
      <c r="AL495" s="4" t="s">
        <v>44</v>
      </c>
      <c r="AM495" s="4" t="s">
        <v>44</v>
      </c>
    </row>
    <row r="496" spans="1:40">
      <c r="A496" s="36" t="s">
        <v>149</v>
      </c>
      <c r="B496" s="36" t="s">
        <v>150</v>
      </c>
      <c r="C496" s="56" t="s">
        <v>44</v>
      </c>
      <c r="D496" s="37" t="s">
        <v>49</v>
      </c>
      <c r="E496" s="5">
        <v>44432</v>
      </c>
      <c r="F496" s="5">
        <v>44432</v>
      </c>
      <c r="G496" s="37" t="s">
        <v>50</v>
      </c>
      <c r="H496" s="37"/>
      <c r="I496" s="37" t="s">
        <v>154</v>
      </c>
      <c r="J496" s="4" t="s">
        <v>45</v>
      </c>
      <c r="K496" s="4">
        <v>40</v>
      </c>
      <c r="L496" s="5">
        <v>44433</v>
      </c>
      <c r="M496" s="37" t="s">
        <v>50</v>
      </c>
      <c r="N496" s="4">
        <v>60</v>
      </c>
      <c r="O496" s="4">
        <v>5</v>
      </c>
      <c r="P496" s="5">
        <v>44434</v>
      </c>
      <c r="Q496" s="6">
        <v>29.9</v>
      </c>
      <c r="R496" s="6">
        <v>30.05</v>
      </c>
      <c r="S496" s="6">
        <v>27.99</v>
      </c>
      <c r="T496" s="6">
        <v>27.87</v>
      </c>
      <c r="AF496" s="4">
        <v>202320289</v>
      </c>
      <c r="AJ496" s="4" t="s">
        <v>178</v>
      </c>
      <c r="AL496" s="4" t="s">
        <v>44</v>
      </c>
      <c r="AM496" s="4" t="s">
        <v>44</v>
      </c>
    </row>
    <row r="497" spans="1:40">
      <c r="A497" s="36" t="s">
        <v>149</v>
      </c>
      <c r="B497" s="36" t="s">
        <v>150</v>
      </c>
      <c r="C497" s="56" t="s">
        <v>44</v>
      </c>
      <c r="D497" s="37" t="s">
        <v>49</v>
      </c>
      <c r="E497" s="5">
        <v>44432</v>
      </c>
      <c r="F497" s="5">
        <v>44432</v>
      </c>
      <c r="G497" s="37" t="s">
        <v>43</v>
      </c>
      <c r="H497" s="37"/>
      <c r="I497" s="37" t="s">
        <v>154</v>
      </c>
      <c r="J497" s="4" t="s">
        <v>45</v>
      </c>
      <c r="K497" s="4">
        <v>250</v>
      </c>
      <c r="L497" s="5">
        <v>44433</v>
      </c>
      <c r="M497" s="37" t="s">
        <v>46</v>
      </c>
      <c r="N497" s="4">
        <v>100</v>
      </c>
      <c r="O497" s="4">
        <v>5</v>
      </c>
      <c r="P497" s="5">
        <v>44434</v>
      </c>
      <c r="Q497" s="6">
        <v>30.22</v>
      </c>
      <c r="R497" s="6">
        <v>30.44</v>
      </c>
      <c r="S497" s="6">
        <v>33.15</v>
      </c>
      <c r="T497" s="6">
        <v>33.25</v>
      </c>
      <c r="AF497" s="4">
        <v>202320294</v>
      </c>
      <c r="AJ497" s="4" t="s">
        <v>178</v>
      </c>
      <c r="AL497" s="4" t="s">
        <v>44</v>
      </c>
      <c r="AM497" s="4" t="s">
        <v>44</v>
      </c>
    </row>
    <row r="498" spans="1:40">
      <c r="A498" s="36" t="s">
        <v>149</v>
      </c>
      <c r="B498" s="36" t="s">
        <v>150</v>
      </c>
      <c r="C498" s="56" t="s">
        <v>44</v>
      </c>
      <c r="D498" s="37" t="s">
        <v>49</v>
      </c>
      <c r="E498" s="5">
        <v>44432</v>
      </c>
      <c r="F498" s="5">
        <v>44432</v>
      </c>
      <c r="G498" s="37" t="s">
        <v>50</v>
      </c>
      <c r="H498" s="37"/>
      <c r="I498" s="37" t="s">
        <v>154</v>
      </c>
      <c r="J498" s="4" t="s">
        <v>45</v>
      </c>
      <c r="K498" s="4">
        <v>40</v>
      </c>
      <c r="L498" s="5">
        <v>44433</v>
      </c>
      <c r="M498" s="37" t="s">
        <v>50</v>
      </c>
      <c r="N498" s="4">
        <v>60</v>
      </c>
      <c r="O498" s="4">
        <v>5</v>
      </c>
      <c r="P498" s="5">
        <v>44434</v>
      </c>
      <c r="Q498" s="6">
        <v>30.07</v>
      </c>
      <c r="R498" s="6">
        <v>30.26</v>
      </c>
      <c r="S498" s="6">
        <v>27.74</v>
      </c>
      <c r="T498" s="6">
        <v>27.79</v>
      </c>
      <c r="AF498" s="4">
        <v>202320294</v>
      </c>
      <c r="AJ498" s="4" t="s">
        <v>178</v>
      </c>
      <c r="AL498" s="4" t="s">
        <v>44</v>
      </c>
      <c r="AM498" s="4" t="s">
        <v>44</v>
      </c>
    </row>
    <row r="499" spans="1:40">
      <c r="A499" s="36" t="s">
        <v>145</v>
      </c>
      <c r="B499" s="36" t="s">
        <v>144</v>
      </c>
      <c r="C499" s="56" t="s">
        <v>44</v>
      </c>
      <c r="D499" s="37" t="s">
        <v>49</v>
      </c>
      <c r="E499" s="5">
        <v>44432</v>
      </c>
      <c r="F499" s="5">
        <v>44432</v>
      </c>
      <c r="G499" s="37" t="s">
        <v>43</v>
      </c>
      <c r="H499" s="37"/>
      <c r="I499" s="37" t="s">
        <v>154</v>
      </c>
      <c r="J499" s="4" t="s">
        <v>45</v>
      </c>
      <c r="K499" s="4">
        <v>250</v>
      </c>
      <c r="L499" s="5">
        <v>44433</v>
      </c>
      <c r="M499" s="37" t="s">
        <v>46</v>
      </c>
      <c r="N499" s="4">
        <v>100</v>
      </c>
      <c r="O499" s="4">
        <v>5</v>
      </c>
      <c r="P499" s="5">
        <v>44434</v>
      </c>
      <c r="Q499" s="6">
        <v>36.14</v>
      </c>
      <c r="R499" s="6">
        <v>36.909999999999997</v>
      </c>
      <c r="S499" s="6">
        <v>38.07</v>
      </c>
      <c r="T499" s="6">
        <v>37.83</v>
      </c>
      <c r="AF499" s="4">
        <v>202320288</v>
      </c>
      <c r="AJ499" s="4" t="s">
        <v>178</v>
      </c>
      <c r="AL499" s="4" t="s">
        <v>44</v>
      </c>
      <c r="AM499" s="4" t="s">
        <v>44</v>
      </c>
    </row>
    <row r="500" spans="1:40">
      <c r="A500" s="36" t="s">
        <v>145</v>
      </c>
      <c r="B500" s="36" t="s">
        <v>144</v>
      </c>
      <c r="C500" s="56" t="s">
        <v>44</v>
      </c>
      <c r="D500" s="37" t="s">
        <v>49</v>
      </c>
      <c r="E500" s="5">
        <v>44432</v>
      </c>
      <c r="F500" s="5">
        <v>44432</v>
      </c>
      <c r="G500" s="37" t="s">
        <v>50</v>
      </c>
      <c r="H500" s="37"/>
      <c r="I500" s="37" t="s">
        <v>154</v>
      </c>
      <c r="J500" s="4" t="s">
        <v>45</v>
      </c>
      <c r="K500" s="4">
        <v>40</v>
      </c>
      <c r="L500" s="5">
        <v>44433</v>
      </c>
      <c r="M500" s="37" t="s">
        <v>50</v>
      </c>
      <c r="N500" s="4">
        <v>60</v>
      </c>
      <c r="O500" s="4">
        <v>5</v>
      </c>
      <c r="P500" s="5">
        <v>44434</v>
      </c>
      <c r="Q500" s="6">
        <v>33.5</v>
      </c>
      <c r="R500" s="6">
        <v>33.659999999999997</v>
      </c>
      <c r="S500" s="6">
        <v>27.47</v>
      </c>
      <c r="T500" s="6">
        <v>27.08</v>
      </c>
      <c r="AF500" s="4">
        <v>202320288</v>
      </c>
      <c r="AJ500" s="4" t="s">
        <v>178</v>
      </c>
      <c r="AL500" s="4" t="s">
        <v>44</v>
      </c>
      <c r="AM500" s="4" t="s">
        <v>44</v>
      </c>
    </row>
    <row r="501" spans="1:40">
      <c r="A501" s="36" t="s">
        <v>145</v>
      </c>
      <c r="B501" s="36" t="s">
        <v>144</v>
      </c>
      <c r="C501" s="56" t="s">
        <v>44</v>
      </c>
      <c r="D501" s="37" t="s">
        <v>49</v>
      </c>
      <c r="E501" s="5">
        <v>44432</v>
      </c>
      <c r="F501" s="5">
        <v>44432</v>
      </c>
      <c r="G501" s="37" t="s">
        <v>43</v>
      </c>
      <c r="H501" s="37"/>
      <c r="I501" s="37" t="s">
        <v>154</v>
      </c>
      <c r="J501" s="4" t="s">
        <v>45</v>
      </c>
      <c r="K501" s="4">
        <v>250</v>
      </c>
      <c r="L501" s="5">
        <v>44433</v>
      </c>
      <c r="M501" s="37" t="s">
        <v>46</v>
      </c>
      <c r="N501" s="4">
        <v>100</v>
      </c>
      <c r="O501" s="4">
        <v>5</v>
      </c>
      <c r="P501" s="5">
        <v>44434</v>
      </c>
      <c r="Q501" s="6">
        <v>33.369999999999997</v>
      </c>
      <c r="R501" s="6">
        <v>33.200000000000003</v>
      </c>
      <c r="S501" s="6">
        <v>32.49</v>
      </c>
      <c r="T501" s="6">
        <v>32.85</v>
      </c>
      <c r="AF501" s="4">
        <v>202320282</v>
      </c>
      <c r="AJ501" s="4" t="s">
        <v>177</v>
      </c>
      <c r="AL501" s="4" t="s">
        <v>44</v>
      </c>
      <c r="AM501" s="4" t="s">
        <v>44</v>
      </c>
    </row>
    <row r="502" spans="1:40">
      <c r="A502" s="36" t="s">
        <v>145</v>
      </c>
      <c r="B502" s="36" t="s">
        <v>144</v>
      </c>
      <c r="C502" s="56" t="s">
        <v>44</v>
      </c>
      <c r="D502" s="37" t="s">
        <v>49</v>
      </c>
      <c r="E502" s="5">
        <v>44432</v>
      </c>
      <c r="F502" s="5">
        <v>44432</v>
      </c>
      <c r="G502" s="37" t="s">
        <v>50</v>
      </c>
      <c r="H502" s="37"/>
      <c r="I502" s="37" t="s">
        <v>154</v>
      </c>
      <c r="J502" s="4" t="s">
        <v>45</v>
      </c>
      <c r="K502" s="4">
        <v>40</v>
      </c>
      <c r="L502" s="5">
        <v>44433</v>
      </c>
      <c r="M502" s="37" t="s">
        <v>50</v>
      </c>
      <c r="N502" s="4">
        <v>60</v>
      </c>
      <c r="O502" s="4">
        <v>5</v>
      </c>
      <c r="P502" s="5">
        <v>44434</v>
      </c>
      <c r="Q502" s="6">
        <v>34.92</v>
      </c>
      <c r="R502" s="6">
        <v>35.06</v>
      </c>
      <c r="S502" s="6">
        <v>29.52</v>
      </c>
      <c r="T502" s="6">
        <v>29.73</v>
      </c>
      <c r="AF502" s="4">
        <v>202320282</v>
      </c>
      <c r="AJ502" s="4" t="s">
        <v>177</v>
      </c>
      <c r="AL502" s="4" t="s">
        <v>44</v>
      </c>
      <c r="AM502" s="4" t="s">
        <v>44</v>
      </c>
    </row>
    <row r="503" spans="1:40">
      <c r="A503" s="10" t="s">
        <v>113</v>
      </c>
      <c r="B503" s="36" t="s">
        <v>114</v>
      </c>
      <c r="C503" s="56" t="s">
        <v>154</v>
      </c>
      <c r="D503" s="37" t="s">
        <v>49</v>
      </c>
      <c r="E503" s="5">
        <v>44432</v>
      </c>
      <c r="F503" s="5">
        <v>44432</v>
      </c>
      <c r="G503" s="4" t="s">
        <v>43</v>
      </c>
      <c r="I503" s="37" t="s">
        <v>154</v>
      </c>
      <c r="J503" s="4" t="s">
        <v>45</v>
      </c>
      <c r="K503" s="4">
        <v>250</v>
      </c>
      <c r="L503" s="5">
        <v>44433</v>
      </c>
      <c r="M503" s="4" t="s">
        <v>43</v>
      </c>
      <c r="N503" s="4">
        <v>100</v>
      </c>
      <c r="O503" s="4">
        <v>5</v>
      </c>
      <c r="P503" s="5">
        <v>44434</v>
      </c>
      <c r="Q503" s="6">
        <v>32.5</v>
      </c>
      <c r="R503" s="6">
        <v>32.880000000000003</v>
      </c>
      <c r="S503" s="6">
        <v>35.58</v>
      </c>
      <c r="T503" s="6">
        <v>35.36</v>
      </c>
      <c r="AF503" s="4">
        <v>202320291</v>
      </c>
      <c r="AJ503" s="4" t="s">
        <v>179</v>
      </c>
      <c r="AL503" s="4" t="s">
        <v>44</v>
      </c>
      <c r="AM503" s="4" t="s">
        <v>44</v>
      </c>
    </row>
    <row r="504" spans="1:40">
      <c r="A504" s="27" t="s">
        <v>113</v>
      </c>
      <c r="B504" s="40" t="s">
        <v>114</v>
      </c>
      <c r="C504" s="57" t="s">
        <v>154</v>
      </c>
      <c r="D504" s="28" t="s">
        <v>49</v>
      </c>
      <c r="E504" s="29">
        <v>44432</v>
      </c>
      <c r="F504" s="29">
        <v>44432</v>
      </c>
      <c r="G504" s="28" t="s">
        <v>136</v>
      </c>
      <c r="H504" s="28"/>
      <c r="I504" s="41" t="s">
        <v>154</v>
      </c>
      <c r="J504" s="41" t="s">
        <v>45</v>
      </c>
      <c r="K504" s="28">
        <v>40</v>
      </c>
      <c r="L504" s="29">
        <v>44433</v>
      </c>
      <c r="M504" s="28" t="s">
        <v>136</v>
      </c>
      <c r="N504" s="28">
        <v>60</v>
      </c>
      <c r="O504" s="28">
        <v>5</v>
      </c>
      <c r="P504" s="29">
        <v>44434</v>
      </c>
      <c r="Q504" s="32">
        <v>33.43</v>
      </c>
      <c r="R504" s="32">
        <v>33.51</v>
      </c>
      <c r="S504" s="32">
        <v>28.83</v>
      </c>
      <c r="T504" s="32">
        <v>28.97</v>
      </c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8">
        <v>202320291</v>
      </c>
      <c r="AG504" s="28"/>
      <c r="AH504" s="28"/>
      <c r="AJ504" s="4" t="s">
        <v>179</v>
      </c>
      <c r="AL504" s="4" t="s">
        <v>44</v>
      </c>
      <c r="AM504" s="4" t="s">
        <v>44</v>
      </c>
    </row>
    <row r="505" spans="1:40">
      <c r="A505" s="36" t="s">
        <v>115</v>
      </c>
      <c r="B505" s="10" t="s">
        <v>111</v>
      </c>
      <c r="C505" s="56" t="s">
        <v>44</v>
      </c>
      <c r="D505" s="37" t="s">
        <v>49</v>
      </c>
      <c r="E505" s="5">
        <v>44439</v>
      </c>
      <c r="F505" s="5">
        <v>44439</v>
      </c>
      <c r="G505" s="37" t="s">
        <v>43</v>
      </c>
      <c r="H505" s="37"/>
      <c r="I505" s="4" t="s">
        <v>154</v>
      </c>
      <c r="J505" s="4" t="s">
        <v>45</v>
      </c>
      <c r="K505" s="4">
        <v>250</v>
      </c>
      <c r="L505" s="5">
        <v>44440</v>
      </c>
      <c r="M505" s="37" t="s">
        <v>46</v>
      </c>
      <c r="N505" s="4">
        <v>100</v>
      </c>
      <c r="O505" s="4">
        <v>5</v>
      </c>
      <c r="P505" s="5">
        <v>44441</v>
      </c>
      <c r="Q505" s="6">
        <v>31.81</v>
      </c>
      <c r="R505" s="6">
        <v>31.54</v>
      </c>
      <c r="S505" s="6">
        <v>33.6</v>
      </c>
      <c r="T505" s="6">
        <v>33.71</v>
      </c>
      <c r="AJ505" s="4" t="s">
        <v>181</v>
      </c>
      <c r="AL505" s="4" t="s">
        <v>44</v>
      </c>
      <c r="AM505" s="4" t="s">
        <v>44</v>
      </c>
      <c r="AN505" s="4">
        <v>79.049216939999994</v>
      </c>
    </row>
    <row r="506" spans="1:40">
      <c r="A506" s="36" t="s">
        <v>115</v>
      </c>
      <c r="B506" s="10" t="s">
        <v>111</v>
      </c>
      <c r="C506" s="56" t="s">
        <v>44</v>
      </c>
      <c r="D506" s="37" t="s">
        <v>49</v>
      </c>
      <c r="E506" s="5">
        <v>44439</v>
      </c>
      <c r="F506" s="5">
        <v>44439</v>
      </c>
      <c r="G506" s="37" t="s">
        <v>50</v>
      </c>
      <c r="H506" s="37"/>
      <c r="I506" s="37" t="s">
        <v>154</v>
      </c>
      <c r="J506" s="4" t="s">
        <v>45</v>
      </c>
      <c r="K506" s="4">
        <v>40</v>
      </c>
      <c r="L506" s="5">
        <v>44440</v>
      </c>
      <c r="M506" s="37" t="s">
        <v>50</v>
      </c>
      <c r="N506" s="4">
        <v>60</v>
      </c>
      <c r="O506" s="4">
        <v>5</v>
      </c>
      <c r="P506" s="5">
        <v>44441</v>
      </c>
      <c r="Q506" s="6">
        <v>30.87</v>
      </c>
      <c r="R506" s="6">
        <v>31.03</v>
      </c>
      <c r="S506" s="6">
        <v>27.52</v>
      </c>
      <c r="T506" s="6">
        <v>27.79</v>
      </c>
      <c r="AJ506" s="4" t="s">
        <v>181</v>
      </c>
      <c r="AL506" s="4" t="s">
        <v>44</v>
      </c>
      <c r="AM506" s="4" t="s">
        <v>44</v>
      </c>
      <c r="AN506" s="4">
        <v>79.049216939999994</v>
      </c>
    </row>
    <row r="507" spans="1:40">
      <c r="A507" s="36" t="s">
        <v>115</v>
      </c>
      <c r="B507" s="10" t="s">
        <v>111</v>
      </c>
      <c r="C507" s="56" t="s">
        <v>44</v>
      </c>
      <c r="D507" s="37" t="s">
        <v>49</v>
      </c>
      <c r="E507" s="5">
        <v>44439</v>
      </c>
      <c r="F507" s="5">
        <v>44439</v>
      </c>
      <c r="G507" s="37" t="s">
        <v>43</v>
      </c>
      <c r="H507" s="37"/>
      <c r="I507" s="37" t="s">
        <v>154</v>
      </c>
      <c r="J507" s="4" t="s">
        <v>45</v>
      </c>
      <c r="K507" s="4">
        <v>250</v>
      </c>
      <c r="L507" s="5">
        <v>44440</v>
      </c>
      <c r="M507" s="37" t="s">
        <v>46</v>
      </c>
      <c r="N507" s="4">
        <v>100</v>
      </c>
      <c r="O507" s="4">
        <v>5</v>
      </c>
      <c r="P507" s="5">
        <v>44441</v>
      </c>
      <c r="Q507" s="6">
        <v>33.11</v>
      </c>
      <c r="R507" s="6">
        <v>33.24</v>
      </c>
      <c r="S507" s="6">
        <v>35.869999999999997</v>
      </c>
      <c r="T507" s="6">
        <v>35.630000000000003</v>
      </c>
      <c r="AJ507" s="4" t="s">
        <v>182</v>
      </c>
      <c r="AL507" s="4" t="s">
        <v>44</v>
      </c>
      <c r="AM507" s="4" t="s">
        <v>44</v>
      </c>
    </row>
    <row r="508" spans="1:40">
      <c r="A508" s="36" t="s">
        <v>115</v>
      </c>
      <c r="B508" s="10" t="s">
        <v>111</v>
      </c>
      <c r="C508" s="56" t="s">
        <v>44</v>
      </c>
      <c r="D508" s="37" t="s">
        <v>49</v>
      </c>
      <c r="E508" s="5">
        <v>44439</v>
      </c>
      <c r="F508" s="5">
        <v>44439</v>
      </c>
      <c r="G508" s="37" t="s">
        <v>50</v>
      </c>
      <c r="H508" s="37"/>
      <c r="I508" s="37" t="s">
        <v>154</v>
      </c>
      <c r="J508" s="4" t="s">
        <v>45</v>
      </c>
      <c r="K508" s="4">
        <v>40</v>
      </c>
      <c r="L508" s="5">
        <v>44440</v>
      </c>
      <c r="M508" s="37" t="s">
        <v>50</v>
      </c>
      <c r="N508" s="4">
        <v>60</v>
      </c>
      <c r="O508" s="4">
        <v>5</v>
      </c>
      <c r="P508" s="5">
        <v>44441</v>
      </c>
      <c r="Q508" s="6">
        <v>30.4</v>
      </c>
      <c r="R508" s="6">
        <v>31</v>
      </c>
      <c r="S508" s="6">
        <v>27.21</v>
      </c>
      <c r="T508" s="6">
        <v>27.69</v>
      </c>
      <c r="AJ508" s="4" t="s">
        <v>182</v>
      </c>
      <c r="AL508" s="4" t="s">
        <v>44</v>
      </c>
      <c r="AM508" s="4" t="s">
        <v>44</v>
      </c>
    </row>
    <row r="509" spans="1:40">
      <c r="A509" s="36" t="s">
        <v>143</v>
      </c>
      <c r="B509" s="36" t="s">
        <v>144</v>
      </c>
      <c r="C509" s="56" t="s">
        <v>44</v>
      </c>
      <c r="D509" s="37" t="s">
        <v>49</v>
      </c>
      <c r="E509" s="5">
        <v>44439</v>
      </c>
      <c r="F509" s="5">
        <v>44439</v>
      </c>
      <c r="G509" s="37" t="s">
        <v>43</v>
      </c>
      <c r="H509" s="37"/>
      <c r="I509" s="37" t="s">
        <v>154</v>
      </c>
      <c r="J509" s="4" t="s">
        <v>45</v>
      </c>
      <c r="K509" s="4">
        <v>250</v>
      </c>
      <c r="L509" s="5">
        <v>44440</v>
      </c>
      <c r="M509" s="37" t="s">
        <v>46</v>
      </c>
      <c r="N509" s="4">
        <v>100</v>
      </c>
      <c r="O509" s="4">
        <v>5</v>
      </c>
      <c r="P509" s="5">
        <v>44441</v>
      </c>
      <c r="Q509" s="6">
        <v>33.22</v>
      </c>
      <c r="R509" s="6">
        <v>33.26</v>
      </c>
      <c r="S509" s="6">
        <v>35.81</v>
      </c>
      <c r="T509" s="6">
        <v>34.590000000000003</v>
      </c>
      <c r="AJ509" s="4" t="s">
        <v>182</v>
      </c>
      <c r="AL509" s="4" t="s">
        <v>44</v>
      </c>
      <c r="AM509" s="4" t="s">
        <v>44</v>
      </c>
    </row>
    <row r="510" spans="1:40">
      <c r="A510" s="36" t="s">
        <v>143</v>
      </c>
      <c r="B510" s="36" t="s">
        <v>144</v>
      </c>
      <c r="C510" s="56" t="s">
        <v>44</v>
      </c>
      <c r="D510" s="37" t="s">
        <v>49</v>
      </c>
      <c r="E510" s="5">
        <v>44439</v>
      </c>
      <c r="F510" s="5">
        <v>44439</v>
      </c>
      <c r="G510" s="37" t="s">
        <v>50</v>
      </c>
      <c r="H510" s="37"/>
      <c r="I510" s="37" t="s">
        <v>154</v>
      </c>
      <c r="J510" s="4" t="s">
        <v>45</v>
      </c>
      <c r="K510" s="4">
        <v>40</v>
      </c>
      <c r="L510" s="5">
        <v>44440</v>
      </c>
      <c r="M510" s="37" t="s">
        <v>50</v>
      </c>
      <c r="N510" s="4">
        <v>60</v>
      </c>
      <c r="O510" s="4">
        <v>5</v>
      </c>
      <c r="P510" s="5">
        <v>44441</v>
      </c>
      <c r="Q510" s="6">
        <v>33.369999999999997</v>
      </c>
      <c r="R510" s="6">
        <v>32.909999999999997</v>
      </c>
      <c r="S510" s="6">
        <v>29.02</v>
      </c>
      <c r="T510" s="6">
        <v>28.94</v>
      </c>
      <c r="AJ510" s="4" t="s">
        <v>182</v>
      </c>
      <c r="AL510" s="4" t="s">
        <v>44</v>
      </c>
      <c r="AM510" s="4" t="s">
        <v>44</v>
      </c>
    </row>
    <row r="511" spans="1:40">
      <c r="A511" s="36" t="s">
        <v>143</v>
      </c>
      <c r="B511" s="36" t="s">
        <v>144</v>
      </c>
      <c r="C511" s="56" t="s">
        <v>44</v>
      </c>
      <c r="D511" s="37" t="s">
        <v>49</v>
      </c>
      <c r="E511" s="5">
        <v>44439</v>
      </c>
      <c r="F511" s="5">
        <v>44439</v>
      </c>
      <c r="G511" s="37" t="s">
        <v>43</v>
      </c>
      <c r="H511" s="37"/>
      <c r="I511" s="37" t="s">
        <v>154</v>
      </c>
      <c r="J511" s="4" t="s">
        <v>45</v>
      </c>
      <c r="K511" s="4">
        <v>250</v>
      </c>
      <c r="L511" s="5">
        <v>44440</v>
      </c>
      <c r="M511" s="37" t="s">
        <v>46</v>
      </c>
      <c r="N511" s="4">
        <v>100</v>
      </c>
      <c r="O511" s="4">
        <v>5</v>
      </c>
      <c r="P511" s="5">
        <v>44441</v>
      </c>
      <c r="Q511" s="6">
        <v>37.36</v>
      </c>
      <c r="R511" s="6">
        <v>36.380000000000003</v>
      </c>
      <c r="S511" s="6">
        <v>31.26</v>
      </c>
      <c r="T511" s="6">
        <v>31.18</v>
      </c>
      <c r="AJ511" s="4" t="s">
        <v>182</v>
      </c>
      <c r="AL511" s="4" t="s">
        <v>44</v>
      </c>
      <c r="AM511" s="4" t="s">
        <v>44</v>
      </c>
    </row>
    <row r="512" spans="1:40">
      <c r="A512" s="36" t="s">
        <v>143</v>
      </c>
      <c r="B512" s="36" t="s">
        <v>144</v>
      </c>
      <c r="C512" s="56" t="s">
        <v>44</v>
      </c>
      <c r="D512" s="37" t="s">
        <v>49</v>
      </c>
      <c r="E512" s="5">
        <v>44439</v>
      </c>
      <c r="F512" s="5">
        <v>44439</v>
      </c>
      <c r="G512" s="37" t="s">
        <v>50</v>
      </c>
      <c r="H512" s="37"/>
      <c r="I512" s="37" t="s">
        <v>154</v>
      </c>
      <c r="J512" s="4" t="s">
        <v>45</v>
      </c>
      <c r="K512" s="4">
        <v>40</v>
      </c>
      <c r="L512" s="5">
        <v>44440</v>
      </c>
      <c r="M512" s="37" t="s">
        <v>50</v>
      </c>
      <c r="N512" s="4">
        <v>60</v>
      </c>
      <c r="O512" s="4">
        <v>5</v>
      </c>
      <c r="P512" s="5">
        <v>44441</v>
      </c>
      <c r="Q512" s="6">
        <v>32.76</v>
      </c>
      <c r="R512" s="6">
        <v>33.270000000000003</v>
      </c>
      <c r="S512" s="6">
        <v>27.31</v>
      </c>
      <c r="T512" s="6">
        <v>27.21</v>
      </c>
      <c r="AJ512" s="4" t="s">
        <v>182</v>
      </c>
      <c r="AL512" s="4" t="s">
        <v>44</v>
      </c>
      <c r="AM512" s="4" t="s">
        <v>44</v>
      </c>
    </row>
    <row r="513" spans="1:40">
      <c r="A513" s="38" t="s">
        <v>58</v>
      </c>
      <c r="B513" s="64" t="s">
        <v>59</v>
      </c>
      <c r="C513" s="67" t="s">
        <v>154</v>
      </c>
      <c r="D513" s="37" t="s">
        <v>42</v>
      </c>
      <c r="E513" s="5">
        <v>44439</v>
      </c>
      <c r="F513" s="5">
        <v>44439</v>
      </c>
      <c r="G513" s="37" t="s">
        <v>155</v>
      </c>
      <c r="H513" s="37"/>
      <c r="I513" s="37" t="s">
        <v>154</v>
      </c>
      <c r="J513" s="4" t="s">
        <v>45</v>
      </c>
      <c r="K513" s="4">
        <v>225</v>
      </c>
      <c r="L513" s="5">
        <v>44440</v>
      </c>
      <c r="M513" s="37" t="s">
        <v>46</v>
      </c>
      <c r="N513" s="4">
        <v>100</v>
      </c>
      <c r="O513" s="4">
        <v>5</v>
      </c>
      <c r="P513" s="5">
        <v>44440</v>
      </c>
      <c r="Q513" s="147" t="s">
        <v>47</v>
      </c>
      <c r="R513" s="147" t="s">
        <v>47</v>
      </c>
      <c r="S513" s="147" t="s">
        <v>47</v>
      </c>
      <c r="T513" s="147" t="s">
        <v>47</v>
      </c>
      <c r="U513" s="36" t="s">
        <v>183</v>
      </c>
      <c r="V513" s="10">
        <f>IF(Q513&lt;'Master Linear Model'!$B$8, (10^((Q513-'Master Linear Model'!$B$2)/'Master Linear Model'!$A$2)),('Master Linear Model'!$B$7/2))</f>
        <v>10</v>
      </c>
      <c r="W513" s="10">
        <f>IF(R513&lt;'Master Linear Model'!$B$8, (10^((R513-'Master Linear Model'!$B$2)/'Master Linear Model'!$A$2)),('Master Linear Model'!$B$7/2))</f>
        <v>10</v>
      </c>
      <c r="X513" s="10">
        <f t="shared" ref="X513:X514" si="192">AVERAGE(V513:W513)</f>
        <v>10</v>
      </c>
      <c r="Y513" s="10">
        <f t="shared" ref="Y513:Y514" si="193">STDEV(V513:W513)</f>
        <v>0</v>
      </c>
      <c r="Z513" s="10">
        <f t="shared" ref="Z513:Z514" si="194">X513/O513</f>
        <v>2</v>
      </c>
      <c r="AA513" s="10">
        <f t="shared" ref="AA513:AA514" si="195">Y513/O513</f>
        <v>0</v>
      </c>
      <c r="AB513" s="10">
        <f t="shared" ref="AB513:AB514" si="196">(Z513*N513)/K513</f>
        <v>0.88888888888888884</v>
      </c>
      <c r="AC513" s="10">
        <f t="shared" ref="AC513:AC514" si="197">(AA513*N513)/K513</f>
        <v>0</v>
      </c>
      <c r="AD513" s="10">
        <f t="shared" ref="AD513:AD514" si="198">AB513*100</f>
        <v>88.888888888888886</v>
      </c>
      <c r="AE513" s="10">
        <f t="shared" ref="AE513:AE514" si="199">AC513*100</f>
        <v>0</v>
      </c>
      <c r="AJ513" s="172" t="s">
        <v>184</v>
      </c>
      <c r="AL513" s="4" t="s">
        <v>44</v>
      </c>
      <c r="AM513" s="4" t="s">
        <v>44</v>
      </c>
      <c r="AN513" s="4">
        <v>66.106135710000004</v>
      </c>
    </row>
    <row r="514" spans="1:40">
      <c r="A514" s="36" t="s">
        <v>58</v>
      </c>
      <c r="B514" s="64" t="s">
        <v>59</v>
      </c>
      <c r="C514" s="67" t="s">
        <v>154</v>
      </c>
      <c r="D514" s="37" t="s">
        <v>42</v>
      </c>
      <c r="E514" s="5">
        <v>44439</v>
      </c>
      <c r="F514" s="5">
        <v>44439</v>
      </c>
      <c r="G514" s="37" t="s">
        <v>50</v>
      </c>
      <c r="H514" s="37"/>
      <c r="I514" s="37" t="s">
        <v>154</v>
      </c>
      <c r="J514" s="4" t="s">
        <v>45</v>
      </c>
      <c r="K514" s="4">
        <v>40</v>
      </c>
      <c r="L514" s="5">
        <v>44440</v>
      </c>
      <c r="M514" s="37" t="s">
        <v>50</v>
      </c>
      <c r="N514" s="4">
        <v>60</v>
      </c>
      <c r="O514" s="4">
        <v>5</v>
      </c>
      <c r="P514" s="5">
        <v>44440</v>
      </c>
      <c r="Q514" s="147" t="s">
        <v>47</v>
      </c>
      <c r="R514" s="147" t="s">
        <v>47</v>
      </c>
      <c r="S514" s="6">
        <v>28.17</v>
      </c>
      <c r="T514" s="6">
        <v>28.51</v>
      </c>
      <c r="V514" s="10">
        <f>IF(Q514&lt;'Master Linear Model'!$B$8, (10^((Q514-'Master Linear Model'!$B$2)/'Master Linear Model'!$A$2)),('Master Linear Model'!$B$7/2))</f>
        <v>10</v>
      </c>
      <c r="W514" s="10">
        <f>IF(R514&lt;'Master Linear Model'!$B$8, (10^((R514-'Master Linear Model'!$B$2)/'Master Linear Model'!$A$2)),('Master Linear Model'!$B$7/2))</f>
        <v>10</v>
      </c>
      <c r="X514" s="10">
        <f t="shared" si="192"/>
        <v>10</v>
      </c>
      <c r="Y514" s="10">
        <f t="shared" si="193"/>
        <v>0</v>
      </c>
      <c r="Z514" s="10">
        <f t="shared" si="194"/>
        <v>2</v>
      </c>
      <c r="AA514" s="10">
        <f t="shared" si="195"/>
        <v>0</v>
      </c>
      <c r="AB514" s="10">
        <f t="shared" si="196"/>
        <v>3</v>
      </c>
      <c r="AC514" s="10">
        <f t="shared" si="197"/>
        <v>0</v>
      </c>
      <c r="AD514" s="10">
        <f t="shared" si="198"/>
        <v>300</v>
      </c>
      <c r="AE514" s="10">
        <f t="shared" si="199"/>
        <v>0</v>
      </c>
      <c r="AJ514" s="172" t="s">
        <v>184</v>
      </c>
      <c r="AL514" s="4" t="s">
        <v>44</v>
      </c>
      <c r="AM514" s="4" t="s">
        <v>44</v>
      </c>
      <c r="AN514" s="4">
        <v>66.106135710000004</v>
      </c>
    </row>
    <row r="515" spans="1:40">
      <c r="A515" s="36" t="s">
        <v>58</v>
      </c>
      <c r="B515" s="64" t="s">
        <v>59</v>
      </c>
      <c r="C515" s="56" t="s">
        <v>154</v>
      </c>
      <c r="D515" s="37" t="s">
        <v>49</v>
      </c>
      <c r="E515" s="5">
        <v>44439</v>
      </c>
      <c r="F515" s="5">
        <v>44439</v>
      </c>
      <c r="G515" s="37" t="s">
        <v>43</v>
      </c>
      <c r="H515" s="37"/>
      <c r="I515" s="37" t="s">
        <v>154</v>
      </c>
      <c r="J515" s="4" t="s">
        <v>45</v>
      </c>
      <c r="K515" s="4">
        <v>250</v>
      </c>
      <c r="L515" s="5">
        <v>44440</v>
      </c>
      <c r="M515" s="37" t="s">
        <v>46</v>
      </c>
      <c r="N515" s="4">
        <v>100</v>
      </c>
      <c r="O515" s="4">
        <v>5</v>
      </c>
      <c r="P515" s="5">
        <v>44442</v>
      </c>
      <c r="Q515" s="147" t="s">
        <v>47</v>
      </c>
      <c r="R515" s="147" t="s">
        <v>47</v>
      </c>
      <c r="S515" s="147" t="s">
        <v>47</v>
      </c>
      <c r="T515" s="147" t="s">
        <v>47</v>
      </c>
      <c r="U515" s="36" t="s">
        <v>183</v>
      </c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G515" s="64"/>
      <c r="AJ515" s="4" t="s">
        <v>185</v>
      </c>
      <c r="AL515" s="4" t="s">
        <v>44</v>
      </c>
      <c r="AM515" s="4" t="s">
        <v>44</v>
      </c>
    </row>
    <row r="516" spans="1:40">
      <c r="A516" s="36" t="s">
        <v>58</v>
      </c>
      <c r="B516" s="64" t="s">
        <v>59</v>
      </c>
      <c r="C516" s="56" t="s">
        <v>154</v>
      </c>
      <c r="D516" s="37" t="s">
        <v>49</v>
      </c>
      <c r="E516" s="5">
        <v>44439</v>
      </c>
      <c r="F516" s="5">
        <v>44439</v>
      </c>
      <c r="G516" s="37" t="s">
        <v>50</v>
      </c>
      <c r="H516" s="37"/>
      <c r="I516" s="37" t="s">
        <v>154</v>
      </c>
      <c r="J516" s="4" t="s">
        <v>45</v>
      </c>
      <c r="K516" s="4">
        <v>40</v>
      </c>
      <c r="L516" s="5">
        <v>44440</v>
      </c>
      <c r="M516" s="37" t="s">
        <v>50</v>
      </c>
      <c r="N516" s="4">
        <v>60</v>
      </c>
      <c r="O516" s="4">
        <v>5</v>
      </c>
      <c r="P516" s="5">
        <v>44441</v>
      </c>
      <c r="Q516" s="64" t="s">
        <v>47</v>
      </c>
      <c r="R516" s="64" t="s">
        <v>47</v>
      </c>
      <c r="S516" s="64">
        <v>41.19</v>
      </c>
      <c r="T516" s="64" t="s">
        <v>47</v>
      </c>
      <c r="AG516" s="64"/>
      <c r="AJ516" s="4" t="s">
        <v>186</v>
      </c>
      <c r="AL516" s="4" t="s">
        <v>44</v>
      </c>
      <c r="AM516" s="4" t="s">
        <v>44</v>
      </c>
    </row>
    <row r="517" spans="1:40">
      <c r="A517" s="36" t="s">
        <v>58</v>
      </c>
      <c r="B517" s="64" t="s">
        <v>59</v>
      </c>
      <c r="C517" s="56" t="s">
        <v>154</v>
      </c>
      <c r="D517" s="37" t="s">
        <v>49</v>
      </c>
      <c r="E517" s="5">
        <v>44439</v>
      </c>
      <c r="F517" s="5">
        <v>44439</v>
      </c>
      <c r="G517" s="37" t="s">
        <v>50</v>
      </c>
      <c r="H517" s="37"/>
      <c r="I517" s="37" t="s">
        <v>154</v>
      </c>
      <c r="J517" s="4" t="s">
        <v>45</v>
      </c>
      <c r="K517" s="4">
        <v>40</v>
      </c>
      <c r="L517" s="5">
        <v>44440</v>
      </c>
      <c r="M517" s="37" t="s">
        <v>50</v>
      </c>
      <c r="N517" s="4">
        <v>60</v>
      </c>
      <c r="O517" s="4">
        <v>5</v>
      </c>
      <c r="P517" s="5">
        <v>44446</v>
      </c>
      <c r="Q517" s="4" t="s">
        <v>47</v>
      </c>
      <c r="R517" s="4" t="s">
        <v>47</v>
      </c>
      <c r="S517" s="4">
        <v>33.01</v>
      </c>
      <c r="T517" s="4">
        <v>33.409999999999997</v>
      </c>
      <c r="AG517" s="64"/>
      <c r="AJ517" s="4" t="s">
        <v>186</v>
      </c>
      <c r="AL517" s="4" t="s">
        <v>44</v>
      </c>
      <c r="AM517" s="4" t="s">
        <v>44</v>
      </c>
    </row>
    <row r="518" spans="1:40">
      <c r="A518" s="10" t="s">
        <v>117</v>
      </c>
      <c r="B518" s="10" t="s">
        <v>118</v>
      </c>
      <c r="C518" s="56" t="s">
        <v>154</v>
      </c>
      <c r="D518" s="37" t="s">
        <v>49</v>
      </c>
      <c r="E518" s="5">
        <v>44439</v>
      </c>
      <c r="F518" s="5">
        <v>44439</v>
      </c>
      <c r="G518" s="37" t="s">
        <v>43</v>
      </c>
      <c r="H518" s="37"/>
      <c r="I518" s="37" t="s">
        <v>154</v>
      </c>
      <c r="J518" s="4" t="s">
        <v>45</v>
      </c>
      <c r="K518" s="4">
        <v>250</v>
      </c>
      <c r="L518" s="5">
        <v>44440</v>
      </c>
      <c r="M518" s="37" t="s">
        <v>46</v>
      </c>
      <c r="N518" s="4">
        <v>100</v>
      </c>
      <c r="O518" s="4">
        <v>5</v>
      </c>
      <c r="P518" s="5">
        <v>44442</v>
      </c>
      <c r="Q518" s="6">
        <v>33.4</v>
      </c>
      <c r="R518" s="6">
        <v>34.1</v>
      </c>
      <c r="S518" s="6">
        <v>32.28</v>
      </c>
      <c r="T518" s="6">
        <v>32.04</v>
      </c>
      <c r="AG518" s="64"/>
      <c r="AJ518" s="4" t="s">
        <v>187</v>
      </c>
      <c r="AL518" s="4" t="s">
        <v>44</v>
      </c>
      <c r="AM518" s="4" t="s">
        <v>44</v>
      </c>
    </row>
    <row r="519" spans="1:40">
      <c r="A519" s="10" t="s">
        <v>117</v>
      </c>
      <c r="B519" s="10" t="s">
        <v>118</v>
      </c>
      <c r="C519" s="43" t="s">
        <v>154</v>
      </c>
      <c r="D519" s="37" t="s">
        <v>49</v>
      </c>
      <c r="E519" s="5">
        <v>44439</v>
      </c>
      <c r="F519" s="5">
        <v>44439</v>
      </c>
      <c r="G519" s="37" t="s">
        <v>50</v>
      </c>
      <c r="H519" s="37"/>
      <c r="I519" s="37" t="s">
        <v>154</v>
      </c>
      <c r="J519" s="4" t="s">
        <v>45</v>
      </c>
      <c r="K519" s="4">
        <v>40</v>
      </c>
      <c r="L519" s="5">
        <v>44440</v>
      </c>
      <c r="M519" s="37" t="s">
        <v>50</v>
      </c>
      <c r="N519" s="4">
        <v>60</v>
      </c>
      <c r="O519" s="4">
        <v>5</v>
      </c>
      <c r="P519" s="5">
        <v>44442</v>
      </c>
      <c r="Q519" s="6">
        <v>34.75</v>
      </c>
      <c r="R519" s="6">
        <v>34.32</v>
      </c>
      <c r="S519" s="6">
        <v>28.51</v>
      </c>
      <c r="T519" s="6">
        <v>28.76</v>
      </c>
      <c r="AG519" s="64"/>
      <c r="AJ519" s="4" t="s">
        <v>187</v>
      </c>
      <c r="AL519" s="4" t="s">
        <v>44</v>
      </c>
      <c r="AM519" s="4" t="s">
        <v>44</v>
      </c>
    </row>
    <row r="520" spans="1:40">
      <c r="A520" s="36" t="s">
        <v>116</v>
      </c>
      <c r="B520" s="10" t="s">
        <v>114</v>
      </c>
      <c r="C520" s="56" t="s">
        <v>154</v>
      </c>
      <c r="D520" s="37" t="s">
        <v>49</v>
      </c>
      <c r="E520" s="5">
        <v>44439</v>
      </c>
      <c r="F520" s="5">
        <v>44439</v>
      </c>
      <c r="G520" s="37" t="s">
        <v>43</v>
      </c>
      <c r="H520" s="37"/>
      <c r="I520" s="37" t="s">
        <v>154</v>
      </c>
      <c r="J520" s="4" t="s">
        <v>45</v>
      </c>
      <c r="K520" s="4">
        <v>250</v>
      </c>
      <c r="L520" s="5">
        <v>44440</v>
      </c>
      <c r="M520" s="37" t="s">
        <v>46</v>
      </c>
      <c r="N520" s="4">
        <v>100</v>
      </c>
      <c r="O520" s="4">
        <v>5</v>
      </c>
      <c r="P520" s="5">
        <v>44442</v>
      </c>
      <c r="Q520" s="6">
        <v>33.56</v>
      </c>
      <c r="R520" s="6">
        <v>34.380000000000003</v>
      </c>
      <c r="S520" s="6">
        <v>32.6</v>
      </c>
      <c r="T520" s="6">
        <v>32.68</v>
      </c>
      <c r="AJ520" s="4" t="s">
        <v>185</v>
      </c>
      <c r="AL520" s="4" t="s">
        <v>44</v>
      </c>
      <c r="AM520" s="4" t="s">
        <v>44</v>
      </c>
    </row>
    <row r="521" spans="1:40">
      <c r="A521" s="36" t="s">
        <v>116</v>
      </c>
      <c r="B521" s="10" t="s">
        <v>114</v>
      </c>
      <c r="C521" s="43" t="s">
        <v>154</v>
      </c>
      <c r="D521" s="37" t="s">
        <v>49</v>
      </c>
      <c r="E521" s="5">
        <v>44439</v>
      </c>
      <c r="F521" s="5">
        <v>44439</v>
      </c>
      <c r="G521" s="37" t="s">
        <v>50</v>
      </c>
      <c r="H521" s="37"/>
      <c r="I521" s="37" t="s">
        <v>154</v>
      </c>
      <c r="J521" s="4" t="s">
        <v>45</v>
      </c>
      <c r="K521" s="4">
        <v>40</v>
      </c>
      <c r="L521" s="5">
        <v>44440</v>
      </c>
      <c r="M521" s="37" t="s">
        <v>50</v>
      </c>
      <c r="N521" s="4">
        <v>60</v>
      </c>
      <c r="O521" s="4">
        <v>5</v>
      </c>
      <c r="P521" s="5">
        <v>44442</v>
      </c>
      <c r="Q521" s="6">
        <v>34.409999999999997</v>
      </c>
      <c r="R521" s="6">
        <v>35.07</v>
      </c>
      <c r="S521" s="6">
        <v>27.84</v>
      </c>
      <c r="T521" s="6">
        <v>27.28</v>
      </c>
      <c r="AJ521" s="4" t="s">
        <v>185</v>
      </c>
      <c r="AL521" s="4" t="s">
        <v>44</v>
      </c>
      <c r="AM521" s="4" t="s">
        <v>44</v>
      </c>
    </row>
    <row r="522" spans="1:40">
      <c r="A522" s="36" t="s">
        <v>125</v>
      </c>
      <c r="B522" s="10" t="s">
        <v>111</v>
      </c>
      <c r="C522" s="56" t="s">
        <v>154</v>
      </c>
      <c r="D522" s="37" t="s">
        <v>49</v>
      </c>
      <c r="E522" s="5">
        <v>44439</v>
      </c>
      <c r="F522" s="5">
        <v>44439</v>
      </c>
      <c r="G522" s="37" t="s">
        <v>43</v>
      </c>
      <c r="H522" s="37"/>
      <c r="I522" s="37" t="s">
        <v>154</v>
      </c>
      <c r="J522" s="4" t="s">
        <v>45</v>
      </c>
      <c r="K522" s="4">
        <v>250</v>
      </c>
      <c r="L522" s="5">
        <v>44440</v>
      </c>
      <c r="M522" s="37" t="s">
        <v>46</v>
      </c>
      <c r="N522" s="4">
        <v>100</v>
      </c>
      <c r="O522" s="4">
        <v>5</v>
      </c>
      <c r="P522" s="5">
        <v>44442</v>
      </c>
      <c r="Q522" s="6">
        <v>30.27</v>
      </c>
      <c r="R522" s="6">
        <v>30.23</v>
      </c>
      <c r="S522" s="6">
        <v>32.549999999999997</v>
      </c>
      <c r="T522" s="6">
        <v>32.32</v>
      </c>
      <c r="AJ522" s="4" t="s">
        <v>185</v>
      </c>
      <c r="AL522" s="4" t="s">
        <v>44</v>
      </c>
      <c r="AM522" s="4" t="s">
        <v>44</v>
      </c>
    </row>
    <row r="523" spans="1:40">
      <c r="A523" s="10" t="s">
        <v>125</v>
      </c>
      <c r="B523" s="10" t="s">
        <v>111</v>
      </c>
      <c r="C523" s="56" t="s">
        <v>154</v>
      </c>
      <c r="D523" s="37" t="s">
        <v>49</v>
      </c>
      <c r="E523" s="5">
        <v>44439</v>
      </c>
      <c r="F523" s="5">
        <v>44439</v>
      </c>
      <c r="G523" s="37" t="s">
        <v>50</v>
      </c>
      <c r="H523" s="37"/>
      <c r="I523" s="37" t="s">
        <v>154</v>
      </c>
      <c r="J523" s="4" t="s">
        <v>45</v>
      </c>
      <c r="K523" s="4">
        <v>40</v>
      </c>
      <c r="L523" s="5">
        <v>44440</v>
      </c>
      <c r="M523" s="37" t="s">
        <v>50</v>
      </c>
      <c r="N523" s="4">
        <v>60</v>
      </c>
      <c r="O523" s="4">
        <v>5</v>
      </c>
      <c r="P523" s="5">
        <v>44442</v>
      </c>
      <c r="Q523" s="6">
        <v>32.56</v>
      </c>
      <c r="R523" s="6">
        <v>32.54</v>
      </c>
      <c r="S523" s="6">
        <v>29.98</v>
      </c>
      <c r="T523" s="6">
        <v>29.88</v>
      </c>
      <c r="AJ523" s="4" t="s">
        <v>185</v>
      </c>
      <c r="AL523" s="4" t="s">
        <v>44</v>
      </c>
      <c r="AM523" s="4" t="s">
        <v>44</v>
      </c>
    </row>
    <row r="524" spans="1:40">
      <c r="A524" s="36" t="s">
        <v>149</v>
      </c>
      <c r="B524" s="36" t="s">
        <v>150</v>
      </c>
      <c r="C524" s="56" t="s">
        <v>44</v>
      </c>
      <c r="D524" s="37" t="s">
        <v>49</v>
      </c>
      <c r="E524" s="5">
        <v>44439</v>
      </c>
      <c r="F524" s="5">
        <v>44439</v>
      </c>
      <c r="G524" s="37" t="s">
        <v>43</v>
      </c>
      <c r="H524" s="37"/>
      <c r="I524" s="37" t="s">
        <v>154</v>
      </c>
      <c r="J524" s="4" t="s">
        <v>45</v>
      </c>
      <c r="K524" s="4">
        <v>250</v>
      </c>
      <c r="L524" s="5">
        <v>44440</v>
      </c>
      <c r="M524" s="37" t="s">
        <v>46</v>
      </c>
      <c r="N524" s="4">
        <v>100</v>
      </c>
      <c r="O524" s="4">
        <v>5</v>
      </c>
      <c r="P524" s="5">
        <v>44442</v>
      </c>
      <c r="Q524" s="6">
        <v>31.38</v>
      </c>
      <c r="R524" s="6">
        <v>31.58</v>
      </c>
      <c r="S524" s="6">
        <v>33.229999999999997</v>
      </c>
      <c r="T524" s="6">
        <v>33.44</v>
      </c>
      <c r="AJ524" s="4" t="s">
        <v>188</v>
      </c>
      <c r="AL524" s="4" t="s">
        <v>44</v>
      </c>
      <c r="AM524" s="4" t="s">
        <v>44</v>
      </c>
    </row>
    <row r="525" spans="1:40">
      <c r="A525" s="36" t="s">
        <v>149</v>
      </c>
      <c r="B525" s="36" t="s">
        <v>150</v>
      </c>
      <c r="C525" s="56" t="s">
        <v>44</v>
      </c>
      <c r="D525" s="37" t="s">
        <v>49</v>
      </c>
      <c r="E525" s="5">
        <v>44439</v>
      </c>
      <c r="F525" s="5">
        <v>44439</v>
      </c>
      <c r="G525" s="37" t="s">
        <v>50</v>
      </c>
      <c r="H525" s="37"/>
      <c r="I525" s="37" t="s">
        <v>154</v>
      </c>
      <c r="J525" s="4" t="s">
        <v>45</v>
      </c>
      <c r="K525" s="4">
        <v>40</v>
      </c>
      <c r="L525" s="5">
        <v>44440</v>
      </c>
      <c r="M525" s="37" t="s">
        <v>50</v>
      </c>
      <c r="N525" s="4">
        <v>60</v>
      </c>
      <c r="O525" s="4">
        <v>5</v>
      </c>
      <c r="P525" s="5">
        <v>44442</v>
      </c>
      <c r="Q525" s="6">
        <v>31.48</v>
      </c>
      <c r="R525" s="6">
        <v>32.22</v>
      </c>
      <c r="S525" s="6">
        <v>27.19</v>
      </c>
      <c r="T525" s="6">
        <v>27.18</v>
      </c>
      <c r="AJ525" s="4" t="s">
        <v>188</v>
      </c>
      <c r="AL525" s="4" t="s">
        <v>44</v>
      </c>
      <c r="AM525" s="4" t="s">
        <v>44</v>
      </c>
    </row>
    <row r="526" spans="1:40">
      <c r="A526" s="36" t="s">
        <v>149</v>
      </c>
      <c r="B526" s="36" t="s">
        <v>150</v>
      </c>
      <c r="C526" s="56" t="s">
        <v>44</v>
      </c>
      <c r="D526" s="37" t="s">
        <v>49</v>
      </c>
      <c r="E526" s="5">
        <v>44439</v>
      </c>
      <c r="F526" s="5">
        <v>44439</v>
      </c>
      <c r="G526" s="37" t="s">
        <v>43</v>
      </c>
      <c r="H526" s="37"/>
      <c r="I526" s="37" t="s">
        <v>154</v>
      </c>
      <c r="J526" s="4" t="s">
        <v>45</v>
      </c>
      <c r="K526" s="4">
        <v>250</v>
      </c>
      <c r="L526" s="5">
        <v>44440</v>
      </c>
      <c r="M526" s="37" t="s">
        <v>46</v>
      </c>
      <c r="N526" s="4">
        <v>100</v>
      </c>
      <c r="O526" s="4">
        <v>5</v>
      </c>
      <c r="P526" s="5">
        <v>44442</v>
      </c>
      <c r="Q526" s="6">
        <v>32.26</v>
      </c>
      <c r="R526" s="6">
        <v>32.46</v>
      </c>
      <c r="S526" s="6">
        <v>35.5</v>
      </c>
      <c r="T526" s="6">
        <v>35.11</v>
      </c>
      <c r="AJ526" s="4" t="s">
        <v>187</v>
      </c>
      <c r="AL526" s="4" t="s">
        <v>44</v>
      </c>
      <c r="AM526" s="4" t="s">
        <v>44</v>
      </c>
    </row>
    <row r="527" spans="1:40">
      <c r="A527" s="36" t="s">
        <v>149</v>
      </c>
      <c r="B527" s="36" t="s">
        <v>150</v>
      </c>
      <c r="C527" s="56" t="s">
        <v>44</v>
      </c>
      <c r="D527" s="37" t="s">
        <v>49</v>
      </c>
      <c r="E527" s="5">
        <v>44439</v>
      </c>
      <c r="F527" s="5">
        <v>44439</v>
      </c>
      <c r="G527" s="37" t="s">
        <v>50</v>
      </c>
      <c r="H527" s="37"/>
      <c r="I527" s="37" t="s">
        <v>154</v>
      </c>
      <c r="J527" s="4" t="s">
        <v>45</v>
      </c>
      <c r="K527" s="4">
        <v>40</v>
      </c>
      <c r="L527" s="5">
        <v>44440</v>
      </c>
      <c r="M527" s="37" t="s">
        <v>50</v>
      </c>
      <c r="N527" s="4">
        <v>60</v>
      </c>
      <c r="O527" s="4">
        <v>5</v>
      </c>
      <c r="P527" s="5">
        <v>44442</v>
      </c>
      <c r="Q527" s="6">
        <v>30.55</v>
      </c>
      <c r="R527" s="6">
        <v>30.53</v>
      </c>
      <c r="S527" s="6">
        <v>26.84</v>
      </c>
      <c r="T527" s="6">
        <v>27.65</v>
      </c>
      <c r="AJ527" s="4" t="s">
        <v>187</v>
      </c>
      <c r="AL527" s="4" t="s">
        <v>44</v>
      </c>
      <c r="AM527" s="4" t="s">
        <v>44</v>
      </c>
    </row>
    <row r="528" spans="1:40">
      <c r="A528" s="36" t="s">
        <v>145</v>
      </c>
      <c r="B528" s="36" t="s">
        <v>144</v>
      </c>
      <c r="C528" s="56" t="s">
        <v>44</v>
      </c>
      <c r="D528" s="37" t="s">
        <v>49</v>
      </c>
      <c r="E528" s="5">
        <v>44439</v>
      </c>
      <c r="F528" s="5">
        <v>44439</v>
      </c>
      <c r="G528" s="37" t="s">
        <v>43</v>
      </c>
      <c r="H528" s="37"/>
      <c r="I528" s="37" t="s">
        <v>154</v>
      </c>
      <c r="J528" s="4" t="s">
        <v>45</v>
      </c>
      <c r="K528" s="4">
        <v>250</v>
      </c>
      <c r="L528" s="5">
        <v>44440</v>
      </c>
      <c r="M528" s="37" t="s">
        <v>46</v>
      </c>
      <c r="N528" s="4">
        <v>100</v>
      </c>
      <c r="O528" s="4">
        <v>5</v>
      </c>
      <c r="P528" s="5">
        <v>44442</v>
      </c>
      <c r="Q528" s="6">
        <v>30.92</v>
      </c>
      <c r="R528" s="6">
        <v>31.16</v>
      </c>
      <c r="S528" s="6">
        <v>32.79</v>
      </c>
      <c r="T528" s="6">
        <v>32.69</v>
      </c>
      <c r="AJ528" s="4" t="s">
        <v>188</v>
      </c>
      <c r="AL528" s="4" t="s">
        <v>44</v>
      </c>
      <c r="AM528" s="4" t="s">
        <v>44</v>
      </c>
    </row>
    <row r="529" spans="1:39">
      <c r="A529" s="36" t="s">
        <v>145</v>
      </c>
      <c r="B529" s="36" t="s">
        <v>144</v>
      </c>
      <c r="C529" s="56" t="s">
        <v>44</v>
      </c>
      <c r="D529" s="37" t="s">
        <v>49</v>
      </c>
      <c r="E529" s="5">
        <v>44439</v>
      </c>
      <c r="F529" s="5">
        <v>44439</v>
      </c>
      <c r="G529" s="37" t="s">
        <v>50</v>
      </c>
      <c r="H529" s="37"/>
      <c r="I529" s="37" t="s">
        <v>154</v>
      </c>
      <c r="J529" s="4" t="s">
        <v>45</v>
      </c>
      <c r="K529" s="4">
        <v>40</v>
      </c>
      <c r="L529" s="5">
        <v>44440</v>
      </c>
      <c r="M529" s="37" t="s">
        <v>50</v>
      </c>
      <c r="N529" s="4">
        <v>60</v>
      </c>
      <c r="O529" s="4">
        <v>5</v>
      </c>
      <c r="P529" s="5">
        <v>44442</v>
      </c>
      <c r="Q529" s="6">
        <v>32.229999999999997</v>
      </c>
      <c r="R529" s="6">
        <v>32.24</v>
      </c>
      <c r="S529" s="6">
        <v>28.17</v>
      </c>
      <c r="T529" s="6">
        <v>28.14</v>
      </c>
      <c r="AJ529" s="4" t="s">
        <v>188</v>
      </c>
      <c r="AL529" s="4" t="s">
        <v>44</v>
      </c>
      <c r="AM529" s="4" t="s">
        <v>44</v>
      </c>
    </row>
    <row r="530" spans="1:39">
      <c r="A530" s="36" t="s">
        <v>145</v>
      </c>
      <c r="B530" s="36" t="s">
        <v>144</v>
      </c>
      <c r="C530" s="56" t="s">
        <v>44</v>
      </c>
      <c r="D530" s="37" t="s">
        <v>49</v>
      </c>
      <c r="E530" s="5">
        <v>44439</v>
      </c>
      <c r="F530" s="5">
        <v>44439</v>
      </c>
      <c r="G530" s="37" t="s">
        <v>43</v>
      </c>
      <c r="H530" s="37"/>
      <c r="I530" s="37" t="s">
        <v>154</v>
      </c>
      <c r="J530" s="4" t="s">
        <v>45</v>
      </c>
      <c r="K530" s="4">
        <v>250</v>
      </c>
      <c r="L530" s="5">
        <v>44440</v>
      </c>
      <c r="M530" s="37" t="s">
        <v>46</v>
      </c>
      <c r="N530" s="4">
        <v>100</v>
      </c>
      <c r="O530" s="4">
        <v>5</v>
      </c>
      <c r="P530" s="5">
        <v>44442</v>
      </c>
      <c r="Q530" s="6">
        <v>33.229999999999997</v>
      </c>
      <c r="R530" s="6">
        <v>33.42</v>
      </c>
      <c r="S530" s="6">
        <v>34.18</v>
      </c>
      <c r="T530" s="6">
        <v>33.81</v>
      </c>
      <c r="AJ530" s="4" t="s">
        <v>188</v>
      </c>
      <c r="AL530" s="4" t="s">
        <v>44</v>
      </c>
      <c r="AM530" s="4" t="s">
        <v>44</v>
      </c>
    </row>
    <row r="531" spans="1:39">
      <c r="A531" s="36" t="s">
        <v>145</v>
      </c>
      <c r="B531" s="36" t="s">
        <v>144</v>
      </c>
      <c r="C531" s="56" t="s">
        <v>44</v>
      </c>
      <c r="D531" s="37" t="s">
        <v>49</v>
      </c>
      <c r="E531" s="5">
        <v>44439</v>
      </c>
      <c r="F531" s="5">
        <v>44439</v>
      </c>
      <c r="G531" s="37" t="s">
        <v>50</v>
      </c>
      <c r="H531" s="37"/>
      <c r="I531" s="37" t="s">
        <v>154</v>
      </c>
      <c r="J531" s="4" t="s">
        <v>45</v>
      </c>
      <c r="K531" s="4">
        <v>40</v>
      </c>
      <c r="L531" s="5">
        <v>44440</v>
      </c>
      <c r="M531" s="37" t="s">
        <v>50</v>
      </c>
      <c r="N531" s="4">
        <v>60</v>
      </c>
      <c r="O531" s="4">
        <v>5</v>
      </c>
      <c r="P531" s="5">
        <v>44442</v>
      </c>
      <c r="Q531" s="6">
        <v>38.090000000000003</v>
      </c>
      <c r="R531" s="6">
        <v>38.200000000000003</v>
      </c>
      <c r="S531" s="6">
        <v>32.770000000000003</v>
      </c>
      <c r="T531" s="6">
        <v>32.950000000000003</v>
      </c>
      <c r="AJ531" s="4" t="s">
        <v>188</v>
      </c>
      <c r="AL531" s="4" t="s">
        <v>44</v>
      </c>
      <c r="AM531" s="4" t="s">
        <v>44</v>
      </c>
    </row>
    <row r="532" spans="1:39">
      <c r="A532" s="10" t="s">
        <v>113</v>
      </c>
      <c r="B532" s="36" t="s">
        <v>114</v>
      </c>
      <c r="C532" s="56" t="s">
        <v>154</v>
      </c>
      <c r="D532" s="37" t="s">
        <v>49</v>
      </c>
      <c r="E532" s="5">
        <v>44439</v>
      </c>
      <c r="F532" s="5">
        <v>44439</v>
      </c>
      <c r="G532" s="4" t="s">
        <v>43</v>
      </c>
      <c r="I532" s="37" t="s">
        <v>154</v>
      </c>
      <c r="J532" s="4" t="s">
        <v>45</v>
      </c>
      <c r="K532" s="4">
        <v>250</v>
      </c>
      <c r="L532" s="5">
        <v>44440</v>
      </c>
      <c r="M532" s="37" t="s">
        <v>46</v>
      </c>
      <c r="N532" s="4">
        <v>100</v>
      </c>
      <c r="O532" s="4">
        <v>5</v>
      </c>
      <c r="P532" s="5">
        <v>44442</v>
      </c>
      <c r="Q532" s="6">
        <v>33.06</v>
      </c>
      <c r="R532" s="6">
        <v>33.21</v>
      </c>
      <c r="S532" s="6">
        <v>33.950000000000003</v>
      </c>
      <c r="T532" s="6">
        <v>33.549999999999997</v>
      </c>
      <c r="AJ532" s="4" t="s">
        <v>187</v>
      </c>
      <c r="AL532" s="4" t="s">
        <v>44</v>
      </c>
      <c r="AM532" s="4" t="s">
        <v>44</v>
      </c>
    </row>
    <row r="533" spans="1:39">
      <c r="A533" s="10" t="s">
        <v>113</v>
      </c>
      <c r="B533" s="36" t="s">
        <v>114</v>
      </c>
      <c r="C533" s="56" t="s">
        <v>154</v>
      </c>
      <c r="D533" s="4" t="s">
        <v>49</v>
      </c>
      <c r="E533" s="5">
        <v>44439</v>
      </c>
      <c r="F533" s="5">
        <v>44439</v>
      </c>
      <c r="G533" s="4" t="s">
        <v>136</v>
      </c>
      <c r="I533" s="37" t="s">
        <v>154</v>
      </c>
      <c r="J533" s="4" t="s">
        <v>45</v>
      </c>
      <c r="K533" s="4">
        <v>40</v>
      </c>
      <c r="L533" s="5">
        <v>44440</v>
      </c>
      <c r="M533" s="4" t="s">
        <v>136</v>
      </c>
      <c r="N533" s="4">
        <v>60</v>
      </c>
      <c r="O533" s="4">
        <v>5</v>
      </c>
      <c r="P533" s="5">
        <v>44442</v>
      </c>
      <c r="Q533" s="6">
        <v>34.17</v>
      </c>
      <c r="R533" s="6">
        <v>33.39</v>
      </c>
      <c r="S533" s="6">
        <v>28.15</v>
      </c>
      <c r="T533" s="6">
        <v>28.4</v>
      </c>
      <c r="AJ533" s="4" t="s">
        <v>187</v>
      </c>
      <c r="AL533" s="4" t="s">
        <v>44</v>
      </c>
      <c r="AM533" s="4" t="s">
        <v>44</v>
      </c>
    </row>
    <row r="534" spans="1:39">
      <c r="A534" s="10" t="s">
        <v>163</v>
      </c>
      <c r="B534" s="10" t="s">
        <v>59</v>
      </c>
      <c r="C534" s="43" t="s">
        <v>154</v>
      </c>
      <c r="D534" s="4" t="s">
        <v>49</v>
      </c>
      <c r="E534" s="5">
        <v>44439</v>
      </c>
      <c r="F534" s="5">
        <v>44439</v>
      </c>
      <c r="G534" s="4" t="s">
        <v>43</v>
      </c>
      <c r="I534" s="37" t="s">
        <v>154</v>
      </c>
      <c r="J534" s="4" t="s">
        <v>45</v>
      </c>
      <c r="K534" s="4">
        <v>250</v>
      </c>
      <c r="L534" s="5">
        <v>44440</v>
      </c>
      <c r="M534" s="37" t="s">
        <v>46</v>
      </c>
      <c r="N534" s="4">
        <v>100</v>
      </c>
      <c r="O534" s="4">
        <v>5</v>
      </c>
      <c r="P534" s="5">
        <v>44442</v>
      </c>
      <c r="Q534" s="6">
        <v>28.78</v>
      </c>
      <c r="R534" s="6">
        <v>28.75</v>
      </c>
      <c r="S534" s="6">
        <v>37.29</v>
      </c>
      <c r="T534" s="6">
        <v>36.340000000000003</v>
      </c>
      <c r="AJ534" s="4" t="s">
        <v>185</v>
      </c>
      <c r="AL534" s="4" t="s">
        <v>44</v>
      </c>
      <c r="AM534" s="4" t="s">
        <v>44</v>
      </c>
    </row>
    <row r="535" spans="1:39">
      <c r="A535" s="10" t="s">
        <v>163</v>
      </c>
      <c r="B535" s="10" t="s">
        <v>59</v>
      </c>
      <c r="C535" s="43" t="s">
        <v>154</v>
      </c>
      <c r="D535" s="4" t="s">
        <v>49</v>
      </c>
      <c r="E535" s="5">
        <v>44439</v>
      </c>
      <c r="F535" s="5">
        <v>44439</v>
      </c>
      <c r="G535" s="4" t="s">
        <v>136</v>
      </c>
      <c r="I535" s="37" t="s">
        <v>154</v>
      </c>
      <c r="J535" s="4" t="s">
        <v>45</v>
      </c>
      <c r="K535" s="4">
        <v>40</v>
      </c>
      <c r="L535" s="5">
        <v>44440</v>
      </c>
      <c r="M535" s="4" t="s">
        <v>136</v>
      </c>
      <c r="N535" s="4">
        <v>60</v>
      </c>
      <c r="O535" s="4">
        <v>5</v>
      </c>
      <c r="P535" s="5">
        <v>44446</v>
      </c>
      <c r="Q535" s="6">
        <v>28.5</v>
      </c>
      <c r="R535" s="6">
        <v>28.43</v>
      </c>
      <c r="S535" s="6">
        <v>30.82</v>
      </c>
      <c r="T535" s="6">
        <v>30.97</v>
      </c>
      <c r="AJ535" s="4" t="s">
        <v>186</v>
      </c>
      <c r="AL535" s="4" t="s">
        <v>44</v>
      </c>
      <c r="AM535" s="4" t="s">
        <v>44</v>
      </c>
    </row>
    <row r="536" spans="1:39">
      <c r="A536" s="10" t="s">
        <v>123</v>
      </c>
      <c r="B536" s="10" t="s">
        <v>59</v>
      </c>
      <c r="C536" s="43" t="s">
        <v>154</v>
      </c>
      <c r="D536" s="4" t="s">
        <v>49</v>
      </c>
      <c r="E536" s="5">
        <v>44439</v>
      </c>
      <c r="F536" s="5">
        <v>44439</v>
      </c>
      <c r="G536" s="4" t="s">
        <v>43</v>
      </c>
      <c r="I536" s="37" t="s">
        <v>154</v>
      </c>
      <c r="J536" s="4" t="s">
        <v>45</v>
      </c>
      <c r="K536" s="4">
        <v>250</v>
      </c>
      <c r="L536" s="5">
        <v>44440</v>
      </c>
      <c r="M536" s="37" t="s">
        <v>46</v>
      </c>
      <c r="N536" s="4">
        <v>100</v>
      </c>
      <c r="O536" s="4">
        <v>5</v>
      </c>
      <c r="P536" s="5">
        <v>44442</v>
      </c>
      <c r="Q536" s="6">
        <v>32.42</v>
      </c>
      <c r="R536" s="6">
        <v>32.11</v>
      </c>
      <c r="S536" s="6">
        <v>37.33</v>
      </c>
      <c r="T536" s="6">
        <v>36.4</v>
      </c>
      <c r="AJ536" s="4" t="s">
        <v>185</v>
      </c>
      <c r="AL536" s="4" t="s">
        <v>44</v>
      </c>
      <c r="AM536" s="4" t="s">
        <v>44</v>
      </c>
    </row>
    <row r="537" spans="1:39">
      <c r="A537" s="10" t="s">
        <v>123</v>
      </c>
      <c r="B537" s="10" t="s">
        <v>59</v>
      </c>
      <c r="C537" s="43" t="s">
        <v>154</v>
      </c>
      <c r="D537" s="4" t="s">
        <v>49</v>
      </c>
      <c r="E537" s="5">
        <v>44439</v>
      </c>
      <c r="F537" s="5">
        <v>44439</v>
      </c>
      <c r="G537" s="4" t="s">
        <v>136</v>
      </c>
      <c r="I537" s="37" t="s">
        <v>154</v>
      </c>
      <c r="J537" s="4" t="s">
        <v>45</v>
      </c>
      <c r="K537" s="4">
        <v>40</v>
      </c>
      <c r="L537" s="5">
        <v>44440</v>
      </c>
      <c r="M537" s="4" t="s">
        <v>136</v>
      </c>
      <c r="N537" s="4">
        <v>60</v>
      </c>
      <c r="O537" s="4">
        <v>5</v>
      </c>
      <c r="P537" s="5">
        <v>44446</v>
      </c>
      <c r="Q537" s="6">
        <v>30.9</v>
      </c>
      <c r="R537" s="6">
        <v>31.03</v>
      </c>
      <c r="S537" s="6">
        <v>32.07</v>
      </c>
      <c r="T537" s="6">
        <v>31.4</v>
      </c>
      <c r="AJ537" s="4" t="s">
        <v>186</v>
      </c>
      <c r="AL537" s="4" t="s">
        <v>44</v>
      </c>
      <c r="AM537" s="4" t="s">
        <v>44</v>
      </c>
    </row>
    <row r="538" spans="1:39">
      <c r="A538" s="10" t="s">
        <v>152</v>
      </c>
      <c r="B538" s="10" t="s">
        <v>59</v>
      </c>
      <c r="C538" s="43" t="s">
        <v>154</v>
      </c>
      <c r="D538" s="4" t="s">
        <v>49</v>
      </c>
      <c r="E538" s="5">
        <v>44439</v>
      </c>
      <c r="F538" s="5">
        <v>44439</v>
      </c>
      <c r="G538" s="4" t="s">
        <v>43</v>
      </c>
      <c r="I538" s="37" t="s">
        <v>154</v>
      </c>
      <c r="J538" s="4" t="s">
        <v>45</v>
      </c>
      <c r="K538" s="4">
        <v>250</v>
      </c>
      <c r="L538" s="5">
        <v>44440</v>
      </c>
      <c r="M538" s="37" t="s">
        <v>46</v>
      </c>
      <c r="N538" s="4">
        <v>100</v>
      </c>
      <c r="O538" s="4">
        <v>5</v>
      </c>
      <c r="P538" s="5">
        <v>44442</v>
      </c>
      <c r="Q538" s="6">
        <v>32.15</v>
      </c>
      <c r="R538" s="6">
        <v>31.53</v>
      </c>
      <c r="S538" s="6">
        <v>38.31</v>
      </c>
      <c r="T538" s="6">
        <v>37.47</v>
      </c>
      <c r="AJ538" s="4" t="s">
        <v>185</v>
      </c>
      <c r="AL538" s="4" t="s">
        <v>44</v>
      </c>
      <c r="AM538" s="4" t="s">
        <v>44</v>
      </c>
    </row>
    <row r="539" spans="1:39">
      <c r="A539" s="27" t="s">
        <v>152</v>
      </c>
      <c r="B539" s="27" t="s">
        <v>59</v>
      </c>
      <c r="C539" s="54" t="s">
        <v>154</v>
      </c>
      <c r="D539" s="28" t="s">
        <v>49</v>
      </c>
      <c r="E539" s="29">
        <v>44439</v>
      </c>
      <c r="F539" s="29">
        <v>44439</v>
      </c>
      <c r="G539" s="28" t="s">
        <v>136</v>
      </c>
      <c r="H539" s="28"/>
      <c r="I539" s="41" t="s">
        <v>154</v>
      </c>
      <c r="J539" s="41" t="s">
        <v>45</v>
      </c>
      <c r="K539" s="28">
        <v>40</v>
      </c>
      <c r="L539" s="29">
        <v>44440</v>
      </c>
      <c r="M539" s="28" t="s">
        <v>136</v>
      </c>
      <c r="N539" s="28">
        <v>60</v>
      </c>
      <c r="O539" s="28">
        <v>5</v>
      </c>
      <c r="P539" s="29">
        <v>44446</v>
      </c>
      <c r="Q539" s="32">
        <v>31.22</v>
      </c>
      <c r="R539" s="32">
        <v>31.31</v>
      </c>
      <c r="S539" s="32">
        <v>32.58</v>
      </c>
      <c r="T539" s="32">
        <v>31.58</v>
      </c>
      <c r="U539" s="27"/>
      <c r="AJ539" s="4" t="s">
        <v>186</v>
      </c>
      <c r="AL539" s="4" t="s">
        <v>44</v>
      </c>
      <c r="AM539" s="4" t="s">
        <v>44</v>
      </c>
    </row>
    <row r="540" spans="1:39">
      <c r="A540" s="36" t="s">
        <v>58</v>
      </c>
      <c r="B540" s="36" t="s">
        <v>59</v>
      </c>
      <c r="C540" s="56" t="s">
        <v>154</v>
      </c>
      <c r="D540" s="37" t="s">
        <v>49</v>
      </c>
      <c r="E540" s="80">
        <v>44446</v>
      </c>
      <c r="F540" s="80">
        <v>44446</v>
      </c>
      <c r="G540" s="37" t="s">
        <v>136</v>
      </c>
      <c r="H540" s="37"/>
      <c r="I540" s="4" t="s">
        <v>154</v>
      </c>
      <c r="J540" s="4" t="s">
        <v>45</v>
      </c>
      <c r="K540" s="4">
        <v>40</v>
      </c>
      <c r="L540" s="5">
        <v>44447</v>
      </c>
      <c r="M540" s="37" t="s">
        <v>136</v>
      </c>
      <c r="N540" s="4">
        <v>60</v>
      </c>
      <c r="O540" s="4">
        <v>5</v>
      </c>
      <c r="P540" s="5">
        <v>44448</v>
      </c>
      <c r="Q540" s="147" t="s">
        <v>47</v>
      </c>
      <c r="R540" s="147" t="s">
        <v>47</v>
      </c>
      <c r="S540" s="6">
        <v>34.450000000000003</v>
      </c>
      <c r="T540" s="6">
        <v>34.68</v>
      </c>
      <c r="AJ540" s="4" t="s">
        <v>189</v>
      </c>
      <c r="AL540" s="4" t="s">
        <v>44</v>
      </c>
      <c r="AM540" s="4" t="s">
        <v>44</v>
      </c>
    </row>
    <row r="541" spans="1:39">
      <c r="A541" s="36" t="s">
        <v>58</v>
      </c>
      <c r="B541" s="36" t="s">
        <v>59</v>
      </c>
      <c r="C541" s="56" t="s">
        <v>154</v>
      </c>
      <c r="D541" s="37" t="s">
        <v>49</v>
      </c>
      <c r="E541" s="5">
        <v>44446</v>
      </c>
      <c r="F541" s="5">
        <v>44446</v>
      </c>
      <c r="G541" s="37" t="s">
        <v>43</v>
      </c>
      <c r="H541" s="37"/>
      <c r="I541" s="37" t="s">
        <v>154</v>
      </c>
      <c r="J541" s="4" t="s">
        <v>45</v>
      </c>
      <c r="K541" s="4">
        <v>250</v>
      </c>
      <c r="L541" s="5">
        <v>44447</v>
      </c>
      <c r="M541" s="37" t="s">
        <v>46</v>
      </c>
      <c r="N541" s="4">
        <v>100</v>
      </c>
      <c r="O541" s="4">
        <v>5</v>
      </c>
      <c r="P541" s="5">
        <v>44448</v>
      </c>
      <c r="Q541" s="147" t="s">
        <v>47</v>
      </c>
      <c r="R541" s="147" t="s">
        <v>47</v>
      </c>
      <c r="S541" s="6">
        <v>34.549999999999997</v>
      </c>
      <c r="T541" s="6">
        <v>33.42</v>
      </c>
      <c r="AJ541" s="4" t="s">
        <v>189</v>
      </c>
      <c r="AL541" s="4" t="s">
        <v>44</v>
      </c>
      <c r="AM541" s="4" t="s">
        <v>44</v>
      </c>
    </row>
    <row r="542" spans="1:39">
      <c r="A542" s="36" t="s">
        <v>58</v>
      </c>
      <c r="B542" s="36" t="s">
        <v>59</v>
      </c>
      <c r="C542" s="56" t="s">
        <v>154</v>
      </c>
      <c r="D542" s="37" t="s">
        <v>42</v>
      </c>
      <c r="E542" s="5">
        <v>44446</v>
      </c>
      <c r="F542" s="5">
        <v>44446</v>
      </c>
      <c r="G542" s="37" t="s">
        <v>190</v>
      </c>
      <c r="H542" s="37"/>
      <c r="I542" s="37" t="s">
        <v>154</v>
      </c>
      <c r="J542" s="4" t="s">
        <v>45</v>
      </c>
      <c r="K542" s="4">
        <v>40</v>
      </c>
      <c r="L542" s="5">
        <v>44447</v>
      </c>
      <c r="M542" s="37" t="s">
        <v>136</v>
      </c>
      <c r="N542" s="4">
        <v>60</v>
      </c>
      <c r="O542" s="4">
        <v>5</v>
      </c>
      <c r="P542" s="5">
        <v>44448</v>
      </c>
      <c r="Q542" s="147" t="s">
        <v>47</v>
      </c>
      <c r="R542" s="147" t="s">
        <v>47</v>
      </c>
      <c r="S542" s="6">
        <v>29.57</v>
      </c>
      <c r="T542" s="6">
        <v>31.95</v>
      </c>
      <c r="V542" s="10">
        <f>IF(Q542&lt;'Master Linear Model'!$B$8, (10^((Q542-'Master Linear Model'!$B$2)/'Master Linear Model'!$A$2)),('Master Linear Model'!$B$7/2))</f>
        <v>10</v>
      </c>
      <c r="W542" s="10">
        <f>IF(R542&lt;'Master Linear Model'!$B$8, (10^((R542-'Master Linear Model'!$B$2)/'Master Linear Model'!$A$2)),('Master Linear Model'!$B$7/2))</f>
        <v>10</v>
      </c>
      <c r="X542" s="10">
        <f t="shared" ref="X542:X543" si="200">AVERAGE(V542:W542)</f>
        <v>10</v>
      </c>
      <c r="Y542" s="10">
        <f t="shared" ref="Y542:Y543" si="201">STDEV(V542:W542)</f>
        <v>0</v>
      </c>
      <c r="Z542" s="10">
        <f t="shared" ref="Z542:Z543" si="202">X542/O542</f>
        <v>2</v>
      </c>
      <c r="AA542" s="10">
        <f t="shared" ref="AA542:AA543" si="203">Y542/O542</f>
        <v>0</v>
      </c>
      <c r="AB542" s="10">
        <f t="shared" ref="AB542:AB543" si="204">(Z542*N542)/K542</f>
        <v>3</v>
      </c>
      <c r="AC542" s="10">
        <f t="shared" ref="AC542:AC543" si="205">(AA542*N542)/K542</f>
        <v>0</v>
      </c>
      <c r="AD542" s="10">
        <f t="shared" ref="AD542:AD543" si="206">AB542*100</f>
        <v>300</v>
      </c>
      <c r="AE542" s="10">
        <f t="shared" ref="AE542:AE543" si="207">AC542*100</f>
        <v>0</v>
      </c>
      <c r="AJ542" s="4" t="s">
        <v>189</v>
      </c>
      <c r="AL542" s="4" t="s">
        <v>44</v>
      </c>
      <c r="AM542" s="4" t="s">
        <v>44</v>
      </c>
    </row>
    <row r="543" spans="1:39">
      <c r="A543" s="36" t="s">
        <v>58</v>
      </c>
      <c r="B543" s="36" t="s">
        <v>59</v>
      </c>
      <c r="C543" s="56" t="s">
        <v>154</v>
      </c>
      <c r="D543" s="37" t="s">
        <v>191</v>
      </c>
      <c r="E543" s="5">
        <v>44446</v>
      </c>
      <c r="F543" s="5">
        <v>44446</v>
      </c>
      <c r="G543" s="37" t="s">
        <v>155</v>
      </c>
      <c r="H543" s="37"/>
      <c r="I543" s="37" t="s">
        <v>154</v>
      </c>
      <c r="J543" s="4" t="s">
        <v>45</v>
      </c>
      <c r="K543" s="4">
        <v>200</v>
      </c>
      <c r="L543" s="5">
        <v>44447</v>
      </c>
      <c r="M543" s="37" t="s">
        <v>46</v>
      </c>
      <c r="N543" s="4">
        <v>100</v>
      </c>
      <c r="O543" s="4">
        <v>5</v>
      </c>
      <c r="P543" s="5">
        <v>44448</v>
      </c>
      <c r="Q543" s="6">
        <v>36.880000000000003</v>
      </c>
      <c r="R543" s="147" t="s">
        <v>47</v>
      </c>
      <c r="S543" s="6">
        <v>30.18</v>
      </c>
      <c r="T543" s="6">
        <v>30.75</v>
      </c>
      <c r="V543" s="10">
        <f>IF(Q543&lt;'Master Linear Model'!$B$8, (10^((Q543-'Master Linear Model'!$B$2)/'Master Linear Model'!$A$2)),('Master Linear Model'!$B$7/2))</f>
        <v>10</v>
      </c>
      <c r="W543" s="10">
        <f>IF(R543&lt;'Master Linear Model'!$B$8, (10^((R543-'Master Linear Model'!$B$2)/'Master Linear Model'!$A$2)),('Master Linear Model'!$B$7/2))</f>
        <v>10</v>
      </c>
      <c r="X543" s="10">
        <f t="shared" si="200"/>
        <v>10</v>
      </c>
      <c r="Y543" s="10">
        <f t="shared" si="201"/>
        <v>0</v>
      </c>
      <c r="Z543" s="10">
        <f t="shared" si="202"/>
        <v>2</v>
      </c>
      <c r="AA543" s="10">
        <f t="shared" si="203"/>
        <v>0</v>
      </c>
      <c r="AB543" s="10">
        <f t="shared" si="204"/>
        <v>1</v>
      </c>
      <c r="AC543" s="10">
        <f t="shared" si="205"/>
        <v>0</v>
      </c>
      <c r="AD543" s="10">
        <f t="shared" si="206"/>
        <v>100</v>
      </c>
      <c r="AE543" s="10">
        <f t="shared" si="207"/>
        <v>0</v>
      </c>
      <c r="AJ543" s="4" t="s">
        <v>189</v>
      </c>
      <c r="AL543" s="4" t="s">
        <v>44</v>
      </c>
      <c r="AM543" s="4" t="s">
        <v>44</v>
      </c>
    </row>
    <row r="544" spans="1:39">
      <c r="A544" s="36" t="s">
        <v>87</v>
      </c>
      <c r="B544" s="10" t="s">
        <v>61</v>
      </c>
      <c r="C544" s="56" t="s">
        <v>154</v>
      </c>
      <c r="D544" s="37" t="s">
        <v>49</v>
      </c>
      <c r="E544" s="5">
        <v>44447</v>
      </c>
      <c r="F544" s="5">
        <v>44447</v>
      </c>
      <c r="G544" s="37" t="s">
        <v>136</v>
      </c>
      <c r="H544" s="37"/>
      <c r="I544" s="37" t="s">
        <v>154</v>
      </c>
      <c r="J544" s="4" t="s">
        <v>45</v>
      </c>
      <c r="K544" s="4">
        <v>40</v>
      </c>
      <c r="L544" s="5">
        <v>44447</v>
      </c>
      <c r="M544" s="37" t="s">
        <v>136</v>
      </c>
      <c r="N544" s="4">
        <v>60</v>
      </c>
      <c r="O544" s="4">
        <v>5</v>
      </c>
      <c r="P544" s="5">
        <v>44448</v>
      </c>
      <c r="Q544" s="6">
        <v>32.380000000000003</v>
      </c>
      <c r="R544" s="6">
        <v>31.88</v>
      </c>
      <c r="S544" s="6">
        <v>28.24</v>
      </c>
      <c r="T544" s="6">
        <v>28.43</v>
      </c>
      <c r="AJ544" s="4" t="s">
        <v>192</v>
      </c>
      <c r="AL544" s="4" t="s">
        <v>44</v>
      </c>
      <c r="AM544" s="4" t="s">
        <v>44</v>
      </c>
    </row>
    <row r="545" spans="1:40">
      <c r="A545" s="36" t="s">
        <v>87</v>
      </c>
      <c r="B545" s="10" t="s">
        <v>61</v>
      </c>
      <c r="C545" s="56" t="s">
        <v>154</v>
      </c>
      <c r="D545" s="37" t="s">
        <v>49</v>
      </c>
      <c r="E545" s="5">
        <v>44447</v>
      </c>
      <c r="F545" s="5">
        <v>44447</v>
      </c>
      <c r="G545" s="37" t="s">
        <v>43</v>
      </c>
      <c r="H545" s="37"/>
      <c r="I545" s="37" t="s">
        <v>154</v>
      </c>
      <c r="J545" s="4" t="s">
        <v>45</v>
      </c>
      <c r="K545" s="4">
        <v>250</v>
      </c>
      <c r="L545" s="5">
        <v>44447</v>
      </c>
      <c r="M545" s="37" t="s">
        <v>46</v>
      </c>
      <c r="N545" s="4">
        <v>100</v>
      </c>
      <c r="O545" s="4">
        <v>5</v>
      </c>
      <c r="P545" s="5">
        <v>44448</v>
      </c>
      <c r="Q545" s="6">
        <v>32.64</v>
      </c>
      <c r="R545" s="6">
        <v>32.630000000000003</v>
      </c>
      <c r="S545" s="6">
        <v>34.619999999999997</v>
      </c>
      <c r="T545" s="6">
        <v>34.950000000000003</v>
      </c>
      <c r="AJ545" s="4" t="s">
        <v>192</v>
      </c>
      <c r="AL545" s="4" t="s">
        <v>44</v>
      </c>
      <c r="AM545" s="4" t="s">
        <v>44</v>
      </c>
    </row>
    <row r="546" spans="1:40">
      <c r="A546" s="36" t="s">
        <v>193</v>
      </c>
      <c r="B546" s="64" t="s">
        <v>194</v>
      </c>
      <c r="C546" s="56" t="s">
        <v>154</v>
      </c>
      <c r="D546" s="37" t="s">
        <v>49</v>
      </c>
      <c r="E546" s="5">
        <v>44447</v>
      </c>
      <c r="F546" s="5">
        <v>44447</v>
      </c>
      <c r="G546" s="37" t="s">
        <v>136</v>
      </c>
      <c r="H546" s="37"/>
      <c r="I546" s="37" t="s">
        <v>154</v>
      </c>
      <c r="J546" s="4" t="s">
        <v>45</v>
      </c>
      <c r="K546" s="4">
        <v>40</v>
      </c>
      <c r="L546" s="5">
        <v>44447</v>
      </c>
      <c r="M546" s="37" t="s">
        <v>136</v>
      </c>
      <c r="N546" s="4">
        <v>60</v>
      </c>
      <c r="O546" s="4">
        <v>5</v>
      </c>
      <c r="P546" s="5">
        <v>44448</v>
      </c>
      <c r="Q546" s="6">
        <v>32.28</v>
      </c>
      <c r="R546" s="6">
        <v>33.090000000000003</v>
      </c>
      <c r="S546" s="6">
        <v>28.81</v>
      </c>
      <c r="T546" s="6">
        <v>28.35</v>
      </c>
      <c r="AJ546" s="4" t="s">
        <v>192</v>
      </c>
      <c r="AL546" s="4" t="s">
        <v>44</v>
      </c>
      <c r="AM546" s="4" t="s">
        <v>44</v>
      </c>
    </row>
    <row r="547" spans="1:40">
      <c r="A547" s="36" t="s">
        <v>193</v>
      </c>
      <c r="B547" s="64" t="s">
        <v>194</v>
      </c>
      <c r="C547" s="56" t="s">
        <v>154</v>
      </c>
      <c r="D547" s="37" t="s">
        <v>49</v>
      </c>
      <c r="E547" s="5">
        <v>44447</v>
      </c>
      <c r="F547" s="5">
        <v>44447</v>
      </c>
      <c r="G547" s="37" t="s">
        <v>195</v>
      </c>
      <c r="H547" s="37"/>
      <c r="I547" s="37" t="s">
        <v>154</v>
      </c>
      <c r="J547" s="4" t="s">
        <v>45</v>
      </c>
      <c r="K547" s="4">
        <v>250</v>
      </c>
      <c r="L547" s="5">
        <v>44447</v>
      </c>
      <c r="M547" s="37" t="s">
        <v>46</v>
      </c>
      <c r="N547" s="4">
        <v>100</v>
      </c>
      <c r="O547" s="4">
        <v>5</v>
      </c>
      <c r="P547" s="5">
        <v>44448</v>
      </c>
      <c r="Q547" s="6">
        <v>31.24</v>
      </c>
      <c r="R547" s="6">
        <v>31.2</v>
      </c>
      <c r="S547" s="6">
        <v>33.799999999999997</v>
      </c>
      <c r="T547" s="6">
        <v>34.06</v>
      </c>
      <c r="AJ547" s="4" t="s">
        <v>192</v>
      </c>
      <c r="AL547" s="4" t="s">
        <v>44</v>
      </c>
      <c r="AM547" s="4" t="s">
        <v>44</v>
      </c>
    </row>
    <row r="548" spans="1:40">
      <c r="A548" s="36" t="s">
        <v>196</v>
      </c>
      <c r="B548" s="10" t="s">
        <v>61</v>
      </c>
      <c r="C548" s="56" t="s">
        <v>154</v>
      </c>
      <c r="D548" s="37" t="s">
        <v>49</v>
      </c>
      <c r="E548" s="5">
        <v>44447</v>
      </c>
      <c r="F548" s="5">
        <v>44447</v>
      </c>
      <c r="G548" s="37" t="s">
        <v>136</v>
      </c>
      <c r="H548" s="37"/>
      <c r="I548" s="37" t="s">
        <v>154</v>
      </c>
      <c r="J548" s="4" t="s">
        <v>45</v>
      </c>
      <c r="K548" s="4">
        <v>40</v>
      </c>
      <c r="L548" s="5">
        <v>44447</v>
      </c>
      <c r="M548" s="37" t="s">
        <v>136</v>
      </c>
      <c r="N548" s="4">
        <v>60</v>
      </c>
      <c r="O548" s="4">
        <v>5</v>
      </c>
      <c r="P548" s="5">
        <v>44448</v>
      </c>
      <c r="Q548" s="6">
        <v>32.299999999999997</v>
      </c>
      <c r="R548" s="6">
        <v>31.6</v>
      </c>
      <c r="S548" s="6">
        <v>29.07</v>
      </c>
      <c r="T548" s="6">
        <v>27.61</v>
      </c>
      <c r="AJ548" s="4" t="s">
        <v>189</v>
      </c>
      <c r="AL548" s="4" t="s">
        <v>44</v>
      </c>
      <c r="AM548" s="4" t="s">
        <v>44</v>
      </c>
    </row>
    <row r="549" spans="1:40">
      <c r="A549" s="40" t="s">
        <v>196</v>
      </c>
      <c r="B549" s="27" t="s">
        <v>61</v>
      </c>
      <c r="C549" s="57" t="s">
        <v>154</v>
      </c>
      <c r="D549" s="41" t="s">
        <v>49</v>
      </c>
      <c r="E549" s="29">
        <v>44447</v>
      </c>
      <c r="F549" s="29">
        <v>44447</v>
      </c>
      <c r="G549" s="41" t="s">
        <v>43</v>
      </c>
      <c r="H549" s="41"/>
      <c r="I549" s="41" t="s">
        <v>154</v>
      </c>
      <c r="J549" s="41" t="s">
        <v>45</v>
      </c>
      <c r="K549" s="28">
        <v>250</v>
      </c>
      <c r="L549" s="29">
        <v>44447</v>
      </c>
      <c r="M549" s="41" t="s">
        <v>46</v>
      </c>
      <c r="N549" s="28">
        <v>100</v>
      </c>
      <c r="O549" s="28">
        <v>5</v>
      </c>
      <c r="P549" s="29">
        <v>44448</v>
      </c>
      <c r="Q549" s="32">
        <v>31.81</v>
      </c>
      <c r="R549" s="32">
        <v>32.11</v>
      </c>
      <c r="S549" s="32">
        <v>32.61</v>
      </c>
      <c r="T549" s="32">
        <v>33.119999999999997</v>
      </c>
      <c r="U549" s="27"/>
      <c r="AJ549" s="4" t="s">
        <v>189</v>
      </c>
      <c r="AL549" s="4" t="s">
        <v>44</v>
      </c>
      <c r="AM549" s="4" t="s">
        <v>44</v>
      </c>
    </row>
    <row r="550" spans="1:40">
      <c r="A550" s="36" t="s">
        <v>58</v>
      </c>
      <c r="B550" s="36" t="s">
        <v>59</v>
      </c>
      <c r="C550" s="56" t="s">
        <v>154</v>
      </c>
      <c r="D550" s="37" t="s">
        <v>49</v>
      </c>
      <c r="E550" s="5">
        <v>44453</v>
      </c>
      <c r="F550" s="5">
        <v>44453</v>
      </c>
      <c r="G550" s="37" t="s">
        <v>43</v>
      </c>
      <c r="H550" s="37"/>
      <c r="I550" s="4" t="s">
        <v>154</v>
      </c>
      <c r="J550" s="4" t="s">
        <v>45</v>
      </c>
      <c r="K550" s="4">
        <v>200</v>
      </c>
      <c r="L550" s="5">
        <v>44453</v>
      </c>
      <c r="M550" s="37" t="s">
        <v>46</v>
      </c>
      <c r="N550" s="4">
        <v>100</v>
      </c>
      <c r="O550" s="4">
        <v>5</v>
      </c>
      <c r="P550" s="5">
        <v>44455</v>
      </c>
      <c r="Q550" s="6" t="s">
        <v>47</v>
      </c>
      <c r="R550" s="6" t="s">
        <v>47</v>
      </c>
      <c r="S550" s="6">
        <v>33.729999999999997</v>
      </c>
      <c r="T550" s="6">
        <v>33.71</v>
      </c>
      <c r="AJ550" s="4" t="s">
        <v>197</v>
      </c>
      <c r="AL550" s="4" t="s">
        <v>44</v>
      </c>
      <c r="AM550" s="4" t="s">
        <v>44</v>
      </c>
      <c r="AN550" s="4">
        <v>111.041162</v>
      </c>
    </row>
    <row r="551" spans="1:40">
      <c r="A551" s="36" t="s">
        <v>58</v>
      </c>
      <c r="B551" s="36" t="s">
        <v>59</v>
      </c>
      <c r="C551" s="56" t="s">
        <v>154</v>
      </c>
      <c r="D551" s="37" t="s">
        <v>42</v>
      </c>
      <c r="E551" s="5">
        <v>44453</v>
      </c>
      <c r="F551" s="5">
        <v>44453</v>
      </c>
      <c r="G551" s="37" t="s">
        <v>155</v>
      </c>
      <c r="H551" s="37"/>
      <c r="I551" s="37" t="s">
        <v>154</v>
      </c>
      <c r="J551" s="4" t="s">
        <v>45</v>
      </c>
      <c r="K551" s="4">
        <v>225</v>
      </c>
      <c r="L551" s="5">
        <v>44453</v>
      </c>
      <c r="M551" s="37" t="s">
        <v>46</v>
      </c>
      <c r="N551" s="4">
        <v>100</v>
      </c>
      <c r="O551" s="4">
        <v>5</v>
      </c>
      <c r="P551" s="5">
        <v>44454</v>
      </c>
      <c r="Q551" s="32">
        <v>37.54</v>
      </c>
      <c r="R551" s="32">
        <v>37.479999999999997</v>
      </c>
      <c r="S551" s="64">
        <v>28.5</v>
      </c>
      <c r="T551" s="64">
        <v>28.41</v>
      </c>
      <c r="V551" s="10">
        <f>IF(Q551&lt;'Master Linear Model'!$B$8, (10^((Q551-'Master Linear Model'!$B$2)/'Master Linear Model'!$A$2)),('Master Linear Model'!$B$7/2))</f>
        <v>10</v>
      </c>
      <c r="W551" s="10">
        <f>IF(R551&lt;'Master Linear Model'!$B$8, (10^((R551-'Master Linear Model'!$B$2)/'Master Linear Model'!$A$2)),('Master Linear Model'!$B$7/2))</f>
        <v>10</v>
      </c>
      <c r="X551" s="10">
        <f>AVERAGE(V551:W551)</f>
        <v>10</v>
      </c>
      <c r="Y551" s="10">
        <f>STDEV(V551:W551)</f>
        <v>0</v>
      </c>
      <c r="Z551" s="10">
        <f>X551/O551</f>
        <v>2</v>
      </c>
      <c r="AA551" s="10">
        <f>Y551/O551</f>
        <v>0</v>
      </c>
      <c r="AB551" s="10">
        <f>(Z551*N551)/K551</f>
        <v>0.88888888888888884</v>
      </c>
      <c r="AC551" s="10">
        <f>(AA551*N551)/K551</f>
        <v>0</v>
      </c>
      <c r="AD551" s="10">
        <f>AB551*100</f>
        <v>88.888888888888886</v>
      </c>
      <c r="AE551" s="10">
        <f>AC551*100</f>
        <v>0</v>
      </c>
      <c r="AG551" s="64"/>
      <c r="AJ551" s="4" t="s">
        <v>198</v>
      </c>
      <c r="AL551" s="4" t="s">
        <v>44</v>
      </c>
      <c r="AM551" s="4" t="s">
        <v>44</v>
      </c>
      <c r="AN551" s="4">
        <v>88.082514590000002</v>
      </c>
    </row>
    <row r="552" spans="1:40">
      <c r="A552" s="10" t="s">
        <v>199</v>
      </c>
      <c r="B552" s="64" t="s">
        <v>200</v>
      </c>
      <c r="C552" s="43" t="s">
        <v>154</v>
      </c>
      <c r="D552" s="4" t="s">
        <v>49</v>
      </c>
      <c r="E552" s="5">
        <v>44453</v>
      </c>
      <c r="F552" s="5">
        <v>44453</v>
      </c>
      <c r="G552" s="37" t="s">
        <v>43</v>
      </c>
      <c r="H552" s="37"/>
      <c r="I552" s="37" t="s">
        <v>154</v>
      </c>
      <c r="J552" s="4" t="s">
        <v>45</v>
      </c>
      <c r="K552" s="4">
        <v>200</v>
      </c>
      <c r="L552" s="5">
        <v>44454</v>
      </c>
      <c r="M552" s="37" t="s">
        <v>46</v>
      </c>
      <c r="N552" s="4">
        <v>100</v>
      </c>
      <c r="O552" s="4">
        <v>5</v>
      </c>
      <c r="P552" s="5">
        <v>44455</v>
      </c>
      <c r="U552" s="10" t="s">
        <v>201</v>
      </c>
      <c r="AG552" s="64"/>
      <c r="AJ552" s="4" t="s">
        <v>202</v>
      </c>
      <c r="AL552" s="4" t="s">
        <v>44</v>
      </c>
      <c r="AM552" s="4" t="s">
        <v>44</v>
      </c>
      <c r="AN552" s="4">
        <v>159.22998319999999</v>
      </c>
    </row>
    <row r="553" spans="1:40">
      <c r="A553" s="10" t="s">
        <v>203</v>
      </c>
      <c r="B553" s="64" t="s">
        <v>200</v>
      </c>
      <c r="C553" s="43" t="s">
        <v>154</v>
      </c>
      <c r="D553" s="4" t="s">
        <v>49</v>
      </c>
      <c r="E553" s="5">
        <v>44453</v>
      </c>
      <c r="F553" s="5">
        <v>44453</v>
      </c>
      <c r="G553" s="37" t="s">
        <v>43</v>
      </c>
      <c r="H553" s="37"/>
      <c r="I553" s="37" t="s">
        <v>154</v>
      </c>
      <c r="J553" s="4" t="s">
        <v>45</v>
      </c>
      <c r="K553" s="4">
        <v>200</v>
      </c>
      <c r="L553" s="5">
        <v>44454</v>
      </c>
      <c r="M553" s="37" t="s">
        <v>46</v>
      </c>
      <c r="N553" s="4">
        <v>100</v>
      </c>
      <c r="O553" s="4">
        <v>5</v>
      </c>
      <c r="P553" s="5">
        <v>44455</v>
      </c>
      <c r="Q553" s="6">
        <v>34.76</v>
      </c>
      <c r="R553" s="6">
        <v>34.44</v>
      </c>
      <c r="S553" s="6">
        <v>36.04</v>
      </c>
      <c r="T553" s="6">
        <v>35.32</v>
      </c>
      <c r="AG553" s="64"/>
      <c r="AJ553" s="4" t="s">
        <v>202</v>
      </c>
      <c r="AL553" s="4" t="s">
        <v>44</v>
      </c>
      <c r="AM553" s="4" t="s">
        <v>44</v>
      </c>
      <c r="AN553" s="4">
        <v>159.22998319999999</v>
      </c>
    </row>
    <row r="554" spans="1:40">
      <c r="A554" s="10" t="s">
        <v>204</v>
      </c>
      <c r="B554" s="64" t="s">
        <v>200</v>
      </c>
      <c r="C554" s="43" t="s">
        <v>154</v>
      </c>
      <c r="D554" s="4" t="s">
        <v>49</v>
      </c>
      <c r="E554" s="5">
        <v>44453</v>
      </c>
      <c r="F554" s="5">
        <v>44453</v>
      </c>
      <c r="G554" s="37" t="s">
        <v>43</v>
      </c>
      <c r="H554" s="37"/>
      <c r="I554" s="37" t="s">
        <v>154</v>
      </c>
      <c r="J554" s="4" t="s">
        <v>45</v>
      </c>
      <c r="K554" s="4">
        <v>200</v>
      </c>
      <c r="L554" s="5">
        <v>44454</v>
      </c>
      <c r="M554" s="37" t="s">
        <v>46</v>
      </c>
      <c r="N554" s="4">
        <v>100</v>
      </c>
      <c r="O554" s="4">
        <v>5</v>
      </c>
      <c r="P554" s="5">
        <v>44455</v>
      </c>
      <c r="Q554" s="6">
        <v>33.18</v>
      </c>
      <c r="R554" s="6">
        <v>33.46</v>
      </c>
      <c r="S554" s="6">
        <v>34.54</v>
      </c>
      <c r="T554" s="6">
        <v>34.35</v>
      </c>
      <c r="AG554" s="64"/>
      <c r="AJ554" s="4" t="s">
        <v>202</v>
      </c>
      <c r="AL554" s="4" t="s">
        <v>44</v>
      </c>
      <c r="AM554" s="4" t="s">
        <v>44</v>
      </c>
      <c r="AN554" s="4">
        <v>159.22998319999999</v>
      </c>
    </row>
    <row r="555" spans="1:40">
      <c r="A555" s="64" t="s">
        <v>205</v>
      </c>
      <c r="B555" s="64" t="s">
        <v>200</v>
      </c>
      <c r="C555" s="43" t="s">
        <v>154</v>
      </c>
      <c r="D555" s="4" t="s">
        <v>49</v>
      </c>
      <c r="E555" s="5">
        <v>44453</v>
      </c>
      <c r="F555" s="5">
        <v>44453</v>
      </c>
      <c r="G555" s="37" t="s">
        <v>43</v>
      </c>
      <c r="H555" s="37"/>
      <c r="I555" s="37" t="s">
        <v>154</v>
      </c>
      <c r="J555" s="4" t="s">
        <v>45</v>
      </c>
      <c r="K555" s="4">
        <v>200</v>
      </c>
      <c r="L555" s="5">
        <v>44454</v>
      </c>
      <c r="M555" s="37" t="s">
        <v>46</v>
      </c>
      <c r="N555" s="4">
        <v>100</v>
      </c>
      <c r="O555" s="4">
        <v>5</v>
      </c>
      <c r="P555" s="5">
        <v>44455</v>
      </c>
      <c r="U555" s="10" t="s">
        <v>206</v>
      </c>
      <c r="AL555" s="4" t="s">
        <v>72</v>
      </c>
      <c r="AM555" s="4" t="s">
        <v>72</v>
      </c>
    </row>
    <row r="556" spans="1:40">
      <c r="A556" s="10" t="s">
        <v>207</v>
      </c>
      <c r="B556" s="64" t="s">
        <v>200</v>
      </c>
      <c r="C556" s="43" t="s">
        <v>154</v>
      </c>
      <c r="D556" s="4" t="s">
        <v>49</v>
      </c>
      <c r="E556" s="5">
        <v>44453</v>
      </c>
      <c r="F556" s="5">
        <v>44453</v>
      </c>
      <c r="G556" s="37" t="s">
        <v>43</v>
      </c>
      <c r="H556" s="37"/>
      <c r="I556" s="37" t="s">
        <v>154</v>
      </c>
      <c r="J556" s="4" t="s">
        <v>45</v>
      </c>
      <c r="K556" s="4">
        <v>200</v>
      </c>
      <c r="L556" s="5">
        <v>44454</v>
      </c>
      <c r="M556" s="37" t="s">
        <v>46</v>
      </c>
      <c r="N556" s="4">
        <v>100</v>
      </c>
      <c r="O556" s="4">
        <v>5</v>
      </c>
      <c r="P556" s="5">
        <v>44455</v>
      </c>
      <c r="Q556" s="6">
        <v>33.74</v>
      </c>
      <c r="R556" s="6">
        <v>33.29</v>
      </c>
      <c r="S556" s="6">
        <v>38.79</v>
      </c>
      <c r="T556" s="6">
        <v>37.9</v>
      </c>
      <c r="AJ556" s="4" t="s">
        <v>197</v>
      </c>
      <c r="AL556" s="4" t="s">
        <v>44</v>
      </c>
      <c r="AM556" s="4" t="s">
        <v>44</v>
      </c>
      <c r="AN556" s="4">
        <v>111.041162</v>
      </c>
    </row>
    <row r="557" spans="1:40">
      <c r="A557" s="10" t="s">
        <v>208</v>
      </c>
      <c r="B557" s="64" t="s">
        <v>200</v>
      </c>
      <c r="C557" s="43" t="s">
        <v>154</v>
      </c>
      <c r="D557" s="4" t="s">
        <v>49</v>
      </c>
      <c r="E557" s="5">
        <v>44453</v>
      </c>
      <c r="F557" s="5">
        <v>44453</v>
      </c>
      <c r="G557" s="37" t="s">
        <v>43</v>
      </c>
      <c r="H557" s="37"/>
      <c r="I557" s="37" t="s">
        <v>154</v>
      </c>
      <c r="J557" s="4" t="s">
        <v>45</v>
      </c>
      <c r="K557" s="4">
        <v>200</v>
      </c>
      <c r="L557" s="5">
        <v>44454</v>
      </c>
      <c r="M557" s="37" t="s">
        <v>46</v>
      </c>
      <c r="N557" s="4">
        <v>100</v>
      </c>
      <c r="O557" s="4">
        <v>5</v>
      </c>
      <c r="P557" s="5">
        <v>44455</v>
      </c>
      <c r="Q557" s="6" t="s">
        <v>47</v>
      </c>
      <c r="R557" s="6" t="s">
        <v>47</v>
      </c>
      <c r="S557" s="6">
        <v>34.5</v>
      </c>
      <c r="T557" s="6">
        <v>34.6</v>
      </c>
      <c r="AJ557" s="4" t="s">
        <v>197</v>
      </c>
      <c r="AL557" s="4" t="s">
        <v>44</v>
      </c>
      <c r="AM557" s="4" t="s">
        <v>44</v>
      </c>
      <c r="AN557" s="4">
        <v>111.041162</v>
      </c>
    </row>
    <row r="558" spans="1:40">
      <c r="A558" s="10" t="s">
        <v>58</v>
      </c>
      <c r="B558" s="10" t="s">
        <v>59</v>
      </c>
      <c r="C558" s="43" t="s">
        <v>154</v>
      </c>
      <c r="D558" s="4" t="s">
        <v>49</v>
      </c>
      <c r="E558" s="5">
        <v>44453</v>
      </c>
      <c r="F558" s="5">
        <v>44453</v>
      </c>
      <c r="G558" s="37" t="s">
        <v>43</v>
      </c>
      <c r="H558" s="37"/>
      <c r="I558" s="37" t="s">
        <v>154</v>
      </c>
      <c r="J558" s="4" t="s">
        <v>45</v>
      </c>
      <c r="K558" s="4">
        <v>200</v>
      </c>
      <c r="L558" s="5">
        <v>44454</v>
      </c>
      <c r="M558" s="37" t="s">
        <v>46</v>
      </c>
      <c r="N558" s="4">
        <v>100</v>
      </c>
      <c r="O558" s="4">
        <v>5</v>
      </c>
      <c r="P558" s="5">
        <v>44455</v>
      </c>
      <c r="Q558" s="6" t="s">
        <v>47</v>
      </c>
      <c r="R558" s="6" t="s">
        <v>47</v>
      </c>
      <c r="S558" s="6">
        <v>33.72</v>
      </c>
      <c r="T558" s="6">
        <v>33.71</v>
      </c>
      <c r="AJ558" s="4" t="s">
        <v>197</v>
      </c>
      <c r="AL558" s="4" t="s">
        <v>44</v>
      </c>
      <c r="AM558" s="4" t="s">
        <v>44</v>
      </c>
      <c r="AN558" s="4">
        <v>111.041162</v>
      </c>
    </row>
    <row r="559" spans="1:40">
      <c r="A559" s="10" t="s">
        <v>209</v>
      </c>
      <c r="B559" s="64" t="s">
        <v>200</v>
      </c>
      <c r="C559" s="43" t="s">
        <v>154</v>
      </c>
      <c r="D559" s="4" t="s">
        <v>49</v>
      </c>
      <c r="E559" s="5">
        <v>44453</v>
      </c>
      <c r="F559" s="5">
        <v>44453</v>
      </c>
      <c r="G559" s="37" t="s">
        <v>43</v>
      </c>
      <c r="H559" s="37"/>
      <c r="I559" s="37" t="s">
        <v>154</v>
      </c>
      <c r="J559" s="4" t="s">
        <v>45</v>
      </c>
      <c r="K559" s="4">
        <v>200</v>
      </c>
      <c r="L559" s="5">
        <v>44454</v>
      </c>
      <c r="M559" s="37" t="s">
        <v>46</v>
      </c>
      <c r="N559" s="4">
        <v>100</v>
      </c>
      <c r="O559" s="4">
        <v>5</v>
      </c>
      <c r="P559" s="5">
        <v>44456</v>
      </c>
      <c r="Q559" s="6" t="s">
        <v>47</v>
      </c>
      <c r="R559" s="6" t="s">
        <v>47</v>
      </c>
      <c r="S559" s="6">
        <v>33.14</v>
      </c>
      <c r="T559" s="6">
        <v>33.25</v>
      </c>
      <c r="AJ559" s="4" t="s">
        <v>210</v>
      </c>
      <c r="AL559" s="4" t="s">
        <v>44</v>
      </c>
      <c r="AM559" s="4" t="s">
        <v>44</v>
      </c>
    </row>
    <row r="560" spans="1:40">
      <c r="A560" s="10" t="s">
        <v>163</v>
      </c>
      <c r="B560" s="10" t="s">
        <v>59</v>
      </c>
      <c r="C560" s="43" t="s">
        <v>44</v>
      </c>
      <c r="D560" s="4" t="s">
        <v>49</v>
      </c>
      <c r="E560" s="5">
        <v>44453</v>
      </c>
      <c r="F560" s="5">
        <v>44453</v>
      </c>
      <c r="G560" s="37" t="s">
        <v>43</v>
      </c>
      <c r="H560" s="37"/>
      <c r="I560" s="37" t="s">
        <v>154</v>
      </c>
      <c r="J560" s="4" t="s">
        <v>45</v>
      </c>
      <c r="K560" s="4">
        <v>200</v>
      </c>
      <c r="L560" s="5">
        <v>44454</v>
      </c>
      <c r="M560" s="37" t="s">
        <v>46</v>
      </c>
      <c r="N560" s="4">
        <v>100</v>
      </c>
      <c r="O560" s="4">
        <v>5</v>
      </c>
      <c r="P560" s="5">
        <v>44456</v>
      </c>
      <c r="Q560" s="6">
        <v>34.03</v>
      </c>
      <c r="R560" s="6">
        <v>34.5</v>
      </c>
      <c r="S560" s="6">
        <v>37.479999999999997</v>
      </c>
      <c r="T560" s="6">
        <v>37.83</v>
      </c>
      <c r="AJ560" s="4" t="s">
        <v>211</v>
      </c>
      <c r="AL560" s="4" t="s">
        <v>44</v>
      </c>
      <c r="AM560" s="4" t="s">
        <v>44</v>
      </c>
      <c r="AN560" s="4">
        <v>137.58260799999999</v>
      </c>
    </row>
    <row r="561" spans="1:40">
      <c r="A561" s="10" t="s">
        <v>123</v>
      </c>
      <c r="B561" s="10" t="s">
        <v>59</v>
      </c>
      <c r="C561" s="43" t="s">
        <v>44</v>
      </c>
      <c r="D561" s="4" t="s">
        <v>49</v>
      </c>
      <c r="E561" s="5">
        <v>44453</v>
      </c>
      <c r="F561" s="5">
        <v>44453</v>
      </c>
      <c r="G561" s="37" t="s">
        <v>43</v>
      </c>
      <c r="H561" s="37"/>
      <c r="I561" s="37" t="s">
        <v>154</v>
      </c>
      <c r="J561" s="4" t="s">
        <v>45</v>
      </c>
      <c r="K561" s="4">
        <v>200</v>
      </c>
      <c r="L561" s="5">
        <v>44454</v>
      </c>
      <c r="M561" s="37" t="s">
        <v>46</v>
      </c>
      <c r="N561" s="4">
        <v>100</v>
      </c>
      <c r="O561" s="4">
        <v>5</v>
      </c>
      <c r="P561" s="5">
        <v>44456</v>
      </c>
      <c r="Q561" s="6">
        <v>33.01</v>
      </c>
      <c r="R561" s="6">
        <v>31.94</v>
      </c>
      <c r="S561" s="6">
        <v>36.25</v>
      </c>
      <c r="T561" s="6">
        <v>36.65</v>
      </c>
      <c r="AJ561" s="4" t="s">
        <v>210</v>
      </c>
      <c r="AL561" s="4" t="s">
        <v>44</v>
      </c>
      <c r="AM561" s="4" t="s">
        <v>44</v>
      </c>
    </row>
    <row r="562" spans="1:40">
      <c r="A562" s="10" t="s">
        <v>152</v>
      </c>
      <c r="B562" s="10" t="s">
        <v>59</v>
      </c>
      <c r="C562" s="43" t="s">
        <v>44</v>
      </c>
      <c r="D562" s="4" t="s">
        <v>49</v>
      </c>
      <c r="E562" s="5">
        <v>44453</v>
      </c>
      <c r="F562" s="5">
        <v>44453</v>
      </c>
      <c r="G562" s="37" t="s">
        <v>43</v>
      </c>
      <c r="H562" s="37"/>
      <c r="I562" s="37" t="s">
        <v>154</v>
      </c>
      <c r="J562" s="4" t="s">
        <v>45</v>
      </c>
      <c r="K562" s="4">
        <v>200</v>
      </c>
      <c r="L562" s="5">
        <v>44454</v>
      </c>
      <c r="M562" s="37" t="s">
        <v>46</v>
      </c>
      <c r="N562" s="4">
        <v>100</v>
      </c>
      <c r="O562" s="4">
        <v>5</v>
      </c>
      <c r="P562" s="5">
        <v>44456</v>
      </c>
      <c r="Q562" s="6">
        <v>32.06</v>
      </c>
      <c r="R562" s="6">
        <v>32.18</v>
      </c>
      <c r="S562" s="6">
        <v>35.950000000000003</v>
      </c>
      <c r="T562" s="6">
        <v>35.96</v>
      </c>
      <c r="AJ562" s="4" t="s">
        <v>210</v>
      </c>
      <c r="AL562" s="4" t="s">
        <v>44</v>
      </c>
      <c r="AM562" s="4" t="s">
        <v>44</v>
      </c>
    </row>
    <row r="563" spans="1:40">
      <c r="A563" s="10" t="s">
        <v>87</v>
      </c>
      <c r="B563" s="10" t="s">
        <v>61</v>
      </c>
      <c r="C563" s="43" t="s">
        <v>154</v>
      </c>
      <c r="D563" s="4" t="s">
        <v>49</v>
      </c>
      <c r="E563" s="5">
        <v>44453</v>
      </c>
      <c r="F563" s="5">
        <v>44453</v>
      </c>
      <c r="G563" s="4" t="s">
        <v>43</v>
      </c>
      <c r="I563" s="37" t="s">
        <v>154</v>
      </c>
      <c r="J563" s="4" t="s">
        <v>45</v>
      </c>
      <c r="K563" s="4">
        <v>200</v>
      </c>
      <c r="L563" s="5">
        <v>44454</v>
      </c>
      <c r="M563" s="4" t="s">
        <v>46</v>
      </c>
      <c r="N563" s="4">
        <v>100</v>
      </c>
      <c r="O563" s="4">
        <v>5</v>
      </c>
      <c r="P563" s="5">
        <v>44456</v>
      </c>
      <c r="Q563" s="6">
        <v>31.92</v>
      </c>
      <c r="R563" s="6">
        <v>32.24</v>
      </c>
      <c r="S563" s="6">
        <v>33.020000000000003</v>
      </c>
      <c r="T563" s="6">
        <v>32.85</v>
      </c>
      <c r="AJ563" s="4" t="s">
        <v>212</v>
      </c>
      <c r="AL563" s="4" t="s">
        <v>72</v>
      </c>
      <c r="AM563" s="4" t="s">
        <v>44</v>
      </c>
      <c r="AN563" s="4">
        <v>153.67953069999999</v>
      </c>
    </row>
    <row r="564" spans="1:40">
      <c r="A564" s="10" t="s">
        <v>196</v>
      </c>
      <c r="B564" s="10" t="s">
        <v>61</v>
      </c>
      <c r="C564" s="43" t="s">
        <v>154</v>
      </c>
      <c r="D564" s="4" t="s">
        <v>49</v>
      </c>
      <c r="E564" s="5">
        <v>44453</v>
      </c>
      <c r="F564" s="5">
        <v>44453</v>
      </c>
      <c r="G564" s="4" t="s">
        <v>43</v>
      </c>
      <c r="I564" s="37" t="s">
        <v>154</v>
      </c>
      <c r="J564" s="4" t="s">
        <v>45</v>
      </c>
      <c r="K564" s="4">
        <v>200</v>
      </c>
      <c r="L564" s="5">
        <v>44454</v>
      </c>
      <c r="M564" s="4" t="s">
        <v>46</v>
      </c>
      <c r="N564" s="4">
        <v>100</v>
      </c>
      <c r="O564" s="4">
        <v>5</v>
      </c>
      <c r="P564" s="5">
        <v>44456</v>
      </c>
      <c r="Q564" s="6">
        <v>33.020000000000003</v>
      </c>
      <c r="R564" s="6">
        <v>32.17</v>
      </c>
      <c r="S564" s="6">
        <v>34.08</v>
      </c>
      <c r="T564" s="6">
        <v>34.51</v>
      </c>
      <c r="AJ564" s="4" t="s">
        <v>212</v>
      </c>
      <c r="AL564" s="4" t="s">
        <v>72</v>
      </c>
      <c r="AM564" s="4" t="s">
        <v>44</v>
      </c>
      <c r="AN564" s="4">
        <v>153.67953069999999</v>
      </c>
    </row>
    <row r="565" spans="1:40">
      <c r="A565" s="40" t="s">
        <v>213</v>
      </c>
      <c r="B565" s="27" t="s">
        <v>200</v>
      </c>
      <c r="C565" s="57" t="s">
        <v>154</v>
      </c>
      <c r="D565" s="41" t="s">
        <v>49</v>
      </c>
      <c r="E565" s="29">
        <v>44453</v>
      </c>
      <c r="F565" s="29">
        <v>44453</v>
      </c>
      <c r="G565" s="28" t="s">
        <v>43</v>
      </c>
      <c r="H565" s="28"/>
      <c r="I565" s="41" t="s">
        <v>154</v>
      </c>
      <c r="J565" s="41" t="s">
        <v>45</v>
      </c>
      <c r="K565" s="28">
        <v>200</v>
      </c>
      <c r="L565" s="29">
        <v>44454</v>
      </c>
      <c r="M565" s="28" t="s">
        <v>46</v>
      </c>
      <c r="N565" s="28">
        <v>100</v>
      </c>
      <c r="O565" s="4">
        <v>5</v>
      </c>
      <c r="P565" s="29">
        <v>44456</v>
      </c>
      <c r="Q565" s="28" t="s">
        <v>47</v>
      </c>
      <c r="R565" s="28" t="s">
        <v>47</v>
      </c>
      <c r="S565" s="28">
        <v>36.19</v>
      </c>
      <c r="T565" s="28" t="s">
        <v>47</v>
      </c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J565" s="4" t="s">
        <v>212</v>
      </c>
      <c r="AL565" s="4" t="s">
        <v>72</v>
      </c>
      <c r="AM565" s="4" t="s">
        <v>44</v>
      </c>
      <c r="AN565" s="4">
        <v>153.67953069999999</v>
      </c>
    </row>
    <row r="566" spans="1:40">
      <c r="A566" s="36" t="s">
        <v>58</v>
      </c>
      <c r="B566" s="36" t="s">
        <v>59</v>
      </c>
      <c r="C566" s="56" t="s">
        <v>154</v>
      </c>
      <c r="D566" s="37" t="s">
        <v>42</v>
      </c>
      <c r="E566" s="5">
        <v>44459</v>
      </c>
      <c r="F566" s="5">
        <v>44459</v>
      </c>
      <c r="G566" s="37" t="s">
        <v>155</v>
      </c>
      <c r="H566" s="37"/>
      <c r="I566" s="4" t="s">
        <v>154</v>
      </c>
      <c r="J566" s="4" t="s">
        <v>45</v>
      </c>
      <c r="K566" s="4">
        <v>150</v>
      </c>
      <c r="L566" s="5">
        <v>44459</v>
      </c>
      <c r="M566" s="37" t="s">
        <v>46</v>
      </c>
      <c r="N566" s="4">
        <v>100</v>
      </c>
      <c r="O566" s="4">
        <v>5</v>
      </c>
      <c r="P566" s="5">
        <v>44460</v>
      </c>
      <c r="Q566" s="147" t="s">
        <v>47</v>
      </c>
      <c r="R566" s="147" t="s">
        <v>47</v>
      </c>
      <c r="S566" s="6">
        <v>28.3</v>
      </c>
      <c r="T566" s="6">
        <v>28.17</v>
      </c>
      <c r="V566" s="10">
        <f>IF(Q566&lt;'Master Linear Model'!$B$8, (10^((Q566-'Master Linear Model'!$B$2)/'Master Linear Model'!$A$2)),('Master Linear Model'!$B$7/2))</f>
        <v>10</v>
      </c>
      <c r="W566" s="10">
        <f>IF(R566&lt;'Master Linear Model'!$B$8, (10^((R566-'Master Linear Model'!$B$2)/'Master Linear Model'!$A$2)),('Master Linear Model'!$B$7/2))</f>
        <v>10</v>
      </c>
      <c r="X566" s="10">
        <f>AVERAGE(V566:W566)</f>
        <v>10</v>
      </c>
      <c r="Y566" s="10">
        <f>STDEV(V566:W566)</f>
        <v>0</v>
      </c>
      <c r="Z566" s="10">
        <f>X566/O566</f>
        <v>2</v>
      </c>
      <c r="AA566" s="10">
        <f>Y566/O566</f>
        <v>0</v>
      </c>
      <c r="AB566" s="10">
        <f>(Z566*N566)/K566</f>
        <v>1.3333333333333333</v>
      </c>
      <c r="AC566" s="10">
        <f>(AA566*N566)/K566</f>
        <v>0</v>
      </c>
      <c r="AD566" s="10">
        <f>AB566*100</f>
        <v>133.33333333333331</v>
      </c>
      <c r="AE566" s="10">
        <f>AC566*100</f>
        <v>0</v>
      </c>
      <c r="AJ566" s="4" t="s">
        <v>214</v>
      </c>
      <c r="AL566" s="4" t="s">
        <v>44</v>
      </c>
      <c r="AM566" s="4" t="s">
        <v>44</v>
      </c>
      <c r="AN566" s="4">
        <v>81.412284420000006</v>
      </c>
    </row>
    <row r="567" spans="1:40">
      <c r="A567" s="36" t="s">
        <v>58</v>
      </c>
      <c r="B567" s="36" t="s">
        <v>59</v>
      </c>
      <c r="C567" s="56" t="s">
        <v>154</v>
      </c>
      <c r="D567" s="37" t="s">
        <v>49</v>
      </c>
      <c r="E567" s="5">
        <v>44459</v>
      </c>
      <c r="F567" s="5">
        <v>44459</v>
      </c>
      <c r="G567" s="37" t="s">
        <v>43</v>
      </c>
      <c r="H567" s="37"/>
      <c r="I567" s="37" t="s">
        <v>154</v>
      </c>
      <c r="J567" s="4" t="s">
        <v>45</v>
      </c>
      <c r="K567" s="4">
        <v>200</v>
      </c>
      <c r="L567" s="5">
        <v>44461</v>
      </c>
      <c r="M567" s="37" t="s">
        <v>46</v>
      </c>
      <c r="N567" s="4">
        <v>100</v>
      </c>
      <c r="O567" s="4">
        <v>5</v>
      </c>
      <c r="P567" s="5">
        <v>44461</v>
      </c>
      <c r="Q567" s="147" t="s">
        <v>47</v>
      </c>
      <c r="R567" s="147" t="s">
        <v>47</v>
      </c>
      <c r="S567" s="6">
        <v>35.96</v>
      </c>
      <c r="T567" s="6">
        <v>36.11</v>
      </c>
      <c r="AJ567" s="4" t="s">
        <v>215</v>
      </c>
      <c r="AL567" s="4" t="s">
        <v>44</v>
      </c>
      <c r="AM567" s="4" t="s">
        <v>44</v>
      </c>
      <c r="AN567" s="4">
        <v>86.507126740000004</v>
      </c>
    </row>
    <row r="568" spans="1:40">
      <c r="A568" s="10" t="s">
        <v>203</v>
      </c>
      <c r="B568" s="64" t="s">
        <v>200</v>
      </c>
      <c r="C568" s="56" t="s">
        <v>154</v>
      </c>
      <c r="D568" s="37" t="s">
        <v>49</v>
      </c>
      <c r="E568" s="5">
        <v>44459</v>
      </c>
      <c r="F568" s="5">
        <v>44459</v>
      </c>
      <c r="G568" s="37" t="s">
        <v>43</v>
      </c>
      <c r="H568" s="37"/>
      <c r="I568" s="37" t="s">
        <v>154</v>
      </c>
      <c r="J568" s="4" t="s">
        <v>45</v>
      </c>
      <c r="K568" s="4">
        <v>200</v>
      </c>
      <c r="L568" s="5">
        <v>44461</v>
      </c>
      <c r="M568" s="37" t="s">
        <v>46</v>
      </c>
      <c r="N568" s="4">
        <v>100</v>
      </c>
      <c r="O568" s="4">
        <v>5</v>
      </c>
      <c r="P568" s="5">
        <v>44461</v>
      </c>
      <c r="Q568" s="6">
        <v>34.96</v>
      </c>
      <c r="R568" s="6">
        <v>34.21</v>
      </c>
      <c r="S568" s="6">
        <v>34.090000000000003</v>
      </c>
      <c r="T568" s="6">
        <v>33.75</v>
      </c>
      <c r="AJ568" s="4" t="s">
        <v>215</v>
      </c>
      <c r="AL568" s="4" t="s">
        <v>44</v>
      </c>
      <c r="AM568" s="4" t="s">
        <v>44</v>
      </c>
      <c r="AN568" s="4">
        <v>86.507126740000004</v>
      </c>
    </row>
    <row r="569" spans="1:40">
      <c r="A569" s="10" t="s">
        <v>204</v>
      </c>
      <c r="B569" s="64" t="s">
        <v>200</v>
      </c>
      <c r="C569" s="56" t="s">
        <v>154</v>
      </c>
      <c r="D569" s="37" t="s">
        <v>49</v>
      </c>
      <c r="E569" s="5">
        <v>44459</v>
      </c>
      <c r="F569" s="5">
        <v>44459</v>
      </c>
      <c r="G569" s="37" t="s">
        <v>43</v>
      </c>
      <c r="H569" s="37"/>
      <c r="I569" s="37" t="s">
        <v>154</v>
      </c>
      <c r="J569" s="4" t="s">
        <v>45</v>
      </c>
      <c r="K569" s="4">
        <v>200</v>
      </c>
      <c r="L569" s="5">
        <v>44461</v>
      </c>
      <c r="M569" s="37" t="s">
        <v>46</v>
      </c>
      <c r="N569" s="4">
        <v>100</v>
      </c>
      <c r="O569" s="4">
        <v>5</v>
      </c>
      <c r="P569" s="5">
        <v>44461</v>
      </c>
      <c r="Q569" s="6">
        <v>30.87</v>
      </c>
      <c r="R569" s="181">
        <v>31.03</v>
      </c>
      <c r="S569" s="6">
        <v>33.840000000000003</v>
      </c>
      <c r="T569" s="6">
        <v>33.42</v>
      </c>
      <c r="AJ569" s="4" t="s">
        <v>215</v>
      </c>
      <c r="AL569" s="4" t="s">
        <v>44</v>
      </c>
      <c r="AM569" s="4" t="s">
        <v>44</v>
      </c>
      <c r="AN569" s="4">
        <v>86.507126740000004</v>
      </c>
    </row>
    <row r="570" spans="1:40">
      <c r="A570" s="64" t="s">
        <v>205</v>
      </c>
      <c r="B570" s="64" t="s">
        <v>200</v>
      </c>
      <c r="C570" s="56" t="s">
        <v>154</v>
      </c>
      <c r="D570" s="37" t="s">
        <v>49</v>
      </c>
      <c r="E570" s="5">
        <v>44459</v>
      </c>
      <c r="F570" s="5">
        <v>44459</v>
      </c>
      <c r="G570" s="37" t="s">
        <v>43</v>
      </c>
      <c r="H570" s="37"/>
      <c r="I570" s="37" t="s">
        <v>154</v>
      </c>
      <c r="J570" s="4" t="s">
        <v>45</v>
      </c>
      <c r="K570" s="4">
        <v>200</v>
      </c>
      <c r="L570" s="5">
        <v>44461</v>
      </c>
      <c r="M570" s="37" t="s">
        <v>46</v>
      </c>
      <c r="N570" s="4">
        <v>100</v>
      </c>
      <c r="O570" s="4">
        <v>5</v>
      </c>
      <c r="P570" s="5">
        <v>44461</v>
      </c>
      <c r="Q570" s="6">
        <v>37.200000000000003</v>
      </c>
      <c r="R570" s="6">
        <v>37.14</v>
      </c>
      <c r="S570" s="6">
        <v>36.17</v>
      </c>
      <c r="T570" s="6">
        <v>35.81</v>
      </c>
      <c r="AJ570" s="4" t="s">
        <v>215</v>
      </c>
      <c r="AL570" s="4" t="s">
        <v>44</v>
      </c>
      <c r="AM570" s="4" t="s">
        <v>44</v>
      </c>
      <c r="AN570" s="4">
        <v>86.507126740000004</v>
      </c>
    </row>
    <row r="571" spans="1:40">
      <c r="A571" s="10" t="s">
        <v>207</v>
      </c>
      <c r="B571" s="64" t="s">
        <v>200</v>
      </c>
      <c r="C571" s="56" t="s">
        <v>154</v>
      </c>
      <c r="D571" s="37" t="s">
        <v>49</v>
      </c>
      <c r="E571" s="5">
        <v>44460</v>
      </c>
      <c r="F571" s="5">
        <v>44460</v>
      </c>
      <c r="G571" s="37" t="s">
        <v>43</v>
      </c>
      <c r="H571" s="37"/>
      <c r="I571" s="37" t="s">
        <v>154</v>
      </c>
      <c r="J571" s="4" t="s">
        <v>45</v>
      </c>
      <c r="K571" s="4">
        <v>200</v>
      </c>
      <c r="L571" s="5">
        <v>44461</v>
      </c>
      <c r="M571" s="37" t="s">
        <v>46</v>
      </c>
      <c r="N571" s="4">
        <v>100</v>
      </c>
      <c r="O571" s="4">
        <v>5</v>
      </c>
      <c r="P571" s="5">
        <v>44461</v>
      </c>
      <c r="Q571" s="6">
        <v>34.229999999999997</v>
      </c>
      <c r="R571" s="6">
        <v>35.18</v>
      </c>
      <c r="S571" s="6">
        <v>36.020000000000003</v>
      </c>
      <c r="T571" s="6">
        <v>36.299999999999997</v>
      </c>
      <c r="AJ571" s="4" t="s">
        <v>215</v>
      </c>
      <c r="AL571" s="4" t="s">
        <v>44</v>
      </c>
      <c r="AM571" s="4" t="s">
        <v>44</v>
      </c>
      <c r="AN571" s="4">
        <v>86.507126740000004</v>
      </c>
    </row>
    <row r="572" spans="1:40">
      <c r="A572" s="10" t="s">
        <v>208</v>
      </c>
      <c r="B572" s="64" t="s">
        <v>200</v>
      </c>
      <c r="C572" s="56" t="s">
        <v>154</v>
      </c>
      <c r="D572" s="37" t="s">
        <v>49</v>
      </c>
      <c r="E572" s="5">
        <v>44460</v>
      </c>
      <c r="F572" s="5">
        <v>44460</v>
      </c>
      <c r="G572" s="37" t="s">
        <v>43</v>
      </c>
      <c r="H572" s="37"/>
      <c r="I572" s="37" t="s">
        <v>154</v>
      </c>
      <c r="J572" s="4" t="s">
        <v>45</v>
      </c>
      <c r="K572" s="4">
        <v>200</v>
      </c>
      <c r="L572" s="5">
        <v>44461</v>
      </c>
      <c r="M572" s="37" t="s">
        <v>46</v>
      </c>
      <c r="N572" s="4">
        <v>100</v>
      </c>
      <c r="O572" s="4">
        <v>5</v>
      </c>
      <c r="P572" s="5">
        <v>44461</v>
      </c>
      <c r="Q572" s="147" t="s">
        <v>47</v>
      </c>
      <c r="R572" s="147" t="s">
        <v>47</v>
      </c>
      <c r="S572" s="6">
        <v>35.51</v>
      </c>
      <c r="T572" s="6">
        <v>35.97</v>
      </c>
      <c r="AJ572" s="4" t="s">
        <v>215</v>
      </c>
      <c r="AL572" s="4" t="s">
        <v>44</v>
      </c>
      <c r="AM572" s="4" t="s">
        <v>44</v>
      </c>
      <c r="AN572" s="4">
        <v>86.507126740000004</v>
      </c>
    </row>
    <row r="573" spans="1:40">
      <c r="A573" s="36" t="s">
        <v>209</v>
      </c>
      <c r="B573" s="64" t="s">
        <v>200</v>
      </c>
      <c r="C573" s="56" t="s">
        <v>154</v>
      </c>
      <c r="D573" s="37" t="s">
        <v>49</v>
      </c>
      <c r="E573" s="5">
        <v>44460</v>
      </c>
      <c r="F573" s="5">
        <v>44460</v>
      </c>
      <c r="G573" s="37" t="s">
        <v>43</v>
      </c>
      <c r="H573" s="37"/>
      <c r="I573" s="37" t="s">
        <v>154</v>
      </c>
      <c r="J573" s="4" t="s">
        <v>45</v>
      </c>
      <c r="K573" s="4">
        <v>200</v>
      </c>
      <c r="L573" s="5">
        <v>44461</v>
      </c>
      <c r="M573" s="37" t="s">
        <v>46</v>
      </c>
      <c r="N573" s="4">
        <v>100</v>
      </c>
      <c r="O573" s="4">
        <v>5</v>
      </c>
      <c r="P573" s="5">
        <v>44461</v>
      </c>
      <c r="Q573" s="147" t="s">
        <v>47</v>
      </c>
      <c r="R573" s="147" t="s">
        <v>47</v>
      </c>
      <c r="S573" s="6">
        <v>34.479999999999997</v>
      </c>
      <c r="T573" s="6">
        <v>34.82</v>
      </c>
      <c r="AJ573" s="4" t="s">
        <v>215</v>
      </c>
      <c r="AL573" s="4" t="s">
        <v>44</v>
      </c>
      <c r="AM573" s="4" t="s">
        <v>44</v>
      </c>
      <c r="AN573" s="4">
        <v>86.507126740000004</v>
      </c>
    </row>
    <row r="574" spans="1:40">
      <c r="A574" s="36" t="s">
        <v>193</v>
      </c>
      <c r="B574" s="64" t="s">
        <v>194</v>
      </c>
      <c r="C574" s="56" t="s">
        <v>154</v>
      </c>
      <c r="D574" s="37" t="s">
        <v>49</v>
      </c>
      <c r="E574" s="5">
        <v>44461</v>
      </c>
      <c r="F574" s="5">
        <v>44461</v>
      </c>
      <c r="G574" s="37" t="s">
        <v>43</v>
      </c>
      <c r="H574" s="37"/>
      <c r="I574" s="37" t="s">
        <v>154</v>
      </c>
      <c r="J574" s="4" t="s">
        <v>45</v>
      </c>
      <c r="K574" s="4">
        <v>200</v>
      </c>
      <c r="L574" s="5">
        <v>44461</v>
      </c>
      <c r="M574" s="37" t="s">
        <v>46</v>
      </c>
      <c r="N574" s="4">
        <v>100</v>
      </c>
      <c r="O574" s="4">
        <v>5</v>
      </c>
      <c r="P574" s="5">
        <v>44461</v>
      </c>
      <c r="Q574" s="6">
        <v>31.15</v>
      </c>
      <c r="R574" s="6">
        <v>31.4</v>
      </c>
      <c r="S574" s="6">
        <v>34.380000000000003</v>
      </c>
      <c r="T574" s="6">
        <v>34.270000000000003</v>
      </c>
      <c r="AJ574" s="4" t="s">
        <v>215</v>
      </c>
      <c r="AL574" s="4" t="s">
        <v>44</v>
      </c>
      <c r="AM574" s="4" t="s">
        <v>44</v>
      </c>
      <c r="AN574" s="4">
        <v>86.507126740000004</v>
      </c>
    </row>
    <row r="575" spans="1:40">
      <c r="A575" s="36" t="s">
        <v>196</v>
      </c>
      <c r="B575" s="10" t="s">
        <v>61</v>
      </c>
      <c r="C575" s="56" t="s">
        <v>154</v>
      </c>
      <c r="D575" s="37" t="s">
        <v>49</v>
      </c>
      <c r="E575" s="5">
        <v>44461</v>
      </c>
      <c r="F575" s="5">
        <v>44461</v>
      </c>
      <c r="G575" s="37" t="s">
        <v>43</v>
      </c>
      <c r="H575" s="37"/>
      <c r="I575" s="37" t="s">
        <v>154</v>
      </c>
      <c r="J575" s="4" t="s">
        <v>45</v>
      </c>
      <c r="K575" s="4">
        <v>200</v>
      </c>
      <c r="L575" s="5">
        <v>44461</v>
      </c>
      <c r="M575" s="37" t="s">
        <v>46</v>
      </c>
      <c r="N575" s="4">
        <v>100</v>
      </c>
      <c r="O575" s="4">
        <v>5</v>
      </c>
      <c r="P575" s="5">
        <v>44461</v>
      </c>
      <c r="Q575" s="6">
        <v>34.83</v>
      </c>
      <c r="R575" s="6">
        <v>34.31</v>
      </c>
      <c r="S575" s="6">
        <v>35.700000000000003</v>
      </c>
      <c r="T575" s="6">
        <v>35.24</v>
      </c>
      <c r="AJ575" s="4" t="s">
        <v>215</v>
      </c>
      <c r="AL575" s="4" t="s">
        <v>44</v>
      </c>
      <c r="AM575" s="4" t="s">
        <v>44</v>
      </c>
      <c r="AN575" s="4">
        <v>86.507126740000004</v>
      </c>
    </row>
    <row r="576" spans="1:40">
      <c r="A576" s="40" t="s">
        <v>213</v>
      </c>
      <c r="B576" s="27" t="s">
        <v>200</v>
      </c>
      <c r="C576" s="57" t="s">
        <v>154</v>
      </c>
      <c r="D576" s="41" t="s">
        <v>49</v>
      </c>
      <c r="E576" s="5">
        <v>44460</v>
      </c>
      <c r="F576" s="5">
        <v>44460</v>
      </c>
      <c r="G576" s="41" t="s">
        <v>43</v>
      </c>
      <c r="H576" s="41"/>
      <c r="I576" s="41" t="s">
        <v>154</v>
      </c>
      <c r="J576" s="41" t="s">
        <v>45</v>
      </c>
      <c r="K576" s="28">
        <v>200</v>
      </c>
      <c r="L576" s="29">
        <v>44461</v>
      </c>
      <c r="M576" s="41" t="s">
        <v>102</v>
      </c>
      <c r="N576" s="28">
        <v>100</v>
      </c>
      <c r="O576" s="28">
        <v>5</v>
      </c>
      <c r="P576" s="29">
        <v>44461</v>
      </c>
      <c r="Q576" s="148" t="s">
        <v>47</v>
      </c>
      <c r="R576" s="148" t="s">
        <v>47</v>
      </c>
      <c r="S576" s="32">
        <v>37.18</v>
      </c>
      <c r="T576" s="32">
        <v>37.450000000000003</v>
      </c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8"/>
      <c r="AJ576" s="4" t="s">
        <v>215</v>
      </c>
      <c r="AL576" s="4" t="s">
        <v>44</v>
      </c>
      <c r="AM576" s="4" t="s">
        <v>44</v>
      </c>
      <c r="AN576" s="4">
        <v>86.507126740000004</v>
      </c>
    </row>
    <row r="577" spans="1:40">
      <c r="A577" s="36" t="s">
        <v>58</v>
      </c>
      <c r="B577" s="36" t="s">
        <v>59</v>
      </c>
      <c r="C577" s="56" t="s">
        <v>154</v>
      </c>
      <c r="D577" s="37" t="s">
        <v>42</v>
      </c>
      <c r="E577" s="5">
        <v>44466</v>
      </c>
      <c r="F577" s="5">
        <v>44466</v>
      </c>
      <c r="G577" s="37" t="s">
        <v>155</v>
      </c>
      <c r="H577" s="37"/>
      <c r="I577" s="4" t="s">
        <v>154</v>
      </c>
      <c r="J577" s="4" t="s">
        <v>45</v>
      </c>
      <c r="K577" s="4">
        <v>150</v>
      </c>
      <c r="L577" s="5">
        <v>44466</v>
      </c>
      <c r="M577" s="37" t="s">
        <v>46</v>
      </c>
      <c r="N577" s="4">
        <v>100</v>
      </c>
      <c r="O577" s="4">
        <v>5</v>
      </c>
      <c r="P577" s="5">
        <v>44467</v>
      </c>
      <c r="Q577" s="147" t="s">
        <v>47</v>
      </c>
      <c r="R577" s="147" t="s">
        <v>47</v>
      </c>
      <c r="S577" s="6">
        <v>29.49</v>
      </c>
      <c r="T577" s="6">
        <v>29.55</v>
      </c>
      <c r="V577" s="10">
        <f>IF(Q577&lt;'Master Linear Model'!$B$8, (10^((Q577-'Master Linear Model'!$B$2)/'Master Linear Model'!$A$2)),('Master Linear Model'!$B$7/2))</f>
        <v>10</v>
      </c>
      <c r="W577" s="10">
        <f>IF(R577&lt;'Master Linear Model'!$B$8, (10^((R577-'Master Linear Model'!$B$2)/'Master Linear Model'!$A$2)),('Master Linear Model'!$B$7/2))</f>
        <v>10</v>
      </c>
      <c r="X577" s="10">
        <f t="shared" ref="X577:X579" si="208">AVERAGE(V577:W577)</f>
        <v>10</v>
      </c>
      <c r="Y577" s="10">
        <f t="shared" ref="Y577:Y579" si="209">STDEV(V577:W577)</f>
        <v>0</v>
      </c>
      <c r="Z577" s="10">
        <f t="shared" ref="Z577:Z579" si="210">X577/O577</f>
        <v>2</v>
      </c>
      <c r="AA577" s="10">
        <f t="shared" ref="AA577:AA579" si="211">Y577/O577</f>
        <v>0</v>
      </c>
      <c r="AB577" s="10">
        <f t="shared" ref="AB577:AB579" si="212">(Z577*N577)/K577</f>
        <v>1.3333333333333333</v>
      </c>
      <c r="AC577" s="10">
        <f t="shared" ref="AC577:AC579" si="213">(AA577*N577)/K577</f>
        <v>0</v>
      </c>
      <c r="AD577" s="10">
        <f t="shared" ref="AD577:AD579" si="214">AB577*100</f>
        <v>133.33333333333331</v>
      </c>
      <c r="AE577" s="10">
        <f t="shared" ref="AE577:AE579" si="215">AC577*100</f>
        <v>0</v>
      </c>
      <c r="AJ577" s="4" t="s">
        <v>216</v>
      </c>
      <c r="AL577" s="4" t="s">
        <v>44</v>
      </c>
      <c r="AM577" s="4" t="s">
        <v>44</v>
      </c>
      <c r="AN577" s="4">
        <v>83.557842840000006</v>
      </c>
    </row>
    <row r="578" spans="1:40">
      <c r="A578" s="10" t="s">
        <v>121</v>
      </c>
      <c r="B578" s="36" t="s">
        <v>59</v>
      </c>
      <c r="C578" s="56" t="s">
        <v>154</v>
      </c>
      <c r="D578" s="4" t="s">
        <v>42</v>
      </c>
      <c r="E578" s="5">
        <v>44468</v>
      </c>
      <c r="F578" s="5">
        <v>44468</v>
      </c>
      <c r="G578" s="37" t="s">
        <v>155</v>
      </c>
      <c r="H578" s="37"/>
      <c r="I578" s="37" t="s">
        <v>154</v>
      </c>
      <c r="J578" s="4" t="s">
        <v>45</v>
      </c>
      <c r="K578" s="4">
        <v>150</v>
      </c>
      <c r="L578" s="5">
        <v>44468</v>
      </c>
      <c r="M578" s="37" t="s">
        <v>46</v>
      </c>
      <c r="N578" s="4">
        <v>100</v>
      </c>
      <c r="O578" s="4">
        <v>5</v>
      </c>
      <c r="P578" s="5">
        <v>44469</v>
      </c>
      <c r="Q578" s="6" t="s">
        <v>47</v>
      </c>
      <c r="R578" s="6">
        <v>37.39</v>
      </c>
      <c r="S578" s="6">
        <v>30.73</v>
      </c>
      <c r="T578" s="6">
        <v>30.74</v>
      </c>
      <c r="V578" s="10">
        <f>IF(Q578&lt;'Master Linear Model'!$B$8, (10^((Q578-'Master Linear Model'!$B$2)/'Master Linear Model'!$A$2)),('Master Linear Model'!$B$7/2))</f>
        <v>10</v>
      </c>
      <c r="W578" s="10">
        <f>IF(R578&lt;'Master Linear Model'!$B$8, (10^((R578-'Master Linear Model'!$B$2)/'Master Linear Model'!$A$2)),('Master Linear Model'!$B$7/2))</f>
        <v>10</v>
      </c>
      <c r="X578" s="10">
        <f t="shared" si="208"/>
        <v>10</v>
      </c>
      <c r="Y578" s="10">
        <f t="shared" si="209"/>
        <v>0</v>
      </c>
      <c r="Z578" s="10">
        <f t="shared" si="210"/>
        <v>2</v>
      </c>
      <c r="AA578" s="10">
        <f t="shared" si="211"/>
        <v>0</v>
      </c>
      <c r="AB578" s="10">
        <f t="shared" si="212"/>
        <v>1.3333333333333333</v>
      </c>
      <c r="AC578" s="10">
        <f t="shared" si="213"/>
        <v>0</v>
      </c>
      <c r="AD578" s="10">
        <f t="shared" si="214"/>
        <v>133.33333333333331</v>
      </c>
      <c r="AE578" s="10">
        <f t="shared" si="215"/>
        <v>0</v>
      </c>
      <c r="AJ578" s="4" t="s">
        <v>217</v>
      </c>
      <c r="AL578" s="4" t="s">
        <v>44</v>
      </c>
      <c r="AM578" s="4" t="s">
        <v>44</v>
      </c>
      <c r="AN578" s="4">
        <v>72.108178699999996</v>
      </c>
    </row>
    <row r="579" spans="1:40">
      <c r="A579" s="10" t="s">
        <v>152</v>
      </c>
      <c r="B579" s="36" t="s">
        <v>59</v>
      </c>
      <c r="C579" s="56" t="s">
        <v>154</v>
      </c>
      <c r="D579" s="4" t="s">
        <v>42</v>
      </c>
      <c r="E579" s="5">
        <v>44468</v>
      </c>
      <c r="F579" s="5">
        <v>44468</v>
      </c>
      <c r="G579" s="37" t="s">
        <v>155</v>
      </c>
      <c r="H579" s="37"/>
      <c r="I579" s="37" t="s">
        <v>154</v>
      </c>
      <c r="J579" s="4" t="s">
        <v>45</v>
      </c>
      <c r="K579" s="4">
        <v>150</v>
      </c>
      <c r="L579" s="5">
        <v>44468</v>
      </c>
      <c r="M579" s="37" t="s">
        <v>46</v>
      </c>
      <c r="N579" s="4">
        <v>100</v>
      </c>
      <c r="O579" s="4">
        <v>5</v>
      </c>
      <c r="P579" s="5">
        <v>44469</v>
      </c>
      <c r="Q579" s="6" t="s">
        <v>47</v>
      </c>
      <c r="R579" s="6" t="s">
        <v>47</v>
      </c>
      <c r="S579" s="6">
        <v>30.32</v>
      </c>
      <c r="T579" s="6">
        <v>30.38</v>
      </c>
      <c r="U579" s="64"/>
      <c r="V579" s="10">
        <f>IF(Q579&lt;'Master Linear Model'!$B$8, (10^((Q579-'Master Linear Model'!$B$2)/'Master Linear Model'!$A$2)),('Master Linear Model'!$B$7/2))</f>
        <v>10</v>
      </c>
      <c r="W579" s="10">
        <f>IF(R579&lt;'Master Linear Model'!$B$8, (10^((R579-'Master Linear Model'!$B$2)/'Master Linear Model'!$A$2)),('Master Linear Model'!$B$7/2))</f>
        <v>10</v>
      </c>
      <c r="X579" s="10">
        <f t="shared" si="208"/>
        <v>10</v>
      </c>
      <c r="Y579" s="10">
        <f t="shared" si="209"/>
        <v>0</v>
      </c>
      <c r="Z579" s="10">
        <f t="shared" si="210"/>
        <v>2</v>
      </c>
      <c r="AA579" s="10">
        <f t="shared" si="211"/>
        <v>0</v>
      </c>
      <c r="AB579" s="10">
        <f t="shared" si="212"/>
        <v>1.3333333333333333</v>
      </c>
      <c r="AC579" s="10">
        <f t="shared" si="213"/>
        <v>0</v>
      </c>
      <c r="AD579" s="10">
        <f t="shared" si="214"/>
        <v>133.33333333333331</v>
      </c>
      <c r="AE579" s="10">
        <f t="shared" si="215"/>
        <v>0</v>
      </c>
      <c r="AJ579" s="4" t="s">
        <v>217</v>
      </c>
      <c r="AL579" s="4" t="s">
        <v>44</v>
      </c>
      <c r="AM579" s="4" t="s">
        <v>44</v>
      </c>
      <c r="AN579" s="4">
        <v>72.108178699999996</v>
      </c>
    </row>
    <row r="580" spans="1:40">
      <c r="A580" s="10" t="s">
        <v>121</v>
      </c>
      <c r="B580" s="36" t="s">
        <v>59</v>
      </c>
      <c r="C580" s="56" t="s">
        <v>154</v>
      </c>
      <c r="D580" s="4" t="s">
        <v>49</v>
      </c>
      <c r="E580" s="5">
        <v>44468</v>
      </c>
      <c r="F580" s="5">
        <v>44467</v>
      </c>
      <c r="G580" s="37" t="s">
        <v>136</v>
      </c>
      <c r="H580" s="37"/>
      <c r="I580" s="37" t="s">
        <v>154</v>
      </c>
      <c r="J580" s="4" t="s">
        <v>45</v>
      </c>
      <c r="K580" s="4">
        <v>40</v>
      </c>
      <c r="L580" s="5">
        <v>44467</v>
      </c>
      <c r="M580" s="37" t="s">
        <v>136</v>
      </c>
      <c r="N580" s="4">
        <v>60</v>
      </c>
      <c r="O580" s="4">
        <v>5</v>
      </c>
      <c r="P580" s="5">
        <v>44469</v>
      </c>
      <c r="Q580" s="6">
        <v>37.832883350000003</v>
      </c>
      <c r="R580" s="6">
        <v>38.754758180000003</v>
      </c>
      <c r="S580" s="6">
        <v>28.964219839999998</v>
      </c>
      <c r="T580" s="6">
        <v>29.365110869999999</v>
      </c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J580" s="4" t="s">
        <v>218</v>
      </c>
      <c r="AL580" s="4" t="s">
        <v>44</v>
      </c>
      <c r="AM580" s="4" t="s">
        <v>44</v>
      </c>
      <c r="AN580" s="4">
        <v>68.974176270000001</v>
      </c>
    </row>
    <row r="581" spans="1:40">
      <c r="A581" s="10" t="s">
        <v>123</v>
      </c>
      <c r="B581" s="36" t="s">
        <v>59</v>
      </c>
      <c r="C581" s="56" t="s">
        <v>154</v>
      </c>
      <c r="D581" s="4" t="s">
        <v>49</v>
      </c>
      <c r="E581" s="5">
        <v>44468</v>
      </c>
      <c r="F581" s="5">
        <v>44467</v>
      </c>
      <c r="G581" s="37" t="s">
        <v>136</v>
      </c>
      <c r="H581" s="37"/>
      <c r="I581" s="37" t="s">
        <v>154</v>
      </c>
      <c r="J581" s="4" t="s">
        <v>45</v>
      </c>
      <c r="K581" s="4">
        <v>40</v>
      </c>
      <c r="L581" s="5">
        <v>44467</v>
      </c>
      <c r="M581" s="37" t="s">
        <v>136</v>
      </c>
      <c r="N581" s="4">
        <v>60</v>
      </c>
      <c r="O581" s="4">
        <v>5</v>
      </c>
      <c r="P581" s="5">
        <v>44469</v>
      </c>
      <c r="Q581" s="6">
        <v>31.97709231</v>
      </c>
      <c r="R581" s="6">
        <v>32.536221570000002</v>
      </c>
      <c r="S581" s="6">
        <v>26.356618000000001</v>
      </c>
      <c r="T581" s="6">
        <v>27.276218329999999</v>
      </c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J581" s="4" t="s">
        <v>218</v>
      </c>
      <c r="AL581" s="4" t="s">
        <v>44</v>
      </c>
      <c r="AM581" s="4" t="s">
        <v>44</v>
      </c>
      <c r="AN581" s="4">
        <v>68.974176270000001</v>
      </c>
    </row>
    <row r="582" spans="1:40">
      <c r="A582" s="10" t="s">
        <v>152</v>
      </c>
      <c r="B582" s="36" t="s">
        <v>59</v>
      </c>
      <c r="C582" s="56" t="s">
        <v>154</v>
      </c>
      <c r="D582" s="4" t="s">
        <v>49</v>
      </c>
      <c r="E582" s="5">
        <v>44468</v>
      </c>
      <c r="F582" s="5">
        <v>44467</v>
      </c>
      <c r="G582" s="37" t="s">
        <v>136</v>
      </c>
      <c r="H582" s="37"/>
      <c r="I582" s="37" t="s">
        <v>154</v>
      </c>
      <c r="J582" s="4" t="s">
        <v>45</v>
      </c>
      <c r="K582" s="4">
        <v>40</v>
      </c>
      <c r="L582" s="5">
        <v>44467</v>
      </c>
      <c r="M582" s="37" t="s">
        <v>136</v>
      </c>
      <c r="N582" s="4">
        <v>60</v>
      </c>
      <c r="O582" s="4">
        <v>5</v>
      </c>
      <c r="P582" s="5">
        <v>44469</v>
      </c>
      <c r="Q582" s="6">
        <v>33.43243932</v>
      </c>
      <c r="R582" s="6">
        <v>33.441230840000003</v>
      </c>
      <c r="S582" s="6">
        <v>27.964887409999999</v>
      </c>
      <c r="T582" s="6">
        <v>28.337412839999999</v>
      </c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J582" s="4" t="s">
        <v>218</v>
      </c>
      <c r="AL582" s="4" t="s">
        <v>44</v>
      </c>
      <c r="AM582" s="4" t="s">
        <v>44</v>
      </c>
      <c r="AN582" s="4">
        <v>68.974176270000001</v>
      </c>
    </row>
    <row r="583" spans="1:40">
      <c r="A583" s="10" t="s">
        <v>126</v>
      </c>
      <c r="B583" s="36" t="s">
        <v>59</v>
      </c>
      <c r="C583" s="43" t="s">
        <v>154</v>
      </c>
      <c r="D583" s="4" t="s">
        <v>49</v>
      </c>
      <c r="E583" s="5">
        <v>44467</v>
      </c>
      <c r="F583" s="5">
        <v>44467</v>
      </c>
      <c r="G583" s="37" t="s">
        <v>43</v>
      </c>
      <c r="H583" s="37"/>
      <c r="I583" s="37" t="s">
        <v>154</v>
      </c>
      <c r="J583" s="4" t="s">
        <v>45</v>
      </c>
      <c r="K583" s="4">
        <v>150</v>
      </c>
      <c r="L583" s="5">
        <v>44467</v>
      </c>
      <c r="M583" s="4" t="s">
        <v>46</v>
      </c>
      <c r="N583" s="4">
        <v>100</v>
      </c>
      <c r="O583" s="4">
        <v>5</v>
      </c>
      <c r="P583" s="5">
        <v>44470</v>
      </c>
      <c r="Q583" s="6" t="s">
        <v>47</v>
      </c>
      <c r="R583" s="6" t="s">
        <v>47</v>
      </c>
      <c r="S583" s="6">
        <v>35.450000000000003</v>
      </c>
      <c r="T583" s="6">
        <v>35.33</v>
      </c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J583" s="4" t="s">
        <v>219</v>
      </c>
      <c r="AL583" s="4" t="s">
        <v>44</v>
      </c>
      <c r="AM583" s="4" t="s">
        <v>44</v>
      </c>
      <c r="AN583" s="4">
        <v>79.175457429999994</v>
      </c>
    </row>
    <row r="584" spans="1:40">
      <c r="A584" s="10" t="s">
        <v>196</v>
      </c>
      <c r="B584" s="36" t="s">
        <v>61</v>
      </c>
      <c r="C584" s="43" t="s">
        <v>154</v>
      </c>
      <c r="D584" s="4" t="s">
        <v>49</v>
      </c>
      <c r="E584" s="5">
        <v>44467</v>
      </c>
      <c r="F584" s="5">
        <v>44467</v>
      </c>
      <c r="G584" s="37" t="s">
        <v>43</v>
      </c>
      <c r="H584" s="37"/>
      <c r="I584" s="37" t="s">
        <v>154</v>
      </c>
      <c r="J584" s="4" t="s">
        <v>45</v>
      </c>
      <c r="K584" s="4">
        <v>150</v>
      </c>
      <c r="L584" s="5">
        <v>44467</v>
      </c>
      <c r="M584" s="4" t="s">
        <v>46</v>
      </c>
      <c r="N584" s="4">
        <v>100</v>
      </c>
      <c r="O584" s="4">
        <v>5</v>
      </c>
      <c r="P584" s="5">
        <v>44470</v>
      </c>
      <c r="Q584" s="6">
        <v>33.06</v>
      </c>
      <c r="R584" s="6">
        <v>32.75</v>
      </c>
      <c r="S584" s="6">
        <v>27.37</v>
      </c>
      <c r="T584" s="6">
        <v>27.19</v>
      </c>
      <c r="AJ584" s="64" t="s">
        <v>218</v>
      </c>
      <c r="AL584" s="4" t="s">
        <v>44</v>
      </c>
      <c r="AM584" s="4" t="s">
        <v>44</v>
      </c>
      <c r="AN584" s="4">
        <v>68.974176270000001</v>
      </c>
    </row>
    <row r="585" spans="1:40">
      <c r="A585" s="10" t="s">
        <v>196</v>
      </c>
      <c r="B585" s="36" t="s">
        <v>61</v>
      </c>
      <c r="C585" s="43" t="s">
        <v>154</v>
      </c>
      <c r="D585" s="4" t="s">
        <v>49</v>
      </c>
      <c r="E585" s="5">
        <v>44467</v>
      </c>
      <c r="F585" s="5">
        <v>44467</v>
      </c>
      <c r="G585" s="37" t="s">
        <v>136</v>
      </c>
      <c r="H585" s="37"/>
      <c r="I585" s="37" t="s">
        <v>154</v>
      </c>
      <c r="J585" s="4" t="s">
        <v>45</v>
      </c>
      <c r="K585" s="4">
        <v>40</v>
      </c>
      <c r="L585" s="5">
        <v>44467</v>
      </c>
      <c r="M585" s="37" t="s">
        <v>136</v>
      </c>
      <c r="N585" s="4">
        <v>60</v>
      </c>
      <c r="O585" s="4">
        <v>5</v>
      </c>
      <c r="P585" s="5">
        <v>44469</v>
      </c>
      <c r="Q585" s="6">
        <v>34.26471986</v>
      </c>
      <c r="R585" s="6">
        <v>33.045134969999999</v>
      </c>
      <c r="S585" s="6">
        <v>28.269584930000001</v>
      </c>
      <c r="T585" s="6">
        <v>28.35356707</v>
      </c>
      <c r="AJ585" s="64" t="s">
        <v>218</v>
      </c>
      <c r="AL585" s="4" t="s">
        <v>44</v>
      </c>
      <c r="AM585" s="4" t="s">
        <v>44</v>
      </c>
      <c r="AN585" s="4">
        <v>68.974176270000001</v>
      </c>
    </row>
    <row r="586" spans="1:40">
      <c r="A586" s="10" t="s">
        <v>87</v>
      </c>
      <c r="B586" s="36" t="s">
        <v>61</v>
      </c>
      <c r="C586" s="43" t="s">
        <v>154</v>
      </c>
      <c r="D586" s="4" t="s">
        <v>49</v>
      </c>
      <c r="E586" s="5">
        <v>44467</v>
      </c>
      <c r="F586" s="5">
        <v>44467</v>
      </c>
      <c r="G586" s="37" t="s">
        <v>43</v>
      </c>
      <c r="H586" s="37"/>
      <c r="I586" s="37" t="s">
        <v>154</v>
      </c>
      <c r="J586" s="4" t="s">
        <v>45</v>
      </c>
      <c r="K586" s="4">
        <v>150</v>
      </c>
      <c r="L586" s="5">
        <v>44467</v>
      </c>
      <c r="M586" s="4" t="s">
        <v>46</v>
      </c>
      <c r="N586" s="4">
        <v>100</v>
      </c>
      <c r="O586" s="4">
        <v>5</v>
      </c>
      <c r="P586" s="5">
        <v>44470</v>
      </c>
      <c r="Q586" s="6">
        <v>33.520000000000003</v>
      </c>
      <c r="R586" s="6">
        <v>34.020000000000003</v>
      </c>
      <c r="S586" s="6">
        <v>27.27</v>
      </c>
      <c r="T586" s="6">
        <v>27.07</v>
      </c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J586" s="4" t="s">
        <v>218</v>
      </c>
      <c r="AL586" s="4" t="s">
        <v>44</v>
      </c>
      <c r="AM586" s="4" t="s">
        <v>44</v>
      </c>
      <c r="AN586" s="4">
        <v>68.974176270000001</v>
      </c>
    </row>
    <row r="587" spans="1:40">
      <c r="A587" s="10" t="s">
        <v>87</v>
      </c>
      <c r="B587" s="36" t="s">
        <v>61</v>
      </c>
      <c r="C587" s="43" t="s">
        <v>154</v>
      </c>
      <c r="D587" s="4" t="s">
        <v>49</v>
      </c>
      <c r="E587" s="5">
        <v>44467</v>
      </c>
      <c r="F587" s="5">
        <v>44467</v>
      </c>
      <c r="G587" s="37" t="s">
        <v>43</v>
      </c>
      <c r="H587" s="37"/>
      <c r="I587" s="37" t="s">
        <v>154</v>
      </c>
      <c r="J587" s="4" t="s">
        <v>45</v>
      </c>
      <c r="K587" s="4">
        <v>150</v>
      </c>
      <c r="L587" s="5">
        <v>44467</v>
      </c>
      <c r="M587" s="4" t="s">
        <v>46</v>
      </c>
      <c r="N587" s="4">
        <v>100</v>
      </c>
      <c r="O587" s="4">
        <v>5</v>
      </c>
      <c r="P587" s="5">
        <v>44470</v>
      </c>
      <c r="Q587" s="6">
        <v>32.684796830000003</v>
      </c>
      <c r="R587" s="6">
        <v>32.536063509999998</v>
      </c>
      <c r="S587" s="6">
        <v>27.773074090000001</v>
      </c>
      <c r="T587" s="6">
        <v>27.243448799999999</v>
      </c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10"/>
      <c r="AG587" s="10"/>
      <c r="AH587" s="64"/>
      <c r="AJ587" s="4" t="s">
        <v>218</v>
      </c>
      <c r="AL587" s="4" t="s">
        <v>44</v>
      </c>
      <c r="AM587" s="4" t="s">
        <v>44</v>
      </c>
      <c r="AN587" s="4">
        <v>68.974176270000001</v>
      </c>
    </row>
    <row r="588" spans="1:40">
      <c r="A588" s="10" t="s">
        <v>203</v>
      </c>
      <c r="B588" s="64" t="s">
        <v>200</v>
      </c>
      <c r="C588" s="43" t="s">
        <v>154</v>
      </c>
      <c r="D588" s="4" t="s">
        <v>49</v>
      </c>
      <c r="E588" s="5">
        <v>44467</v>
      </c>
      <c r="F588" s="5">
        <v>44467</v>
      </c>
      <c r="G588" s="37" t="s">
        <v>43</v>
      </c>
      <c r="H588" s="37"/>
      <c r="I588" s="37" t="s">
        <v>154</v>
      </c>
      <c r="J588" s="4" t="s">
        <v>45</v>
      </c>
      <c r="K588" s="4">
        <v>150</v>
      </c>
      <c r="L588" s="5">
        <v>44467</v>
      </c>
      <c r="M588" s="4" t="s">
        <v>46</v>
      </c>
      <c r="N588" s="4">
        <v>100</v>
      </c>
      <c r="O588" s="4">
        <v>5</v>
      </c>
      <c r="P588" s="5">
        <v>44470</v>
      </c>
      <c r="Q588" s="6">
        <v>32.18</v>
      </c>
      <c r="R588" s="6">
        <v>32.15</v>
      </c>
      <c r="S588" s="6">
        <v>35.85</v>
      </c>
      <c r="T588" s="6">
        <v>36.08</v>
      </c>
      <c r="AJ588" s="4" t="s">
        <v>219</v>
      </c>
      <c r="AL588" s="4" t="s">
        <v>44</v>
      </c>
      <c r="AM588" s="4" t="s">
        <v>44</v>
      </c>
      <c r="AN588" s="4">
        <v>79.175457429999994</v>
      </c>
    </row>
    <row r="589" spans="1:40">
      <c r="A589" s="10" t="s">
        <v>204</v>
      </c>
      <c r="B589" s="64" t="s">
        <v>200</v>
      </c>
      <c r="C589" s="43" t="s">
        <v>154</v>
      </c>
      <c r="D589" s="4" t="s">
        <v>49</v>
      </c>
      <c r="E589" s="5">
        <v>44467</v>
      </c>
      <c r="F589" s="5">
        <v>44467</v>
      </c>
      <c r="G589" s="37" t="s">
        <v>43</v>
      </c>
      <c r="H589" s="37"/>
      <c r="I589" s="37" t="s">
        <v>154</v>
      </c>
      <c r="J589" s="4" t="s">
        <v>45</v>
      </c>
      <c r="K589" s="4">
        <v>150</v>
      </c>
      <c r="L589" s="5">
        <v>44467</v>
      </c>
      <c r="M589" s="4" t="s">
        <v>46</v>
      </c>
      <c r="N589" s="4">
        <v>100</v>
      </c>
      <c r="O589" s="4">
        <v>5</v>
      </c>
      <c r="P589" s="5">
        <v>44470</v>
      </c>
      <c r="Q589" s="6">
        <v>34.69</v>
      </c>
      <c r="R589" s="6">
        <v>34.81</v>
      </c>
      <c r="S589" s="6">
        <v>33.94</v>
      </c>
      <c r="T589" s="6">
        <v>34.07</v>
      </c>
      <c r="AJ589" s="4" t="s">
        <v>219</v>
      </c>
      <c r="AL589" s="4" t="s">
        <v>44</v>
      </c>
      <c r="AM589" s="4" t="s">
        <v>44</v>
      </c>
      <c r="AN589" s="4">
        <v>79.175457429999994</v>
      </c>
    </row>
    <row r="590" spans="1:40">
      <c r="A590" s="10" t="s">
        <v>220</v>
      </c>
      <c r="B590" s="10" t="s">
        <v>200</v>
      </c>
      <c r="C590" s="43" t="s">
        <v>44</v>
      </c>
      <c r="D590" s="4" t="s">
        <v>49</v>
      </c>
      <c r="E590" s="5">
        <v>44467</v>
      </c>
      <c r="F590" s="5">
        <v>44467</v>
      </c>
      <c r="G590" s="37" t="s">
        <v>43</v>
      </c>
      <c r="H590" s="37"/>
      <c r="I590" s="37" t="s">
        <v>154</v>
      </c>
      <c r="J590" s="4" t="s">
        <v>45</v>
      </c>
      <c r="K590" s="4">
        <v>150</v>
      </c>
      <c r="L590" s="5">
        <v>44467</v>
      </c>
      <c r="M590" s="4" t="s">
        <v>46</v>
      </c>
      <c r="N590" s="4">
        <v>100</v>
      </c>
      <c r="O590" s="4">
        <v>5</v>
      </c>
      <c r="P590" s="5">
        <v>44470</v>
      </c>
      <c r="Q590" s="6">
        <v>30</v>
      </c>
      <c r="R590" s="6">
        <v>30</v>
      </c>
      <c r="S590" s="6">
        <v>34.200000000000003</v>
      </c>
      <c r="T590" s="6">
        <v>34.44</v>
      </c>
      <c r="U590" s="10" t="s">
        <v>221</v>
      </c>
      <c r="AJ590" s="4" t="s">
        <v>219</v>
      </c>
      <c r="AL590" s="4" t="s">
        <v>44</v>
      </c>
      <c r="AM590" s="4" t="s">
        <v>44</v>
      </c>
      <c r="AN590" s="4">
        <v>79.175457429999994</v>
      </c>
    </row>
    <row r="591" spans="1:40">
      <c r="A591" s="64" t="s">
        <v>205</v>
      </c>
      <c r="B591" s="10" t="s">
        <v>200</v>
      </c>
      <c r="C591" s="43" t="s">
        <v>44</v>
      </c>
      <c r="D591" s="4" t="s">
        <v>49</v>
      </c>
      <c r="E591" s="5">
        <v>44467</v>
      </c>
      <c r="F591" s="5">
        <v>44467</v>
      </c>
      <c r="G591" s="37" t="s">
        <v>43</v>
      </c>
      <c r="H591" s="37"/>
      <c r="I591" s="37" t="s">
        <v>154</v>
      </c>
      <c r="J591" s="4" t="s">
        <v>45</v>
      </c>
      <c r="K591" s="4">
        <v>150</v>
      </c>
      <c r="L591" s="5">
        <v>44467</v>
      </c>
      <c r="M591" s="4" t="s">
        <v>46</v>
      </c>
      <c r="N591" s="4">
        <v>100</v>
      </c>
      <c r="O591" s="4">
        <v>5</v>
      </c>
      <c r="P591" s="5">
        <v>44470</v>
      </c>
      <c r="Q591" s="6">
        <v>36.549999999999997</v>
      </c>
      <c r="R591" s="6">
        <v>36.57</v>
      </c>
      <c r="S591" s="6">
        <v>35.53</v>
      </c>
      <c r="T591" s="6">
        <v>36.43</v>
      </c>
      <c r="U591" s="10" t="s">
        <v>222</v>
      </c>
      <c r="AJ591" s="4" t="s">
        <v>219</v>
      </c>
      <c r="AL591" s="4" t="s">
        <v>44</v>
      </c>
      <c r="AM591" s="4" t="s">
        <v>44</v>
      </c>
      <c r="AN591" s="4">
        <v>79.175457429999994</v>
      </c>
    </row>
    <row r="592" spans="1:40">
      <c r="A592" s="10" t="s">
        <v>208</v>
      </c>
      <c r="B592" s="64" t="s">
        <v>200</v>
      </c>
      <c r="C592" s="43" t="s">
        <v>154</v>
      </c>
      <c r="D592" s="4" t="s">
        <v>49</v>
      </c>
      <c r="E592" s="5">
        <v>44467</v>
      </c>
      <c r="F592" s="5">
        <v>44467</v>
      </c>
      <c r="G592" s="37" t="s">
        <v>43</v>
      </c>
      <c r="H592" s="37"/>
      <c r="I592" s="37" t="s">
        <v>154</v>
      </c>
      <c r="J592" s="4" t="s">
        <v>45</v>
      </c>
      <c r="K592" s="4">
        <v>150</v>
      </c>
      <c r="L592" s="5">
        <v>44467</v>
      </c>
      <c r="M592" s="4" t="s">
        <v>46</v>
      </c>
      <c r="N592" s="4">
        <v>100</v>
      </c>
      <c r="O592" s="4">
        <v>5</v>
      </c>
      <c r="P592" s="5">
        <v>44470</v>
      </c>
      <c r="Q592" s="6" t="s">
        <v>47</v>
      </c>
      <c r="R592" s="6" t="s">
        <v>47</v>
      </c>
      <c r="S592" s="6">
        <v>35.020000000000003</v>
      </c>
      <c r="T592" s="6">
        <v>34.79</v>
      </c>
      <c r="AJ592" s="4" t="s">
        <v>219</v>
      </c>
      <c r="AL592" s="4" t="s">
        <v>44</v>
      </c>
      <c r="AM592" s="4" t="s">
        <v>44</v>
      </c>
      <c r="AN592" s="4">
        <v>79.175457429999994</v>
      </c>
    </row>
    <row r="593" spans="1:40">
      <c r="A593" s="10" t="s">
        <v>207</v>
      </c>
      <c r="B593" s="64" t="s">
        <v>200</v>
      </c>
      <c r="C593" s="43" t="s">
        <v>154</v>
      </c>
      <c r="D593" s="4" t="s">
        <v>49</v>
      </c>
      <c r="E593" s="5">
        <v>44467</v>
      </c>
      <c r="F593" s="5">
        <v>44467</v>
      </c>
      <c r="G593" s="37" t="s">
        <v>43</v>
      </c>
      <c r="H593" s="37"/>
      <c r="I593" s="37" t="s">
        <v>154</v>
      </c>
      <c r="J593" s="4" t="s">
        <v>45</v>
      </c>
      <c r="K593" s="4">
        <v>150</v>
      </c>
      <c r="L593" s="5">
        <v>44467</v>
      </c>
      <c r="M593" s="4" t="s">
        <v>46</v>
      </c>
      <c r="N593" s="4">
        <v>100</v>
      </c>
      <c r="O593" s="4">
        <v>5</v>
      </c>
      <c r="P593" s="5">
        <v>44470</v>
      </c>
      <c r="Q593" s="6">
        <v>33.96</v>
      </c>
      <c r="R593" s="6">
        <v>33.93</v>
      </c>
      <c r="S593" s="6">
        <v>35.24</v>
      </c>
      <c r="T593" s="6">
        <v>35.72</v>
      </c>
      <c r="AJ593" s="4" t="s">
        <v>219</v>
      </c>
      <c r="AL593" s="4" t="s">
        <v>44</v>
      </c>
      <c r="AM593" s="4" t="s">
        <v>44</v>
      </c>
      <c r="AN593" s="4">
        <v>79.175457429999994</v>
      </c>
    </row>
    <row r="594" spans="1:40" s="28" customFormat="1">
      <c r="A594" s="27" t="s">
        <v>209</v>
      </c>
      <c r="B594" s="27" t="s">
        <v>200</v>
      </c>
      <c r="C594" s="54" t="s">
        <v>154</v>
      </c>
      <c r="D594" s="28" t="s">
        <v>49</v>
      </c>
      <c r="E594" s="29">
        <v>44467</v>
      </c>
      <c r="F594" s="29">
        <v>44467</v>
      </c>
      <c r="G594" s="41" t="s">
        <v>43</v>
      </c>
      <c r="H594" s="41"/>
      <c r="I594" s="41" t="s">
        <v>154</v>
      </c>
      <c r="J594" s="41" t="s">
        <v>45</v>
      </c>
      <c r="K594" s="28">
        <v>150</v>
      </c>
      <c r="L594" s="29">
        <v>44467</v>
      </c>
      <c r="M594" s="28" t="s">
        <v>46</v>
      </c>
      <c r="N594" s="28">
        <v>100</v>
      </c>
      <c r="O594" s="28">
        <v>5</v>
      </c>
      <c r="P594" s="29">
        <v>44470</v>
      </c>
      <c r="Q594" s="32" t="s">
        <v>47</v>
      </c>
      <c r="R594" s="32" t="s">
        <v>47</v>
      </c>
      <c r="S594" s="32">
        <v>36.44</v>
      </c>
      <c r="T594" s="32">
        <v>36.21</v>
      </c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J594" s="28" t="s">
        <v>219</v>
      </c>
      <c r="AL594" s="28" t="s">
        <v>44</v>
      </c>
      <c r="AM594" s="28" t="s">
        <v>44</v>
      </c>
      <c r="AN594" s="28">
        <v>79.175457429999994</v>
      </c>
    </row>
    <row r="595" spans="1:40">
      <c r="A595" s="10" t="s">
        <v>213</v>
      </c>
      <c r="B595" s="10" t="s">
        <v>200</v>
      </c>
      <c r="C595" s="43" t="s">
        <v>154</v>
      </c>
      <c r="D595" s="4" t="s">
        <v>49</v>
      </c>
      <c r="E595" s="5">
        <v>44474</v>
      </c>
      <c r="F595" s="5">
        <v>44474</v>
      </c>
      <c r="G595" s="4" t="s">
        <v>223</v>
      </c>
      <c r="I595" s="4" t="s">
        <v>154</v>
      </c>
      <c r="J595" s="4" t="s">
        <v>45</v>
      </c>
      <c r="K595" s="4">
        <v>10</v>
      </c>
      <c r="L595" s="5">
        <v>44475</v>
      </c>
      <c r="M595" s="4" t="s">
        <v>224</v>
      </c>
      <c r="N595" s="4">
        <v>60</v>
      </c>
      <c r="O595" s="4">
        <v>5</v>
      </c>
      <c r="P595" s="5">
        <v>44476</v>
      </c>
      <c r="Q595" s="6" t="s">
        <v>47</v>
      </c>
      <c r="R595" s="6" t="s">
        <v>47</v>
      </c>
      <c r="S595" s="6">
        <v>26.11</v>
      </c>
      <c r="T595" s="6">
        <v>26.12</v>
      </c>
      <c r="AJ595" s="4" t="s">
        <v>225</v>
      </c>
      <c r="AL595" s="4" t="s">
        <v>44</v>
      </c>
      <c r="AM595" s="4" t="s">
        <v>44</v>
      </c>
      <c r="AN595" s="4">
        <v>102.383071</v>
      </c>
    </row>
    <row r="596" spans="1:40">
      <c r="A596" s="10" t="s">
        <v>193</v>
      </c>
      <c r="B596" s="64" t="s">
        <v>194</v>
      </c>
      <c r="C596" s="43" t="s">
        <v>154</v>
      </c>
      <c r="D596" s="4" t="s">
        <v>49</v>
      </c>
      <c r="E596" s="5">
        <v>44473</v>
      </c>
      <c r="F596" s="5">
        <v>44473</v>
      </c>
      <c r="G596" s="4" t="s">
        <v>223</v>
      </c>
      <c r="I596" s="37" t="s">
        <v>154</v>
      </c>
      <c r="J596" s="4" t="s">
        <v>45</v>
      </c>
      <c r="K596" s="4">
        <v>10</v>
      </c>
      <c r="L596" s="5">
        <v>44475</v>
      </c>
      <c r="M596" s="4" t="s">
        <v>224</v>
      </c>
      <c r="N596" s="4">
        <v>60</v>
      </c>
      <c r="O596" s="4">
        <v>5</v>
      </c>
      <c r="P596" s="5">
        <v>44476</v>
      </c>
      <c r="Q596" s="6">
        <v>36.299999999999997</v>
      </c>
      <c r="R596" s="6">
        <v>36.28</v>
      </c>
      <c r="S596" s="6">
        <v>37.770000000000003</v>
      </c>
      <c r="T596" s="6">
        <v>38.28</v>
      </c>
      <c r="AJ596" s="4" t="s">
        <v>225</v>
      </c>
      <c r="AL596" s="4" t="s">
        <v>44</v>
      </c>
      <c r="AM596" s="4" t="s">
        <v>44</v>
      </c>
      <c r="AN596" s="4">
        <v>102.383071</v>
      </c>
    </row>
    <row r="597" spans="1:40">
      <c r="A597" s="10" t="s">
        <v>196</v>
      </c>
      <c r="B597" s="10" t="s">
        <v>61</v>
      </c>
      <c r="C597" s="43" t="s">
        <v>154</v>
      </c>
      <c r="D597" s="4" t="s">
        <v>49</v>
      </c>
      <c r="E597" s="5">
        <v>44473</v>
      </c>
      <c r="F597" s="5">
        <v>44473</v>
      </c>
      <c r="G597" s="4" t="s">
        <v>223</v>
      </c>
      <c r="I597" s="37" t="s">
        <v>154</v>
      </c>
      <c r="J597" s="4" t="s">
        <v>45</v>
      </c>
      <c r="K597" s="4">
        <v>10</v>
      </c>
      <c r="L597" s="5">
        <v>44475</v>
      </c>
      <c r="M597" s="4" t="s">
        <v>224</v>
      </c>
      <c r="N597" s="4">
        <v>60</v>
      </c>
      <c r="O597" s="4">
        <v>5</v>
      </c>
      <c r="P597" s="5">
        <v>44476</v>
      </c>
      <c r="Q597" s="6">
        <v>33.67</v>
      </c>
      <c r="R597" s="6">
        <v>33.01</v>
      </c>
      <c r="S597" s="6">
        <v>38.43</v>
      </c>
      <c r="T597" s="6">
        <v>39.33</v>
      </c>
      <c r="AJ597" s="4" t="s">
        <v>225</v>
      </c>
      <c r="AL597" s="4" t="s">
        <v>44</v>
      </c>
      <c r="AM597" s="4" t="s">
        <v>44</v>
      </c>
      <c r="AN597" s="4">
        <v>102.383071</v>
      </c>
    </row>
    <row r="598" spans="1:40">
      <c r="A598" s="10" t="s">
        <v>87</v>
      </c>
      <c r="B598" s="10" t="s">
        <v>61</v>
      </c>
      <c r="C598" s="43" t="s">
        <v>154</v>
      </c>
      <c r="D598" s="4" t="s">
        <v>49</v>
      </c>
      <c r="E598" s="5">
        <v>44473</v>
      </c>
      <c r="F598" s="5">
        <v>44473</v>
      </c>
      <c r="G598" s="4" t="s">
        <v>223</v>
      </c>
      <c r="I598" s="37" t="s">
        <v>154</v>
      </c>
      <c r="J598" s="4" t="s">
        <v>45</v>
      </c>
      <c r="K598" s="4">
        <v>10</v>
      </c>
      <c r="L598" s="5">
        <v>44475</v>
      </c>
      <c r="M598" s="4" t="s">
        <v>224</v>
      </c>
      <c r="N598" s="4">
        <v>60</v>
      </c>
      <c r="O598" s="4">
        <v>5</v>
      </c>
      <c r="P598" s="5">
        <v>44476</v>
      </c>
      <c r="Q598" s="6">
        <v>37.14</v>
      </c>
      <c r="R598" s="6">
        <v>38.71</v>
      </c>
      <c r="S598" s="6">
        <v>40.29</v>
      </c>
      <c r="T598" s="6">
        <v>38.17</v>
      </c>
      <c r="AJ598" s="4" t="s">
        <v>225</v>
      </c>
      <c r="AL598" s="4" t="s">
        <v>44</v>
      </c>
      <c r="AM598" s="4" t="s">
        <v>44</v>
      </c>
      <c r="AN598" s="4">
        <v>102.383071</v>
      </c>
    </row>
    <row r="599" spans="1:40">
      <c r="A599" s="10" t="s">
        <v>226</v>
      </c>
      <c r="B599" s="10" t="s">
        <v>200</v>
      </c>
      <c r="C599" s="43" t="s">
        <v>154</v>
      </c>
      <c r="D599" s="4" t="s">
        <v>49</v>
      </c>
      <c r="E599" s="5">
        <v>44473</v>
      </c>
      <c r="F599" s="5">
        <v>44473</v>
      </c>
      <c r="G599" s="4" t="s">
        <v>223</v>
      </c>
      <c r="I599" s="37" t="s">
        <v>154</v>
      </c>
      <c r="J599" s="4" t="s">
        <v>45</v>
      </c>
      <c r="K599" s="4">
        <v>10</v>
      </c>
      <c r="L599" s="5">
        <v>44475</v>
      </c>
      <c r="M599" s="4" t="s">
        <v>224</v>
      </c>
      <c r="N599" s="4">
        <v>60</v>
      </c>
      <c r="O599" s="4">
        <v>5</v>
      </c>
      <c r="P599" s="5">
        <v>44476</v>
      </c>
      <c r="Q599" s="6">
        <v>31.54</v>
      </c>
      <c r="R599" s="6">
        <v>31.6</v>
      </c>
      <c r="S599" s="6">
        <v>37.44</v>
      </c>
      <c r="T599" s="6">
        <v>37.479999999999997</v>
      </c>
      <c r="AJ599" s="4" t="s">
        <v>225</v>
      </c>
      <c r="AL599" s="4" t="s">
        <v>44</v>
      </c>
      <c r="AM599" s="4" t="s">
        <v>44</v>
      </c>
      <c r="AN599" s="4">
        <v>102.383071</v>
      </c>
    </row>
    <row r="600" spans="1:40">
      <c r="A600" s="10" t="s">
        <v>227</v>
      </c>
      <c r="B600" s="10" t="s">
        <v>228</v>
      </c>
      <c r="C600" s="43" t="s">
        <v>154</v>
      </c>
      <c r="D600" s="4" t="s">
        <v>49</v>
      </c>
      <c r="E600" s="5">
        <v>44473</v>
      </c>
      <c r="F600" s="5">
        <v>44473</v>
      </c>
      <c r="G600" s="4" t="s">
        <v>223</v>
      </c>
      <c r="I600" s="37" t="s">
        <v>154</v>
      </c>
      <c r="J600" s="4" t="s">
        <v>45</v>
      </c>
      <c r="K600" s="4">
        <v>10</v>
      </c>
      <c r="L600" s="5">
        <v>44475</v>
      </c>
      <c r="M600" s="4" t="s">
        <v>224</v>
      </c>
      <c r="N600" s="4">
        <v>60</v>
      </c>
      <c r="O600" s="4">
        <v>5</v>
      </c>
      <c r="P600" s="5">
        <v>44476</v>
      </c>
      <c r="Q600" s="6" t="s">
        <v>47</v>
      </c>
      <c r="R600" s="6" t="s">
        <v>47</v>
      </c>
      <c r="S600" s="6">
        <v>40.36</v>
      </c>
      <c r="T600" s="6">
        <v>39.65</v>
      </c>
      <c r="AJ600" s="4" t="s">
        <v>225</v>
      </c>
      <c r="AL600" s="4" t="s">
        <v>44</v>
      </c>
      <c r="AM600" s="4" t="s">
        <v>44</v>
      </c>
      <c r="AN600" s="4">
        <v>102.383071</v>
      </c>
    </row>
    <row r="601" spans="1:40">
      <c r="A601" s="10" t="s">
        <v>209</v>
      </c>
      <c r="B601" s="64" t="s">
        <v>200</v>
      </c>
      <c r="C601" s="43" t="s">
        <v>154</v>
      </c>
      <c r="D601" s="4" t="s">
        <v>49</v>
      </c>
      <c r="E601" s="5">
        <v>44474</v>
      </c>
      <c r="F601" s="5">
        <v>44474</v>
      </c>
      <c r="G601" s="4" t="s">
        <v>223</v>
      </c>
      <c r="I601" s="37" t="s">
        <v>154</v>
      </c>
      <c r="J601" s="4" t="s">
        <v>45</v>
      </c>
      <c r="K601" s="4">
        <v>10</v>
      </c>
      <c r="L601" s="5">
        <v>44475</v>
      </c>
      <c r="M601" s="4" t="s">
        <v>224</v>
      </c>
      <c r="N601" s="4">
        <v>60</v>
      </c>
      <c r="O601" s="4">
        <v>5</v>
      </c>
      <c r="P601" s="5">
        <v>44475</v>
      </c>
      <c r="Q601" s="6">
        <v>29.55</v>
      </c>
      <c r="R601" s="6">
        <v>29.57</v>
      </c>
      <c r="S601" s="6">
        <v>26.56</v>
      </c>
      <c r="T601" s="6">
        <v>26.4</v>
      </c>
      <c r="AJ601" s="4" t="s">
        <v>229</v>
      </c>
      <c r="AL601" s="4" t="s">
        <v>44</v>
      </c>
      <c r="AM601" s="4" t="s">
        <v>44</v>
      </c>
      <c r="AN601" s="4">
        <v>101.4222067</v>
      </c>
    </row>
    <row r="602" spans="1:40">
      <c r="A602" s="10" t="s">
        <v>230</v>
      </c>
      <c r="B602" s="64" t="s">
        <v>200</v>
      </c>
      <c r="C602" s="43" t="s">
        <v>154</v>
      </c>
      <c r="D602" s="4" t="s">
        <v>49</v>
      </c>
      <c r="E602" s="5">
        <v>44474</v>
      </c>
      <c r="F602" s="5">
        <v>44474</v>
      </c>
      <c r="G602" s="4" t="s">
        <v>223</v>
      </c>
      <c r="I602" s="37" t="s">
        <v>154</v>
      </c>
      <c r="J602" s="4" t="s">
        <v>45</v>
      </c>
      <c r="K602" s="4">
        <v>10</v>
      </c>
      <c r="L602" s="5">
        <v>44475</v>
      </c>
      <c r="M602" s="4" t="s">
        <v>224</v>
      </c>
      <c r="N602" s="4">
        <v>60</v>
      </c>
      <c r="O602" s="4">
        <v>5</v>
      </c>
      <c r="P602" s="5">
        <v>44475</v>
      </c>
      <c r="Q602" s="6" t="s">
        <v>47</v>
      </c>
      <c r="R602" s="6" t="s">
        <v>47</v>
      </c>
      <c r="S602" s="6">
        <v>27.93</v>
      </c>
      <c r="T602" s="6">
        <v>27.89</v>
      </c>
      <c r="AJ602" s="4" t="s">
        <v>229</v>
      </c>
      <c r="AL602" s="4" t="s">
        <v>44</v>
      </c>
      <c r="AM602" s="4" t="s">
        <v>44</v>
      </c>
      <c r="AN602" s="4">
        <v>101.4222067</v>
      </c>
    </row>
    <row r="603" spans="1:40">
      <c r="A603" s="10" t="s">
        <v>203</v>
      </c>
      <c r="B603" s="64" t="s">
        <v>200</v>
      </c>
      <c r="C603" s="43" t="s">
        <v>154</v>
      </c>
      <c r="D603" s="4" t="s">
        <v>49</v>
      </c>
      <c r="E603" s="5">
        <v>44474</v>
      </c>
      <c r="F603" s="5">
        <v>44474</v>
      </c>
      <c r="G603" s="4" t="s">
        <v>223</v>
      </c>
      <c r="I603" s="37" t="s">
        <v>154</v>
      </c>
      <c r="J603" s="4" t="s">
        <v>45</v>
      </c>
      <c r="K603" s="4">
        <v>10</v>
      </c>
      <c r="L603" s="5">
        <v>44475</v>
      </c>
      <c r="M603" s="4" t="s">
        <v>224</v>
      </c>
      <c r="N603" s="4">
        <v>60</v>
      </c>
      <c r="O603" s="4">
        <v>5</v>
      </c>
      <c r="P603" s="5">
        <v>44475</v>
      </c>
      <c r="Q603" s="6">
        <v>32.340000000000003</v>
      </c>
      <c r="R603" s="6">
        <v>32.68</v>
      </c>
      <c r="S603" s="6">
        <v>30.07</v>
      </c>
      <c r="T603" s="6">
        <v>31.1</v>
      </c>
      <c r="AJ603" s="4" t="s">
        <v>229</v>
      </c>
      <c r="AL603" s="4" t="s">
        <v>44</v>
      </c>
      <c r="AM603" s="4" t="s">
        <v>44</v>
      </c>
      <c r="AN603" s="4">
        <v>101.4222067</v>
      </c>
    </row>
    <row r="604" spans="1:40">
      <c r="A604" s="64" t="s">
        <v>205</v>
      </c>
      <c r="B604" s="10" t="s">
        <v>200</v>
      </c>
      <c r="C604" s="43" t="s">
        <v>154</v>
      </c>
      <c r="D604" s="4" t="s">
        <v>49</v>
      </c>
      <c r="E604" s="5">
        <v>44474</v>
      </c>
      <c r="F604" s="5">
        <v>44474</v>
      </c>
      <c r="G604" s="4" t="s">
        <v>223</v>
      </c>
      <c r="I604" s="37" t="s">
        <v>154</v>
      </c>
      <c r="J604" s="4" t="s">
        <v>45</v>
      </c>
      <c r="K604" s="4">
        <v>10</v>
      </c>
      <c r="L604" s="5">
        <v>44475</v>
      </c>
      <c r="M604" s="4" t="s">
        <v>224</v>
      </c>
      <c r="N604" s="4">
        <v>60</v>
      </c>
      <c r="O604" s="4">
        <v>5</v>
      </c>
      <c r="P604" s="5">
        <v>44475</v>
      </c>
      <c r="Q604" s="6">
        <v>35.61</v>
      </c>
      <c r="R604" s="6">
        <v>36.15</v>
      </c>
      <c r="S604" s="6">
        <v>27.93</v>
      </c>
      <c r="T604" s="6">
        <v>28</v>
      </c>
      <c r="AJ604" s="4" t="s">
        <v>229</v>
      </c>
      <c r="AL604" s="4" t="s">
        <v>44</v>
      </c>
      <c r="AM604" s="4" t="s">
        <v>44</v>
      </c>
      <c r="AN604" s="4">
        <v>101.4222067</v>
      </c>
    </row>
    <row r="605" spans="1:40">
      <c r="A605" s="10" t="s">
        <v>208</v>
      </c>
      <c r="B605" s="64" t="s">
        <v>200</v>
      </c>
      <c r="C605" s="43" t="s">
        <v>154</v>
      </c>
      <c r="D605" s="4" t="s">
        <v>49</v>
      </c>
      <c r="E605" s="5">
        <v>44474</v>
      </c>
      <c r="F605" s="5">
        <v>44474</v>
      </c>
      <c r="G605" s="4" t="s">
        <v>223</v>
      </c>
      <c r="I605" s="37" t="s">
        <v>154</v>
      </c>
      <c r="J605" s="4" t="s">
        <v>45</v>
      </c>
      <c r="K605" s="4">
        <v>10</v>
      </c>
      <c r="L605" s="5">
        <v>44475</v>
      </c>
      <c r="M605" s="4" t="s">
        <v>224</v>
      </c>
      <c r="N605" s="4">
        <v>60</v>
      </c>
      <c r="O605" s="4">
        <v>5</v>
      </c>
      <c r="P605" s="5">
        <v>44475</v>
      </c>
      <c r="Q605" s="6">
        <v>33.020000000000003</v>
      </c>
      <c r="R605" s="6">
        <v>32.869999999999997</v>
      </c>
      <c r="S605" s="6">
        <v>25.87</v>
      </c>
      <c r="T605" s="6">
        <v>27.7</v>
      </c>
      <c r="AF605" s="10"/>
      <c r="AG605" s="10"/>
      <c r="AH605" s="10"/>
      <c r="AI605" s="10"/>
      <c r="AJ605" s="4" t="s">
        <v>231</v>
      </c>
      <c r="AL605" s="4" t="s">
        <v>44</v>
      </c>
      <c r="AM605" s="4" t="s">
        <v>44</v>
      </c>
      <c r="AN605" s="4">
        <v>78.409228729999995</v>
      </c>
    </row>
    <row r="606" spans="1:40">
      <c r="A606" s="10" t="s">
        <v>232</v>
      </c>
      <c r="B606" s="64" t="s">
        <v>200</v>
      </c>
      <c r="C606" s="43" t="s">
        <v>154</v>
      </c>
      <c r="D606" s="4" t="s">
        <v>49</v>
      </c>
      <c r="E606" s="5">
        <v>44474</v>
      </c>
      <c r="F606" s="5">
        <v>44474</v>
      </c>
      <c r="G606" s="4" t="s">
        <v>223</v>
      </c>
      <c r="I606" s="37" t="s">
        <v>154</v>
      </c>
      <c r="J606" s="4" t="s">
        <v>45</v>
      </c>
      <c r="K606" s="4">
        <v>10</v>
      </c>
      <c r="L606" s="5">
        <v>44475</v>
      </c>
      <c r="M606" s="4" t="s">
        <v>224</v>
      </c>
      <c r="N606" s="4">
        <v>60</v>
      </c>
      <c r="O606" s="4">
        <v>5</v>
      </c>
      <c r="P606" s="5">
        <v>44475</v>
      </c>
      <c r="Q606" s="6">
        <v>25.16</v>
      </c>
      <c r="R606" s="6">
        <v>25.19</v>
      </c>
      <c r="S606" s="6">
        <v>27.8</v>
      </c>
      <c r="T606" s="6">
        <v>28.47</v>
      </c>
      <c r="AJ606" s="4" t="s">
        <v>231</v>
      </c>
      <c r="AL606" s="4" t="s">
        <v>44</v>
      </c>
      <c r="AM606" s="4" t="s">
        <v>44</v>
      </c>
      <c r="AN606" s="4">
        <v>78.409228729999995</v>
      </c>
    </row>
    <row r="607" spans="1:40">
      <c r="A607" s="10" t="s">
        <v>58</v>
      </c>
      <c r="B607" s="10" t="s">
        <v>59</v>
      </c>
      <c r="C607" s="43" t="s">
        <v>154</v>
      </c>
      <c r="D607" s="4" t="s">
        <v>42</v>
      </c>
      <c r="E607" s="5">
        <v>44473</v>
      </c>
      <c r="F607" s="5">
        <v>44473</v>
      </c>
      <c r="G607" s="4" t="s">
        <v>155</v>
      </c>
      <c r="I607" s="37" t="s">
        <v>154</v>
      </c>
      <c r="J607" s="4" t="s">
        <v>45</v>
      </c>
      <c r="K607" s="4">
        <v>150</v>
      </c>
      <c r="L607" s="5">
        <v>44473</v>
      </c>
      <c r="M607" s="4" t="s">
        <v>46</v>
      </c>
      <c r="N607" s="4">
        <v>100</v>
      </c>
      <c r="O607" s="4">
        <v>5</v>
      </c>
      <c r="P607" s="5">
        <v>44474</v>
      </c>
      <c r="Q607" s="6" t="s">
        <v>47</v>
      </c>
      <c r="R607" s="6">
        <v>38.580749040000001</v>
      </c>
      <c r="S607" s="6">
        <v>28.644151170000001</v>
      </c>
      <c r="T607" s="6">
        <v>28.74690275</v>
      </c>
      <c r="V607" s="10">
        <f>IF(Q607&lt;'Master Linear Model'!$B$8, (10^((Q607-'Master Linear Model'!$B$2)/'Master Linear Model'!$A$2)),('Master Linear Model'!$B$7/2))</f>
        <v>10</v>
      </c>
      <c r="W607" s="10">
        <f>IF(R607&lt;'Master Linear Model'!$B$8, (10^((R607-'Master Linear Model'!$B$2)/'Master Linear Model'!$A$2)),('Master Linear Model'!$B$7/2))</f>
        <v>10</v>
      </c>
      <c r="X607" s="10">
        <f>AVERAGE(V607:W607)</f>
        <v>10</v>
      </c>
      <c r="Y607" s="10">
        <f>STDEV(V607:W607)</f>
        <v>0</v>
      </c>
      <c r="Z607" s="10">
        <f>X607/O607</f>
        <v>2</v>
      </c>
      <c r="AA607" s="10">
        <f>Y607/O607</f>
        <v>0</v>
      </c>
      <c r="AB607" s="10">
        <f>(Z607*N607)/K607</f>
        <v>1.3333333333333333</v>
      </c>
      <c r="AC607" s="10">
        <f>(AA607*N607)/K607</f>
        <v>0</v>
      </c>
      <c r="AD607" s="10">
        <f>AB607*100</f>
        <v>133.33333333333331</v>
      </c>
      <c r="AE607" s="10">
        <f>AC607*100</f>
        <v>0</v>
      </c>
      <c r="AJ607" s="4" t="s">
        <v>233</v>
      </c>
      <c r="AL607" s="4" t="s">
        <v>44</v>
      </c>
      <c r="AM607" s="4" t="s">
        <v>44</v>
      </c>
      <c r="AN607" s="4">
        <v>100.1514361</v>
      </c>
    </row>
    <row r="608" spans="1:40">
      <c r="A608" s="10" t="s">
        <v>58</v>
      </c>
      <c r="B608" s="10" t="s">
        <v>59</v>
      </c>
      <c r="C608" s="43" t="s">
        <v>154</v>
      </c>
      <c r="D608" s="4" t="s">
        <v>49</v>
      </c>
      <c r="E608" s="5">
        <v>44473</v>
      </c>
      <c r="F608" s="5">
        <v>44473</v>
      </c>
      <c r="G608" s="4" t="s">
        <v>223</v>
      </c>
      <c r="I608" s="37" t="s">
        <v>154</v>
      </c>
      <c r="J608" s="4" t="s">
        <v>45</v>
      </c>
      <c r="K608" s="4">
        <v>10</v>
      </c>
      <c r="L608" s="5">
        <v>44475</v>
      </c>
      <c r="M608" s="4" t="s">
        <v>224</v>
      </c>
      <c r="N608" s="4">
        <v>60</v>
      </c>
      <c r="O608" s="4">
        <v>5</v>
      </c>
      <c r="P608" s="5">
        <v>44475</v>
      </c>
      <c r="Q608" s="6" t="s">
        <v>47</v>
      </c>
      <c r="R608" s="6" t="s">
        <v>47</v>
      </c>
      <c r="S608" s="6">
        <v>26.58</v>
      </c>
      <c r="T608" s="6">
        <v>26.95</v>
      </c>
      <c r="AJ608" s="4" t="s">
        <v>231</v>
      </c>
      <c r="AL608" s="4" t="s">
        <v>44</v>
      </c>
      <c r="AM608" s="4" t="s">
        <v>44</v>
      </c>
      <c r="AN608" s="4">
        <v>78.409228729999995</v>
      </c>
    </row>
    <row r="609" spans="1:40">
      <c r="A609" s="10" t="s">
        <v>234</v>
      </c>
      <c r="B609" s="64" t="s">
        <v>200</v>
      </c>
      <c r="C609" s="43" t="s">
        <v>154</v>
      </c>
      <c r="D609" s="4" t="s">
        <v>49</v>
      </c>
      <c r="E609" s="5">
        <v>44474</v>
      </c>
      <c r="F609" s="5">
        <v>44474</v>
      </c>
      <c r="G609" s="4" t="s">
        <v>223</v>
      </c>
      <c r="I609" s="37" t="s">
        <v>154</v>
      </c>
      <c r="J609" s="4" t="s">
        <v>45</v>
      </c>
      <c r="K609" s="4">
        <v>10</v>
      </c>
      <c r="L609" s="5">
        <v>44475</v>
      </c>
      <c r="M609" s="4" t="s">
        <v>224</v>
      </c>
      <c r="N609" s="4">
        <v>60</v>
      </c>
      <c r="O609" s="4">
        <v>5</v>
      </c>
      <c r="P609" s="5">
        <v>44475</v>
      </c>
      <c r="Q609" s="6">
        <v>32.56</v>
      </c>
      <c r="R609" s="6">
        <v>32.56</v>
      </c>
      <c r="S609" s="6">
        <v>26.89</v>
      </c>
      <c r="T609" s="6">
        <v>27.75</v>
      </c>
      <c r="AJ609" s="4" t="s">
        <v>231</v>
      </c>
      <c r="AL609" s="4" t="s">
        <v>44</v>
      </c>
      <c r="AM609" s="4" t="s">
        <v>44</v>
      </c>
      <c r="AN609" s="4">
        <v>78.409228729999995</v>
      </c>
    </row>
    <row r="610" spans="1:40">
      <c r="A610" s="27" t="s">
        <v>235</v>
      </c>
      <c r="B610" s="27" t="s">
        <v>200</v>
      </c>
      <c r="C610" s="54" t="s">
        <v>154</v>
      </c>
      <c r="D610" s="28" t="s">
        <v>49</v>
      </c>
      <c r="E610" s="29">
        <v>44474</v>
      </c>
      <c r="F610" s="29">
        <v>44474</v>
      </c>
      <c r="G610" s="4" t="s">
        <v>223</v>
      </c>
      <c r="I610" s="41" t="s">
        <v>154</v>
      </c>
      <c r="J610" s="41" t="s">
        <v>45</v>
      </c>
      <c r="K610" s="28">
        <v>10</v>
      </c>
      <c r="L610" s="29">
        <v>44475</v>
      </c>
      <c r="M610" s="28" t="s">
        <v>224</v>
      </c>
      <c r="N610" s="28">
        <v>60</v>
      </c>
      <c r="O610" s="28">
        <v>5</v>
      </c>
      <c r="P610" s="29">
        <v>44475</v>
      </c>
      <c r="Q610" s="32">
        <v>30.2</v>
      </c>
      <c r="R610" s="32">
        <v>30.54</v>
      </c>
      <c r="S610" s="32">
        <v>28.17</v>
      </c>
      <c r="T610" s="32">
        <v>27.89</v>
      </c>
      <c r="U610" s="27"/>
      <c r="AJ610" s="4" t="s">
        <v>231</v>
      </c>
      <c r="AL610" s="4" t="s">
        <v>44</v>
      </c>
      <c r="AM610" s="4" t="s">
        <v>44</v>
      </c>
      <c r="AN610" s="4">
        <v>78.409228729999995</v>
      </c>
    </row>
    <row r="611" spans="1:40">
      <c r="A611" s="10" t="s">
        <v>203</v>
      </c>
      <c r="B611" s="64" t="s">
        <v>200</v>
      </c>
      <c r="C611" s="43" t="s">
        <v>44</v>
      </c>
      <c r="D611" s="4" t="s">
        <v>49</v>
      </c>
      <c r="E611" s="5">
        <v>44480</v>
      </c>
      <c r="F611" s="5">
        <v>44480</v>
      </c>
      <c r="G611" s="4" t="s">
        <v>223</v>
      </c>
      <c r="I611" s="4" t="s">
        <v>154</v>
      </c>
      <c r="J611" s="4" t="s">
        <v>45</v>
      </c>
      <c r="K611" s="4">
        <v>10</v>
      </c>
      <c r="L611" s="5">
        <v>44482</v>
      </c>
      <c r="M611" s="4" t="s">
        <v>236</v>
      </c>
      <c r="N611" s="4">
        <v>60</v>
      </c>
      <c r="O611" s="4">
        <v>5</v>
      </c>
      <c r="P611" s="5">
        <v>44483</v>
      </c>
      <c r="Q611" s="6">
        <v>36.049999999999997</v>
      </c>
      <c r="R611" s="6">
        <v>35.950000000000003</v>
      </c>
      <c r="S611" s="6">
        <v>29.92</v>
      </c>
      <c r="T611" s="6">
        <v>30.22</v>
      </c>
      <c r="AJ611" s="4" t="s">
        <v>237</v>
      </c>
      <c r="AL611" s="4" t="s">
        <v>44</v>
      </c>
      <c r="AM611" s="4" t="s">
        <v>44</v>
      </c>
      <c r="AN611" s="4">
        <v>90.139576750000003</v>
      </c>
    </row>
    <row r="612" spans="1:40">
      <c r="A612" s="10" t="s">
        <v>203</v>
      </c>
      <c r="B612" s="64" t="s">
        <v>200</v>
      </c>
      <c r="C612" s="43" t="s">
        <v>44</v>
      </c>
      <c r="D612" s="4" t="s">
        <v>49</v>
      </c>
      <c r="E612" s="5">
        <v>44480</v>
      </c>
      <c r="F612" s="5">
        <v>44480</v>
      </c>
      <c r="G612" s="4" t="s">
        <v>223</v>
      </c>
      <c r="I612" s="37" t="s">
        <v>154</v>
      </c>
      <c r="J612" s="4" t="s">
        <v>45</v>
      </c>
      <c r="K612" s="4">
        <v>10</v>
      </c>
      <c r="L612" s="5">
        <v>44482</v>
      </c>
      <c r="M612" s="4" t="s">
        <v>236</v>
      </c>
      <c r="N612" s="4">
        <v>60</v>
      </c>
      <c r="O612" s="4">
        <v>5</v>
      </c>
      <c r="P612" s="5">
        <v>44483</v>
      </c>
      <c r="Q612" s="6">
        <v>34.1</v>
      </c>
      <c r="R612" s="6">
        <v>34.81</v>
      </c>
      <c r="S612" s="6">
        <v>25.74</v>
      </c>
      <c r="T612" s="6">
        <v>26.05</v>
      </c>
      <c r="AJ612" s="4" t="s">
        <v>237</v>
      </c>
      <c r="AL612" s="4" t="s">
        <v>44</v>
      </c>
      <c r="AM612" s="4" t="s">
        <v>44</v>
      </c>
      <c r="AN612" s="4">
        <v>90.139576750000003</v>
      </c>
    </row>
    <row r="613" spans="1:40">
      <c r="A613" s="10" t="s">
        <v>209</v>
      </c>
      <c r="B613" s="64" t="s">
        <v>200</v>
      </c>
      <c r="C613" s="43" t="s">
        <v>44</v>
      </c>
      <c r="D613" s="4" t="s">
        <v>49</v>
      </c>
      <c r="E613" s="5">
        <v>44481</v>
      </c>
      <c r="F613" s="5">
        <v>44481</v>
      </c>
      <c r="G613" s="4" t="s">
        <v>223</v>
      </c>
      <c r="I613" s="37" t="s">
        <v>154</v>
      </c>
      <c r="J613" s="4" t="s">
        <v>45</v>
      </c>
      <c r="K613" s="4">
        <v>10</v>
      </c>
      <c r="L613" s="5">
        <v>44482</v>
      </c>
      <c r="M613" s="4" t="s">
        <v>236</v>
      </c>
      <c r="N613" s="4">
        <v>60</v>
      </c>
      <c r="O613" s="4">
        <v>5</v>
      </c>
      <c r="P613" s="5">
        <v>44483</v>
      </c>
      <c r="Q613" s="6">
        <v>38.700000000000003</v>
      </c>
      <c r="R613" s="6">
        <v>35.69</v>
      </c>
      <c r="S613" s="6">
        <v>27.1</v>
      </c>
      <c r="T613" s="6">
        <v>27.3</v>
      </c>
      <c r="AJ613" s="4" t="s">
        <v>237</v>
      </c>
      <c r="AL613" s="4" t="s">
        <v>44</v>
      </c>
      <c r="AM613" s="4" t="s">
        <v>44</v>
      </c>
      <c r="AN613" s="4">
        <v>90.139576750000003</v>
      </c>
    </row>
    <row r="614" spans="1:40">
      <c r="A614" s="10" t="s">
        <v>209</v>
      </c>
      <c r="B614" s="64" t="s">
        <v>200</v>
      </c>
      <c r="C614" s="43" t="s">
        <v>44</v>
      </c>
      <c r="D614" s="4" t="s">
        <v>49</v>
      </c>
      <c r="E614" s="5">
        <v>44481</v>
      </c>
      <c r="F614" s="5">
        <v>44481</v>
      </c>
      <c r="G614" s="4" t="s">
        <v>223</v>
      </c>
      <c r="I614" s="37" t="s">
        <v>154</v>
      </c>
      <c r="J614" s="4" t="s">
        <v>45</v>
      </c>
      <c r="K614" s="4">
        <v>10</v>
      </c>
      <c r="L614" s="5">
        <v>44482</v>
      </c>
      <c r="M614" s="4" t="s">
        <v>236</v>
      </c>
      <c r="N614" s="4">
        <v>60</v>
      </c>
      <c r="O614" s="4">
        <v>5</v>
      </c>
      <c r="P614" s="5">
        <v>44483</v>
      </c>
      <c r="Q614" s="6">
        <v>34.450000000000003</v>
      </c>
      <c r="R614" s="6">
        <v>34.75</v>
      </c>
      <c r="S614" s="6">
        <v>26.48</v>
      </c>
      <c r="T614" s="6">
        <v>26.24</v>
      </c>
      <c r="AJ614" s="4" t="s">
        <v>237</v>
      </c>
      <c r="AL614" s="4" t="s">
        <v>44</v>
      </c>
      <c r="AM614" s="4" t="s">
        <v>44</v>
      </c>
      <c r="AN614" s="4">
        <v>90.139576750000003</v>
      </c>
    </row>
    <row r="615" spans="1:40">
      <c r="A615" s="10" t="s">
        <v>121</v>
      </c>
      <c r="B615" s="10" t="s">
        <v>59</v>
      </c>
      <c r="C615" s="43" t="s">
        <v>154</v>
      </c>
      <c r="D615" s="4" t="s">
        <v>42</v>
      </c>
      <c r="E615" s="5">
        <v>44480</v>
      </c>
      <c r="F615" s="5">
        <v>44480</v>
      </c>
      <c r="G615" s="4" t="s">
        <v>223</v>
      </c>
      <c r="I615" s="37" t="s">
        <v>154</v>
      </c>
      <c r="J615" s="4" t="s">
        <v>45</v>
      </c>
      <c r="K615" s="4">
        <v>10</v>
      </c>
      <c r="L615" s="5">
        <v>44482</v>
      </c>
      <c r="M615" s="4" t="s">
        <v>236</v>
      </c>
      <c r="N615" s="4">
        <v>60</v>
      </c>
      <c r="O615" s="4">
        <v>5</v>
      </c>
      <c r="P615" s="5">
        <v>44483</v>
      </c>
      <c r="Q615" s="6">
        <v>37.049999999999997</v>
      </c>
      <c r="R615" s="6">
        <v>37.340000000000003</v>
      </c>
      <c r="S615" s="6">
        <v>25.69</v>
      </c>
      <c r="T615" s="6">
        <v>25.94</v>
      </c>
      <c r="V615" s="10">
        <f>IF(Q615&lt;'Master Linear Model'!$B$8, (10^((Q615-'Master Linear Model'!$B$2)/'Master Linear Model'!$A$2)),('Master Linear Model'!$B$7/2))</f>
        <v>10</v>
      </c>
      <c r="W615" s="10">
        <f>IF(R615&lt;'Master Linear Model'!$B$8, (10^((R615-'Master Linear Model'!$B$2)/'Master Linear Model'!$A$2)),('Master Linear Model'!$B$7/2))</f>
        <v>10</v>
      </c>
      <c r="X615" s="10">
        <f t="shared" ref="X615:X617" si="216">AVERAGE(V615:W615)</f>
        <v>10</v>
      </c>
      <c r="Y615" s="10">
        <f t="shared" ref="Y615:Y617" si="217">STDEV(V615:W615)</f>
        <v>0</v>
      </c>
      <c r="Z615" s="10">
        <f t="shared" ref="Z615:Z617" si="218">X615/O615</f>
        <v>2</v>
      </c>
      <c r="AA615" s="10">
        <f t="shared" ref="AA615:AA617" si="219">Y615/O615</f>
        <v>0</v>
      </c>
      <c r="AB615" s="10">
        <f t="shared" ref="AB615:AB617" si="220">(Z615*N615)/K615</f>
        <v>12</v>
      </c>
      <c r="AC615" s="10">
        <f t="shared" ref="AC615:AC617" si="221">(AA615*N615)/K615</f>
        <v>0</v>
      </c>
      <c r="AD615" s="10">
        <f t="shared" ref="AD615:AD617" si="222">AB615*100</f>
        <v>1200</v>
      </c>
      <c r="AE615" s="10">
        <f t="shared" ref="AE615:AE617" si="223">AC615*100</f>
        <v>0</v>
      </c>
      <c r="AJ615" s="4" t="s">
        <v>238</v>
      </c>
      <c r="AL615" s="4" t="s">
        <v>44</v>
      </c>
      <c r="AM615" s="4" t="s">
        <v>44</v>
      </c>
      <c r="AN615" s="4">
        <v>113.1450229</v>
      </c>
    </row>
    <row r="616" spans="1:40">
      <c r="A616" s="10" t="s">
        <v>152</v>
      </c>
      <c r="B616" s="10" t="s">
        <v>59</v>
      </c>
      <c r="C616" s="43" t="s">
        <v>154</v>
      </c>
      <c r="D616" s="4" t="s">
        <v>42</v>
      </c>
      <c r="E616" s="5">
        <v>44480</v>
      </c>
      <c r="F616" s="5">
        <v>44480</v>
      </c>
      <c r="G616" s="4" t="s">
        <v>223</v>
      </c>
      <c r="I616" s="37" t="s">
        <v>154</v>
      </c>
      <c r="J616" s="4" t="s">
        <v>45</v>
      </c>
      <c r="K616" s="4">
        <v>10</v>
      </c>
      <c r="L616" s="5">
        <v>44482</v>
      </c>
      <c r="M616" s="4" t="s">
        <v>236</v>
      </c>
      <c r="N616" s="4">
        <v>60</v>
      </c>
      <c r="O616" s="4">
        <v>5</v>
      </c>
      <c r="P616" s="5">
        <v>44483</v>
      </c>
      <c r="Q616" s="6" t="s">
        <v>47</v>
      </c>
      <c r="R616" s="6">
        <v>37.03</v>
      </c>
      <c r="S616" s="6">
        <v>25.97</v>
      </c>
      <c r="T616" s="6">
        <v>25.87</v>
      </c>
      <c r="V616" s="10">
        <f>IF(Q616&lt;'Master Linear Model'!$B$8, (10^((Q616-'Master Linear Model'!$B$2)/'Master Linear Model'!$A$2)),('Master Linear Model'!$B$7/2))</f>
        <v>10</v>
      </c>
      <c r="W616" s="10">
        <f>IF(R616&lt;'Master Linear Model'!$B$8, (10^((R616-'Master Linear Model'!$B$2)/'Master Linear Model'!$A$2)),('Master Linear Model'!$B$7/2))</f>
        <v>10</v>
      </c>
      <c r="X616" s="10">
        <f t="shared" si="216"/>
        <v>10</v>
      </c>
      <c r="Y616" s="10">
        <f t="shared" si="217"/>
        <v>0</v>
      </c>
      <c r="Z616" s="10">
        <f t="shared" si="218"/>
        <v>2</v>
      </c>
      <c r="AA616" s="10">
        <f t="shared" si="219"/>
        <v>0</v>
      </c>
      <c r="AB616" s="10">
        <f t="shared" si="220"/>
        <v>12</v>
      </c>
      <c r="AC616" s="10">
        <f t="shared" si="221"/>
        <v>0</v>
      </c>
      <c r="AD616" s="10">
        <f t="shared" si="222"/>
        <v>1200</v>
      </c>
      <c r="AE616" s="10">
        <f t="shared" si="223"/>
        <v>0</v>
      </c>
      <c r="AF616" s="10"/>
      <c r="AG616" s="10"/>
      <c r="AH616" s="10"/>
      <c r="AJ616" s="4" t="s">
        <v>238</v>
      </c>
      <c r="AL616" s="4" t="s">
        <v>44</v>
      </c>
      <c r="AM616" s="4" t="s">
        <v>44</v>
      </c>
      <c r="AN616" s="4">
        <v>113.1450229</v>
      </c>
    </row>
    <row r="617" spans="1:40">
      <c r="A617" s="10" t="s">
        <v>58</v>
      </c>
      <c r="B617" s="10" t="s">
        <v>59</v>
      </c>
      <c r="C617" s="43" t="s">
        <v>154</v>
      </c>
      <c r="D617" s="4" t="s">
        <v>42</v>
      </c>
      <c r="E617" s="5">
        <v>44480</v>
      </c>
      <c r="F617" s="5">
        <v>44480</v>
      </c>
      <c r="G617" s="4" t="s">
        <v>223</v>
      </c>
      <c r="I617" s="37" t="s">
        <v>154</v>
      </c>
      <c r="J617" s="4" t="s">
        <v>45</v>
      </c>
      <c r="K617" s="4">
        <v>10</v>
      </c>
      <c r="L617" s="5">
        <v>44481</v>
      </c>
      <c r="M617" s="4" t="s">
        <v>236</v>
      </c>
      <c r="N617" s="4">
        <v>60</v>
      </c>
      <c r="O617" s="4">
        <v>5</v>
      </c>
      <c r="P617" s="5">
        <v>44481</v>
      </c>
      <c r="Q617" s="6" t="s">
        <v>47</v>
      </c>
      <c r="R617" s="6" t="s">
        <v>47</v>
      </c>
      <c r="S617" s="6">
        <v>27.04</v>
      </c>
      <c r="T617" s="6">
        <v>27.02</v>
      </c>
      <c r="V617" s="10">
        <f>IF(Q617&lt;'Master Linear Model'!$B$8, (10^((Q617-'Master Linear Model'!$B$2)/'Master Linear Model'!$A$2)),('Master Linear Model'!$B$7/2))</f>
        <v>10</v>
      </c>
      <c r="W617" s="10">
        <f>IF(R617&lt;'Master Linear Model'!$B$8, (10^((R617-'Master Linear Model'!$B$2)/'Master Linear Model'!$A$2)),('Master Linear Model'!$B$7/2))</f>
        <v>10</v>
      </c>
      <c r="X617" s="10">
        <f t="shared" si="216"/>
        <v>10</v>
      </c>
      <c r="Y617" s="10">
        <f t="shared" si="217"/>
        <v>0</v>
      </c>
      <c r="Z617" s="10">
        <f t="shared" si="218"/>
        <v>2</v>
      </c>
      <c r="AA617" s="10">
        <f t="shared" si="219"/>
        <v>0</v>
      </c>
      <c r="AB617" s="10">
        <f t="shared" si="220"/>
        <v>12</v>
      </c>
      <c r="AC617" s="10">
        <f t="shared" si="221"/>
        <v>0</v>
      </c>
      <c r="AD617" s="10">
        <f t="shared" si="222"/>
        <v>1200</v>
      </c>
      <c r="AE617" s="10">
        <f t="shared" si="223"/>
        <v>0</v>
      </c>
      <c r="AJ617" t="s">
        <v>239</v>
      </c>
      <c r="AL617" s="4" t="s">
        <v>44</v>
      </c>
      <c r="AM617" s="4" t="s">
        <v>44</v>
      </c>
      <c r="AN617" s="4">
        <v>93.648583000000002</v>
      </c>
    </row>
    <row r="618" spans="1:40">
      <c r="A618" s="10" t="s">
        <v>121</v>
      </c>
      <c r="B618" s="10" t="s">
        <v>59</v>
      </c>
      <c r="C618" s="43" t="s">
        <v>154</v>
      </c>
      <c r="D618" s="4" t="s">
        <v>49</v>
      </c>
      <c r="E618" s="5">
        <v>44480</v>
      </c>
      <c r="F618" s="5">
        <v>44480</v>
      </c>
      <c r="G618" s="4" t="s">
        <v>223</v>
      </c>
      <c r="I618" s="37" t="s">
        <v>154</v>
      </c>
      <c r="J618" s="4" t="s">
        <v>45</v>
      </c>
      <c r="K618" s="4">
        <v>10</v>
      </c>
      <c r="L618" s="5">
        <v>44482</v>
      </c>
      <c r="M618" s="4" t="s">
        <v>236</v>
      </c>
      <c r="N618" s="4">
        <v>60</v>
      </c>
      <c r="O618" s="4">
        <v>5</v>
      </c>
      <c r="P618" s="5">
        <v>44483</v>
      </c>
      <c r="Q618" s="6">
        <v>30.25</v>
      </c>
      <c r="R618" s="6">
        <v>30.16</v>
      </c>
      <c r="S618" s="6">
        <v>26.39</v>
      </c>
      <c r="T618" s="6">
        <v>26.39</v>
      </c>
      <c r="AJ618" s="4" t="s">
        <v>238</v>
      </c>
      <c r="AL618" s="4" t="s">
        <v>44</v>
      </c>
      <c r="AM618" s="4" t="s">
        <v>44</v>
      </c>
      <c r="AN618" s="4">
        <v>113.1450229</v>
      </c>
    </row>
    <row r="619" spans="1:40">
      <c r="A619" s="10" t="s">
        <v>123</v>
      </c>
      <c r="B619" s="10" t="s">
        <v>59</v>
      </c>
      <c r="C619" s="43" t="s">
        <v>154</v>
      </c>
      <c r="D619" s="4" t="s">
        <v>49</v>
      </c>
      <c r="E619" s="5">
        <v>44480</v>
      </c>
      <c r="F619" s="5">
        <v>44480</v>
      </c>
      <c r="G619" s="4" t="s">
        <v>223</v>
      </c>
      <c r="I619" s="37" t="s">
        <v>154</v>
      </c>
      <c r="J619" s="4" t="s">
        <v>45</v>
      </c>
      <c r="K619" s="4">
        <v>10</v>
      </c>
      <c r="L619" s="5">
        <v>44482</v>
      </c>
      <c r="M619" s="4" t="s">
        <v>236</v>
      </c>
      <c r="N619" s="4">
        <v>60</v>
      </c>
      <c r="O619" s="4">
        <v>5</v>
      </c>
      <c r="P619" s="5">
        <v>44483</v>
      </c>
      <c r="Q619" s="6">
        <v>34.020000000000003</v>
      </c>
      <c r="R619" s="6">
        <v>33.93</v>
      </c>
      <c r="S619" s="6">
        <v>26.07</v>
      </c>
      <c r="T619" s="6">
        <v>25.95</v>
      </c>
      <c r="AJ619" s="4" t="s">
        <v>238</v>
      </c>
      <c r="AL619" s="4" t="s">
        <v>44</v>
      </c>
      <c r="AM619" s="4" t="s">
        <v>44</v>
      </c>
      <c r="AN619" s="4">
        <v>113.1450229</v>
      </c>
    </row>
    <row r="620" spans="1:40">
      <c r="A620" s="10" t="s">
        <v>152</v>
      </c>
      <c r="B620" s="10" t="s">
        <v>59</v>
      </c>
      <c r="C620" s="43" t="s">
        <v>154</v>
      </c>
      <c r="D620" s="4" t="s">
        <v>49</v>
      </c>
      <c r="E620" s="5">
        <v>44480</v>
      </c>
      <c r="F620" s="5">
        <v>44480</v>
      </c>
      <c r="G620" s="4" t="s">
        <v>223</v>
      </c>
      <c r="I620" s="37" t="s">
        <v>154</v>
      </c>
      <c r="J620" s="4" t="s">
        <v>45</v>
      </c>
      <c r="K620" s="4">
        <v>10</v>
      </c>
      <c r="L620" s="5">
        <v>44482</v>
      </c>
      <c r="M620" s="4" t="s">
        <v>236</v>
      </c>
      <c r="N620" s="4">
        <v>60</v>
      </c>
      <c r="O620" s="4">
        <v>5</v>
      </c>
      <c r="P620" s="5">
        <v>44483</v>
      </c>
      <c r="Q620" s="6">
        <v>34.4</v>
      </c>
      <c r="R620" s="6">
        <v>34.22</v>
      </c>
      <c r="S620" s="6">
        <v>25.93</v>
      </c>
      <c r="T620" s="6">
        <v>25.79</v>
      </c>
      <c r="AJ620" s="4" t="s">
        <v>238</v>
      </c>
      <c r="AL620" s="4" t="s">
        <v>44</v>
      </c>
      <c r="AM620" s="4" t="s">
        <v>44</v>
      </c>
      <c r="AN620" s="4">
        <v>113.1450229</v>
      </c>
    </row>
    <row r="621" spans="1:40">
      <c r="A621" s="10" t="s">
        <v>232</v>
      </c>
      <c r="B621" s="64" t="s">
        <v>200</v>
      </c>
      <c r="C621" s="43" t="s">
        <v>154</v>
      </c>
      <c r="D621" s="4" t="s">
        <v>49</v>
      </c>
      <c r="E621" s="5">
        <v>44480</v>
      </c>
      <c r="F621" s="5">
        <v>44480</v>
      </c>
      <c r="G621" s="4" t="s">
        <v>223</v>
      </c>
      <c r="I621" s="37" t="s">
        <v>154</v>
      </c>
      <c r="J621" s="4" t="s">
        <v>45</v>
      </c>
      <c r="K621" s="4">
        <v>10</v>
      </c>
      <c r="L621" s="5">
        <v>44482</v>
      </c>
      <c r="M621" s="4" t="s">
        <v>236</v>
      </c>
      <c r="N621" s="4">
        <v>60</v>
      </c>
      <c r="O621" s="4">
        <v>5</v>
      </c>
      <c r="P621" s="5">
        <v>44483</v>
      </c>
      <c r="Q621" s="6" t="s">
        <v>47</v>
      </c>
      <c r="R621" s="6" t="s">
        <v>47</v>
      </c>
      <c r="S621" s="6">
        <v>28.21</v>
      </c>
      <c r="T621" s="6">
        <v>28.21</v>
      </c>
      <c r="AJ621" s="4" t="s">
        <v>240</v>
      </c>
      <c r="AL621" s="4" t="s">
        <v>44</v>
      </c>
      <c r="AM621" s="4" t="s">
        <v>44</v>
      </c>
    </row>
    <row r="622" spans="1:40">
      <c r="A622" s="27" t="s">
        <v>235</v>
      </c>
      <c r="B622" s="27" t="s">
        <v>200</v>
      </c>
      <c r="C622" s="54" t="s">
        <v>154</v>
      </c>
      <c r="D622" s="28" t="s">
        <v>49</v>
      </c>
      <c r="E622" s="29">
        <v>44480</v>
      </c>
      <c r="F622" s="29">
        <v>44480</v>
      </c>
      <c r="G622" s="4" t="s">
        <v>223</v>
      </c>
      <c r="I622" s="41" t="s">
        <v>154</v>
      </c>
      <c r="J622" s="41" t="s">
        <v>45</v>
      </c>
      <c r="K622" s="28">
        <v>10</v>
      </c>
      <c r="L622" s="29">
        <v>44482</v>
      </c>
      <c r="M622" s="28" t="s">
        <v>236</v>
      </c>
      <c r="N622" s="28">
        <v>60</v>
      </c>
      <c r="O622" s="28">
        <v>5</v>
      </c>
      <c r="P622" s="29">
        <v>44483</v>
      </c>
      <c r="Q622" s="32">
        <v>35.64</v>
      </c>
      <c r="R622" s="32">
        <v>35.93</v>
      </c>
      <c r="S622" s="32" t="s">
        <v>47</v>
      </c>
      <c r="T622" s="32" t="s">
        <v>47</v>
      </c>
      <c r="U622" s="27" t="s">
        <v>241</v>
      </c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8"/>
      <c r="AG622" s="28"/>
      <c r="AH622" s="28"/>
      <c r="AI622" s="28"/>
      <c r="AJ622" s="4" t="s">
        <v>240</v>
      </c>
      <c r="AL622" s="4" t="s">
        <v>44</v>
      </c>
      <c r="AM622" s="4" t="s">
        <v>44</v>
      </c>
    </row>
    <row r="623" spans="1:40">
      <c r="A623" s="10" t="s">
        <v>58</v>
      </c>
      <c r="B623" s="64" t="s">
        <v>59</v>
      </c>
      <c r="C623" s="43" t="s">
        <v>154</v>
      </c>
      <c r="D623" s="4" t="s">
        <v>49</v>
      </c>
      <c r="E623" s="5">
        <v>44488</v>
      </c>
      <c r="F623" s="5">
        <v>44489</v>
      </c>
      <c r="G623" s="4" t="s">
        <v>223</v>
      </c>
      <c r="I623" s="4" t="s">
        <v>154</v>
      </c>
      <c r="J623" s="4" t="s">
        <v>45</v>
      </c>
      <c r="K623" s="4">
        <v>10</v>
      </c>
      <c r="L623" s="5">
        <v>44489</v>
      </c>
      <c r="M623" s="4" t="s">
        <v>236</v>
      </c>
      <c r="N623" s="4">
        <v>60</v>
      </c>
      <c r="O623" s="4">
        <v>5</v>
      </c>
      <c r="P623" s="5">
        <v>44489</v>
      </c>
      <c r="Q623" s="6" t="s">
        <v>47</v>
      </c>
      <c r="R623" s="6" t="s">
        <v>47</v>
      </c>
      <c r="S623" s="6">
        <v>25.26</v>
      </c>
      <c r="T623" s="6">
        <v>25.06</v>
      </c>
      <c r="AJ623" s="4" t="s">
        <v>242</v>
      </c>
      <c r="AK623" s="4" t="s">
        <v>243</v>
      </c>
      <c r="AL623" s="4" t="s">
        <v>44</v>
      </c>
      <c r="AM623" s="4" t="s">
        <v>44</v>
      </c>
      <c r="AN623" s="4">
        <v>101.4228243</v>
      </c>
    </row>
    <row r="624" spans="1:40">
      <c r="A624" s="36" t="s">
        <v>58</v>
      </c>
      <c r="B624" s="36" t="s">
        <v>59</v>
      </c>
      <c r="C624" s="43" t="s">
        <v>154</v>
      </c>
      <c r="D624" s="37" t="s">
        <v>42</v>
      </c>
      <c r="E624" s="5">
        <v>44487</v>
      </c>
      <c r="F624" s="5">
        <v>44487</v>
      </c>
      <c r="G624" s="4" t="s">
        <v>223</v>
      </c>
      <c r="I624" s="37" t="s">
        <v>154</v>
      </c>
      <c r="J624" s="4" t="s">
        <v>45</v>
      </c>
      <c r="K624" s="4">
        <v>10</v>
      </c>
      <c r="L624" s="5">
        <v>44488</v>
      </c>
      <c r="M624" s="4" t="s">
        <v>236</v>
      </c>
      <c r="N624" s="4">
        <v>60</v>
      </c>
      <c r="O624" s="4">
        <v>5</v>
      </c>
      <c r="P624" s="5">
        <v>44488</v>
      </c>
      <c r="Q624" s="6" t="s">
        <v>47</v>
      </c>
      <c r="R624" s="6" t="s">
        <v>47</v>
      </c>
      <c r="S624" s="6">
        <v>27.94</v>
      </c>
      <c r="T624" s="6">
        <v>27.85</v>
      </c>
      <c r="V624" s="10">
        <f>IF(Q624&lt;'Master Linear Model'!$B$8, (10^((Q624-'Master Linear Model'!$B$2)/'Master Linear Model'!$A$2)),('Master Linear Model'!$B$7/2))</f>
        <v>10</v>
      </c>
      <c r="W624" s="10">
        <f>IF(R624&lt;'Master Linear Model'!$B$8, (10^((R624-'Master Linear Model'!$B$2)/'Master Linear Model'!$A$2)),('Master Linear Model'!$B$7/2))</f>
        <v>10</v>
      </c>
      <c r="X624" s="10">
        <f t="shared" ref="X624:X627" si="224">AVERAGE(V624:W624)</f>
        <v>10</v>
      </c>
      <c r="Y624" s="10">
        <f t="shared" ref="Y624:Y627" si="225">STDEV(V624:W624)</f>
        <v>0</v>
      </c>
      <c r="Z624" s="10">
        <f t="shared" ref="Z624:Z627" si="226">X624/O624</f>
        <v>2</v>
      </c>
      <c r="AA624" s="10">
        <f t="shared" ref="AA624:AA627" si="227">Y624/O624</f>
        <v>0</v>
      </c>
      <c r="AB624" s="10">
        <f t="shared" ref="AB624:AB627" si="228">(Z624*N624)/K624</f>
        <v>12</v>
      </c>
      <c r="AC624" s="10">
        <f t="shared" ref="AC624:AC627" si="229">(AA624*N624)/K624</f>
        <v>0</v>
      </c>
      <c r="AD624" s="10">
        <f t="shared" ref="AD624:AD627" si="230">AB624*100</f>
        <v>1200</v>
      </c>
      <c r="AE624" s="10">
        <f t="shared" ref="AE624:AE627" si="231">AC624*100</f>
        <v>0</v>
      </c>
      <c r="AJ624" t="s">
        <v>244</v>
      </c>
      <c r="AK624" s="4" t="s">
        <v>245</v>
      </c>
      <c r="AL624" s="4" t="s">
        <v>44</v>
      </c>
      <c r="AM624" s="4" t="s">
        <v>44</v>
      </c>
      <c r="AN624" s="4">
        <v>91.693152499999997</v>
      </c>
    </row>
    <row r="625" spans="1:40">
      <c r="A625" s="36" t="s">
        <v>58</v>
      </c>
      <c r="B625" s="36" t="s">
        <v>59</v>
      </c>
      <c r="C625" s="43" t="s">
        <v>154</v>
      </c>
      <c r="D625" s="37" t="s">
        <v>42</v>
      </c>
      <c r="E625" s="5">
        <v>44487</v>
      </c>
      <c r="F625" s="5">
        <v>44487</v>
      </c>
      <c r="G625" s="4" t="s">
        <v>155</v>
      </c>
      <c r="I625" s="37" t="s">
        <v>154</v>
      </c>
      <c r="J625" s="4" t="s">
        <v>45</v>
      </c>
      <c r="K625" s="4">
        <v>150</v>
      </c>
      <c r="L625" s="5">
        <v>44487</v>
      </c>
      <c r="M625" s="4" t="s">
        <v>46</v>
      </c>
      <c r="N625" s="4">
        <v>100</v>
      </c>
      <c r="O625" s="4">
        <v>5</v>
      </c>
      <c r="P625" s="5">
        <v>44488</v>
      </c>
      <c r="Q625" s="6" t="s">
        <v>47</v>
      </c>
      <c r="R625" s="6" t="s">
        <v>47</v>
      </c>
      <c r="S625" s="6">
        <v>28.115387739999999</v>
      </c>
      <c r="T625" s="6">
        <v>28.111023889999998</v>
      </c>
      <c r="V625" s="10">
        <f>IF(Q625&lt;'Master Linear Model'!$B$8, (10^((Q625-'Master Linear Model'!$B$2)/'Master Linear Model'!$A$2)),('Master Linear Model'!$B$7/2))</f>
        <v>10</v>
      </c>
      <c r="W625" s="10">
        <f>IF(R625&lt;'Master Linear Model'!$B$8, (10^((R625-'Master Linear Model'!$B$2)/'Master Linear Model'!$A$2)),('Master Linear Model'!$B$7/2))</f>
        <v>10</v>
      </c>
      <c r="X625" s="10">
        <f t="shared" si="224"/>
        <v>10</v>
      </c>
      <c r="Y625" s="10">
        <f t="shared" si="225"/>
        <v>0</v>
      </c>
      <c r="Z625" s="10">
        <f t="shared" si="226"/>
        <v>2</v>
      </c>
      <c r="AA625" s="10">
        <f t="shared" si="227"/>
        <v>0</v>
      </c>
      <c r="AB625" s="10">
        <f t="shared" si="228"/>
        <v>1.3333333333333333</v>
      </c>
      <c r="AC625" s="10">
        <f t="shared" si="229"/>
        <v>0</v>
      </c>
      <c r="AD625" s="10">
        <f t="shared" si="230"/>
        <v>133.33333333333331</v>
      </c>
      <c r="AE625" s="10">
        <f t="shared" si="231"/>
        <v>0</v>
      </c>
      <c r="AJ625" t="s">
        <v>244</v>
      </c>
      <c r="AK625" s="4" t="s">
        <v>246</v>
      </c>
    </row>
    <row r="626" spans="1:40">
      <c r="A626" s="10" t="s">
        <v>121</v>
      </c>
      <c r="B626" s="36" t="s">
        <v>59</v>
      </c>
      <c r="C626" s="43" t="s">
        <v>154</v>
      </c>
      <c r="D626" s="4" t="s">
        <v>42</v>
      </c>
      <c r="E626" s="5">
        <v>44489</v>
      </c>
      <c r="F626" s="5">
        <v>44489</v>
      </c>
      <c r="G626" s="4" t="s">
        <v>223</v>
      </c>
      <c r="I626" s="37" t="s">
        <v>154</v>
      </c>
      <c r="J626" s="4" t="s">
        <v>45</v>
      </c>
      <c r="K626" s="4">
        <v>10</v>
      </c>
      <c r="L626" s="5">
        <v>44489</v>
      </c>
      <c r="M626" s="4" t="s">
        <v>236</v>
      </c>
      <c r="N626" s="4">
        <v>60</v>
      </c>
      <c r="O626" s="4">
        <v>5</v>
      </c>
      <c r="P626" s="5">
        <v>44490</v>
      </c>
      <c r="Q626" s="6" t="s">
        <v>47</v>
      </c>
      <c r="R626" s="6" t="s">
        <v>47</v>
      </c>
      <c r="S626" s="6">
        <v>31.46</v>
      </c>
      <c r="T626" s="6">
        <v>31.6</v>
      </c>
      <c r="V626" s="10">
        <f>IF(Q626&lt;'Master Linear Model'!$B$8, (10^((Q626-'Master Linear Model'!$B$2)/'Master Linear Model'!$A$2)),('Master Linear Model'!$B$7/2))</f>
        <v>10</v>
      </c>
      <c r="W626" s="10">
        <f>IF(R626&lt;'Master Linear Model'!$B$8, (10^((R626-'Master Linear Model'!$B$2)/'Master Linear Model'!$A$2)),('Master Linear Model'!$B$7/2))</f>
        <v>10</v>
      </c>
      <c r="X626" s="10">
        <f t="shared" si="224"/>
        <v>10</v>
      </c>
      <c r="Y626" s="10">
        <f t="shared" si="225"/>
        <v>0</v>
      </c>
      <c r="Z626" s="10">
        <f t="shared" si="226"/>
        <v>2</v>
      </c>
      <c r="AA626" s="10">
        <f t="shared" si="227"/>
        <v>0</v>
      </c>
      <c r="AB626" s="10">
        <f t="shared" si="228"/>
        <v>12</v>
      </c>
      <c r="AC626" s="10">
        <f t="shared" si="229"/>
        <v>0</v>
      </c>
      <c r="AD626" s="10">
        <f t="shared" si="230"/>
        <v>1200</v>
      </c>
      <c r="AE626" s="10">
        <f t="shared" si="231"/>
        <v>0</v>
      </c>
      <c r="AJ626" s="4" t="s">
        <v>247</v>
      </c>
      <c r="AK626" s="4" t="s">
        <v>248</v>
      </c>
      <c r="AL626" s="4" t="s">
        <v>44</v>
      </c>
      <c r="AM626" s="4" t="s">
        <v>44</v>
      </c>
      <c r="AN626" s="4">
        <v>84.880734000000004</v>
      </c>
    </row>
    <row r="627" spans="1:40">
      <c r="A627" s="10" t="s">
        <v>152</v>
      </c>
      <c r="B627" s="36" t="s">
        <v>59</v>
      </c>
      <c r="C627" s="43" t="s">
        <v>154</v>
      </c>
      <c r="D627" s="4" t="s">
        <v>42</v>
      </c>
      <c r="E627" s="5">
        <v>44489</v>
      </c>
      <c r="F627" s="5">
        <v>44489</v>
      </c>
      <c r="G627" s="4" t="s">
        <v>223</v>
      </c>
      <c r="I627" s="37" t="s">
        <v>154</v>
      </c>
      <c r="J627" s="4" t="s">
        <v>45</v>
      </c>
      <c r="K627" s="4">
        <v>10</v>
      </c>
      <c r="L627" s="5">
        <v>44489</v>
      </c>
      <c r="M627" s="4" t="s">
        <v>236</v>
      </c>
      <c r="N627" s="4">
        <v>60</v>
      </c>
      <c r="O627" s="4">
        <v>5</v>
      </c>
      <c r="P627" s="5">
        <v>44490</v>
      </c>
      <c r="Q627" s="6" t="s">
        <v>47</v>
      </c>
      <c r="R627" s="6" t="s">
        <v>47</v>
      </c>
      <c r="S627" s="6">
        <v>24.67</v>
      </c>
      <c r="T627" s="6">
        <v>24.55</v>
      </c>
      <c r="V627" s="10">
        <f>IF(Q627&lt;'Master Linear Model'!$B$8, (10^((Q627-'Master Linear Model'!$B$2)/'Master Linear Model'!$A$2)),('Master Linear Model'!$B$7/2))</f>
        <v>10</v>
      </c>
      <c r="W627" s="10">
        <f>IF(R627&lt;'Master Linear Model'!$B$8, (10^((R627-'Master Linear Model'!$B$2)/'Master Linear Model'!$A$2)),('Master Linear Model'!$B$7/2))</f>
        <v>10</v>
      </c>
      <c r="X627" s="10">
        <f t="shared" si="224"/>
        <v>10</v>
      </c>
      <c r="Y627" s="10">
        <f t="shared" si="225"/>
        <v>0</v>
      </c>
      <c r="Z627" s="10">
        <f t="shared" si="226"/>
        <v>2</v>
      </c>
      <c r="AA627" s="10">
        <f t="shared" si="227"/>
        <v>0</v>
      </c>
      <c r="AB627" s="10">
        <f t="shared" si="228"/>
        <v>12</v>
      </c>
      <c r="AC627" s="10">
        <f t="shared" si="229"/>
        <v>0</v>
      </c>
      <c r="AD627" s="10">
        <f t="shared" si="230"/>
        <v>1200</v>
      </c>
      <c r="AE627" s="10">
        <f t="shared" si="231"/>
        <v>0</v>
      </c>
      <c r="AJ627" s="4" t="s">
        <v>242</v>
      </c>
      <c r="AK627" s="4" t="s">
        <v>249</v>
      </c>
      <c r="AL627" s="4" t="s">
        <v>44</v>
      </c>
      <c r="AM627" s="4" t="s">
        <v>44</v>
      </c>
      <c r="AN627" s="4">
        <v>101.4228243</v>
      </c>
    </row>
    <row r="628" spans="1:40">
      <c r="A628" s="10" t="s">
        <v>203</v>
      </c>
      <c r="B628" s="10" t="s">
        <v>200</v>
      </c>
      <c r="C628" s="43" t="s">
        <v>154</v>
      </c>
      <c r="D628" s="4" t="s">
        <v>49</v>
      </c>
      <c r="E628" s="5">
        <v>44489</v>
      </c>
      <c r="F628" s="5">
        <v>44489</v>
      </c>
      <c r="G628" s="4" t="s">
        <v>223</v>
      </c>
      <c r="I628" s="37" t="s">
        <v>154</v>
      </c>
      <c r="J628" s="4" t="s">
        <v>45</v>
      </c>
      <c r="K628" s="4">
        <v>10</v>
      </c>
      <c r="L628" s="5">
        <v>44489</v>
      </c>
      <c r="M628" s="4" t="s">
        <v>236</v>
      </c>
      <c r="N628" s="4">
        <v>60</v>
      </c>
      <c r="O628" s="4">
        <v>5</v>
      </c>
      <c r="P628" s="5">
        <v>44490</v>
      </c>
      <c r="Q628" s="6">
        <v>33.33</v>
      </c>
      <c r="R628" s="6">
        <v>33.369999999999997</v>
      </c>
      <c r="S628" s="6">
        <v>25.95</v>
      </c>
      <c r="T628" s="6">
        <v>25.66</v>
      </c>
      <c r="AJ628" s="4" t="s">
        <v>247</v>
      </c>
      <c r="AK628" s="4" t="s">
        <v>250</v>
      </c>
      <c r="AL628" s="4" t="s">
        <v>44</v>
      </c>
      <c r="AM628" s="4" t="s">
        <v>44</v>
      </c>
      <c r="AN628" s="4">
        <v>84.880734000000004</v>
      </c>
    </row>
    <row r="629" spans="1:40">
      <c r="A629" s="10" t="s">
        <v>196</v>
      </c>
      <c r="B629" s="10" t="s">
        <v>61</v>
      </c>
      <c r="D629" s="4" t="s">
        <v>49</v>
      </c>
      <c r="E629" s="5">
        <v>44489</v>
      </c>
      <c r="F629" s="5">
        <v>44480</v>
      </c>
      <c r="G629" s="4" t="s">
        <v>223</v>
      </c>
      <c r="I629" s="37" t="s">
        <v>154</v>
      </c>
      <c r="J629" s="4" t="s">
        <v>45</v>
      </c>
      <c r="K629" s="4">
        <v>10</v>
      </c>
      <c r="L629" s="5">
        <v>44489</v>
      </c>
      <c r="M629" s="4" t="s">
        <v>236</v>
      </c>
      <c r="N629" s="4">
        <v>60</v>
      </c>
      <c r="O629" s="4">
        <v>5</v>
      </c>
      <c r="P629" s="5">
        <v>44490</v>
      </c>
      <c r="Q629" s="6">
        <v>32.838560000000001</v>
      </c>
      <c r="R629" s="6">
        <v>32.674039999999998</v>
      </c>
      <c r="S629" s="6">
        <v>26.224029999999999</v>
      </c>
      <c r="T629" s="6">
        <v>26.332809999999998</v>
      </c>
      <c r="AJ629" s="4" t="s">
        <v>251</v>
      </c>
      <c r="AK629" s="4" t="s">
        <v>252</v>
      </c>
      <c r="AL629" s="4" t="s">
        <v>44</v>
      </c>
      <c r="AM629" s="4" t="s">
        <v>44</v>
      </c>
      <c r="AN629" s="4">
        <v>83.679243249999999</v>
      </c>
    </row>
    <row r="630" spans="1:40">
      <c r="A630" s="10" t="s">
        <v>87</v>
      </c>
      <c r="B630" s="36" t="s">
        <v>61</v>
      </c>
      <c r="C630" s="43" t="s">
        <v>154</v>
      </c>
      <c r="D630" s="4" t="s">
        <v>49</v>
      </c>
      <c r="E630" s="5">
        <v>44489</v>
      </c>
      <c r="F630" s="5">
        <v>44489</v>
      </c>
      <c r="G630" s="4" t="s">
        <v>223</v>
      </c>
      <c r="I630" s="37" t="s">
        <v>154</v>
      </c>
      <c r="J630" s="4" t="s">
        <v>45</v>
      </c>
      <c r="K630" s="4">
        <v>10</v>
      </c>
      <c r="L630" s="5">
        <v>44489</v>
      </c>
      <c r="M630" s="4" t="s">
        <v>236</v>
      </c>
      <c r="N630" s="4">
        <v>60</v>
      </c>
      <c r="O630" s="4">
        <v>5</v>
      </c>
      <c r="P630" s="5">
        <v>44490</v>
      </c>
      <c r="Q630" s="6">
        <v>33.5</v>
      </c>
      <c r="R630" s="6">
        <v>33.58</v>
      </c>
      <c r="S630" s="6">
        <v>26.67</v>
      </c>
      <c r="T630" s="6">
        <v>26.61</v>
      </c>
      <c r="AJ630" s="4" t="s">
        <v>247</v>
      </c>
      <c r="AK630" s="4" t="s">
        <v>253</v>
      </c>
      <c r="AL630" s="4" t="s">
        <v>44</v>
      </c>
      <c r="AM630" s="4" t="s">
        <v>44</v>
      </c>
      <c r="AN630" s="4">
        <v>84.880734000000004</v>
      </c>
    </row>
    <row r="631" spans="1:40">
      <c r="A631" s="10" t="s">
        <v>203</v>
      </c>
      <c r="B631" s="10" t="s">
        <v>200</v>
      </c>
      <c r="C631" s="43" t="s">
        <v>154</v>
      </c>
      <c r="D631" s="4" t="s">
        <v>49</v>
      </c>
      <c r="E631" s="5">
        <v>44488</v>
      </c>
      <c r="F631" s="5">
        <v>44489</v>
      </c>
      <c r="G631" s="4" t="s">
        <v>223</v>
      </c>
      <c r="I631" s="37" t="s">
        <v>154</v>
      </c>
      <c r="J631" s="4" t="s">
        <v>45</v>
      </c>
      <c r="K631" s="4">
        <v>10</v>
      </c>
      <c r="L631" s="5">
        <v>44489</v>
      </c>
      <c r="M631" s="4" t="s">
        <v>236</v>
      </c>
      <c r="N631" s="4">
        <v>60</v>
      </c>
      <c r="O631" s="4">
        <v>5</v>
      </c>
      <c r="P631" s="5">
        <v>44490</v>
      </c>
      <c r="Q631" s="6">
        <v>33.340000000000003</v>
      </c>
      <c r="R631" s="6">
        <v>33.369999999999997</v>
      </c>
      <c r="S631" s="6">
        <v>25.95</v>
      </c>
      <c r="T631" s="6">
        <v>25.66</v>
      </c>
      <c r="AJ631" s="4" t="s">
        <v>247</v>
      </c>
      <c r="AK631" s="4" t="s">
        <v>250</v>
      </c>
      <c r="AL631" s="4" t="s">
        <v>44</v>
      </c>
      <c r="AM631" s="4" t="s">
        <v>44</v>
      </c>
      <c r="AN631" s="4">
        <v>84.880734000000004</v>
      </c>
    </row>
    <row r="632" spans="1:40">
      <c r="A632" s="10" t="s">
        <v>235</v>
      </c>
      <c r="B632" s="10" t="s">
        <v>200</v>
      </c>
      <c r="C632" s="43" t="s">
        <v>154</v>
      </c>
      <c r="D632" s="4" t="s">
        <v>49</v>
      </c>
      <c r="E632" s="5">
        <v>44488</v>
      </c>
      <c r="F632" s="5">
        <v>44489</v>
      </c>
      <c r="G632" s="4" t="s">
        <v>223</v>
      </c>
      <c r="I632" s="37" t="s">
        <v>154</v>
      </c>
      <c r="J632" s="4" t="s">
        <v>45</v>
      </c>
      <c r="K632" s="4">
        <v>10</v>
      </c>
      <c r="L632" s="5">
        <v>44489</v>
      </c>
      <c r="M632" s="4" t="s">
        <v>236</v>
      </c>
      <c r="N632" s="4">
        <v>60</v>
      </c>
      <c r="O632" s="4">
        <v>5</v>
      </c>
      <c r="P632" s="5">
        <v>44490</v>
      </c>
      <c r="Q632" s="6">
        <v>36.6</v>
      </c>
      <c r="R632" s="6">
        <v>37.01</v>
      </c>
      <c r="S632" s="6">
        <v>25.78</v>
      </c>
      <c r="T632" s="6">
        <v>25.71</v>
      </c>
      <c r="AJ632" s="4" t="s">
        <v>251</v>
      </c>
      <c r="AK632" s="4" t="s">
        <v>254</v>
      </c>
      <c r="AL632" s="4" t="s">
        <v>44</v>
      </c>
      <c r="AM632" s="4" t="s">
        <v>44</v>
      </c>
      <c r="AN632" s="4">
        <v>83.679243249999999</v>
      </c>
    </row>
    <row r="633" spans="1:40">
      <c r="A633" s="64" t="s">
        <v>205</v>
      </c>
      <c r="B633" s="10" t="s">
        <v>200</v>
      </c>
      <c r="C633" s="43" t="s">
        <v>154</v>
      </c>
      <c r="D633" s="4" t="s">
        <v>49</v>
      </c>
      <c r="E633" s="5">
        <v>44488</v>
      </c>
      <c r="F633" s="5">
        <v>44489</v>
      </c>
      <c r="G633" s="4" t="s">
        <v>223</v>
      </c>
      <c r="I633" s="37" t="s">
        <v>154</v>
      </c>
      <c r="J633" s="4" t="s">
        <v>45</v>
      </c>
      <c r="K633" s="4">
        <v>10</v>
      </c>
      <c r="L633" s="5">
        <v>44489</v>
      </c>
      <c r="M633" s="4" t="s">
        <v>236</v>
      </c>
      <c r="N633" s="4">
        <v>60</v>
      </c>
      <c r="O633" s="4">
        <v>5</v>
      </c>
      <c r="P633" s="5">
        <v>44490</v>
      </c>
      <c r="Q633" s="6">
        <v>33.74</v>
      </c>
      <c r="R633" s="6">
        <v>34.65</v>
      </c>
      <c r="S633" s="6">
        <v>25.13</v>
      </c>
      <c r="T633" s="6">
        <v>25.25</v>
      </c>
      <c r="AJ633" s="4" t="s">
        <v>242</v>
      </c>
      <c r="AK633" s="4" t="s">
        <v>255</v>
      </c>
      <c r="AL633" s="4" t="s">
        <v>44</v>
      </c>
      <c r="AM633" s="4" t="s">
        <v>44</v>
      </c>
      <c r="AN633" s="4">
        <v>101.4228243</v>
      </c>
    </row>
    <row r="634" spans="1:40">
      <c r="A634" s="10" t="s">
        <v>208</v>
      </c>
      <c r="B634" s="10" t="s">
        <v>200</v>
      </c>
      <c r="C634" s="43" t="s">
        <v>154</v>
      </c>
      <c r="D634" s="4" t="s">
        <v>49</v>
      </c>
      <c r="E634" s="5">
        <v>44488</v>
      </c>
      <c r="F634" s="5">
        <v>44489</v>
      </c>
      <c r="G634" s="4" t="s">
        <v>223</v>
      </c>
      <c r="I634" s="37" t="s">
        <v>154</v>
      </c>
      <c r="J634" s="4" t="s">
        <v>45</v>
      </c>
      <c r="K634" s="4">
        <v>10</v>
      </c>
      <c r="L634" s="5">
        <v>44489</v>
      </c>
      <c r="M634" s="4" t="s">
        <v>236</v>
      </c>
      <c r="N634" s="4">
        <v>60</v>
      </c>
      <c r="O634" s="4">
        <v>5</v>
      </c>
      <c r="P634" s="5">
        <v>44490</v>
      </c>
      <c r="Q634" s="6">
        <v>33.69</v>
      </c>
      <c r="R634" s="6">
        <v>33.299999999999997</v>
      </c>
      <c r="S634" s="6">
        <v>25.3</v>
      </c>
      <c r="T634" s="6">
        <v>25.49</v>
      </c>
      <c r="AJ634" s="4" t="s">
        <v>247</v>
      </c>
      <c r="AK634" s="4" t="s">
        <v>256</v>
      </c>
      <c r="AL634" s="4" t="s">
        <v>44</v>
      </c>
      <c r="AM634" s="4" t="s">
        <v>44</v>
      </c>
      <c r="AN634" s="4">
        <v>84.880734000000004</v>
      </c>
    </row>
    <row r="635" spans="1:40">
      <c r="A635" s="10" t="s">
        <v>207</v>
      </c>
      <c r="B635" s="10" t="s">
        <v>200</v>
      </c>
      <c r="C635" s="43" t="s">
        <v>154</v>
      </c>
      <c r="D635" s="4" t="s">
        <v>49</v>
      </c>
      <c r="E635" s="5">
        <v>44488</v>
      </c>
      <c r="F635" s="5">
        <v>44489</v>
      </c>
      <c r="G635" s="4" t="s">
        <v>223</v>
      </c>
      <c r="I635" s="37" t="s">
        <v>154</v>
      </c>
      <c r="J635" s="4" t="s">
        <v>45</v>
      </c>
      <c r="K635" s="4">
        <v>10</v>
      </c>
      <c r="L635" s="5">
        <v>44489</v>
      </c>
      <c r="M635" s="4" t="s">
        <v>236</v>
      </c>
      <c r="N635" s="4">
        <v>60</v>
      </c>
      <c r="O635" s="4">
        <v>5</v>
      </c>
      <c r="P635" s="5">
        <v>44490</v>
      </c>
      <c r="Q635" s="6">
        <v>34.06</v>
      </c>
      <c r="R635" s="6">
        <v>35.119999999999997</v>
      </c>
      <c r="S635" s="6">
        <v>25.34</v>
      </c>
      <c r="T635" s="6">
        <v>34.729999999999997</v>
      </c>
      <c r="AJ635" s="4" t="s">
        <v>242</v>
      </c>
      <c r="AK635" s="4" t="s">
        <v>257</v>
      </c>
      <c r="AL635" s="4" t="s">
        <v>44</v>
      </c>
      <c r="AM635" s="4" t="s">
        <v>44</v>
      </c>
      <c r="AN635" s="4">
        <v>101.4228243</v>
      </c>
    </row>
    <row r="636" spans="1:40">
      <c r="A636" s="10" t="s">
        <v>209</v>
      </c>
      <c r="B636" s="10" t="s">
        <v>200</v>
      </c>
      <c r="C636" s="43" t="s">
        <v>154</v>
      </c>
      <c r="D636" s="4" t="s">
        <v>49</v>
      </c>
      <c r="E636" s="5">
        <v>44488</v>
      </c>
      <c r="F636" s="5">
        <v>44489</v>
      </c>
      <c r="G636" s="4" t="s">
        <v>223</v>
      </c>
      <c r="I636" s="37" t="s">
        <v>154</v>
      </c>
      <c r="J636" s="4" t="s">
        <v>45</v>
      </c>
      <c r="K636" s="4">
        <v>10</v>
      </c>
      <c r="L636" s="5">
        <v>44489</v>
      </c>
      <c r="M636" s="4" t="s">
        <v>236</v>
      </c>
      <c r="N636" s="4">
        <v>60</v>
      </c>
      <c r="O636" s="4">
        <v>5</v>
      </c>
      <c r="P636" s="5">
        <v>44490</v>
      </c>
      <c r="Q636" s="6">
        <v>37.729999999999997</v>
      </c>
      <c r="R636" s="6">
        <v>35.94</v>
      </c>
      <c r="S636" s="6">
        <v>26.28</v>
      </c>
      <c r="T636" s="6">
        <v>26.36</v>
      </c>
      <c r="AJ636" s="4" t="s">
        <v>251</v>
      </c>
      <c r="AK636" s="4" t="s">
        <v>258</v>
      </c>
      <c r="AL636" s="4" t="s">
        <v>44</v>
      </c>
      <c r="AM636" s="4" t="s">
        <v>44</v>
      </c>
      <c r="AN636" s="4">
        <v>83.679243249999999</v>
      </c>
    </row>
    <row r="637" spans="1:40">
      <c r="A637" s="10" t="s">
        <v>232</v>
      </c>
      <c r="B637" s="10" t="s">
        <v>200</v>
      </c>
      <c r="C637" s="43" t="s">
        <v>154</v>
      </c>
      <c r="D637" s="4" t="s">
        <v>49</v>
      </c>
      <c r="E637" s="5">
        <v>44488</v>
      </c>
      <c r="F637" s="5">
        <v>44489</v>
      </c>
      <c r="G637" s="4" t="s">
        <v>223</v>
      </c>
      <c r="I637" s="37" t="s">
        <v>154</v>
      </c>
      <c r="J637" s="4" t="s">
        <v>45</v>
      </c>
      <c r="K637" s="4">
        <v>10</v>
      </c>
      <c r="L637" s="5">
        <v>44489</v>
      </c>
      <c r="M637" s="4" t="s">
        <v>236</v>
      </c>
      <c r="N637" s="4">
        <v>60</v>
      </c>
      <c r="O637" s="4">
        <v>5</v>
      </c>
      <c r="P637" s="5">
        <v>44490</v>
      </c>
      <c r="Q637" s="6">
        <v>34.520000000000003</v>
      </c>
      <c r="R637" s="6">
        <v>34.79</v>
      </c>
      <c r="S637" s="6">
        <v>25.29</v>
      </c>
      <c r="T637" s="6">
        <v>25.39</v>
      </c>
      <c r="AJ637" s="4" t="s">
        <v>242</v>
      </c>
      <c r="AK637" s="4" t="s">
        <v>259</v>
      </c>
      <c r="AL637" s="4" t="s">
        <v>44</v>
      </c>
      <c r="AM637" s="4" t="s">
        <v>44</v>
      </c>
      <c r="AN637" s="4">
        <v>101.4228243</v>
      </c>
    </row>
    <row r="638" spans="1:40">
      <c r="A638" s="10" t="s">
        <v>230</v>
      </c>
      <c r="B638" s="10" t="s">
        <v>200</v>
      </c>
      <c r="C638" s="43" t="s">
        <v>154</v>
      </c>
      <c r="D638" s="4" t="s">
        <v>49</v>
      </c>
      <c r="E638" s="5">
        <v>44488</v>
      </c>
      <c r="F638" s="5">
        <v>44489</v>
      </c>
      <c r="G638" s="4" t="s">
        <v>223</v>
      </c>
      <c r="I638" s="37" t="s">
        <v>154</v>
      </c>
      <c r="J638" s="4" t="s">
        <v>45</v>
      </c>
      <c r="K638" s="4">
        <v>10</v>
      </c>
      <c r="L638" s="5">
        <v>44489</v>
      </c>
      <c r="M638" s="4" t="s">
        <v>224</v>
      </c>
      <c r="N638" s="4">
        <v>60</v>
      </c>
      <c r="O638" s="4">
        <v>5</v>
      </c>
      <c r="P638" s="5">
        <v>44490</v>
      </c>
      <c r="Q638" s="6" t="s">
        <v>47</v>
      </c>
      <c r="R638" s="6" t="s">
        <v>47</v>
      </c>
      <c r="S638" s="6">
        <v>25.67</v>
      </c>
      <c r="T638" s="6">
        <v>25.36</v>
      </c>
      <c r="AJ638" s="4" t="s">
        <v>242</v>
      </c>
      <c r="AK638" s="4" t="s">
        <v>260</v>
      </c>
      <c r="AL638" s="4" t="s">
        <v>44</v>
      </c>
      <c r="AM638" s="4" t="s">
        <v>44</v>
      </c>
      <c r="AN638" s="4">
        <v>101.4228243</v>
      </c>
    </row>
    <row r="639" spans="1:40">
      <c r="A639" s="10" t="s">
        <v>213</v>
      </c>
      <c r="B639" s="10" t="s">
        <v>200</v>
      </c>
      <c r="C639" s="43" t="s">
        <v>154</v>
      </c>
      <c r="D639" s="4" t="s">
        <v>49</v>
      </c>
      <c r="E639" s="5">
        <v>44488</v>
      </c>
      <c r="F639" s="5">
        <v>44489</v>
      </c>
      <c r="G639" s="4" t="s">
        <v>223</v>
      </c>
      <c r="I639" s="37" t="s">
        <v>154</v>
      </c>
      <c r="J639" s="4" t="s">
        <v>45</v>
      </c>
      <c r="K639" s="4">
        <v>10</v>
      </c>
      <c r="L639" s="5">
        <v>44489</v>
      </c>
      <c r="M639" s="4" t="s">
        <v>224</v>
      </c>
      <c r="N639" s="4">
        <v>60</v>
      </c>
      <c r="O639" s="4">
        <v>5</v>
      </c>
      <c r="P639" s="5">
        <v>44490</v>
      </c>
      <c r="Q639" s="6" t="s">
        <v>47</v>
      </c>
      <c r="R639" s="6" t="s">
        <v>47</v>
      </c>
      <c r="S639" s="6">
        <v>31.72</v>
      </c>
      <c r="T639" s="6">
        <v>31.52</v>
      </c>
      <c r="AJ639" s="4" t="s">
        <v>242</v>
      </c>
      <c r="AK639" s="4" t="s">
        <v>261</v>
      </c>
      <c r="AL639" s="4" t="s">
        <v>44</v>
      </c>
      <c r="AM639" s="4" t="s">
        <v>44</v>
      </c>
      <c r="AN639" s="4">
        <v>101.4228243</v>
      </c>
    </row>
    <row r="640" spans="1:40">
      <c r="A640" s="10" t="s">
        <v>234</v>
      </c>
      <c r="B640" s="10" t="s">
        <v>200</v>
      </c>
      <c r="C640" s="43" t="s">
        <v>154</v>
      </c>
      <c r="D640" s="4" t="s">
        <v>49</v>
      </c>
      <c r="E640" s="5">
        <v>44488</v>
      </c>
      <c r="F640" s="5">
        <v>44489</v>
      </c>
      <c r="G640" s="4" t="s">
        <v>223</v>
      </c>
      <c r="I640" s="37" t="s">
        <v>154</v>
      </c>
      <c r="J640" s="4" t="s">
        <v>45</v>
      </c>
      <c r="K640" s="4">
        <v>10</v>
      </c>
      <c r="L640" s="5">
        <v>44489</v>
      </c>
      <c r="M640" s="4" t="s">
        <v>224</v>
      </c>
      <c r="N640" s="4">
        <v>60</v>
      </c>
      <c r="O640" s="4">
        <v>5</v>
      </c>
      <c r="P640" s="5">
        <v>44490</v>
      </c>
      <c r="Q640" s="6">
        <v>37.57</v>
      </c>
      <c r="R640" s="6">
        <v>35.97</v>
      </c>
      <c r="S640" s="6">
        <v>24.73</v>
      </c>
      <c r="T640" s="6">
        <v>24.72</v>
      </c>
      <c r="AJ640" s="4" t="s">
        <v>242</v>
      </c>
      <c r="AK640" s="4" t="s">
        <v>262</v>
      </c>
      <c r="AL640" s="4" t="s">
        <v>44</v>
      </c>
      <c r="AM640" s="4" t="s">
        <v>44</v>
      </c>
      <c r="AN640" s="4">
        <v>101.4228243</v>
      </c>
    </row>
    <row r="641" spans="1:40">
      <c r="A641" s="64" t="s">
        <v>263</v>
      </c>
      <c r="B641" s="64" t="s">
        <v>228</v>
      </c>
      <c r="C641" s="43" t="s">
        <v>154</v>
      </c>
      <c r="D641" s="4" t="s">
        <v>49</v>
      </c>
      <c r="E641" s="5">
        <v>44489</v>
      </c>
      <c r="F641" s="5">
        <v>44489</v>
      </c>
      <c r="G641" s="4" t="s">
        <v>223</v>
      </c>
      <c r="I641" s="37" t="s">
        <v>154</v>
      </c>
      <c r="J641" s="4" t="s">
        <v>45</v>
      </c>
      <c r="K641" s="4">
        <v>10</v>
      </c>
      <c r="L641" s="5">
        <v>44489</v>
      </c>
      <c r="M641" s="4" t="s">
        <v>224</v>
      </c>
      <c r="N641" s="4">
        <v>60</v>
      </c>
      <c r="O641" s="4">
        <v>5</v>
      </c>
      <c r="P641" s="5">
        <v>44490</v>
      </c>
      <c r="Q641" s="6" t="s">
        <v>47</v>
      </c>
      <c r="R641" s="6" t="s">
        <v>47</v>
      </c>
      <c r="S641" s="6">
        <v>25.8</v>
      </c>
      <c r="T641" s="6">
        <v>25.36</v>
      </c>
      <c r="AJ641" s="4" t="s">
        <v>247</v>
      </c>
      <c r="AK641" s="4" t="s">
        <v>264</v>
      </c>
      <c r="AL641" s="4" t="s">
        <v>44</v>
      </c>
      <c r="AM641" s="4" t="s">
        <v>44</v>
      </c>
      <c r="AN641" s="4">
        <v>84.880734000000004</v>
      </c>
    </row>
    <row r="642" spans="1:40">
      <c r="A642" s="10" t="s">
        <v>121</v>
      </c>
      <c r="B642" s="10" t="s">
        <v>59</v>
      </c>
      <c r="C642" s="43" t="s">
        <v>154</v>
      </c>
      <c r="D642" s="4" t="s">
        <v>49</v>
      </c>
      <c r="E642" s="5">
        <v>44489</v>
      </c>
      <c r="F642" s="5">
        <v>44489</v>
      </c>
      <c r="G642" s="4" t="s">
        <v>223</v>
      </c>
      <c r="I642" s="37" t="s">
        <v>154</v>
      </c>
      <c r="J642" s="4" t="s">
        <v>45</v>
      </c>
      <c r="K642" s="4">
        <v>10</v>
      </c>
      <c r="L642" s="5">
        <v>44489</v>
      </c>
      <c r="M642" s="4" t="s">
        <v>236</v>
      </c>
      <c r="N642" s="4">
        <v>60</v>
      </c>
      <c r="O642" s="4">
        <v>5</v>
      </c>
      <c r="P642" s="5">
        <v>44490</v>
      </c>
      <c r="Q642" s="145">
        <v>33.880000000000003</v>
      </c>
      <c r="R642" s="159">
        <v>33.130000000000003</v>
      </c>
      <c r="S642" s="6">
        <v>24.68</v>
      </c>
      <c r="T642" s="6">
        <v>24.82</v>
      </c>
      <c r="AJ642" s="4" t="s">
        <v>242</v>
      </c>
      <c r="AK642" s="4" t="s">
        <v>265</v>
      </c>
      <c r="AL642" s="4" t="s">
        <v>44</v>
      </c>
      <c r="AM642" s="4" t="s">
        <v>44</v>
      </c>
      <c r="AN642" s="4">
        <v>101.4228243</v>
      </c>
    </row>
    <row r="643" spans="1:40">
      <c r="A643" s="10" t="s">
        <v>123</v>
      </c>
      <c r="B643" s="10" t="s">
        <v>59</v>
      </c>
      <c r="C643" s="43" t="s">
        <v>154</v>
      </c>
      <c r="D643" s="4" t="s">
        <v>49</v>
      </c>
      <c r="E643" s="5">
        <v>44489</v>
      </c>
      <c r="F643" s="5">
        <v>44489</v>
      </c>
      <c r="G643" s="4" t="s">
        <v>223</v>
      </c>
      <c r="I643" s="37" t="s">
        <v>154</v>
      </c>
      <c r="J643" s="4" t="s">
        <v>45</v>
      </c>
      <c r="K643" s="4">
        <v>10</v>
      </c>
      <c r="L643" s="5">
        <v>44489</v>
      </c>
      <c r="M643" s="4" t="s">
        <v>236</v>
      </c>
      <c r="N643" s="4">
        <v>60</v>
      </c>
      <c r="O643" s="4">
        <v>5</v>
      </c>
      <c r="P643" s="5">
        <v>44490</v>
      </c>
      <c r="Q643" s="6">
        <v>35.28</v>
      </c>
      <c r="R643" s="6">
        <v>34.92</v>
      </c>
      <c r="S643" s="6">
        <v>26.32</v>
      </c>
      <c r="T643" s="6">
        <v>26.31</v>
      </c>
      <c r="AJ643" s="4" t="s">
        <v>251</v>
      </c>
      <c r="AK643" s="4" t="s">
        <v>266</v>
      </c>
      <c r="AL643" s="4" t="s">
        <v>44</v>
      </c>
      <c r="AM643" s="4" t="s">
        <v>44</v>
      </c>
      <c r="AN643" s="4">
        <v>83.679243249999999</v>
      </c>
    </row>
    <row r="644" spans="1:40">
      <c r="A644" s="10" t="s">
        <v>152</v>
      </c>
      <c r="B644" s="10" t="s">
        <v>59</v>
      </c>
      <c r="C644" s="43" t="s">
        <v>154</v>
      </c>
      <c r="D644" s="4" t="s">
        <v>49</v>
      </c>
      <c r="E644" s="5">
        <v>44489</v>
      </c>
      <c r="F644" s="5">
        <v>44489</v>
      </c>
      <c r="G644" s="4" t="s">
        <v>223</v>
      </c>
      <c r="I644" s="41" t="s">
        <v>154</v>
      </c>
      <c r="J644" s="41" t="s">
        <v>45</v>
      </c>
      <c r="K644" s="4">
        <v>10</v>
      </c>
      <c r="L644" s="5">
        <v>44489</v>
      </c>
      <c r="M644" s="4" t="s">
        <v>236</v>
      </c>
      <c r="N644" s="4">
        <v>60</v>
      </c>
      <c r="O644" s="28">
        <v>5</v>
      </c>
      <c r="P644" s="5">
        <v>44490</v>
      </c>
      <c r="Q644" s="6">
        <v>34.15</v>
      </c>
      <c r="R644" s="6">
        <v>35.49</v>
      </c>
      <c r="S644" s="6">
        <v>26.86</v>
      </c>
      <c r="T644" s="6">
        <v>26.91</v>
      </c>
      <c r="AJ644" s="4" t="s">
        <v>251</v>
      </c>
      <c r="AK644" s="4" t="s">
        <v>267</v>
      </c>
      <c r="AL644" s="4" t="s">
        <v>44</v>
      </c>
      <c r="AM644" s="4" t="s">
        <v>44</v>
      </c>
      <c r="AN644" s="4">
        <v>83.679243249999999</v>
      </c>
    </row>
    <row r="645" spans="1:40">
      <c r="A645" s="45" t="s">
        <v>268</v>
      </c>
      <c r="B645" s="45" t="s">
        <v>200</v>
      </c>
      <c r="C645" s="58" t="s">
        <v>154</v>
      </c>
      <c r="D645" s="48" t="s">
        <v>49</v>
      </c>
      <c r="E645" s="47">
        <v>44493</v>
      </c>
      <c r="F645" s="47">
        <v>44493</v>
      </c>
      <c r="G645" s="48" t="s">
        <v>223</v>
      </c>
      <c r="H645" s="48"/>
      <c r="I645" s="4" t="s">
        <v>154</v>
      </c>
      <c r="J645" s="4" t="s">
        <v>45</v>
      </c>
      <c r="K645" s="48">
        <v>10</v>
      </c>
      <c r="L645" s="47">
        <v>44494</v>
      </c>
      <c r="M645" s="48" t="s">
        <v>236</v>
      </c>
      <c r="N645" s="48">
        <v>60</v>
      </c>
      <c r="O645" s="4">
        <v>5</v>
      </c>
      <c r="P645" s="5">
        <v>44495</v>
      </c>
      <c r="Q645" s="51" t="s">
        <v>47</v>
      </c>
      <c r="R645" s="51" t="s">
        <v>47</v>
      </c>
      <c r="S645" s="51">
        <v>26.35</v>
      </c>
      <c r="T645" s="51">
        <v>25.94</v>
      </c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8"/>
      <c r="AG645" s="48"/>
      <c r="AH645" s="48"/>
      <c r="AI645" s="48"/>
      <c r="AJ645" s="48" t="s">
        <v>269</v>
      </c>
      <c r="AK645" s="48" t="s">
        <v>270</v>
      </c>
      <c r="AL645" s="4" t="s">
        <v>44</v>
      </c>
      <c r="AM645" s="4" t="s">
        <v>44</v>
      </c>
      <c r="AN645" s="4">
        <v>90.027205780000003</v>
      </c>
    </row>
    <row r="646" spans="1:40">
      <c r="A646" s="36" t="s">
        <v>58</v>
      </c>
      <c r="B646" s="36" t="s">
        <v>59</v>
      </c>
      <c r="C646" s="43" t="s">
        <v>154</v>
      </c>
      <c r="D646" s="4" t="s">
        <v>42</v>
      </c>
      <c r="E646" s="5">
        <v>44494</v>
      </c>
      <c r="F646" s="5">
        <v>44494</v>
      </c>
      <c r="G646" s="4" t="s">
        <v>223</v>
      </c>
      <c r="I646" s="37" t="s">
        <v>154</v>
      </c>
      <c r="J646" s="4" t="s">
        <v>45</v>
      </c>
      <c r="K646" s="4">
        <v>10</v>
      </c>
      <c r="L646" s="5">
        <v>44494</v>
      </c>
      <c r="M646" s="4" t="s">
        <v>224</v>
      </c>
      <c r="N646" s="4">
        <v>60</v>
      </c>
      <c r="O646" s="4">
        <v>5</v>
      </c>
      <c r="P646" s="5">
        <v>44495</v>
      </c>
      <c r="Q646" s="6" t="s">
        <v>47</v>
      </c>
      <c r="R646" s="6" t="s">
        <v>47</v>
      </c>
      <c r="S646" s="6">
        <v>26.05</v>
      </c>
      <c r="T646" s="6">
        <v>26.35</v>
      </c>
      <c r="V646" s="10">
        <f>IF(Q646&lt;'Master Linear Model'!$B$8, (10^((Q646-'Master Linear Model'!$B$2)/'Master Linear Model'!$A$2)),('Master Linear Model'!$B$7/2))</f>
        <v>10</v>
      </c>
      <c r="W646" s="10">
        <f>IF(R646&lt;'Master Linear Model'!$B$8, (10^((R646-'Master Linear Model'!$B$2)/'Master Linear Model'!$A$2)),('Master Linear Model'!$B$7/2))</f>
        <v>10</v>
      </c>
      <c r="X646" s="10">
        <f t="shared" ref="X646:X647" si="232">AVERAGE(V646:W646)</f>
        <v>10</v>
      </c>
      <c r="Y646" s="10">
        <f t="shared" ref="Y646:Y647" si="233">STDEV(V646:W646)</f>
        <v>0</v>
      </c>
      <c r="Z646" s="10">
        <f t="shared" ref="Z646:Z647" si="234">X646/O646</f>
        <v>2</v>
      </c>
      <c r="AA646" s="10">
        <f t="shared" ref="AA646:AA647" si="235">Y646/O646</f>
        <v>0</v>
      </c>
      <c r="AB646" s="10">
        <f t="shared" ref="AB646:AB647" si="236">(Z646*N646)/K646</f>
        <v>12</v>
      </c>
      <c r="AC646" s="10">
        <f t="shared" ref="AC646:AC647" si="237">(AA646*N646)/K646</f>
        <v>0</v>
      </c>
      <c r="AD646" s="10">
        <f t="shared" ref="AD646:AD647" si="238">AB646*100</f>
        <v>1200</v>
      </c>
      <c r="AE646" s="10">
        <f t="shared" ref="AE646:AE647" si="239">AC646*100</f>
        <v>0</v>
      </c>
      <c r="AJ646" s="4" t="s">
        <v>269</v>
      </c>
      <c r="AK646" s="4" t="s">
        <v>271</v>
      </c>
      <c r="AL646" s="4" t="s">
        <v>44</v>
      </c>
      <c r="AM646" s="4" t="s">
        <v>44</v>
      </c>
      <c r="AN646" s="4">
        <v>90.027205780000003</v>
      </c>
    </row>
    <row r="647" spans="1:40">
      <c r="A647" s="36" t="s">
        <v>58</v>
      </c>
      <c r="B647" s="36" t="s">
        <v>59</v>
      </c>
      <c r="C647" s="43" t="s">
        <v>154</v>
      </c>
      <c r="D647" s="4" t="s">
        <v>42</v>
      </c>
      <c r="E647" s="5">
        <v>44494</v>
      </c>
      <c r="F647" s="5">
        <v>44494</v>
      </c>
      <c r="G647" s="4" t="s">
        <v>155</v>
      </c>
      <c r="I647" s="37" t="s">
        <v>154</v>
      </c>
      <c r="J647" s="4" t="s">
        <v>45</v>
      </c>
      <c r="K647" s="4">
        <v>150</v>
      </c>
      <c r="L647" s="5">
        <v>44494</v>
      </c>
      <c r="M647" s="37" t="s">
        <v>46</v>
      </c>
      <c r="N647" s="4">
        <v>100</v>
      </c>
      <c r="O647" s="4">
        <v>5</v>
      </c>
      <c r="P647" s="5">
        <v>44495</v>
      </c>
      <c r="Q647" s="6" t="s">
        <v>47</v>
      </c>
      <c r="R647" s="6" t="s">
        <v>47</v>
      </c>
      <c r="S647" s="6">
        <v>28.6</v>
      </c>
      <c r="T647" s="6">
        <v>28.65</v>
      </c>
      <c r="V647" s="10">
        <f>IF(Q647&lt;'Master Linear Model'!$B$8, (10^((Q647-'Master Linear Model'!$B$2)/'Master Linear Model'!$A$2)),('Master Linear Model'!$B$7/2))</f>
        <v>10</v>
      </c>
      <c r="W647" s="10">
        <f>IF(R647&lt;'Master Linear Model'!$B$8, (10^((R647-'Master Linear Model'!$B$2)/'Master Linear Model'!$A$2)),('Master Linear Model'!$B$7/2))</f>
        <v>10</v>
      </c>
      <c r="X647" s="10">
        <f t="shared" si="232"/>
        <v>10</v>
      </c>
      <c r="Y647" s="10">
        <f t="shared" si="233"/>
        <v>0</v>
      </c>
      <c r="Z647" s="10">
        <f t="shared" si="234"/>
        <v>2</v>
      </c>
      <c r="AA647" s="10">
        <f t="shared" si="235"/>
        <v>0</v>
      </c>
      <c r="AB647" s="10">
        <f t="shared" si="236"/>
        <v>1.3333333333333333</v>
      </c>
      <c r="AC647" s="10">
        <f t="shared" si="237"/>
        <v>0</v>
      </c>
      <c r="AD647" s="10">
        <f t="shared" si="238"/>
        <v>133.33333333333331</v>
      </c>
      <c r="AE647" s="10">
        <f t="shared" si="239"/>
        <v>0</v>
      </c>
      <c r="AJ647" s="4" t="s">
        <v>269</v>
      </c>
      <c r="AK647" s="4" t="s">
        <v>272</v>
      </c>
      <c r="AL647" s="4" t="s">
        <v>44</v>
      </c>
      <c r="AM647" s="4" t="s">
        <v>44</v>
      </c>
      <c r="AN647" s="4">
        <v>90.027205780000003</v>
      </c>
    </row>
    <row r="648" spans="1:40">
      <c r="A648" s="10" t="s">
        <v>273</v>
      </c>
      <c r="B648" s="64" t="s">
        <v>200</v>
      </c>
      <c r="C648" s="43" t="s">
        <v>154</v>
      </c>
      <c r="D648" s="4" t="s">
        <v>49</v>
      </c>
      <c r="E648" s="5">
        <v>44493</v>
      </c>
      <c r="F648" s="5">
        <v>44494</v>
      </c>
      <c r="G648" s="4" t="s">
        <v>223</v>
      </c>
      <c r="I648" s="37" t="s">
        <v>154</v>
      </c>
      <c r="J648" s="4" t="s">
        <v>45</v>
      </c>
      <c r="K648" s="4">
        <v>10</v>
      </c>
      <c r="L648" s="5">
        <v>44494</v>
      </c>
      <c r="M648" s="4" t="s">
        <v>224</v>
      </c>
      <c r="N648" s="4">
        <v>60</v>
      </c>
      <c r="O648" s="4">
        <v>5</v>
      </c>
      <c r="P648" s="5">
        <v>44495</v>
      </c>
      <c r="Q648" s="6">
        <v>37.22</v>
      </c>
      <c r="R648" s="6">
        <v>35.619999999999997</v>
      </c>
      <c r="S648" s="6">
        <v>26.8</v>
      </c>
      <c r="T648" s="6">
        <v>26.52</v>
      </c>
      <c r="AJ648" s="4" t="s">
        <v>269</v>
      </c>
      <c r="AK648" s="4" t="s">
        <v>274</v>
      </c>
      <c r="AL648" s="4" t="s">
        <v>44</v>
      </c>
      <c r="AM648" s="4" t="s">
        <v>44</v>
      </c>
      <c r="AN648" s="4">
        <v>90.027205780000003</v>
      </c>
    </row>
    <row r="649" spans="1:40">
      <c r="A649" s="10" t="s">
        <v>275</v>
      </c>
      <c r="B649" s="64" t="s">
        <v>200</v>
      </c>
      <c r="C649" s="43" t="s">
        <v>154</v>
      </c>
      <c r="D649" s="4" t="s">
        <v>49</v>
      </c>
      <c r="E649" s="5">
        <v>44493</v>
      </c>
      <c r="F649" s="5">
        <v>44494</v>
      </c>
      <c r="G649" s="4" t="s">
        <v>223</v>
      </c>
      <c r="I649" s="37" t="s">
        <v>154</v>
      </c>
      <c r="J649" s="4" t="s">
        <v>45</v>
      </c>
      <c r="K649" s="4">
        <v>10</v>
      </c>
      <c r="L649" s="5">
        <v>44494</v>
      </c>
      <c r="M649" s="4" t="s">
        <v>224</v>
      </c>
      <c r="N649" s="4">
        <v>60</v>
      </c>
      <c r="O649" s="4">
        <v>5</v>
      </c>
      <c r="P649" s="5">
        <v>44495</v>
      </c>
      <c r="Q649" s="6">
        <v>35.299999999999997</v>
      </c>
      <c r="R649" s="6">
        <v>35.14</v>
      </c>
      <c r="S649" s="6">
        <v>28.16</v>
      </c>
      <c r="T649" s="6">
        <v>27.99</v>
      </c>
      <c r="AJ649" s="4" t="s">
        <v>269</v>
      </c>
      <c r="AK649" s="4" t="s">
        <v>276</v>
      </c>
      <c r="AL649" s="4" t="s">
        <v>44</v>
      </c>
      <c r="AM649" s="4" t="s">
        <v>44</v>
      </c>
      <c r="AN649" s="4">
        <v>90.027205780000003</v>
      </c>
    </row>
    <row r="650" spans="1:40">
      <c r="A650" s="10" t="s">
        <v>277</v>
      </c>
      <c r="B650" s="64" t="s">
        <v>200</v>
      </c>
      <c r="C650" s="43" t="s">
        <v>154</v>
      </c>
      <c r="D650" s="4" t="s">
        <v>49</v>
      </c>
      <c r="E650" s="5">
        <v>44493</v>
      </c>
      <c r="F650" s="5">
        <v>44494</v>
      </c>
      <c r="G650" s="4" t="s">
        <v>223</v>
      </c>
      <c r="I650" s="37" t="s">
        <v>154</v>
      </c>
      <c r="J650" s="4" t="s">
        <v>45</v>
      </c>
      <c r="K650" s="4">
        <v>10</v>
      </c>
      <c r="L650" s="5">
        <v>44494</v>
      </c>
      <c r="M650" s="4" t="s">
        <v>224</v>
      </c>
      <c r="N650" s="4">
        <v>60</v>
      </c>
      <c r="O650" s="4">
        <v>5</v>
      </c>
      <c r="P650" s="5">
        <v>44495</v>
      </c>
      <c r="Q650" s="6" t="s">
        <v>47</v>
      </c>
      <c r="R650" s="6" t="s">
        <v>47</v>
      </c>
      <c r="S650" s="6">
        <v>26.55</v>
      </c>
      <c r="T650" s="6">
        <v>26.72</v>
      </c>
      <c r="AJ650" s="4" t="s">
        <v>269</v>
      </c>
      <c r="AK650" s="4" t="s">
        <v>278</v>
      </c>
      <c r="AL650" s="4" t="s">
        <v>44</v>
      </c>
      <c r="AM650" s="4" t="s">
        <v>44</v>
      </c>
      <c r="AN650" s="4">
        <v>90.027205780000003</v>
      </c>
    </row>
    <row r="651" spans="1:40">
      <c r="A651" s="10" t="s">
        <v>279</v>
      </c>
      <c r="B651" s="64" t="s">
        <v>200</v>
      </c>
      <c r="C651" s="43" t="s">
        <v>154</v>
      </c>
      <c r="D651" s="4" t="s">
        <v>49</v>
      </c>
      <c r="E651" s="5">
        <v>44493</v>
      </c>
      <c r="F651" s="5">
        <v>44494</v>
      </c>
      <c r="G651" s="4" t="s">
        <v>223</v>
      </c>
      <c r="I651" s="37" t="s">
        <v>154</v>
      </c>
      <c r="J651" s="4" t="s">
        <v>45</v>
      </c>
      <c r="K651" s="4">
        <v>10</v>
      </c>
      <c r="L651" s="5">
        <v>44494</v>
      </c>
      <c r="M651" s="4" t="s">
        <v>224</v>
      </c>
      <c r="N651" s="4">
        <v>60</v>
      </c>
      <c r="O651" s="4">
        <v>5</v>
      </c>
      <c r="P651" s="5">
        <v>44495</v>
      </c>
      <c r="Q651" s="6" t="s">
        <v>47</v>
      </c>
      <c r="R651" s="6" t="s">
        <v>47</v>
      </c>
      <c r="S651" s="6">
        <v>27.15</v>
      </c>
      <c r="T651" s="6">
        <v>27.24</v>
      </c>
      <c r="U651" s="10" t="s">
        <v>280</v>
      </c>
      <c r="AJ651" s="4" t="s">
        <v>269</v>
      </c>
      <c r="AK651" s="4" t="s">
        <v>281</v>
      </c>
      <c r="AL651" s="4" t="s">
        <v>44</v>
      </c>
      <c r="AM651" s="4" t="s">
        <v>44</v>
      </c>
      <c r="AN651" s="4">
        <v>90.027205780000003</v>
      </c>
    </row>
    <row r="652" spans="1:40">
      <c r="A652" s="10" t="s">
        <v>282</v>
      </c>
      <c r="B652" s="64" t="s">
        <v>200</v>
      </c>
      <c r="C652" s="43" t="s">
        <v>154</v>
      </c>
      <c r="D652" s="4" t="s">
        <v>49</v>
      </c>
      <c r="E652" s="5">
        <v>44493</v>
      </c>
      <c r="F652" s="5">
        <v>44494</v>
      </c>
      <c r="G652" s="4" t="s">
        <v>223</v>
      </c>
      <c r="I652" s="37" t="s">
        <v>154</v>
      </c>
      <c r="J652" s="4" t="s">
        <v>45</v>
      </c>
      <c r="K652" s="4">
        <v>10</v>
      </c>
      <c r="L652" s="5">
        <v>44494</v>
      </c>
      <c r="M652" s="4" t="s">
        <v>224</v>
      </c>
      <c r="N652" s="4">
        <v>60</v>
      </c>
      <c r="O652" s="4">
        <v>5</v>
      </c>
      <c r="P652" s="5">
        <v>44495</v>
      </c>
      <c r="Q652" s="6" t="s">
        <v>47</v>
      </c>
      <c r="R652" s="6">
        <v>37.409999999999997</v>
      </c>
      <c r="S652" s="6">
        <v>28.58</v>
      </c>
      <c r="T652" s="6">
        <v>28.71</v>
      </c>
      <c r="AJ652" s="4" t="s">
        <v>269</v>
      </c>
      <c r="AK652" s="4" t="s">
        <v>283</v>
      </c>
      <c r="AL652" s="4" t="s">
        <v>44</v>
      </c>
      <c r="AM652" s="4" t="s">
        <v>44</v>
      </c>
      <c r="AN652" s="4">
        <v>90.027205780000003</v>
      </c>
    </row>
    <row r="653" spans="1:40">
      <c r="A653" s="10" t="s">
        <v>234</v>
      </c>
      <c r="B653" s="64" t="s">
        <v>200</v>
      </c>
      <c r="C653" s="43" t="s">
        <v>154</v>
      </c>
      <c r="D653" s="4" t="s">
        <v>49</v>
      </c>
      <c r="E653" s="5">
        <v>44495</v>
      </c>
      <c r="F653" s="5">
        <v>44495</v>
      </c>
      <c r="G653" s="4" t="s">
        <v>223</v>
      </c>
      <c r="I653" s="37" t="s">
        <v>154</v>
      </c>
      <c r="J653" s="4" t="s">
        <v>45</v>
      </c>
      <c r="K653" s="4">
        <v>10</v>
      </c>
      <c r="L653" s="5">
        <v>44495</v>
      </c>
      <c r="M653" s="4" t="s">
        <v>224</v>
      </c>
      <c r="N653" s="4">
        <v>60</v>
      </c>
      <c r="O653" s="4">
        <v>5</v>
      </c>
      <c r="P653" s="5">
        <v>44497</v>
      </c>
      <c r="Q653" s="6">
        <v>36.28</v>
      </c>
      <c r="R653" s="6">
        <v>38.07</v>
      </c>
      <c r="S653" s="6">
        <v>25.86</v>
      </c>
      <c r="T653" s="6">
        <v>25.82</v>
      </c>
      <c r="AJ653" s="4" t="s">
        <v>284</v>
      </c>
      <c r="AK653" s="4" t="s">
        <v>285</v>
      </c>
      <c r="AL653" s="4" t="s">
        <v>44</v>
      </c>
      <c r="AM653" s="4" t="s">
        <v>44</v>
      </c>
    </row>
    <row r="654" spans="1:40">
      <c r="A654" s="10" t="s">
        <v>232</v>
      </c>
      <c r="B654" s="64" t="s">
        <v>200</v>
      </c>
      <c r="C654" s="43" t="s">
        <v>154</v>
      </c>
      <c r="D654" s="4" t="s">
        <v>49</v>
      </c>
      <c r="E654" s="5">
        <v>44495</v>
      </c>
      <c r="F654" s="5">
        <v>44495</v>
      </c>
      <c r="G654" s="4" t="s">
        <v>223</v>
      </c>
      <c r="I654" s="37" t="s">
        <v>154</v>
      </c>
      <c r="J654" s="4" t="s">
        <v>45</v>
      </c>
      <c r="K654" s="4">
        <v>10</v>
      </c>
      <c r="L654" s="5">
        <v>44495</v>
      </c>
      <c r="M654" s="4" t="s">
        <v>236</v>
      </c>
      <c r="N654" s="4">
        <v>60</v>
      </c>
      <c r="O654" s="4">
        <v>5</v>
      </c>
      <c r="P654" s="5">
        <v>44497</v>
      </c>
      <c r="Q654" s="6">
        <v>36.29</v>
      </c>
      <c r="R654" s="6">
        <v>35.72</v>
      </c>
      <c r="S654" s="6">
        <v>27.63</v>
      </c>
      <c r="T654" s="6">
        <v>27.96</v>
      </c>
      <c r="AJ654" s="4" t="s">
        <v>284</v>
      </c>
      <c r="AK654" s="4" t="s">
        <v>286</v>
      </c>
      <c r="AL654" s="4" t="s">
        <v>44</v>
      </c>
      <c r="AM654" s="4" t="s">
        <v>44</v>
      </c>
    </row>
    <row r="655" spans="1:40">
      <c r="A655" s="10" t="s">
        <v>209</v>
      </c>
      <c r="B655" s="64" t="s">
        <v>200</v>
      </c>
      <c r="C655" s="43" t="s">
        <v>154</v>
      </c>
      <c r="D655" s="4" t="s">
        <v>49</v>
      </c>
      <c r="E655" s="5">
        <v>44495</v>
      </c>
      <c r="F655" s="5">
        <v>44495</v>
      </c>
      <c r="G655" s="4" t="s">
        <v>223</v>
      </c>
      <c r="I655" s="37" t="s">
        <v>154</v>
      </c>
      <c r="J655" s="4" t="s">
        <v>45</v>
      </c>
      <c r="K655" s="4">
        <v>10</v>
      </c>
      <c r="L655" s="5">
        <v>44495</v>
      </c>
      <c r="M655" s="4" t="s">
        <v>236</v>
      </c>
      <c r="N655" s="4">
        <v>60</v>
      </c>
      <c r="O655" s="4">
        <v>5</v>
      </c>
      <c r="P655" s="5">
        <v>44497</v>
      </c>
      <c r="Q655" s="6">
        <v>36.1</v>
      </c>
      <c r="R655" s="6">
        <v>36.79</v>
      </c>
      <c r="S655" s="6">
        <v>27.05</v>
      </c>
      <c r="T655" s="6">
        <v>27.17</v>
      </c>
      <c r="AJ655" s="4" t="s">
        <v>284</v>
      </c>
      <c r="AK655" s="4" t="s">
        <v>287</v>
      </c>
      <c r="AL655" s="4" t="s">
        <v>44</v>
      </c>
      <c r="AM655" s="4" t="s">
        <v>44</v>
      </c>
    </row>
    <row r="656" spans="1:40">
      <c r="A656" s="36" t="s">
        <v>58</v>
      </c>
      <c r="B656" s="36" t="s">
        <v>59</v>
      </c>
      <c r="C656" s="56" t="s">
        <v>154</v>
      </c>
      <c r="D656" s="37" t="s">
        <v>49</v>
      </c>
      <c r="E656" s="5">
        <v>44495</v>
      </c>
      <c r="F656" s="5">
        <v>44495</v>
      </c>
      <c r="G656" s="37" t="s">
        <v>223</v>
      </c>
      <c r="H656" s="37"/>
      <c r="I656" s="37" t="s">
        <v>154</v>
      </c>
      <c r="J656" s="4" t="s">
        <v>45</v>
      </c>
      <c r="K656" s="4">
        <v>10</v>
      </c>
      <c r="L656" s="5">
        <v>44495</v>
      </c>
      <c r="M656" s="37" t="s">
        <v>236</v>
      </c>
      <c r="N656" s="4">
        <v>60</v>
      </c>
      <c r="O656" s="4">
        <v>5</v>
      </c>
      <c r="P656" s="5">
        <v>44497</v>
      </c>
      <c r="Q656" s="147" t="s">
        <v>47</v>
      </c>
      <c r="R656" s="147" t="s">
        <v>47</v>
      </c>
      <c r="S656" s="6">
        <v>24.89</v>
      </c>
      <c r="T656" s="6">
        <v>24.11</v>
      </c>
      <c r="AJ656" s="4" t="s">
        <v>284</v>
      </c>
      <c r="AK656" s="4" t="s">
        <v>288</v>
      </c>
      <c r="AL656" s="4" t="s">
        <v>44</v>
      </c>
      <c r="AM656" s="4" t="s">
        <v>44</v>
      </c>
    </row>
    <row r="657" spans="1:40">
      <c r="A657" s="10" t="s">
        <v>235</v>
      </c>
      <c r="B657" s="64" t="s">
        <v>200</v>
      </c>
      <c r="C657" s="43" t="s">
        <v>154</v>
      </c>
      <c r="D657" s="4" t="s">
        <v>49</v>
      </c>
      <c r="E657" s="5">
        <v>44495</v>
      </c>
      <c r="F657" s="5">
        <v>44495</v>
      </c>
      <c r="G657" s="4" t="s">
        <v>223</v>
      </c>
      <c r="I657" s="37" t="s">
        <v>154</v>
      </c>
      <c r="J657" s="4" t="s">
        <v>45</v>
      </c>
      <c r="K657" s="4">
        <v>10</v>
      </c>
      <c r="L657" s="5">
        <v>44495</v>
      </c>
      <c r="M657" s="4" t="s">
        <v>236</v>
      </c>
      <c r="N657" s="4">
        <v>60</v>
      </c>
      <c r="O657" s="4">
        <v>5</v>
      </c>
      <c r="P657" s="5">
        <v>44497</v>
      </c>
      <c r="Q657" s="6">
        <v>32.46</v>
      </c>
      <c r="R657" s="6">
        <v>32.369999999999997</v>
      </c>
      <c r="S657" s="6">
        <v>27.05</v>
      </c>
      <c r="T657" s="6">
        <v>27.17</v>
      </c>
      <c r="AJ657" s="4" t="s">
        <v>284</v>
      </c>
      <c r="AK657" s="4" t="s">
        <v>289</v>
      </c>
      <c r="AL657" s="4" t="s">
        <v>44</v>
      </c>
      <c r="AM657" s="4" t="s">
        <v>44</v>
      </c>
    </row>
    <row r="658" spans="1:40">
      <c r="A658" s="10" t="s">
        <v>207</v>
      </c>
      <c r="B658" s="64" t="s">
        <v>200</v>
      </c>
      <c r="C658" s="43" t="s">
        <v>154</v>
      </c>
      <c r="D658" s="4" t="s">
        <v>49</v>
      </c>
      <c r="E658" s="5">
        <v>44495</v>
      </c>
      <c r="F658" s="5">
        <v>44496</v>
      </c>
      <c r="G658" s="4" t="s">
        <v>223</v>
      </c>
      <c r="I658" s="37" t="s">
        <v>154</v>
      </c>
      <c r="J658" s="4" t="s">
        <v>45</v>
      </c>
      <c r="K658" s="4">
        <v>10</v>
      </c>
      <c r="L658" s="5">
        <v>44496</v>
      </c>
      <c r="M658" s="4" t="s">
        <v>236</v>
      </c>
      <c r="N658" s="4">
        <v>60</v>
      </c>
      <c r="O658" s="4">
        <v>5</v>
      </c>
      <c r="P658" s="5">
        <v>44497</v>
      </c>
      <c r="Q658" s="6">
        <v>33.65</v>
      </c>
      <c r="R658" s="6">
        <v>35.159999999999997</v>
      </c>
      <c r="S658" s="6">
        <v>24</v>
      </c>
      <c r="T658" s="6">
        <v>23.94</v>
      </c>
      <c r="AJ658" s="4" t="s">
        <v>290</v>
      </c>
      <c r="AK658" s="4" t="s">
        <v>291</v>
      </c>
      <c r="AL658" s="4" t="s">
        <v>44</v>
      </c>
      <c r="AM658" s="4" t="s">
        <v>44</v>
      </c>
      <c r="AN658" s="4">
        <v>85.168903200000003</v>
      </c>
    </row>
    <row r="659" spans="1:40">
      <c r="A659" s="10" t="s">
        <v>207</v>
      </c>
      <c r="B659" s="64" t="s">
        <v>200</v>
      </c>
      <c r="C659" s="43" t="s">
        <v>154</v>
      </c>
      <c r="D659" s="4" t="s">
        <v>49</v>
      </c>
      <c r="E659" s="5">
        <v>44495</v>
      </c>
      <c r="F659" s="5">
        <v>44496</v>
      </c>
      <c r="G659" s="4" t="s">
        <v>292</v>
      </c>
      <c r="I659" s="37" t="s">
        <v>154</v>
      </c>
      <c r="J659" s="4" t="s">
        <v>45</v>
      </c>
      <c r="K659" s="4">
        <v>10</v>
      </c>
      <c r="L659" s="5">
        <v>44496</v>
      </c>
      <c r="M659" s="4" t="s">
        <v>236</v>
      </c>
      <c r="N659" s="4">
        <v>60</v>
      </c>
      <c r="O659" s="4">
        <v>5</v>
      </c>
      <c r="P659" s="5">
        <v>44497</v>
      </c>
      <c r="Q659" s="6">
        <v>34.5</v>
      </c>
      <c r="R659" s="6">
        <v>34.229999999999997</v>
      </c>
      <c r="S659" s="6">
        <v>24.76</v>
      </c>
      <c r="T659" s="6">
        <v>24.76</v>
      </c>
      <c r="AJ659" s="4" t="s">
        <v>290</v>
      </c>
      <c r="AK659" s="4" t="s">
        <v>293</v>
      </c>
      <c r="AL659" s="4" t="s">
        <v>44</v>
      </c>
      <c r="AM659" s="4" t="s">
        <v>44</v>
      </c>
      <c r="AN659" s="4">
        <v>85.168903200000003</v>
      </c>
    </row>
    <row r="660" spans="1:40">
      <c r="A660" s="10" t="s">
        <v>208</v>
      </c>
      <c r="B660" s="64" t="s">
        <v>200</v>
      </c>
      <c r="C660" s="43" t="s">
        <v>154</v>
      </c>
      <c r="D660" s="4" t="s">
        <v>49</v>
      </c>
      <c r="E660" s="5">
        <v>44495</v>
      </c>
      <c r="F660" s="5">
        <v>44496</v>
      </c>
      <c r="G660" s="4" t="s">
        <v>223</v>
      </c>
      <c r="I660" s="37" t="s">
        <v>154</v>
      </c>
      <c r="J660" s="4" t="s">
        <v>45</v>
      </c>
      <c r="K660" s="4">
        <v>10</v>
      </c>
      <c r="L660" s="5">
        <v>44496</v>
      </c>
      <c r="M660" s="4" t="s">
        <v>236</v>
      </c>
      <c r="N660" s="4">
        <v>60</v>
      </c>
      <c r="O660" s="4">
        <v>5</v>
      </c>
      <c r="P660" s="5">
        <v>44497</v>
      </c>
      <c r="Q660" s="6">
        <v>27.89</v>
      </c>
      <c r="R660" s="6">
        <v>27.89</v>
      </c>
      <c r="S660" s="6">
        <v>25.7</v>
      </c>
      <c r="T660" s="6">
        <v>25.89</v>
      </c>
      <c r="AJ660" s="4" t="s">
        <v>294</v>
      </c>
      <c r="AK660" s="4" t="s">
        <v>295</v>
      </c>
      <c r="AL660" s="4" t="s">
        <v>44</v>
      </c>
      <c r="AM660" s="4" t="s">
        <v>44</v>
      </c>
      <c r="AN660" s="4">
        <v>93.811301310000005</v>
      </c>
    </row>
    <row r="661" spans="1:40">
      <c r="A661" s="10" t="s">
        <v>208</v>
      </c>
      <c r="B661" s="64" t="s">
        <v>200</v>
      </c>
      <c r="C661" s="43" t="s">
        <v>154</v>
      </c>
      <c r="D661" s="4" t="s">
        <v>49</v>
      </c>
      <c r="E661" s="5">
        <v>44495</v>
      </c>
      <c r="F661" s="5">
        <v>44496</v>
      </c>
      <c r="G661" s="4" t="s">
        <v>292</v>
      </c>
      <c r="I661" s="37" t="s">
        <v>154</v>
      </c>
      <c r="J661" s="4" t="s">
        <v>45</v>
      </c>
      <c r="K661" s="4">
        <v>10</v>
      </c>
      <c r="L661" s="5">
        <v>44496</v>
      </c>
      <c r="M661" s="4" t="s">
        <v>236</v>
      </c>
      <c r="N661" s="4">
        <v>60</v>
      </c>
      <c r="O661" s="4">
        <v>5</v>
      </c>
      <c r="P661" s="5">
        <v>44497</v>
      </c>
      <c r="Q661" s="6">
        <v>29.09</v>
      </c>
      <c r="R661" s="6">
        <v>28.98</v>
      </c>
      <c r="S661" s="6">
        <v>25.7</v>
      </c>
      <c r="T661" s="6">
        <v>25.6</v>
      </c>
      <c r="AJ661" s="4" t="s">
        <v>294</v>
      </c>
      <c r="AK661" s="4" t="s">
        <v>296</v>
      </c>
      <c r="AL661" s="4" t="s">
        <v>44</v>
      </c>
      <c r="AM661" s="4" t="s">
        <v>44</v>
      </c>
      <c r="AN661" s="4">
        <v>93.811301310000005</v>
      </c>
    </row>
    <row r="662" spans="1:40">
      <c r="A662" s="10" t="s">
        <v>230</v>
      </c>
      <c r="B662" s="64" t="s">
        <v>200</v>
      </c>
      <c r="C662" s="43" t="s">
        <v>154</v>
      </c>
      <c r="D662" s="4" t="s">
        <v>49</v>
      </c>
      <c r="E662" s="5">
        <v>44495</v>
      </c>
      <c r="F662" s="5">
        <v>44496</v>
      </c>
      <c r="G662" s="4" t="s">
        <v>223</v>
      </c>
      <c r="I662" s="37" t="s">
        <v>154</v>
      </c>
      <c r="J662" s="4" t="s">
        <v>45</v>
      </c>
      <c r="K662" s="4">
        <v>10</v>
      </c>
      <c r="L662" s="5">
        <v>44496</v>
      </c>
      <c r="M662" s="4" t="s">
        <v>224</v>
      </c>
      <c r="N662" s="4">
        <v>60</v>
      </c>
      <c r="O662" s="4">
        <v>5</v>
      </c>
      <c r="P662" s="5">
        <v>44496</v>
      </c>
      <c r="Q662" s="6" t="s">
        <v>47</v>
      </c>
      <c r="R662" s="6" t="s">
        <v>47</v>
      </c>
      <c r="S662" s="6">
        <v>27.85</v>
      </c>
      <c r="T662" s="6">
        <v>27.97</v>
      </c>
      <c r="AJ662" s="4" t="s">
        <v>284</v>
      </c>
      <c r="AK662" s="4" t="s">
        <v>297</v>
      </c>
      <c r="AL662" s="4" t="s">
        <v>44</v>
      </c>
      <c r="AM662" s="4" t="s">
        <v>44</v>
      </c>
    </row>
    <row r="663" spans="1:40">
      <c r="A663" s="10" t="s">
        <v>213</v>
      </c>
      <c r="B663" s="64" t="s">
        <v>200</v>
      </c>
      <c r="C663" s="43" t="s">
        <v>154</v>
      </c>
      <c r="D663" s="4" t="s">
        <v>49</v>
      </c>
      <c r="E663" s="5">
        <v>44495</v>
      </c>
      <c r="F663" s="5">
        <v>44496</v>
      </c>
      <c r="G663" s="4" t="s">
        <v>223</v>
      </c>
      <c r="I663" s="37" t="s">
        <v>154</v>
      </c>
      <c r="J663" s="4" t="s">
        <v>45</v>
      </c>
      <c r="K663" s="4">
        <v>10</v>
      </c>
      <c r="L663" s="5">
        <v>44496</v>
      </c>
      <c r="M663" s="4" t="s">
        <v>224</v>
      </c>
      <c r="N663" s="4">
        <v>60</v>
      </c>
      <c r="O663" s="4">
        <v>5</v>
      </c>
      <c r="P663" s="5">
        <v>44497</v>
      </c>
      <c r="Q663" s="6" t="s">
        <v>47</v>
      </c>
      <c r="R663" s="6" t="s">
        <v>47</v>
      </c>
      <c r="S663" s="6">
        <v>29.17</v>
      </c>
      <c r="T663" s="6">
        <v>29.56</v>
      </c>
      <c r="AJ663" s="4" t="s">
        <v>284</v>
      </c>
      <c r="AK663" s="4" t="s">
        <v>298</v>
      </c>
      <c r="AL663" s="4" t="s">
        <v>44</v>
      </c>
      <c r="AM663" s="4" t="s">
        <v>44</v>
      </c>
    </row>
    <row r="664" spans="1:40">
      <c r="A664" s="10" t="s">
        <v>205</v>
      </c>
      <c r="B664" s="64" t="s">
        <v>200</v>
      </c>
      <c r="C664" s="43" t="s">
        <v>154</v>
      </c>
      <c r="D664" s="4" t="s">
        <v>49</v>
      </c>
      <c r="E664" s="5">
        <v>44495</v>
      </c>
      <c r="F664" s="5">
        <v>44496</v>
      </c>
      <c r="G664" s="4" t="s">
        <v>223</v>
      </c>
      <c r="I664" s="37" t="s">
        <v>154</v>
      </c>
      <c r="J664" s="4" t="s">
        <v>45</v>
      </c>
      <c r="K664" s="4">
        <v>10</v>
      </c>
      <c r="L664" s="5">
        <v>44496</v>
      </c>
      <c r="M664" s="4" t="s">
        <v>236</v>
      </c>
      <c r="N664" s="4">
        <v>60</v>
      </c>
      <c r="O664" s="4">
        <v>5</v>
      </c>
      <c r="P664" s="5">
        <v>44497</v>
      </c>
      <c r="Q664" s="6" t="s">
        <v>47</v>
      </c>
      <c r="R664" s="6" t="s">
        <v>47</v>
      </c>
      <c r="S664" s="6">
        <v>24.61</v>
      </c>
      <c r="T664" s="6">
        <v>24.69</v>
      </c>
      <c r="AJ664" s="4" t="s">
        <v>290</v>
      </c>
      <c r="AK664" s="4" t="s">
        <v>299</v>
      </c>
      <c r="AL664" s="4" t="s">
        <v>44</v>
      </c>
      <c r="AM664" s="4" t="s">
        <v>44</v>
      </c>
      <c r="AN664" s="4">
        <v>85.168903200000003</v>
      </c>
    </row>
    <row r="665" spans="1:40">
      <c r="A665" s="10" t="s">
        <v>205</v>
      </c>
      <c r="B665" s="64" t="s">
        <v>200</v>
      </c>
      <c r="C665" s="43" t="s">
        <v>154</v>
      </c>
      <c r="D665" s="4" t="s">
        <v>49</v>
      </c>
      <c r="E665" s="5">
        <v>44495</v>
      </c>
      <c r="F665" s="5">
        <v>44496</v>
      </c>
      <c r="G665" s="4" t="s">
        <v>292</v>
      </c>
      <c r="I665" s="37" t="s">
        <v>154</v>
      </c>
      <c r="J665" s="4" t="s">
        <v>45</v>
      </c>
      <c r="K665" s="4">
        <v>10</v>
      </c>
      <c r="L665" s="5">
        <v>44496</v>
      </c>
      <c r="M665" s="4" t="s">
        <v>236</v>
      </c>
      <c r="N665" s="4">
        <v>60</v>
      </c>
      <c r="O665" s="4">
        <v>5</v>
      </c>
      <c r="P665" s="5">
        <v>44497</v>
      </c>
      <c r="Q665" s="6" t="s">
        <v>47</v>
      </c>
      <c r="R665" s="6" t="s">
        <v>47</v>
      </c>
      <c r="S665" s="6">
        <v>24.63</v>
      </c>
      <c r="T665" s="6">
        <v>24.55</v>
      </c>
      <c r="AJ665" s="4" t="s">
        <v>290</v>
      </c>
      <c r="AK665" s="4" t="s">
        <v>300</v>
      </c>
      <c r="AL665" s="4" t="s">
        <v>44</v>
      </c>
      <c r="AM665" s="4" t="s">
        <v>44</v>
      </c>
      <c r="AN665" s="4">
        <v>85.168903200000003</v>
      </c>
    </row>
    <row r="666" spans="1:40">
      <c r="A666" s="10" t="s">
        <v>121</v>
      </c>
      <c r="B666" s="10" t="s">
        <v>59</v>
      </c>
      <c r="C666" s="43" t="s">
        <v>154</v>
      </c>
      <c r="D666" s="4" t="s">
        <v>49</v>
      </c>
      <c r="E666" s="5">
        <v>44496</v>
      </c>
      <c r="F666" s="5">
        <v>44496</v>
      </c>
      <c r="G666" s="4" t="s">
        <v>223</v>
      </c>
      <c r="I666" s="37" t="s">
        <v>154</v>
      </c>
      <c r="J666" s="4" t="s">
        <v>45</v>
      </c>
      <c r="K666" s="4">
        <v>10</v>
      </c>
      <c r="L666" s="5">
        <v>44496</v>
      </c>
      <c r="M666" s="4" t="s">
        <v>236</v>
      </c>
      <c r="N666" s="4">
        <v>60</v>
      </c>
      <c r="O666" s="4">
        <v>5</v>
      </c>
      <c r="P666" s="5">
        <v>44497</v>
      </c>
      <c r="Q666" s="145" t="s">
        <v>47</v>
      </c>
      <c r="R666" s="159" t="s">
        <v>47</v>
      </c>
      <c r="S666" s="6" t="s">
        <v>47</v>
      </c>
      <c r="T666" s="6" t="s">
        <v>47</v>
      </c>
      <c r="AJ666" s="4" t="s">
        <v>284</v>
      </c>
      <c r="AK666" s="4" t="s">
        <v>301</v>
      </c>
      <c r="AL666" s="4" t="s">
        <v>44</v>
      </c>
      <c r="AM666" s="4" t="s">
        <v>44</v>
      </c>
    </row>
    <row r="667" spans="1:40">
      <c r="A667" s="10" t="s">
        <v>123</v>
      </c>
      <c r="B667" s="10" t="s">
        <v>59</v>
      </c>
      <c r="C667" s="43" t="s">
        <v>154</v>
      </c>
      <c r="D667" s="4" t="s">
        <v>49</v>
      </c>
      <c r="E667" s="5">
        <v>44496</v>
      </c>
      <c r="F667" s="5">
        <v>44496</v>
      </c>
      <c r="G667" s="4" t="s">
        <v>223</v>
      </c>
      <c r="I667" s="37" t="s">
        <v>154</v>
      </c>
      <c r="J667" s="4" t="s">
        <v>45</v>
      </c>
      <c r="K667" s="4">
        <v>10</v>
      </c>
      <c r="L667" s="5">
        <v>44496</v>
      </c>
      <c r="M667" s="4" t="s">
        <v>236</v>
      </c>
      <c r="N667" s="4">
        <v>60</v>
      </c>
      <c r="O667" s="4">
        <v>5</v>
      </c>
      <c r="P667" s="5">
        <v>44497</v>
      </c>
      <c r="Q667" s="6">
        <v>39.33</v>
      </c>
      <c r="R667" s="6">
        <v>39.15</v>
      </c>
      <c r="S667" s="6">
        <v>32.39</v>
      </c>
      <c r="T667" s="6">
        <v>33.090000000000003</v>
      </c>
      <c r="AJ667" s="4" t="s">
        <v>284</v>
      </c>
      <c r="AK667" s="4" t="s">
        <v>301</v>
      </c>
      <c r="AL667" s="4" t="s">
        <v>44</v>
      </c>
      <c r="AM667" s="4" t="s">
        <v>44</v>
      </c>
    </row>
    <row r="668" spans="1:40">
      <c r="A668" s="10" t="s">
        <v>152</v>
      </c>
      <c r="B668" s="10" t="s">
        <v>59</v>
      </c>
      <c r="C668" s="43" t="s">
        <v>154</v>
      </c>
      <c r="D668" s="4" t="s">
        <v>49</v>
      </c>
      <c r="E668" s="5">
        <v>44496</v>
      </c>
      <c r="F668" s="5">
        <v>44496</v>
      </c>
      <c r="G668" s="4" t="s">
        <v>223</v>
      </c>
      <c r="I668" s="37" t="s">
        <v>154</v>
      </c>
      <c r="J668" s="4" t="s">
        <v>45</v>
      </c>
      <c r="K668" s="4">
        <v>10</v>
      </c>
      <c r="L668" s="5">
        <v>44496</v>
      </c>
      <c r="M668" s="4" t="s">
        <v>236</v>
      </c>
      <c r="N668" s="4">
        <v>60</v>
      </c>
      <c r="O668" s="4">
        <v>5</v>
      </c>
      <c r="P668" s="5">
        <v>44497</v>
      </c>
      <c r="Q668" s="6">
        <v>36.81</v>
      </c>
      <c r="R668" s="6">
        <v>35.369999999999997</v>
      </c>
      <c r="S668" s="6">
        <v>27.9</v>
      </c>
      <c r="T668" s="6">
        <v>27.86</v>
      </c>
      <c r="AJ668" s="4" t="s">
        <v>284</v>
      </c>
      <c r="AK668" s="4" t="s">
        <v>302</v>
      </c>
      <c r="AL668" s="4" t="s">
        <v>44</v>
      </c>
      <c r="AM668" s="4" t="s">
        <v>44</v>
      </c>
    </row>
    <row r="669" spans="1:40">
      <c r="A669" s="10" t="s">
        <v>193</v>
      </c>
      <c r="B669" s="64" t="s">
        <v>194</v>
      </c>
      <c r="C669" s="43" t="s">
        <v>154</v>
      </c>
      <c r="D669" s="4" t="s">
        <v>49</v>
      </c>
      <c r="E669" s="5">
        <v>44496</v>
      </c>
      <c r="F669" s="5">
        <v>44496</v>
      </c>
      <c r="G669" s="4" t="s">
        <v>223</v>
      </c>
      <c r="I669" s="37" t="s">
        <v>154</v>
      </c>
      <c r="J669" s="4" t="s">
        <v>45</v>
      </c>
      <c r="K669" s="4">
        <v>10</v>
      </c>
      <c r="L669" s="5">
        <v>44496</v>
      </c>
      <c r="M669" s="4" t="s">
        <v>224</v>
      </c>
      <c r="N669" s="4">
        <v>60</v>
      </c>
      <c r="O669" s="4">
        <v>5</v>
      </c>
      <c r="P669" s="5">
        <v>44497</v>
      </c>
      <c r="Q669" s="6">
        <v>37.39</v>
      </c>
      <c r="R669" s="6" t="s">
        <v>47</v>
      </c>
      <c r="S669" s="6">
        <v>26.28</v>
      </c>
      <c r="T669" s="6">
        <v>26.47</v>
      </c>
      <c r="AJ669" s="4" t="s">
        <v>284</v>
      </c>
      <c r="AK669" s="4" t="s">
        <v>303</v>
      </c>
      <c r="AL669" s="4" t="s">
        <v>44</v>
      </c>
      <c r="AM669" s="4" t="s">
        <v>44</v>
      </c>
    </row>
    <row r="670" spans="1:40">
      <c r="A670" s="10" t="s">
        <v>87</v>
      </c>
      <c r="B670" s="36" t="s">
        <v>61</v>
      </c>
      <c r="C670" s="43" t="s">
        <v>154</v>
      </c>
      <c r="D670" s="4" t="s">
        <v>49</v>
      </c>
      <c r="E670" s="5">
        <v>44496</v>
      </c>
      <c r="F670" s="5">
        <v>44496</v>
      </c>
      <c r="G670" s="4" t="s">
        <v>223</v>
      </c>
      <c r="I670" s="37" t="s">
        <v>154</v>
      </c>
      <c r="J670" s="4" t="s">
        <v>45</v>
      </c>
      <c r="K670" s="4">
        <v>10</v>
      </c>
      <c r="L670" s="5">
        <v>44496</v>
      </c>
      <c r="M670" s="4" t="s">
        <v>236</v>
      </c>
      <c r="N670" s="4">
        <v>60</v>
      </c>
      <c r="O670" s="4">
        <v>5</v>
      </c>
      <c r="P670" s="5">
        <v>44497</v>
      </c>
      <c r="Q670" s="6">
        <v>32.14</v>
      </c>
      <c r="R670" s="6">
        <v>31.99</v>
      </c>
      <c r="S670" s="6">
        <v>27.24</v>
      </c>
      <c r="T670" s="6">
        <v>27.09</v>
      </c>
      <c r="AJ670" s="4" t="s">
        <v>284</v>
      </c>
      <c r="AK670" s="4" t="s">
        <v>304</v>
      </c>
      <c r="AL670" s="4" t="s">
        <v>44</v>
      </c>
      <c r="AM670" s="4" t="s">
        <v>44</v>
      </c>
    </row>
    <row r="671" spans="1:40">
      <c r="A671" s="10" t="s">
        <v>196</v>
      </c>
      <c r="B671" s="36" t="s">
        <v>61</v>
      </c>
      <c r="C671" s="43" t="s">
        <v>154</v>
      </c>
      <c r="D671" s="4" t="s">
        <v>49</v>
      </c>
      <c r="E671" s="5">
        <v>44496</v>
      </c>
      <c r="F671" s="5">
        <v>44496</v>
      </c>
      <c r="G671" s="4" t="s">
        <v>223</v>
      </c>
      <c r="I671" s="37" t="s">
        <v>154</v>
      </c>
      <c r="J671" s="4" t="s">
        <v>45</v>
      </c>
      <c r="K671" s="4">
        <v>10</v>
      </c>
      <c r="L671" s="5">
        <v>44496</v>
      </c>
      <c r="M671" s="4" t="s">
        <v>236</v>
      </c>
      <c r="N671" s="4">
        <v>60</v>
      </c>
      <c r="O671" s="4">
        <v>5</v>
      </c>
      <c r="P671" s="5">
        <v>44497</v>
      </c>
      <c r="Q671" s="6">
        <v>39.979999999999997</v>
      </c>
      <c r="R671" s="6">
        <v>37.200000000000003</v>
      </c>
      <c r="S671" s="6">
        <v>27.55</v>
      </c>
      <c r="T671" s="6">
        <v>27.33</v>
      </c>
      <c r="AJ671" s="4" t="s">
        <v>284</v>
      </c>
      <c r="AK671" s="4" t="s">
        <v>305</v>
      </c>
      <c r="AL671" s="4" t="s">
        <v>44</v>
      </c>
      <c r="AM671" s="4" t="s">
        <v>44</v>
      </c>
    </row>
    <row r="672" spans="1:40">
      <c r="A672" s="10" t="s">
        <v>203</v>
      </c>
      <c r="B672" s="64" t="s">
        <v>200</v>
      </c>
      <c r="C672" s="43" t="s">
        <v>44</v>
      </c>
      <c r="D672" s="4" t="s">
        <v>49</v>
      </c>
      <c r="E672" s="5">
        <v>44495</v>
      </c>
      <c r="F672" s="5">
        <v>44495</v>
      </c>
      <c r="G672" s="4" t="s">
        <v>223</v>
      </c>
      <c r="I672" s="37" t="s">
        <v>154</v>
      </c>
      <c r="J672" s="4" t="s">
        <v>45</v>
      </c>
      <c r="K672" s="4">
        <v>10</v>
      </c>
      <c r="L672" s="5">
        <v>44495</v>
      </c>
      <c r="M672" s="4" t="s">
        <v>236</v>
      </c>
      <c r="N672" s="4">
        <v>60</v>
      </c>
      <c r="O672" s="4">
        <v>5</v>
      </c>
      <c r="P672" s="5">
        <v>44497</v>
      </c>
      <c r="Q672" s="6">
        <v>44.23</v>
      </c>
      <c r="R672" s="6" t="s">
        <v>47</v>
      </c>
      <c r="S672" s="6" t="s">
        <v>47</v>
      </c>
      <c r="T672" s="6" t="s">
        <v>47</v>
      </c>
      <c r="AJ672" s="4" t="s">
        <v>294</v>
      </c>
      <c r="AK672" s="4" t="s">
        <v>306</v>
      </c>
      <c r="AL672" s="4" t="s">
        <v>44</v>
      </c>
      <c r="AM672" s="4" t="s">
        <v>44</v>
      </c>
      <c r="AN672" s="4">
        <v>93.811301310000005</v>
      </c>
    </row>
    <row r="673" spans="1:40">
      <c r="A673" s="10" t="s">
        <v>203</v>
      </c>
      <c r="B673" s="64" t="s">
        <v>200</v>
      </c>
      <c r="C673" s="43" t="s">
        <v>44</v>
      </c>
      <c r="D673" s="4" t="s">
        <v>49</v>
      </c>
      <c r="E673" s="5">
        <v>44495</v>
      </c>
      <c r="F673" s="5">
        <v>44495</v>
      </c>
      <c r="G673" s="4" t="s">
        <v>292</v>
      </c>
      <c r="I673" s="37" t="s">
        <v>154</v>
      </c>
      <c r="J673" s="4" t="s">
        <v>45</v>
      </c>
      <c r="K673" s="4">
        <v>10</v>
      </c>
      <c r="L673" s="5">
        <v>44495</v>
      </c>
      <c r="M673" s="4" t="s">
        <v>236</v>
      </c>
      <c r="N673" s="4">
        <v>60</v>
      </c>
      <c r="O673" s="4">
        <v>5</v>
      </c>
      <c r="P673" s="5">
        <v>44497</v>
      </c>
      <c r="Q673" s="6">
        <v>37.75</v>
      </c>
      <c r="R673" s="6">
        <v>37.72</v>
      </c>
      <c r="S673" s="6">
        <v>25.9</v>
      </c>
      <c r="T673" s="6">
        <v>25.81</v>
      </c>
      <c r="AJ673" s="4" t="s">
        <v>294</v>
      </c>
      <c r="AK673" s="4" t="s">
        <v>307</v>
      </c>
      <c r="AL673" s="4" t="s">
        <v>44</v>
      </c>
      <c r="AM673" s="4" t="s">
        <v>44</v>
      </c>
      <c r="AN673" s="4">
        <v>93.811301310000005</v>
      </c>
    </row>
    <row r="674" spans="1:40">
      <c r="A674" s="64" t="s">
        <v>263</v>
      </c>
      <c r="B674" s="64" t="s">
        <v>228</v>
      </c>
      <c r="C674" s="43" t="s">
        <v>154</v>
      </c>
      <c r="D674" s="4" t="s">
        <v>49</v>
      </c>
      <c r="E674" s="5">
        <v>44496</v>
      </c>
      <c r="F674" s="5">
        <v>44496</v>
      </c>
      <c r="G674" s="4" t="s">
        <v>223</v>
      </c>
      <c r="I674" s="37" t="s">
        <v>154</v>
      </c>
      <c r="J674" s="4" t="s">
        <v>45</v>
      </c>
      <c r="K674" s="4">
        <v>10</v>
      </c>
      <c r="L674" s="5">
        <v>44496</v>
      </c>
      <c r="M674" s="4" t="s">
        <v>224</v>
      </c>
      <c r="N674" s="4">
        <v>60</v>
      </c>
      <c r="O674" s="4">
        <v>5</v>
      </c>
      <c r="P674" s="5">
        <v>44497</v>
      </c>
      <c r="Q674" s="6" t="s">
        <v>47</v>
      </c>
      <c r="R674" s="6">
        <v>38.43</v>
      </c>
      <c r="S674" s="6">
        <v>27.29</v>
      </c>
      <c r="T674" s="6">
        <v>27.16</v>
      </c>
      <c r="AJ674" s="4" t="s">
        <v>284</v>
      </c>
      <c r="AK674" s="4" t="s">
        <v>308</v>
      </c>
      <c r="AL674" s="4" t="s">
        <v>44</v>
      </c>
      <c r="AM674" s="4" t="s">
        <v>44</v>
      </c>
    </row>
    <row r="675" spans="1:40">
      <c r="A675" s="10" t="s">
        <v>121</v>
      </c>
      <c r="B675" s="36" t="s">
        <v>59</v>
      </c>
      <c r="C675" s="43" t="s">
        <v>154</v>
      </c>
      <c r="D675" s="4" t="s">
        <v>42</v>
      </c>
      <c r="E675" s="5">
        <v>44496</v>
      </c>
      <c r="F675" s="5">
        <v>44496</v>
      </c>
      <c r="G675" s="4" t="s">
        <v>223</v>
      </c>
      <c r="I675" s="37" t="s">
        <v>154</v>
      </c>
      <c r="J675" s="4" t="s">
        <v>45</v>
      </c>
      <c r="K675" s="4">
        <v>10</v>
      </c>
      <c r="L675" s="5">
        <v>44496</v>
      </c>
      <c r="M675" s="4" t="s">
        <v>236</v>
      </c>
      <c r="N675" s="4">
        <v>60</v>
      </c>
      <c r="O675" s="4">
        <v>5</v>
      </c>
      <c r="P675" s="5">
        <v>44497</v>
      </c>
      <c r="Q675" s="6" t="s">
        <v>47</v>
      </c>
      <c r="R675" s="6" t="s">
        <v>47</v>
      </c>
      <c r="S675" s="6">
        <v>24.06</v>
      </c>
      <c r="T675" s="6">
        <v>24</v>
      </c>
      <c r="V675" s="10">
        <f>IF(Q675&lt;'Master Linear Model'!$B$8, (10^((Q675-'Master Linear Model'!$B$2)/'Master Linear Model'!$A$2)),('Master Linear Model'!$B$7/2))</f>
        <v>10</v>
      </c>
      <c r="W675" s="10">
        <f>IF(R675&lt;'Master Linear Model'!$B$8, (10^((R675-'Master Linear Model'!$B$2)/'Master Linear Model'!$A$2)),('Master Linear Model'!$B$7/2))</f>
        <v>10</v>
      </c>
      <c r="X675" s="10">
        <f>AVERAGE(V675:W675)</f>
        <v>10</v>
      </c>
      <c r="Y675" s="10">
        <f>STDEV(V675:W675)</f>
        <v>0</v>
      </c>
      <c r="Z675" s="10">
        <f>X675/O675</f>
        <v>2</v>
      </c>
      <c r="AA675" s="10">
        <f>Y675/O675</f>
        <v>0</v>
      </c>
      <c r="AB675" s="10">
        <f>(Z675*N675)/K675</f>
        <v>12</v>
      </c>
      <c r="AC675" s="10">
        <f>(AA675*N675)/K675</f>
        <v>0</v>
      </c>
      <c r="AD675" s="10">
        <f>AB675*100</f>
        <v>1200</v>
      </c>
      <c r="AE675" s="10">
        <f>AC675*100</f>
        <v>0</v>
      </c>
      <c r="AJ675" s="4" t="s">
        <v>290</v>
      </c>
      <c r="AK675" s="4" t="s">
        <v>309</v>
      </c>
      <c r="AL675" s="4" t="s">
        <v>44</v>
      </c>
      <c r="AM675" s="4" t="s">
        <v>44</v>
      </c>
      <c r="AN675" s="4">
        <v>85.168903200000003</v>
      </c>
    </row>
    <row r="676" spans="1:40">
      <c r="A676" s="27" t="s">
        <v>152</v>
      </c>
      <c r="B676" s="40" t="s">
        <v>59</v>
      </c>
      <c r="C676" s="54" t="s">
        <v>154</v>
      </c>
      <c r="D676" s="28" t="s">
        <v>42</v>
      </c>
      <c r="E676" s="29">
        <v>44496</v>
      </c>
      <c r="F676" s="29">
        <v>44496</v>
      </c>
      <c r="G676" s="28" t="s">
        <v>223</v>
      </c>
      <c r="H676" s="28"/>
      <c r="I676" s="41" t="s">
        <v>154</v>
      </c>
      <c r="J676" s="41" t="s">
        <v>45</v>
      </c>
      <c r="K676" s="28">
        <v>10</v>
      </c>
      <c r="L676" s="29">
        <v>44496</v>
      </c>
      <c r="M676" s="28" t="s">
        <v>236</v>
      </c>
      <c r="N676" s="28">
        <v>60</v>
      </c>
      <c r="O676" s="28">
        <v>5</v>
      </c>
      <c r="P676" s="29">
        <v>44497</v>
      </c>
      <c r="Q676" s="32">
        <v>39.46</v>
      </c>
      <c r="R676" s="32" t="s">
        <v>47</v>
      </c>
      <c r="S676" s="32">
        <v>23.46</v>
      </c>
      <c r="T676" s="32">
        <v>23.62</v>
      </c>
      <c r="U676" s="27"/>
      <c r="V676" s="27">
        <f>IF(Q676&lt;'Master Linear Model'!$B$8, (10^((Q676-'Master Linear Model'!$B$2)/'Master Linear Model'!$A$2)),('Master Linear Model'!$B$7/2))</f>
        <v>10</v>
      </c>
      <c r="W676" s="27">
        <f>IF(R676&lt;'Master Linear Model'!$B$8, (10^((R676-'Master Linear Model'!$B$2)/'Master Linear Model'!$A$2)),('Master Linear Model'!$B$7/2))</f>
        <v>10</v>
      </c>
      <c r="X676" s="27">
        <f>AVERAGE(V676:W676)</f>
        <v>10</v>
      </c>
      <c r="Y676" s="27">
        <f>STDEV(V676:W676)</f>
        <v>0</v>
      </c>
      <c r="Z676" s="27">
        <f>X676/O676</f>
        <v>2</v>
      </c>
      <c r="AA676" s="27">
        <f>Y676/O676</f>
        <v>0</v>
      </c>
      <c r="AB676" s="27">
        <f>(Z676*N676)/K676</f>
        <v>12</v>
      </c>
      <c r="AC676" s="27">
        <f>(AA676*N676)/K676</f>
        <v>0</v>
      </c>
      <c r="AD676" s="27">
        <f>AB676*100</f>
        <v>1200</v>
      </c>
      <c r="AE676" s="27">
        <f>AC676*100</f>
        <v>0</v>
      </c>
      <c r="AF676" s="28"/>
      <c r="AG676" s="28"/>
      <c r="AH676" s="28"/>
      <c r="AI676" s="28"/>
      <c r="AJ676" s="4" t="s">
        <v>290</v>
      </c>
      <c r="AK676" s="28" t="s">
        <v>310</v>
      </c>
      <c r="AL676" s="4" t="s">
        <v>44</v>
      </c>
      <c r="AM676" s="4" t="s">
        <v>44</v>
      </c>
      <c r="AN676" s="4">
        <v>85.168903200000003</v>
      </c>
    </row>
    <row r="677" spans="1:40">
      <c r="A677" s="10" t="s">
        <v>58</v>
      </c>
      <c r="B677" s="10" t="s">
        <v>59</v>
      </c>
      <c r="C677" s="43" t="s">
        <v>311</v>
      </c>
      <c r="D677" s="4" t="s">
        <v>42</v>
      </c>
      <c r="E677" s="5">
        <v>44501</v>
      </c>
      <c r="F677" s="5">
        <v>44501</v>
      </c>
      <c r="G677" s="4" t="s">
        <v>312</v>
      </c>
      <c r="I677" s="4" t="s">
        <v>154</v>
      </c>
      <c r="J677" s="4" t="s">
        <v>45</v>
      </c>
      <c r="K677" s="4">
        <v>10</v>
      </c>
      <c r="L677" s="5">
        <v>44501</v>
      </c>
      <c r="M677" s="4" t="s">
        <v>224</v>
      </c>
      <c r="N677" s="4">
        <v>47</v>
      </c>
      <c r="O677" s="4">
        <v>5</v>
      </c>
      <c r="P677" s="5">
        <v>44503</v>
      </c>
      <c r="Q677" s="6" t="s">
        <v>47</v>
      </c>
      <c r="R677" s="6" t="s">
        <v>47</v>
      </c>
      <c r="S677" s="6">
        <v>28.952774099999999</v>
      </c>
      <c r="T677" s="6">
        <v>29.179913540000001</v>
      </c>
      <c r="V677" s="10">
        <f>IF(Q677&lt;'Master Linear Model'!$B$8, (10^((Q677-'Master Linear Model'!$B$2)/'Master Linear Model'!$A$2)),('Master Linear Model'!$B$7/2))</f>
        <v>10</v>
      </c>
      <c r="W677" s="10">
        <f>IF(R677&lt;'Master Linear Model'!$B$8, (10^((R677-'Master Linear Model'!$B$2)/'Master Linear Model'!$A$2)),('Master Linear Model'!$B$7/2))</f>
        <v>10</v>
      </c>
      <c r="X677" s="10">
        <f t="shared" ref="X677:X678" si="240">AVERAGE(V677:W677)</f>
        <v>10</v>
      </c>
      <c r="Y677" s="10">
        <f t="shared" ref="Y677:Y678" si="241">STDEV(V677:W677)</f>
        <v>0</v>
      </c>
      <c r="Z677" s="10">
        <f t="shared" ref="Z677:Z678" si="242">X677/O677</f>
        <v>2</v>
      </c>
      <c r="AA677" s="10">
        <f t="shared" ref="AA677:AA678" si="243">Y677/O677</f>
        <v>0</v>
      </c>
      <c r="AB677" s="10">
        <f t="shared" ref="AB677:AB678" si="244">(Z677*N677)/K677</f>
        <v>9.4</v>
      </c>
      <c r="AC677" s="10">
        <f t="shared" ref="AC677:AC678" si="245">(AA677*N677)/K677</f>
        <v>0</v>
      </c>
      <c r="AD677" s="10">
        <f t="shared" ref="AD677:AD678" si="246">AB677*100</f>
        <v>940</v>
      </c>
      <c r="AE677" s="10">
        <f t="shared" ref="AE677:AE678" si="247">AC677*100</f>
        <v>0</v>
      </c>
      <c r="AJ677" s="4" t="s">
        <v>313</v>
      </c>
      <c r="AK677" s="4" t="s">
        <v>314</v>
      </c>
      <c r="AL677" s="4" t="s">
        <v>72</v>
      </c>
      <c r="AM677" s="4" t="s">
        <v>72</v>
      </c>
    </row>
    <row r="678" spans="1:40">
      <c r="A678" s="10" t="s">
        <v>58</v>
      </c>
      <c r="B678" s="10" t="s">
        <v>59</v>
      </c>
      <c r="C678" s="43" t="s">
        <v>311</v>
      </c>
      <c r="D678" s="4" t="s">
        <v>42</v>
      </c>
      <c r="E678" s="5">
        <v>44501</v>
      </c>
      <c r="F678" s="5">
        <v>44501</v>
      </c>
      <c r="G678" s="4" t="s">
        <v>155</v>
      </c>
      <c r="I678" s="37" t="s">
        <v>154</v>
      </c>
      <c r="J678" s="4" t="s">
        <v>45</v>
      </c>
      <c r="K678" s="4">
        <v>150</v>
      </c>
      <c r="L678" s="5">
        <v>44501</v>
      </c>
      <c r="M678" s="4" t="s">
        <v>46</v>
      </c>
      <c r="N678" s="4">
        <v>100</v>
      </c>
      <c r="O678" s="4">
        <v>5</v>
      </c>
      <c r="P678" s="5">
        <v>44503</v>
      </c>
      <c r="Q678" s="6" t="s">
        <v>47</v>
      </c>
      <c r="R678" s="6" t="s">
        <v>47</v>
      </c>
      <c r="S678" s="6">
        <v>28.737209539999998</v>
      </c>
      <c r="T678" s="6">
        <v>28.819806069999998</v>
      </c>
      <c r="V678" s="10">
        <f>IF(Q678&lt;'Master Linear Model'!$B$8, (10^((Q678-'Master Linear Model'!$B$2)/'Master Linear Model'!$A$2)),('Master Linear Model'!$B$7/2))</f>
        <v>10</v>
      </c>
      <c r="W678" s="10">
        <f>IF(R678&lt;'Master Linear Model'!$B$8, (10^((R678-'Master Linear Model'!$B$2)/'Master Linear Model'!$A$2)),('Master Linear Model'!$B$7/2))</f>
        <v>10</v>
      </c>
      <c r="X678" s="10">
        <f t="shared" si="240"/>
        <v>10</v>
      </c>
      <c r="Y678" s="10">
        <f t="shared" si="241"/>
        <v>0</v>
      </c>
      <c r="Z678" s="10">
        <f t="shared" si="242"/>
        <v>2</v>
      </c>
      <c r="AA678" s="10">
        <f t="shared" si="243"/>
        <v>0</v>
      </c>
      <c r="AB678" s="10">
        <f t="shared" si="244"/>
        <v>1.3333333333333333</v>
      </c>
      <c r="AC678" s="10">
        <f t="shared" si="245"/>
        <v>0</v>
      </c>
      <c r="AD678" s="10">
        <f t="shared" si="246"/>
        <v>133.33333333333331</v>
      </c>
      <c r="AE678" s="10">
        <f t="shared" si="247"/>
        <v>0</v>
      </c>
      <c r="AJ678" s="4" t="s">
        <v>313</v>
      </c>
      <c r="AK678" s="4" t="s">
        <v>315</v>
      </c>
      <c r="AL678" s="4" t="s">
        <v>72</v>
      </c>
      <c r="AM678" s="4" t="s">
        <v>72</v>
      </c>
    </row>
    <row r="679" spans="1:40">
      <c r="A679" s="10" t="s">
        <v>205</v>
      </c>
      <c r="B679" s="10" t="s">
        <v>200</v>
      </c>
      <c r="C679" s="43" t="s">
        <v>311</v>
      </c>
      <c r="D679" s="4" t="s">
        <v>49</v>
      </c>
      <c r="E679" s="5">
        <v>44502</v>
      </c>
      <c r="F679" s="5">
        <v>44502</v>
      </c>
      <c r="G679" s="4" t="s">
        <v>312</v>
      </c>
      <c r="I679" s="37" t="s">
        <v>154</v>
      </c>
      <c r="J679" s="4" t="s">
        <v>45</v>
      </c>
      <c r="K679" s="4">
        <v>10</v>
      </c>
      <c r="L679" s="5">
        <v>44502</v>
      </c>
      <c r="M679" s="4" t="s">
        <v>224</v>
      </c>
      <c r="N679" s="4">
        <v>44</v>
      </c>
      <c r="O679" s="4">
        <v>5</v>
      </c>
      <c r="P679" s="5">
        <v>44504</v>
      </c>
      <c r="Q679" s="6" t="s">
        <v>47</v>
      </c>
      <c r="R679" s="6" t="s">
        <v>47</v>
      </c>
      <c r="S679" s="6">
        <v>28.17</v>
      </c>
      <c r="T679" s="6">
        <v>28.19</v>
      </c>
      <c r="AJ679" s="4" t="s">
        <v>316</v>
      </c>
      <c r="AK679" s="4" t="s">
        <v>317</v>
      </c>
      <c r="AL679" s="4" t="s">
        <v>72</v>
      </c>
      <c r="AM679" s="4" t="s">
        <v>72</v>
      </c>
    </row>
    <row r="680" spans="1:40">
      <c r="A680" s="10" t="s">
        <v>235</v>
      </c>
      <c r="B680" s="10" t="s">
        <v>200</v>
      </c>
      <c r="C680" s="43" t="s">
        <v>311</v>
      </c>
      <c r="D680" s="4" t="s">
        <v>49</v>
      </c>
      <c r="E680" s="5">
        <v>44503</v>
      </c>
      <c r="F680" s="5">
        <v>44503</v>
      </c>
      <c r="G680" s="4" t="s">
        <v>312</v>
      </c>
      <c r="I680" s="37" t="s">
        <v>154</v>
      </c>
      <c r="J680" s="4" t="s">
        <v>45</v>
      </c>
      <c r="K680" s="4">
        <v>10</v>
      </c>
      <c r="L680" s="5">
        <v>44503</v>
      </c>
      <c r="M680" s="4" t="s">
        <v>224</v>
      </c>
      <c r="N680" s="4">
        <v>50</v>
      </c>
      <c r="O680" s="4">
        <v>5</v>
      </c>
      <c r="P680" s="5">
        <v>44504</v>
      </c>
      <c r="Q680" s="6">
        <v>35.111627050000003</v>
      </c>
      <c r="R680" s="6">
        <v>34.966052329999997</v>
      </c>
      <c r="S680" s="6">
        <v>26.873386379999999</v>
      </c>
      <c r="T680" s="6">
        <v>26.8754043</v>
      </c>
      <c r="AJ680" s="4" t="s">
        <v>318</v>
      </c>
      <c r="AK680" s="4" t="s">
        <v>319</v>
      </c>
      <c r="AL680" s="4" t="s">
        <v>72</v>
      </c>
      <c r="AM680" s="4" t="s">
        <v>72</v>
      </c>
    </row>
    <row r="681" spans="1:40">
      <c r="A681" s="10" t="s">
        <v>207</v>
      </c>
      <c r="B681" s="10" t="s">
        <v>200</v>
      </c>
      <c r="C681" s="43" t="s">
        <v>311</v>
      </c>
      <c r="D681" s="4" t="s">
        <v>49</v>
      </c>
      <c r="E681" s="5">
        <v>44502</v>
      </c>
      <c r="F681" s="5">
        <v>44502</v>
      </c>
      <c r="G681" s="4" t="s">
        <v>312</v>
      </c>
      <c r="I681" s="37" t="s">
        <v>154</v>
      </c>
      <c r="J681" s="4" t="s">
        <v>45</v>
      </c>
      <c r="K681" s="4">
        <v>10</v>
      </c>
      <c r="L681" s="5">
        <v>44502</v>
      </c>
      <c r="M681" s="4" t="s">
        <v>224</v>
      </c>
      <c r="N681" s="4">
        <v>45</v>
      </c>
      <c r="O681" s="4">
        <v>5</v>
      </c>
      <c r="P681" s="5">
        <v>44504</v>
      </c>
      <c r="Q681" s="6">
        <v>34.369999999999997</v>
      </c>
      <c r="R681" s="6">
        <v>36.14</v>
      </c>
      <c r="S681" s="6">
        <v>26.06</v>
      </c>
      <c r="T681" s="6">
        <v>25.97</v>
      </c>
      <c r="U681" s="10" t="s">
        <v>320</v>
      </c>
      <c r="AJ681" s="4" t="s">
        <v>316</v>
      </c>
      <c r="AK681" s="4" t="s">
        <v>321</v>
      </c>
      <c r="AL681" s="4" t="s">
        <v>72</v>
      </c>
      <c r="AM681" s="4" t="s">
        <v>72</v>
      </c>
    </row>
    <row r="682" spans="1:40">
      <c r="A682" s="10" t="s">
        <v>196</v>
      </c>
      <c r="B682" s="10" t="s">
        <v>61</v>
      </c>
      <c r="C682" s="43" t="s">
        <v>311</v>
      </c>
      <c r="D682" s="4" t="s">
        <v>49</v>
      </c>
      <c r="E682" s="5">
        <v>44503</v>
      </c>
      <c r="F682" s="5">
        <v>44503</v>
      </c>
      <c r="G682" s="4" t="s">
        <v>312</v>
      </c>
      <c r="I682" s="37" t="s">
        <v>154</v>
      </c>
      <c r="J682" s="4" t="s">
        <v>45</v>
      </c>
      <c r="K682" s="4">
        <v>10</v>
      </c>
      <c r="L682" s="5">
        <v>44503</v>
      </c>
      <c r="M682" s="4" t="s">
        <v>224</v>
      </c>
      <c r="N682" s="4">
        <v>46</v>
      </c>
      <c r="O682" s="4">
        <v>5</v>
      </c>
      <c r="P682" s="5">
        <v>44504</v>
      </c>
      <c r="Q682" s="6">
        <v>37.35</v>
      </c>
      <c r="R682" s="6">
        <v>38.18</v>
      </c>
      <c r="S682" s="6">
        <v>27.02</v>
      </c>
      <c r="T682" s="6">
        <v>27.11</v>
      </c>
      <c r="AJ682" s="4" t="s">
        <v>316</v>
      </c>
      <c r="AK682" s="4" t="s">
        <v>322</v>
      </c>
      <c r="AL682" s="4" t="s">
        <v>72</v>
      </c>
      <c r="AM682" s="4" t="s">
        <v>72</v>
      </c>
    </row>
    <row r="683" spans="1:40">
      <c r="A683" s="10" t="s">
        <v>203</v>
      </c>
      <c r="B683" s="10" t="s">
        <v>200</v>
      </c>
      <c r="C683" s="43" t="s">
        <v>311</v>
      </c>
      <c r="D683" s="4" t="s">
        <v>49</v>
      </c>
      <c r="E683" s="5">
        <v>44502</v>
      </c>
      <c r="F683" s="5">
        <v>44502</v>
      </c>
      <c r="G683" s="4" t="s">
        <v>312</v>
      </c>
      <c r="I683" s="37" t="s">
        <v>154</v>
      </c>
      <c r="J683" s="4" t="s">
        <v>45</v>
      </c>
      <c r="K683" s="4">
        <v>10</v>
      </c>
      <c r="L683" s="5">
        <v>44502</v>
      </c>
      <c r="M683" s="4" t="s">
        <v>224</v>
      </c>
      <c r="N683" s="4">
        <v>41</v>
      </c>
      <c r="O683" s="4">
        <v>5</v>
      </c>
      <c r="P683" s="5">
        <v>44504</v>
      </c>
      <c r="Q683" s="6">
        <v>31.65</v>
      </c>
      <c r="R683" s="6">
        <v>32.22</v>
      </c>
      <c r="S683" s="6">
        <v>26.58</v>
      </c>
      <c r="T683" s="6">
        <v>26.81</v>
      </c>
      <c r="U683" s="10" t="s">
        <v>320</v>
      </c>
      <c r="AJ683" s="4" t="s">
        <v>316</v>
      </c>
      <c r="AK683" s="4" t="s">
        <v>323</v>
      </c>
      <c r="AL683" s="4" t="s">
        <v>72</v>
      </c>
      <c r="AM683" s="4" t="s">
        <v>72</v>
      </c>
    </row>
    <row r="684" spans="1:40">
      <c r="A684" s="10" t="s">
        <v>163</v>
      </c>
      <c r="B684" s="10" t="s">
        <v>59</v>
      </c>
      <c r="C684" s="43" t="s">
        <v>311</v>
      </c>
      <c r="D684" s="4" t="s">
        <v>49</v>
      </c>
      <c r="E684" s="5">
        <v>44503</v>
      </c>
      <c r="F684" s="5">
        <v>44503</v>
      </c>
      <c r="G684" s="4" t="s">
        <v>312</v>
      </c>
      <c r="I684" s="37" t="s">
        <v>154</v>
      </c>
      <c r="J684" s="4" t="s">
        <v>45</v>
      </c>
      <c r="K684" s="4">
        <v>10</v>
      </c>
      <c r="L684" s="5">
        <v>44503</v>
      </c>
      <c r="M684" s="4" t="s">
        <v>224</v>
      </c>
      <c r="N684" s="4">
        <v>47</v>
      </c>
      <c r="O684" s="4">
        <v>5</v>
      </c>
      <c r="P684" s="5">
        <v>44504</v>
      </c>
      <c r="Q684" s="6" t="s">
        <v>47</v>
      </c>
      <c r="R684" s="6" t="s">
        <v>47</v>
      </c>
      <c r="S684" s="6">
        <v>27.59</v>
      </c>
      <c r="T684" s="6">
        <v>27.33</v>
      </c>
      <c r="AJ684" s="4" t="s">
        <v>316</v>
      </c>
      <c r="AK684" s="4" t="s">
        <v>324</v>
      </c>
      <c r="AL684" s="4" t="s">
        <v>72</v>
      </c>
      <c r="AM684" s="4" t="s">
        <v>72</v>
      </c>
    </row>
    <row r="685" spans="1:40">
      <c r="A685" s="10" t="s">
        <v>123</v>
      </c>
      <c r="B685" s="10" t="s">
        <v>59</v>
      </c>
      <c r="C685" s="43" t="s">
        <v>311</v>
      </c>
      <c r="D685" s="4" t="s">
        <v>49</v>
      </c>
      <c r="E685" s="5">
        <v>44503</v>
      </c>
      <c r="F685" s="5">
        <v>44503</v>
      </c>
      <c r="G685" s="4" t="s">
        <v>312</v>
      </c>
      <c r="I685" s="37" t="s">
        <v>154</v>
      </c>
      <c r="J685" s="4" t="s">
        <v>45</v>
      </c>
      <c r="K685" s="4">
        <v>10</v>
      </c>
      <c r="L685" s="5">
        <v>44503</v>
      </c>
      <c r="M685" s="4" t="s">
        <v>224</v>
      </c>
      <c r="N685" s="4">
        <v>47</v>
      </c>
      <c r="O685" s="4">
        <v>5</v>
      </c>
      <c r="P685" s="5">
        <v>44504</v>
      </c>
      <c r="Q685" s="6">
        <v>32.119999999999997</v>
      </c>
      <c r="R685" s="6">
        <v>32.11</v>
      </c>
      <c r="S685" s="6">
        <v>27.1</v>
      </c>
      <c r="T685" s="6">
        <v>27.09</v>
      </c>
      <c r="AJ685" s="4" t="s">
        <v>316</v>
      </c>
      <c r="AK685" s="4" t="s">
        <v>325</v>
      </c>
      <c r="AL685" s="4" t="s">
        <v>72</v>
      </c>
      <c r="AM685" s="4" t="s">
        <v>72</v>
      </c>
    </row>
    <row r="686" spans="1:40">
      <c r="A686" s="10" t="s">
        <v>152</v>
      </c>
      <c r="B686" s="10" t="s">
        <v>59</v>
      </c>
      <c r="C686" s="43" t="s">
        <v>311</v>
      </c>
      <c r="D686" s="4" t="s">
        <v>49</v>
      </c>
      <c r="E686" s="5">
        <v>44503</v>
      </c>
      <c r="F686" s="5">
        <v>44503</v>
      </c>
      <c r="G686" s="4" t="s">
        <v>312</v>
      </c>
      <c r="I686" s="37" t="s">
        <v>154</v>
      </c>
      <c r="J686" s="4" t="s">
        <v>45</v>
      </c>
      <c r="K686" s="4">
        <v>10</v>
      </c>
      <c r="L686" s="5">
        <v>44503</v>
      </c>
      <c r="M686" s="4" t="s">
        <v>224</v>
      </c>
      <c r="N686" s="4">
        <v>47</v>
      </c>
      <c r="O686" s="4">
        <v>5</v>
      </c>
      <c r="P686" s="5">
        <v>44504</v>
      </c>
      <c r="Q686" s="6">
        <v>32.9</v>
      </c>
      <c r="R686" s="6">
        <v>33.450000000000003</v>
      </c>
      <c r="S686" s="6">
        <v>27.88</v>
      </c>
      <c r="T686" s="6">
        <v>27.88</v>
      </c>
      <c r="AJ686" s="4" t="s">
        <v>316</v>
      </c>
      <c r="AK686" s="4" t="s">
        <v>326</v>
      </c>
      <c r="AL686" s="4" t="s">
        <v>72</v>
      </c>
      <c r="AM686" s="4" t="s">
        <v>72</v>
      </c>
    </row>
    <row r="687" spans="1:40">
      <c r="A687" s="10" t="s">
        <v>163</v>
      </c>
      <c r="B687" s="10" t="s">
        <v>59</v>
      </c>
      <c r="C687" s="43" t="s">
        <v>311</v>
      </c>
      <c r="D687" s="4" t="s">
        <v>42</v>
      </c>
      <c r="E687" s="5">
        <v>44503</v>
      </c>
      <c r="F687" s="5">
        <v>44503</v>
      </c>
      <c r="G687" s="4" t="s">
        <v>312</v>
      </c>
      <c r="I687" s="37" t="s">
        <v>154</v>
      </c>
      <c r="J687" s="4" t="s">
        <v>45</v>
      </c>
      <c r="K687" s="4">
        <v>10</v>
      </c>
      <c r="L687" s="5">
        <v>44503</v>
      </c>
      <c r="M687" s="4" t="s">
        <v>224</v>
      </c>
      <c r="N687" s="4">
        <v>46</v>
      </c>
      <c r="O687" s="4">
        <v>5</v>
      </c>
      <c r="P687" s="5">
        <v>44504</v>
      </c>
      <c r="Q687" s="6" t="s">
        <v>47</v>
      </c>
      <c r="R687" s="6" t="s">
        <v>47</v>
      </c>
      <c r="S687" s="6">
        <v>27.224588570000002</v>
      </c>
      <c r="T687" s="6">
        <v>26.66036325</v>
      </c>
      <c r="V687" s="10">
        <f>IF(Q687&lt;'Master Linear Model'!$B$8, (10^((Q687-'Master Linear Model'!$B$2)/'Master Linear Model'!$A$2)),('Master Linear Model'!$B$7/2))</f>
        <v>10</v>
      </c>
      <c r="W687" s="10">
        <f>IF(R687&lt;'Master Linear Model'!$B$8, (10^((R687-'Master Linear Model'!$B$2)/'Master Linear Model'!$A$2)),('Master Linear Model'!$B$7/2))</f>
        <v>10</v>
      </c>
      <c r="X687" s="10">
        <f t="shared" ref="X687:X688" si="248">AVERAGE(V687:W687)</f>
        <v>10</v>
      </c>
      <c r="Y687" s="10">
        <f t="shared" ref="Y687:Y688" si="249">STDEV(V687:W687)</f>
        <v>0</v>
      </c>
      <c r="Z687" s="10">
        <f t="shared" ref="Z687:Z688" si="250">X687/O687</f>
        <v>2</v>
      </c>
      <c r="AA687" s="10">
        <f t="shared" ref="AA687:AA688" si="251">Y687/O687</f>
        <v>0</v>
      </c>
      <c r="AB687" s="10">
        <f t="shared" ref="AB687:AB688" si="252">(Z687*N687)/K687</f>
        <v>9.1999999999999993</v>
      </c>
      <c r="AC687" s="10">
        <f t="shared" ref="AC687:AC688" si="253">(AA687*N687)/K687</f>
        <v>0</v>
      </c>
      <c r="AD687" s="10">
        <f t="shared" ref="AD687:AD688" si="254">AB687*100</f>
        <v>919.99999999999989</v>
      </c>
      <c r="AE687" s="10">
        <f t="shared" ref="AE687:AE688" si="255">AC687*100</f>
        <v>0</v>
      </c>
      <c r="AJ687" s="4" t="s">
        <v>318</v>
      </c>
      <c r="AK687" s="4" t="s">
        <v>327</v>
      </c>
      <c r="AL687" s="4" t="s">
        <v>72</v>
      </c>
      <c r="AM687" s="4" t="s">
        <v>72</v>
      </c>
    </row>
    <row r="688" spans="1:40">
      <c r="A688" s="10" t="s">
        <v>152</v>
      </c>
      <c r="B688" s="10" t="s">
        <v>59</v>
      </c>
      <c r="C688" s="43" t="s">
        <v>311</v>
      </c>
      <c r="D688" s="4" t="s">
        <v>42</v>
      </c>
      <c r="E688" s="5">
        <v>44503</v>
      </c>
      <c r="F688" s="5">
        <v>44503</v>
      </c>
      <c r="G688" s="4" t="s">
        <v>312</v>
      </c>
      <c r="I688" s="37" t="s">
        <v>154</v>
      </c>
      <c r="J688" s="4" t="s">
        <v>45</v>
      </c>
      <c r="K688" s="4">
        <v>10</v>
      </c>
      <c r="L688" s="5">
        <v>44503</v>
      </c>
      <c r="M688" s="4" t="s">
        <v>224</v>
      </c>
      <c r="N688" s="4">
        <v>47</v>
      </c>
      <c r="O688" s="4">
        <v>5</v>
      </c>
      <c r="P688" s="5">
        <v>44504</v>
      </c>
      <c r="Q688" s="6" t="s">
        <v>47</v>
      </c>
      <c r="R688" s="6" t="s">
        <v>47</v>
      </c>
      <c r="S688" s="6">
        <v>26.493176099999999</v>
      </c>
      <c r="T688" s="6">
        <v>26.471255289999998</v>
      </c>
      <c r="V688" s="10">
        <f>IF(Q688&lt;'Master Linear Model'!$B$8, (10^((Q688-'Master Linear Model'!$B$2)/'Master Linear Model'!$A$2)),('Master Linear Model'!$B$7/2))</f>
        <v>10</v>
      </c>
      <c r="W688" s="10">
        <f>IF(R688&lt;'Master Linear Model'!$B$8, (10^((R688-'Master Linear Model'!$B$2)/'Master Linear Model'!$A$2)),('Master Linear Model'!$B$7/2))</f>
        <v>10</v>
      </c>
      <c r="X688" s="10">
        <f t="shared" si="248"/>
        <v>10</v>
      </c>
      <c r="Y688" s="10">
        <f t="shared" si="249"/>
        <v>0</v>
      </c>
      <c r="Z688" s="10">
        <f t="shared" si="250"/>
        <v>2</v>
      </c>
      <c r="AA688" s="10">
        <f t="shared" si="251"/>
        <v>0</v>
      </c>
      <c r="AB688" s="10">
        <f t="shared" si="252"/>
        <v>9.4</v>
      </c>
      <c r="AC688" s="10">
        <f t="shared" si="253"/>
        <v>0</v>
      </c>
      <c r="AD688" s="10">
        <f t="shared" si="254"/>
        <v>940</v>
      </c>
      <c r="AE688" s="10">
        <f t="shared" si="255"/>
        <v>0</v>
      </c>
      <c r="AJ688" s="4" t="s">
        <v>318</v>
      </c>
      <c r="AK688" s="4" t="s">
        <v>328</v>
      </c>
      <c r="AL688" s="4" t="s">
        <v>72</v>
      </c>
      <c r="AM688" s="4" t="s">
        <v>72</v>
      </c>
    </row>
    <row r="689" spans="1:40">
      <c r="A689" s="10" t="s">
        <v>58</v>
      </c>
      <c r="B689" s="10" t="s">
        <v>59</v>
      </c>
      <c r="C689" s="43" t="s">
        <v>311</v>
      </c>
      <c r="D689" s="4" t="s">
        <v>49</v>
      </c>
      <c r="E689" s="5">
        <v>44502</v>
      </c>
      <c r="F689" s="5">
        <v>44502</v>
      </c>
      <c r="G689" s="4" t="s">
        <v>312</v>
      </c>
      <c r="I689" s="37" t="s">
        <v>154</v>
      </c>
      <c r="J689" s="4" t="s">
        <v>45</v>
      </c>
      <c r="K689" s="4">
        <v>10</v>
      </c>
      <c r="L689" s="5">
        <v>44502</v>
      </c>
      <c r="M689" s="4" t="s">
        <v>224</v>
      </c>
      <c r="N689" s="4">
        <v>44</v>
      </c>
      <c r="O689" s="4">
        <v>5</v>
      </c>
      <c r="P689" s="5">
        <v>44504</v>
      </c>
      <c r="Q689" s="6" t="s">
        <v>47</v>
      </c>
      <c r="R689" s="6">
        <v>38.020000000000003</v>
      </c>
      <c r="S689" s="6">
        <v>29.14</v>
      </c>
      <c r="T689" s="6">
        <v>29.21</v>
      </c>
      <c r="AJ689" s="4" t="s">
        <v>316</v>
      </c>
      <c r="AK689" s="4" t="s">
        <v>329</v>
      </c>
      <c r="AL689" s="4" t="s">
        <v>72</v>
      </c>
      <c r="AM689" s="4" t="s">
        <v>72</v>
      </c>
    </row>
    <row r="690" spans="1:40">
      <c r="A690" s="10" t="s">
        <v>234</v>
      </c>
      <c r="B690" s="10" t="s">
        <v>200</v>
      </c>
      <c r="C690" s="43" t="s">
        <v>311</v>
      </c>
      <c r="D690" s="4" t="s">
        <v>49</v>
      </c>
      <c r="E690" s="5">
        <v>44502</v>
      </c>
      <c r="F690" s="5">
        <v>44502</v>
      </c>
      <c r="G690" s="4" t="s">
        <v>312</v>
      </c>
      <c r="I690" s="37" t="s">
        <v>154</v>
      </c>
      <c r="J690" s="4" t="s">
        <v>45</v>
      </c>
      <c r="K690" s="4">
        <v>10</v>
      </c>
      <c r="L690" s="5">
        <v>44502</v>
      </c>
      <c r="M690" s="4" t="s">
        <v>224</v>
      </c>
      <c r="N690" s="4">
        <v>44</v>
      </c>
      <c r="O690" s="4">
        <v>5</v>
      </c>
      <c r="P690" s="5">
        <v>44504</v>
      </c>
      <c r="Q690" s="6">
        <v>35.840000000000003</v>
      </c>
      <c r="R690" s="6">
        <v>36.270000000000003</v>
      </c>
      <c r="S690" s="6">
        <v>27.27</v>
      </c>
      <c r="T690" s="6">
        <v>27.37</v>
      </c>
      <c r="AJ690" s="4" t="s">
        <v>316</v>
      </c>
      <c r="AK690" s="4" t="s">
        <v>330</v>
      </c>
      <c r="AL690" s="4" t="s">
        <v>72</v>
      </c>
      <c r="AM690" s="4" t="s">
        <v>72</v>
      </c>
    </row>
    <row r="691" spans="1:40">
      <c r="A691" s="10" t="s">
        <v>232</v>
      </c>
      <c r="B691" s="10" t="s">
        <v>200</v>
      </c>
      <c r="C691" s="43" t="s">
        <v>311</v>
      </c>
      <c r="D691" s="4" t="s">
        <v>49</v>
      </c>
      <c r="E691" s="5">
        <v>44502</v>
      </c>
      <c r="F691" s="5">
        <v>44502</v>
      </c>
      <c r="G691" s="4" t="s">
        <v>312</v>
      </c>
      <c r="I691" s="37" t="s">
        <v>154</v>
      </c>
      <c r="J691" s="4" t="s">
        <v>45</v>
      </c>
      <c r="K691" s="4">
        <v>10</v>
      </c>
      <c r="L691" s="5">
        <v>44502</v>
      </c>
      <c r="M691" s="4" t="s">
        <v>224</v>
      </c>
      <c r="N691" s="4">
        <v>44</v>
      </c>
      <c r="O691" s="4">
        <v>5</v>
      </c>
      <c r="P691" s="5">
        <v>44504</v>
      </c>
      <c r="Q691" s="6" t="s">
        <v>47</v>
      </c>
      <c r="R691" s="6" t="s">
        <v>47</v>
      </c>
      <c r="S691" s="6">
        <v>28.43</v>
      </c>
      <c r="T691" s="6">
        <v>28.23</v>
      </c>
      <c r="AJ691" s="4" t="s">
        <v>316</v>
      </c>
      <c r="AK691" s="4" t="s">
        <v>331</v>
      </c>
      <c r="AL691" s="4" t="s">
        <v>72</v>
      </c>
      <c r="AM691" s="4" t="s">
        <v>72</v>
      </c>
    </row>
    <row r="692" spans="1:40">
      <c r="A692" s="10" t="s">
        <v>263</v>
      </c>
      <c r="B692" s="10" t="s">
        <v>228</v>
      </c>
      <c r="C692" s="43" t="s">
        <v>311</v>
      </c>
      <c r="D692" s="4" t="s">
        <v>49</v>
      </c>
      <c r="E692" s="5">
        <v>44503</v>
      </c>
      <c r="F692" s="5">
        <v>44503</v>
      </c>
      <c r="G692" s="4" t="s">
        <v>312</v>
      </c>
      <c r="I692" s="37" t="s">
        <v>154</v>
      </c>
      <c r="J692" s="4" t="s">
        <v>45</v>
      </c>
      <c r="K692" s="4">
        <v>10</v>
      </c>
      <c r="L692" s="5">
        <v>44503</v>
      </c>
      <c r="M692" s="4" t="s">
        <v>224</v>
      </c>
      <c r="N692" s="4">
        <v>47</v>
      </c>
      <c r="O692" s="4">
        <v>5</v>
      </c>
      <c r="P692" s="5">
        <v>44504</v>
      </c>
      <c r="Q692" s="6" t="s">
        <v>47</v>
      </c>
      <c r="R692" s="10" t="s">
        <v>47</v>
      </c>
      <c r="S692" s="6">
        <v>26.1</v>
      </c>
      <c r="T692" s="6">
        <v>25.79</v>
      </c>
      <c r="AJ692" s="4" t="s">
        <v>316</v>
      </c>
      <c r="AK692" s="4" t="s">
        <v>332</v>
      </c>
      <c r="AL692" s="4" t="s">
        <v>72</v>
      </c>
      <c r="AM692" s="4" t="s">
        <v>72</v>
      </c>
    </row>
    <row r="693" spans="1:40">
      <c r="A693" s="10" t="s">
        <v>193</v>
      </c>
      <c r="B693" s="10" t="s">
        <v>194</v>
      </c>
      <c r="C693" s="43" t="s">
        <v>311</v>
      </c>
      <c r="D693" s="4" t="s">
        <v>49</v>
      </c>
      <c r="E693" s="5">
        <v>44503</v>
      </c>
      <c r="F693" s="5">
        <v>44503</v>
      </c>
      <c r="G693" s="4" t="s">
        <v>312</v>
      </c>
      <c r="I693" s="37" t="s">
        <v>154</v>
      </c>
      <c r="J693" s="4" t="s">
        <v>45</v>
      </c>
      <c r="K693" s="4">
        <v>10</v>
      </c>
      <c r="L693" s="5">
        <v>44503</v>
      </c>
      <c r="M693" s="4" t="s">
        <v>224</v>
      </c>
      <c r="N693" s="4">
        <v>47</v>
      </c>
      <c r="O693" s="4">
        <v>5</v>
      </c>
      <c r="P693" s="5">
        <v>44504</v>
      </c>
      <c r="Q693" s="6">
        <v>32.74</v>
      </c>
      <c r="R693" s="6">
        <v>33.1</v>
      </c>
      <c r="S693" s="6">
        <v>25.48</v>
      </c>
      <c r="T693" s="6">
        <v>25.7</v>
      </c>
      <c r="AJ693" s="4" t="s">
        <v>316</v>
      </c>
      <c r="AK693" s="4" t="s">
        <v>333</v>
      </c>
      <c r="AL693" s="4" t="s">
        <v>72</v>
      </c>
      <c r="AM693" s="4" t="s">
        <v>72</v>
      </c>
    </row>
    <row r="694" spans="1:40">
      <c r="A694" s="10" t="s">
        <v>208</v>
      </c>
      <c r="B694" s="10" t="s">
        <v>200</v>
      </c>
      <c r="C694" s="43" t="s">
        <v>311</v>
      </c>
      <c r="D694" s="4" t="s">
        <v>49</v>
      </c>
      <c r="E694" s="5">
        <v>44502</v>
      </c>
      <c r="F694" s="5">
        <v>44502</v>
      </c>
      <c r="G694" s="4" t="s">
        <v>312</v>
      </c>
      <c r="I694" s="37" t="s">
        <v>154</v>
      </c>
      <c r="J694" s="4" t="s">
        <v>45</v>
      </c>
      <c r="K694" s="4">
        <v>10</v>
      </c>
      <c r="L694" s="5">
        <v>44503</v>
      </c>
      <c r="M694" s="4" t="s">
        <v>224</v>
      </c>
      <c r="N694" s="4">
        <v>47</v>
      </c>
      <c r="O694" s="4">
        <v>5</v>
      </c>
      <c r="P694" s="5">
        <v>44504</v>
      </c>
      <c r="Q694" s="6">
        <v>32.479770979999998</v>
      </c>
      <c r="R694" s="6">
        <v>32.092912329999997</v>
      </c>
      <c r="S694" s="6">
        <v>26.764884179999999</v>
      </c>
      <c r="T694" s="6">
        <v>26.786849849999999</v>
      </c>
      <c r="AJ694" s="4" t="s">
        <v>318</v>
      </c>
      <c r="AK694" s="4" t="s">
        <v>334</v>
      </c>
      <c r="AL694" s="4" t="s">
        <v>72</v>
      </c>
      <c r="AM694" s="4" t="s">
        <v>72</v>
      </c>
    </row>
    <row r="695" spans="1:40">
      <c r="A695" s="10" t="s">
        <v>87</v>
      </c>
      <c r="B695" s="10" t="s">
        <v>61</v>
      </c>
      <c r="C695" s="43" t="s">
        <v>311</v>
      </c>
      <c r="D695" s="4" t="s">
        <v>49</v>
      </c>
      <c r="E695" s="5">
        <v>44503</v>
      </c>
      <c r="F695" s="5">
        <v>44503</v>
      </c>
      <c r="G695" s="4" t="s">
        <v>312</v>
      </c>
      <c r="I695" s="37" t="s">
        <v>154</v>
      </c>
      <c r="J695" s="4" t="s">
        <v>45</v>
      </c>
      <c r="K695" s="4">
        <v>10</v>
      </c>
      <c r="L695" s="5">
        <v>44503</v>
      </c>
      <c r="M695" s="4" t="s">
        <v>224</v>
      </c>
      <c r="N695" s="4">
        <v>47</v>
      </c>
      <c r="O695" s="4">
        <v>5</v>
      </c>
      <c r="P695" s="5">
        <v>44504</v>
      </c>
      <c r="Q695" s="6">
        <v>27</v>
      </c>
      <c r="R695" s="6">
        <v>26.63</v>
      </c>
      <c r="S695" s="6">
        <v>27.66</v>
      </c>
      <c r="T695" s="6">
        <v>27.32</v>
      </c>
      <c r="AJ695" s="4" t="s">
        <v>316</v>
      </c>
      <c r="AK695" s="4" t="s">
        <v>335</v>
      </c>
      <c r="AL695" s="4" t="s">
        <v>72</v>
      </c>
      <c r="AM695" s="4" t="s">
        <v>72</v>
      </c>
    </row>
    <row r="696" spans="1:40">
      <c r="A696" s="10" t="s">
        <v>230</v>
      </c>
      <c r="B696" s="10" t="s">
        <v>200</v>
      </c>
      <c r="C696" s="43" t="s">
        <v>311</v>
      </c>
      <c r="D696" s="4" t="s">
        <v>49</v>
      </c>
      <c r="E696" s="5">
        <v>44502</v>
      </c>
      <c r="F696" s="5">
        <v>44502</v>
      </c>
      <c r="G696" s="4" t="s">
        <v>312</v>
      </c>
      <c r="I696" s="37" t="s">
        <v>154</v>
      </c>
      <c r="J696" s="4" t="s">
        <v>45</v>
      </c>
      <c r="K696" s="4">
        <v>10</v>
      </c>
      <c r="L696" s="5">
        <v>44502</v>
      </c>
      <c r="M696" s="4" t="s">
        <v>224</v>
      </c>
      <c r="N696" s="4">
        <v>41</v>
      </c>
      <c r="O696" s="4">
        <v>5</v>
      </c>
      <c r="P696" s="5">
        <v>44504</v>
      </c>
      <c r="Q696" s="6" t="s">
        <v>47</v>
      </c>
      <c r="R696" s="6" t="s">
        <v>47</v>
      </c>
      <c r="S696" s="6">
        <v>29.12</v>
      </c>
      <c r="T696" s="6">
        <v>29.13</v>
      </c>
      <c r="AJ696" s="4" t="s">
        <v>316</v>
      </c>
      <c r="AK696" s="4" t="s">
        <v>336</v>
      </c>
      <c r="AL696" s="4" t="s">
        <v>72</v>
      </c>
      <c r="AM696" s="4" t="s">
        <v>72</v>
      </c>
    </row>
    <row r="697" spans="1:40">
      <c r="A697" s="27" t="s">
        <v>213</v>
      </c>
      <c r="B697" s="27" t="s">
        <v>200</v>
      </c>
      <c r="C697" s="54" t="s">
        <v>311</v>
      </c>
      <c r="D697" s="28" t="s">
        <v>49</v>
      </c>
      <c r="E697" s="29">
        <v>44502</v>
      </c>
      <c r="F697" s="29">
        <v>44502</v>
      </c>
      <c r="G697" s="28" t="s">
        <v>312</v>
      </c>
      <c r="H697" s="28"/>
      <c r="I697" s="41" t="s">
        <v>154</v>
      </c>
      <c r="J697" s="41" t="s">
        <v>45</v>
      </c>
      <c r="K697" s="28">
        <v>10</v>
      </c>
      <c r="L697" s="29">
        <v>44502</v>
      </c>
      <c r="M697" s="28" t="s">
        <v>224</v>
      </c>
      <c r="N697" s="28">
        <v>44</v>
      </c>
      <c r="O697" s="28">
        <v>5</v>
      </c>
      <c r="P697" s="29">
        <v>44504</v>
      </c>
      <c r="Q697" s="32">
        <v>34.07</v>
      </c>
      <c r="R697" s="32">
        <v>34.08</v>
      </c>
      <c r="S697" s="32">
        <v>27.16</v>
      </c>
      <c r="T697" s="32">
        <v>27.13</v>
      </c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8"/>
      <c r="AG697" s="28"/>
      <c r="AH697" s="28"/>
      <c r="AI697" s="28"/>
      <c r="AJ697" s="28" t="s">
        <v>316</v>
      </c>
      <c r="AK697" s="28" t="s">
        <v>337</v>
      </c>
      <c r="AL697" s="4" t="s">
        <v>72</v>
      </c>
      <c r="AM697" s="4" t="s">
        <v>72</v>
      </c>
    </row>
    <row r="698" spans="1:40">
      <c r="A698" s="10" t="s">
        <v>205</v>
      </c>
      <c r="B698" s="10" t="s">
        <v>200</v>
      </c>
      <c r="D698" s="4" t="s">
        <v>49</v>
      </c>
      <c r="E698" s="5">
        <v>44509</v>
      </c>
      <c r="F698" s="5">
        <v>44509</v>
      </c>
      <c r="G698" s="4" t="s">
        <v>312</v>
      </c>
      <c r="I698" s="4" t="s">
        <v>154</v>
      </c>
      <c r="J698" s="4" t="s">
        <v>45</v>
      </c>
      <c r="K698" s="4">
        <v>10</v>
      </c>
      <c r="L698" s="5">
        <v>44509</v>
      </c>
      <c r="M698" s="4" t="s">
        <v>224</v>
      </c>
      <c r="N698" s="4">
        <v>42</v>
      </c>
      <c r="O698" s="4">
        <v>5</v>
      </c>
      <c r="P698" s="5">
        <v>44510</v>
      </c>
      <c r="Q698" s="6">
        <v>33.401745730000002</v>
      </c>
      <c r="R698" s="6">
        <v>34.138208579999997</v>
      </c>
      <c r="S698" s="6">
        <v>26.770176129999999</v>
      </c>
      <c r="T698" s="6">
        <v>26.789199669999999</v>
      </c>
      <c r="AJ698" s="4" t="s">
        <v>338</v>
      </c>
      <c r="AK698" s="4" t="s">
        <v>339</v>
      </c>
      <c r="AL698" s="4" t="s">
        <v>44</v>
      </c>
      <c r="AM698" s="4" t="s">
        <v>44</v>
      </c>
      <c r="AN698" s="4">
        <v>90.471161109999997</v>
      </c>
    </row>
    <row r="699" spans="1:40">
      <c r="A699" s="10" t="s">
        <v>235</v>
      </c>
      <c r="B699" s="10" t="s">
        <v>200</v>
      </c>
      <c r="D699" s="4" t="s">
        <v>49</v>
      </c>
      <c r="E699" s="5">
        <v>44509</v>
      </c>
      <c r="F699" s="5">
        <v>44509</v>
      </c>
      <c r="G699" s="4" t="s">
        <v>312</v>
      </c>
      <c r="I699" s="37" t="s">
        <v>154</v>
      </c>
      <c r="J699" s="4" t="s">
        <v>45</v>
      </c>
      <c r="K699" s="4">
        <v>10</v>
      </c>
      <c r="L699" s="5">
        <v>44509</v>
      </c>
      <c r="M699" s="4" t="s">
        <v>224</v>
      </c>
      <c r="N699" s="4">
        <v>42</v>
      </c>
      <c r="O699" s="4">
        <v>5</v>
      </c>
      <c r="P699" s="5">
        <v>44510</v>
      </c>
      <c r="Q699" s="6" t="s">
        <v>47</v>
      </c>
      <c r="R699" s="6">
        <v>37.577474809999998</v>
      </c>
      <c r="S699" s="6">
        <v>26.2847236</v>
      </c>
      <c r="T699" s="6">
        <v>26.461075149999999</v>
      </c>
      <c r="AJ699" s="4" t="s">
        <v>338</v>
      </c>
      <c r="AK699" s="4" t="s">
        <v>340</v>
      </c>
      <c r="AL699" s="4" t="s">
        <v>44</v>
      </c>
      <c r="AM699" s="4" t="s">
        <v>44</v>
      </c>
      <c r="AN699" s="4">
        <v>90.471161109999997</v>
      </c>
    </row>
    <row r="700" spans="1:40">
      <c r="A700" s="10" t="s">
        <v>207</v>
      </c>
      <c r="B700" s="10" t="s">
        <v>200</v>
      </c>
      <c r="D700" s="4" t="s">
        <v>49</v>
      </c>
      <c r="E700" s="5">
        <v>44509</v>
      </c>
      <c r="F700" s="5">
        <v>44509</v>
      </c>
      <c r="G700" s="4" t="s">
        <v>312</v>
      </c>
      <c r="I700" s="37" t="s">
        <v>154</v>
      </c>
      <c r="J700" s="4" t="s">
        <v>45</v>
      </c>
      <c r="K700" s="4">
        <v>10</v>
      </c>
      <c r="L700" s="5">
        <v>44509</v>
      </c>
      <c r="M700" s="4" t="s">
        <v>224</v>
      </c>
      <c r="N700" s="4">
        <v>43</v>
      </c>
      <c r="O700" s="4">
        <v>5</v>
      </c>
      <c r="P700" s="5">
        <v>44510</v>
      </c>
      <c r="Q700" s="6">
        <v>34.707801369999999</v>
      </c>
      <c r="R700" s="6">
        <v>34.842078260000001</v>
      </c>
      <c r="S700" s="6">
        <v>27.27240054</v>
      </c>
      <c r="T700" s="6">
        <v>27.26013455</v>
      </c>
      <c r="AJ700" s="4" t="s">
        <v>338</v>
      </c>
      <c r="AK700" s="4" t="s">
        <v>341</v>
      </c>
      <c r="AL700" s="4" t="s">
        <v>44</v>
      </c>
      <c r="AM700" s="4" t="s">
        <v>44</v>
      </c>
      <c r="AN700" s="4">
        <v>90.471161109999997</v>
      </c>
    </row>
    <row r="701" spans="1:40">
      <c r="A701" s="10" t="s">
        <v>196</v>
      </c>
      <c r="B701" s="10" t="s">
        <v>61</v>
      </c>
      <c r="D701" s="4" t="s">
        <v>49</v>
      </c>
      <c r="E701" s="5">
        <v>44510</v>
      </c>
      <c r="F701" s="5">
        <v>44510</v>
      </c>
      <c r="G701" s="4" t="s">
        <v>312</v>
      </c>
      <c r="I701" s="37" t="s">
        <v>154</v>
      </c>
      <c r="J701" s="4" t="s">
        <v>45</v>
      </c>
      <c r="K701" s="4">
        <v>10</v>
      </c>
      <c r="L701" s="5">
        <v>44510</v>
      </c>
      <c r="M701" s="4" t="s">
        <v>224</v>
      </c>
      <c r="N701" s="4">
        <v>46</v>
      </c>
      <c r="O701" s="4">
        <v>5</v>
      </c>
      <c r="P701" s="5">
        <v>44511</v>
      </c>
      <c r="Q701" s="6">
        <v>32.932141250000001</v>
      </c>
      <c r="R701" s="6">
        <v>33.065484480000002</v>
      </c>
      <c r="S701" s="6">
        <v>26.503990779999999</v>
      </c>
      <c r="T701" s="6">
        <v>26.374543259999999</v>
      </c>
      <c r="AJ701" s="4" t="s">
        <v>342</v>
      </c>
      <c r="AK701" s="4" t="s">
        <v>343</v>
      </c>
      <c r="AL701" s="4" t="s">
        <v>44</v>
      </c>
      <c r="AM701" s="4" t="s">
        <v>44</v>
      </c>
    </row>
    <row r="702" spans="1:40">
      <c r="A702" s="10" t="s">
        <v>203</v>
      </c>
      <c r="B702" s="10" t="s">
        <v>200</v>
      </c>
      <c r="D702" s="4" t="s">
        <v>49</v>
      </c>
      <c r="E702" s="5">
        <v>44509</v>
      </c>
      <c r="F702" s="5">
        <v>44510</v>
      </c>
      <c r="G702" s="4" t="s">
        <v>312</v>
      </c>
      <c r="I702" s="37" t="s">
        <v>154</v>
      </c>
      <c r="J702" s="4" t="s">
        <v>45</v>
      </c>
      <c r="K702" s="4">
        <v>10</v>
      </c>
      <c r="L702" s="5">
        <v>44510</v>
      </c>
      <c r="M702" s="4" t="s">
        <v>224</v>
      </c>
      <c r="N702" s="4">
        <v>48</v>
      </c>
      <c r="O702" s="4">
        <v>5</v>
      </c>
      <c r="P702" s="5">
        <v>44511</v>
      </c>
      <c r="Q702" s="6">
        <v>35.654763760000002</v>
      </c>
      <c r="R702" s="6">
        <v>35.469515289999997</v>
      </c>
      <c r="S702" s="6">
        <v>28.455805890000001</v>
      </c>
      <c r="T702" s="6">
        <v>28.227784509999999</v>
      </c>
      <c r="AJ702" s="4" t="s">
        <v>344</v>
      </c>
      <c r="AK702" s="4" t="s">
        <v>345</v>
      </c>
      <c r="AL702" s="4" t="s">
        <v>44</v>
      </c>
      <c r="AM702" s="4" t="s">
        <v>44</v>
      </c>
      <c r="AN702" s="4">
        <v>84.873851520000002</v>
      </c>
    </row>
    <row r="703" spans="1:40" s="167" customFormat="1">
      <c r="A703" s="165" t="s">
        <v>123</v>
      </c>
      <c r="B703" s="165" t="s">
        <v>59</v>
      </c>
      <c r="C703" s="166"/>
      <c r="D703" s="167" t="s">
        <v>49</v>
      </c>
      <c r="E703" s="168">
        <v>44510</v>
      </c>
      <c r="F703" s="168">
        <v>44510</v>
      </c>
      <c r="G703" s="167" t="s">
        <v>312</v>
      </c>
      <c r="I703" s="37" t="s">
        <v>154</v>
      </c>
      <c r="J703" s="4" t="s">
        <v>45</v>
      </c>
      <c r="K703" s="167">
        <v>10</v>
      </c>
      <c r="L703" s="168">
        <v>44510</v>
      </c>
      <c r="M703" s="167" t="s">
        <v>224</v>
      </c>
      <c r="N703" s="167">
        <v>44</v>
      </c>
      <c r="O703" s="4">
        <v>5</v>
      </c>
      <c r="P703" s="168">
        <v>44511</v>
      </c>
      <c r="Q703" s="169">
        <v>38.287436710000001</v>
      </c>
      <c r="R703" s="169">
        <v>35.877120269999999</v>
      </c>
      <c r="S703" s="169">
        <v>28.379270460000001</v>
      </c>
      <c r="T703" s="169">
        <v>28.338685519999999</v>
      </c>
      <c r="U703" s="165" t="s">
        <v>346</v>
      </c>
      <c r="V703" s="165"/>
      <c r="W703" s="165"/>
      <c r="X703" s="165"/>
      <c r="Y703" s="165"/>
      <c r="Z703" s="165"/>
      <c r="AA703" s="165"/>
      <c r="AB703" s="165"/>
      <c r="AC703" s="165"/>
      <c r="AD703" s="165"/>
      <c r="AE703" s="165"/>
      <c r="AJ703" s="167" t="s">
        <v>344</v>
      </c>
      <c r="AK703" s="167" t="s">
        <v>347</v>
      </c>
      <c r="AL703" s="167" t="s">
        <v>44</v>
      </c>
      <c r="AM703" s="167" t="s">
        <v>44</v>
      </c>
      <c r="AN703" s="167">
        <v>84.873851520000002</v>
      </c>
    </row>
    <row r="704" spans="1:40">
      <c r="A704" s="10" t="s">
        <v>152</v>
      </c>
      <c r="B704" s="10" t="s">
        <v>59</v>
      </c>
      <c r="D704" s="4" t="s">
        <v>49</v>
      </c>
      <c r="E704" s="5">
        <v>44510</v>
      </c>
      <c r="F704" s="5">
        <v>44510</v>
      </c>
      <c r="G704" s="4" t="s">
        <v>312</v>
      </c>
      <c r="I704" s="37" t="s">
        <v>154</v>
      </c>
      <c r="J704" s="4" t="s">
        <v>45</v>
      </c>
      <c r="K704" s="4">
        <v>10</v>
      </c>
      <c r="L704" s="5">
        <v>44510</v>
      </c>
      <c r="M704" s="4" t="s">
        <v>224</v>
      </c>
      <c r="N704" s="4">
        <v>45</v>
      </c>
      <c r="O704" s="4">
        <v>5</v>
      </c>
      <c r="P704" s="5">
        <v>44511</v>
      </c>
      <c r="Q704" s="6">
        <v>37.05300956</v>
      </c>
      <c r="R704" s="6">
        <v>38.897325049999999</v>
      </c>
      <c r="S704" s="6">
        <v>28.75181615</v>
      </c>
      <c r="T704" s="6">
        <v>28.775207030000001</v>
      </c>
      <c r="AJ704" s="4" t="s">
        <v>344</v>
      </c>
      <c r="AK704" s="4" t="s">
        <v>348</v>
      </c>
      <c r="AL704" s="4" t="s">
        <v>44</v>
      </c>
      <c r="AM704" s="4" t="s">
        <v>44</v>
      </c>
      <c r="AN704" s="4">
        <v>84.873851520000002</v>
      </c>
    </row>
    <row r="705" spans="1:40">
      <c r="A705" s="10" t="s">
        <v>349</v>
      </c>
      <c r="B705" s="10" t="s">
        <v>59</v>
      </c>
      <c r="D705" s="4" t="s">
        <v>49</v>
      </c>
      <c r="E705" s="5">
        <v>44510</v>
      </c>
      <c r="F705" s="5">
        <v>44510</v>
      </c>
      <c r="G705" s="4" t="s">
        <v>312</v>
      </c>
      <c r="I705" s="37" t="s">
        <v>154</v>
      </c>
      <c r="J705" s="4" t="s">
        <v>45</v>
      </c>
      <c r="K705" s="4">
        <v>10</v>
      </c>
      <c r="L705" s="5">
        <v>44510</v>
      </c>
      <c r="M705" s="4" t="s">
        <v>224</v>
      </c>
      <c r="N705" s="4">
        <v>44</v>
      </c>
      <c r="O705" s="4">
        <v>5</v>
      </c>
      <c r="P705" s="5">
        <v>44511</v>
      </c>
      <c r="Q705" s="6">
        <v>38.005284099999997</v>
      </c>
      <c r="R705" s="6">
        <v>36.3224321</v>
      </c>
      <c r="S705" s="6">
        <v>25.764934440000001</v>
      </c>
      <c r="T705" s="6">
        <v>25.397386969999999</v>
      </c>
      <c r="AJ705" s="4" t="s">
        <v>342</v>
      </c>
      <c r="AK705" s="4" t="s">
        <v>350</v>
      </c>
      <c r="AL705" s="4" t="s">
        <v>44</v>
      </c>
      <c r="AM705" s="4" t="s">
        <v>44</v>
      </c>
    </row>
    <row r="706" spans="1:40">
      <c r="A706" s="10" t="s">
        <v>163</v>
      </c>
      <c r="B706" s="10" t="s">
        <v>59</v>
      </c>
      <c r="D706" s="4" t="s">
        <v>42</v>
      </c>
      <c r="E706" s="5">
        <v>44510</v>
      </c>
      <c r="F706" s="5">
        <v>44510</v>
      </c>
      <c r="G706" s="4" t="s">
        <v>312</v>
      </c>
      <c r="I706" s="37" t="s">
        <v>154</v>
      </c>
      <c r="J706" s="4" t="s">
        <v>45</v>
      </c>
      <c r="K706" s="4">
        <v>10</v>
      </c>
      <c r="L706" s="5">
        <v>44510</v>
      </c>
      <c r="M706" s="4" t="s">
        <v>224</v>
      </c>
      <c r="N706" s="4">
        <v>48</v>
      </c>
      <c r="O706" s="4">
        <v>5</v>
      </c>
      <c r="P706" s="5">
        <v>44511</v>
      </c>
      <c r="Q706" s="6" t="s">
        <v>47</v>
      </c>
      <c r="R706" s="6" t="s">
        <v>47</v>
      </c>
      <c r="S706" s="6">
        <v>26.570043819999999</v>
      </c>
      <c r="T706" s="6">
        <v>26.653186779999999</v>
      </c>
      <c r="V706" s="10">
        <f>IF(Q706&lt;'Master Linear Model'!$B$8, (10^((Q706-'Master Linear Model'!$B$2)/'Master Linear Model'!$A$2)),('Master Linear Model'!$B$7/2))</f>
        <v>10</v>
      </c>
      <c r="W706" s="10">
        <f>IF(R706&lt;'Master Linear Model'!$B$8, (10^((R706-'Master Linear Model'!$B$2)/'Master Linear Model'!$A$2)),('Master Linear Model'!$B$7/2))</f>
        <v>10</v>
      </c>
      <c r="X706" s="10">
        <f t="shared" ref="X706:X707" si="256">AVERAGE(V706:W706)</f>
        <v>10</v>
      </c>
      <c r="Y706" s="10">
        <f t="shared" ref="Y706:Y707" si="257">STDEV(V706:W706)</f>
        <v>0</v>
      </c>
      <c r="Z706" s="10">
        <f t="shared" ref="Z706:Z707" si="258">X706/O706</f>
        <v>2</v>
      </c>
      <c r="AA706" s="10">
        <f t="shared" ref="AA706:AA707" si="259">Y706/O706</f>
        <v>0</v>
      </c>
      <c r="AB706" s="10">
        <f t="shared" ref="AB706:AB707" si="260">(Z706*N706)/K706</f>
        <v>9.6</v>
      </c>
      <c r="AC706" s="10">
        <f t="shared" ref="AC706:AC707" si="261">(AA706*N706)/K706</f>
        <v>0</v>
      </c>
      <c r="AD706" s="10">
        <f t="shared" ref="AD706:AD707" si="262">AB706*100</f>
        <v>960</v>
      </c>
      <c r="AE706" s="10">
        <f t="shared" ref="AE706:AE707" si="263">AC706*100</f>
        <v>0</v>
      </c>
      <c r="AJ706" s="4" t="s">
        <v>342</v>
      </c>
      <c r="AK706" s="4" t="s">
        <v>351</v>
      </c>
      <c r="AL706" s="4" t="s">
        <v>44</v>
      </c>
      <c r="AM706" s="4" t="s">
        <v>44</v>
      </c>
    </row>
    <row r="707" spans="1:40">
      <c r="A707" s="10" t="s">
        <v>152</v>
      </c>
      <c r="B707" s="10" t="s">
        <v>59</v>
      </c>
      <c r="D707" s="4" t="s">
        <v>42</v>
      </c>
      <c r="E707" s="5">
        <v>44510</v>
      </c>
      <c r="F707" s="5">
        <v>44510</v>
      </c>
      <c r="G707" s="4" t="s">
        <v>312</v>
      </c>
      <c r="I707" s="37" t="s">
        <v>154</v>
      </c>
      <c r="J707" s="4" t="s">
        <v>45</v>
      </c>
      <c r="K707" s="4">
        <v>10</v>
      </c>
      <c r="L707" s="5">
        <v>44510</v>
      </c>
      <c r="M707" s="4" t="s">
        <v>224</v>
      </c>
      <c r="N707" s="4">
        <v>45</v>
      </c>
      <c r="O707" s="4">
        <v>5</v>
      </c>
      <c r="P707" s="5">
        <v>44511</v>
      </c>
      <c r="Q707" s="6">
        <v>36.596377439999998</v>
      </c>
      <c r="R707" s="6">
        <v>36.346913049999998</v>
      </c>
      <c r="S707" s="6">
        <v>26.134742769999999</v>
      </c>
      <c r="T707" s="6">
        <v>26.070732270000001</v>
      </c>
      <c r="V707" s="10">
        <f>IF(Q707&lt;'Master Linear Model'!$B$8, (10^((Q707-'Master Linear Model'!$B$2)/'Master Linear Model'!$A$2)),('Master Linear Model'!$B$7/2))</f>
        <v>10</v>
      </c>
      <c r="W707" s="10">
        <f>IF(R707&lt;'Master Linear Model'!$B$8, (10^((R707-'Master Linear Model'!$B$2)/'Master Linear Model'!$A$2)),('Master Linear Model'!$B$7/2))</f>
        <v>10</v>
      </c>
      <c r="X707" s="10">
        <f t="shared" si="256"/>
        <v>10</v>
      </c>
      <c r="Y707" s="10">
        <f t="shared" si="257"/>
        <v>0</v>
      </c>
      <c r="Z707" s="10">
        <f t="shared" si="258"/>
        <v>2</v>
      </c>
      <c r="AA707" s="10">
        <f t="shared" si="259"/>
        <v>0</v>
      </c>
      <c r="AB707" s="10">
        <f t="shared" si="260"/>
        <v>9</v>
      </c>
      <c r="AC707" s="10">
        <f t="shared" si="261"/>
        <v>0</v>
      </c>
      <c r="AD707" s="10">
        <f t="shared" si="262"/>
        <v>900</v>
      </c>
      <c r="AE707" s="10">
        <f t="shared" si="263"/>
        <v>0</v>
      </c>
      <c r="AJ707" s="4" t="s">
        <v>342</v>
      </c>
      <c r="AK707" s="4" t="s">
        <v>352</v>
      </c>
      <c r="AL707" s="4" t="s">
        <v>44</v>
      </c>
      <c r="AM707" s="4" t="s">
        <v>44</v>
      </c>
    </row>
    <row r="708" spans="1:40">
      <c r="A708" s="10" t="s">
        <v>163</v>
      </c>
      <c r="B708" s="10" t="s">
        <v>59</v>
      </c>
      <c r="D708" s="4" t="s">
        <v>49</v>
      </c>
      <c r="E708" s="5">
        <v>44510</v>
      </c>
      <c r="F708" s="5">
        <v>44510</v>
      </c>
      <c r="G708" s="4" t="s">
        <v>312</v>
      </c>
      <c r="I708" s="37" t="s">
        <v>154</v>
      </c>
      <c r="J708" s="4" t="s">
        <v>45</v>
      </c>
      <c r="K708" s="4">
        <v>10</v>
      </c>
      <c r="L708" s="5">
        <v>44510</v>
      </c>
      <c r="M708" s="4" t="s">
        <v>224</v>
      </c>
      <c r="N708" s="4">
        <v>46</v>
      </c>
      <c r="O708" s="4">
        <v>5</v>
      </c>
      <c r="P708" s="5">
        <v>44511</v>
      </c>
      <c r="Q708" s="6" t="s">
        <v>47</v>
      </c>
      <c r="R708" s="6" t="s">
        <v>47</v>
      </c>
      <c r="S708" s="6">
        <v>26.854187809999999</v>
      </c>
      <c r="T708" s="6">
        <v>26.908386419999999</v>
      </c>
      <c r="AJ708" s="4" t="s">
        <v>342</v>
      </c>
      <c r="AK708" s="4" t="s">
        <v>353</v>
      </c>
      <c r="AL708" s="4" t="s">
        <v>44</v>
      </c>
      <c r="AM708" s="4" t="s">
        <v>44</v>
      </c>
    </row>
    <row r="709" spans="1:40">
      <c r="A709" s="10" t="s">
        <v>58</v>
      </c>
      <c r="B709" s="10" t="s">
        <v>59</v>
      </c>
      <c r="D709" s="4" t="s">
        <v>49</v>
      </c>
      <c r="E709" s="5">
        <v>44509</v>
      </c>
      <c r="F709" s="5">
        <v>44509</v>
      </c>
      <c r="G709" s="4" t="s">
        <v>312</v>
      </c>
      <c r="I709" s="37" t="s">
        <v>154</v>
      </c>
      <c r="J709" s="4" t="s">
        <v>45</v>
      </c>
      <c r="K709" s="4">
        <v>10</v>
      </c>
      <c r="L709" s="5">
        <v>44509</v>
      </c>
      <c r="M709" s="4" t="s">
        <v>224</v>
      </c>
      <c r="N709" s="4">
        <v>44</v>
      </c>
      <c r="O709" s="4">
        <v>5</v>
      </c>
      <c r="P709" s="5">
        <v>44510</v>
      </c>
      <c r="Q709" s="6" t="s">
        <v>47</v>
      </c>
      <c r="R709" s="6" t="s">
        <v>47</v>
      </c>
      <c r="S709" s="6">
        <v>26.922244450000001</v>
      </c>
      <c r="T709" s="6">
        <v>26.987188249999999</v>
      </c>
      <c r="AJ709" s="4" t="s">
        <v>338</v>
      </c>
      <c r="AK709" s="4" t="s">
        <v>354</v>
      </c>
      <c r="AL709" s="4" t="s">
        <v>44</v>
      </c>
      <c r="AM709" s="4" t="s">
        <v>44</v>
      </c>
      <c r="AN709" s="4">
        <v>90.471161109999997</v>
      </c>
    </row>
    <row r="710" spans="1:40">
      <c r="A710" s="10" t="s">
        <v>234</v>
      </c>
      <c r="B710" s="10" t="s">
        <v>200</v>
      </c>
      <c r="D710" s="4" t="s">
        <v>49</v>
      </c>
      <c r="E710" s="5">
        <v>44509</v>
      </c>
      <c r="F710" s="5">
        <v>44509</v>
      </c>
      <c r="G710" s="4" t="s">
        <v>312</v>
      </c>
      <c r="I710" s="37" t="s">
        <v>154</v>
      </c>
      <c r="J710" s="4" t="s">
        <v>45</v>
      </c>
      <c r="K710" s="4">
        <v>10</v>
      </c>
      <c r="L710" s="5">
        <v>44509</v>
      </c>
      <c r="M710" s="4" t="s">
        <v>224</v>
      </c>
      <c r="N710" s="4">
        <v>43</v>
      </c>
      <c r="O710" s="4">
        <v>5</v>
      </c>
      <c r="P710" s="5">
        <v>44510</v>
      </c>
      <c r="Q710" s="6">
        <v>39.335782690000002</v>
      </c>
      <c r="R710" s="6" t="s">
        <v>47</v>
      </c>
      <c r="S710" s="6">
        <v>26.556595510000001</v>
      </c>
      <c r="T710" s="6">
        <v>26.687368410000001</v>
      </c>
      <c r="AJ710" s="4" t="s">
        <v>338</v>
      </c>
      <c r="AK710" s="4" t="s">
        <v>355</v>
      </c>
      <c r="AL710" s="4" t="s">
        <v>44</v>
      </c>
      <c r="AM710" s="4" t="s">
        <v>44</v>
      </c>
      <c r="AN710" s="4">
        <v>90.471161109999997</v>
      </c>
    </row>
    <row r="711" spans="1:40">
      <c r="A711" s="10" t="s">
        <v>232</v>
      </c>
      <c r="B711" s="10" t="s">
        <v>200</v>
      </c>
      <c r="D711" s="4" t="s">
        <v>49</v>
      </c>
      <c r="E711" s="5">
        <v>44509</v>
      </c>
      <c r="F711" s="5">
        <v>44509</v>
      </c>
      <c r="G711" s="4" t="s">
        <v>312</v>
      </c>
      <c r="I711" s="37" t="s">
        <v>154</v>
      </c>
      <c r="J711" s="4" t="s">
        <v>45</v>
      </c>
      <c r="K711" s="4">
        <v>10</v>
      </c>
      <c r="L711" s="5">
        <v>44509</v>
      </c>
      <c r="M711" s="4" t="s">
        <v>224</v>
      </c>
      <c r="N711" s="4">
        <v>43</v>
      </c>
      <c r="O711" s="4">
        <v>5</v>
      </c>
      <c r="P711" s="5">
        <v>44510</v>
      </c>
      <c r="Q711" s="6">
        <v>39.184551949999999</v>
      </c>
      <c r="R711" s="6">
        <v>39.204065700000001</v>
      </c>
      <c r="S711" s="6">
        <v>27.04603225</v>
      </c>
      <c r="T711" s="6">
        <v>27.182164449999998</v>
      </c>
      <c r="AJ711" s="4" t="s">
        <v>338</v>
      </c>
      <c r="AK711" s="4" t="s">
        <v>356</v>
      </c>
      <c r="AL711" s="4" t="s">
        <v>44</v>
      </c>
      <c r="AM711" s="4" t="s">
        <v>44</v>
      </c>
      <c r="AN711" s="4">
        <v>90.471161109999997</v>
      </c>
    </row>
    <row r="712" spans="1:40">
      <c r="A712" s="10" t="s">
        <v>263</v>
      </c>
      <c r="B712" s="10" t="s">
        <v>228</v>
      </c>
      <c r="D712" s="4" t="s">
        <v>49</v>
      </c>
      <c r="E712" s="5">
        <v>44510</v>
      </c>
      <c r="F712" s="5">
        <v>44510</v>
      </c>
      <c r="G712" s="4" t="s">
        <v>312</v>
      </c>
      <c r="I712" s="37" t="s">
        <v>154</v>
      </c>
      <c r="J712" s="4" t="s">
        <v>45</v>
      </c>
      <c r="K712" s="4">
        <v>10</v>
      </c>
      <c r="L712" s="5">
        <v>44510</v>
      </c>
      <c r="M712" s="4" t="s">
        <v>224</v>
      </c>
      <c r="N712" s="4">
        <v>44</v>
      </c>
      <c r="O712" s="4">
        <v>5</v>
      </c>
      <c r="P712" s="5">
        <v>44511</v>
      </c>
      <c r="Q712" s="6" t="s">
        <v>47</v>
      </c>
      <c r="R712" s="6" t="s">
        <v>47</v>
      </c>
      <c r="S712" s="6">
        <v>25.733521790000001</v>
      </c>
      <c r="T712" s="6">
        <v>25.512166700000002</v>
      </c>
      <c r="AJ712" s="4" t="s">
        <v>342</v>
      </c>
      <c r="AK712" s="4" t="s">
        <v>357</v>
      </c>
      <c r="AL712" s="4" t="s">
        <v>44</v>
      </c>
      <c r="AM712" s="4" t="s">
        <v>44</v>
      </c>
    </row>
    <row r="713" spans="1:40">
      <c r="A713" s="10" t="s">
        <v>193</v>
      </c>
      <c r="B713" s="10" t="s">
        <v>194</v>
      </c>
      <c r="D713" s="4" t="s">
        <v>49</v>
      </c>
      <c r="E713" s="5">
        <v>44510</v>
      </c>
      <c r="F713" s="5">
        <v>44510</v>
      </c>
      <c r="G713" s="4" t="s">
        <v>312</v>
      </c>
      <c r="I713" s="37" t="s">
        <v>154</v>
      </c>
      <c r="J713" s="4" t="s">
        <v>45</v>
      </c>
      <c r="K713" s="4">
        <v>10</v>
      </c>
      <c r="L713" s="5">
        <v>44510</v>
      </c>
      <c r="M713" s="4" t="s">
        <v>224</v>
      </c>
      <c r="N713" s="4">
        <v>43</v>
      </c>
      <c r="O713" s="4">
        <v>5</v>
      </c>
      <c r="P713" s="5">
        <v>44511</v>
      </c>
      <c r="Q713" s="6">
        <v>30.613415020000001</v>
      </c>
      <c r="R713" s="6">
        <v>30.68537791</v>
      </c>
      <c r="S713" s="6">
        <v>28.029569070000001</v>
      </c>
      <c r="T713" s="6">
        <v>27.794706900000001</v>
      </c>
      <c r="AJ713" s="4" t="s">
        <v>344</v>
      </c>
      <c r="AK713" s="4" t="s">
        <v>358</v>
      </c>
      <c r="AL713" s="4" t="s">
        <v>44</v>
      </c>
      <c r="AM713" s="4" t="s">
        <v>44</v>
      </c>
      <c r="AN713" s="4">
        <v>84.873851520000002</v>
      </c>
    </row>
    <row r="714" spans="1:40">
      <c r="A714" s="10" t="s">
        <v>209</v>
      </c>
      <c r="B714" s="10" t="s">
        <v>200</v>
      </c>
      <c r="D714" s="4" t="s">
        <v>49</v>
      </c>
      <c r="E714" s="5">
        <v>44509</v>
      </c>
      <c r="F714" s="5">
        <v>44509</v>
      </c>
      <c r="G714" s="4" t="s">
        <v>312</v>
      </c>
      <c r="I714" s="37" t="s">
        <v>154</v>
      </c>
      <c r="J714" s="4" t="s">
        <v>45</v>
      </c>
      <c r="K714" s="4">
        <v>10</v>
      </c>
      <c r="L714" s="5">
        <v>44509</v>
      </c>
      <c r="M714" s="4" t="s">
        <v>224</v>
      </c>
      <c r="N714" s="4">
        <v>42</v>
      </c>
      <c r="O714" s="4">
        <v>5</v>
      </c>
      <c r="P714" s="5">
        <v>44510</v>
      </c>
      <c r="Q714" s="6" t="s">
        <v>47</v>
      </c>
      <c r="R714" s="6" t="s">
        <v>47</v>
      </c>
      <c r="S714" s="6">
        <v>26.961254629999999</v>
      </c>
      <c r="T714" s="6">
        <v>26.84892876</v>
      </c>
      <c r="AJ714" s="4" t="s">
        <v>338</v>
      </c>
      <c r="AK714" s="4" t="s">
        <v>359</v>
      </c>
      <c r="AL714" s="4" t="s">
        <v>44</v>
      </c>
      <c r="AM714" s="4" t="s">
        <v>44</v>
      </c>
      <c r="AN714" s="4">
        <v>90.471161109999997</v>
      </c>
    </row>
    <row r="715" spans="1:40">
      <c r="A715" s="10" t="s">
        <v>208</v>
      </c>
      <c r="B715" s="10" t="s">
        <v>200</v>
      </c>
      <c r="D715" s="4" t="s">
        <v>49</v>
      </c>
      <c r="E715" s="5">
        <v>44509</v>
      </c>
      <c r="F715" s="5">
        <v>44509</v>
      </c>
      <c r="G715" s="4" t="s">
        <v>312</v>
      </c>
      <c r="I715" s="37" t="s">
        <v>154</v>
      </c>
      <c r="J715" s="4" t="s">
        <v>45</v>
      </c>
      <c r="K715" s="4">
        <v>10</v>
      </c>
      <c r="L715" s="5">
        <v>44509</v>
      </c>
      <c r="M715" s="4" t="s">
        <v>224</v>
      </c>
      <c r="N715" s="4">
        <v>43</v>
      </c>
      <c r="O715" s="4">
        <v>5</v>
      </c>
      <c r="P715" s="5">
        <v>44510</v>
      </c>
      <c r="Q715" s="6">
        <v>38.539059889999997</v>
      </c>
      <c r="R715" s="6">
        <v>37.589681220000003</v>
      </c>
      <c r="S715" s="6">
        <v>25.778352510000001</v>
      </c>
      <c r="T715" s="6">
        <v>25.865474750000001</v>
      </c>
      <c r="AJ715" s="4" t="s">
        <v>338</v>
      </c>
      <c r="AK715" s="4" t="s">
        <v>360</v>
      </c>
      <c r="AL715" s="4" t="s">
        <v>44</v>
      </c>
      <c r="AM715" s="4" t="s">
        <v>44</v>
      </c>
      <c r="AN715" s="4">
        <v>90.471161109999997</v>
      </c>
    </row>
    <row r="716" spans="1:40">
      <c r="A716" s="64" t="s">
        <v>279</v>
      </c>
      <c r="B716" s="10" t="s">
        <v>200</v>
      </c>
      <c r="D716" s="4" t="s">
        <v>49</v>
      </c>
      <c r="E716" s="5">
        <v>44507</v>
      </c>
      <c r="F716" s="5">
        <v>44510</v>
      </c>
      <c r="G716" s="4" t="s">
        <v>312</v>
      </c>
      <c r="I716" s="37" t="s">
        <v>154</v>
      </c>
      <c r="J716" s="4" t="s">
        <v>45</v>
      </c>
      <c r="K716" s="4">
        <v>10</v>
      </c>
      <c r="L716" s="5">
        <v>44510</v>
      </c>
      <c r="M716" s="4" t="s">
        <v>224</v>
      </c>
      <c r="N716" s="4">
        <v>47</v>
      </c>
      <c r="O716" s="4">
        <v>5</v>
      </c>
      <c r="P716" s="5">
        <v>44511</v>
      </c>
      <c r="Q716" s="6" t="s">
        <v>47</v>
      </c>
      <c r="R716" s="6" t="s">
        <v>47</v>
      </c>
      <c r="S716" s="6">
        <v>26.179161069999999</v>
      </c>
      <c r="T716" s="6">
        <v>25.918999469999999</v>
      </c>
      <c r="U716" s="10" t="s">
        <v>361</v>
      </c>
      <c r="AJ716" s="4" t="s">
        <v>342</v>
      </c>
      <c r="AK716" s="4" t="s">
        <v>362</v>
      </c>
      <c r="AL716" s="4" t="s">
        <v>44</v>
      </c>
      <c r="AM716" s="4" t="s">
        <v>44</v>
      </c>
    </row>
    <row r="717" spans="1:40">
      <c r="A717" s="10" t="s">
        <v>87</v>
      </c>
      <c r="B717" s="10" t="s">
        <v>61</v>
      </c>
      <c r="D717" s="4" t="s">
        <v>49</v>
      </c>
      <c r="E717" s="5">
        <v>44510</v>
      </c>
      <c r="F717" s="5">
        <v>44510</v>
      </c>
      <c r="G717" s="4" t="s">
        <v>312</v>
      </c>
      <c r="I717" s="37" t="s">
        <v>154</v>
      </c>
      <c r="J717" s="4" t="s">
        <v>45</v>
      </c>
      <c r="K717" s="4">
        <v>10</v>
      </c>
      <c r="L717" s="5">
        <v>44510</v>
      </c>
      <c r="M717" s="4" t="s">
        <v>224</v>
      </c>
      <c r="N717" s="4">
        <v>45</v>
      </c>
      <c r="O717" s="4">
        <v>5</v>
      </c>
      <c r="P717" s="5">
        <v>44511</v>
      </c>
      <c r="Q717" s="6">
        <v>31.11913375</v>
      </c>
      <c r="R717" s="6">
        <v>31.0405829</v>
      </c>
      <c r="S717" s="6">
        <v>26.014484670000002</v>
      </c>
      <c r="T717" s="6">
        <v>26.03050975</v>
      </c>
      <c r="AJ717" s="4" t="s">
        <v>342</v>
      </c>
      <c r="AK717" s="4" t="s">
        <v>363</v>
      </c>
      <c r="AL717" s="4" t="s">
        <v>44</v>
      </c>
      <c r="AM717" s="4" t="s">
        <v>44</v>
      </c>
    </row>
    <row r="718" spans="1:40">
      <c r="A718" s="10" t="s">
        <v>230</v>
      </c>
      <c r="B718" s="10" t="s">
        <v>200</v>
      </c>
      <c r="D718" s="4" t="s">
        <v>49</v>
      </c>
      <c r="E718" s="5">
        <v>44509</v>
      </c>
      <c r="F718" s="5">
        <v>44509</v>
      </c>
      <c r="G718" s="4" t="s">
        <v>312</v>
      </c>
      <c r="I718" s="37" t="s">
        <v>154</v>
      </c>
      <c r="J718" s="4" t="s">
        <v>45</v>
      </c>
      <c r="K718" s="4">
        <v>10</v>
      </c>
      <c r="L718" s="5">
        <v>44509</v>
      </c>
      <c r="M718" s="4" t="s">
        <v>224</v>
      </c>
      <c r="N718" s="4">
        <v>43</v>
      </c>
      <c r="O718" s="4">
        <v>5</v>
      </c>
      <c r="P718" s="5">
        <v>44510</v>
      </c>
      <c r="Q718" s="6" t="s">
        <v>47</v>
      </c>
      <c r="R718" s="6" t="s">
        <v>47</v>
      </c>
      <c r="S718" s="6">
        <v>27.09893787</v>
      </c>
      <c r="T718" s="6">
        <v>26.870668510000002</v>
      </c>
      <c r="AJ718" s="4" t="s">
        <v>338</v>
      </c>
      <c r="AK718" s="4" t="s">
        <v>364</v>
      </c>
      <c r="AL718" s="4" t="s">
        <v>44</v>
      </c>
      <c r="AM718" s="4" t="s">
        <v>44</v>
      </c>
      <c r="AN718" s="4">
        <v>90.471161109999997</v>
      </c>
    </row>
    <row r="719" spans="1:40">
      <c r="A719" s="10" t="s">
        <v>213</v>
      </c>
      <c r="B719" s="10" t="s">
        <v>200</v>
      </c>
      <c r="D719" s="4" t="s">
        <v>49</v>
      </c>
      <c r="E719" s="5">
        <v>44509</v>
      </c>
      <c r="F719" s="5">
        <v>44509</v>
      </c>
      <c r="G719" s="4" t="s">
        <v>312</v>
      </c>
      <c r="I719" s="37" t="s">
        <v>154</v>
      </c>
      <c r="J719" s="4" t="s">
        <v>45</v>
      </c>
      <c r="K719" s="4">
        <v>10</v>
      </c>
      <c r="L719" s="5">
        <v>44509</v>
      </c>
      <c r="M719" s="4" t="s">
        <v>224</v>
      </c>
      <c r="N719" s="4">
        <v>42</v>
      </c>
      <c r="O719" s="4">
        <v>5</v>
      </c>
      <c r="P719" s="5">
        <v>44510</v>
      </c>
      <c r="Q719" s="6" t="s">
        <v>47</v>
      </c>
      <c r="R719" s="6" t="s">
        <v>47</v>
      </c>
      <c r="S719" s="6">
        <v>31.21800017</v>
      </c>
      <c r="T719" s="6">
        <v>31.059975349999998</v>
      </c>
      <c r="AJ719" s="4" t="s">
        <v>338</v>
      </c>
      <c r="AK719" s="4" t="s">
        <v>365</v>
      </c>
      <c r="AL719" s="4" t="s">
        <v>44</v>
      </c>
      <c r="AM719" s="4" t="s">
        <v>44</v>
      </c>
      <c r="AN719" s="4">
        <v>90.471161109999997</v>
      </c>
    </row>
    <row r="720" spans="1:40">
      <c r="A720" s="10" t="s">
        <v>275</v>
      </c>
      <c r="B720" s="10" t="s">
        <v>200</v>
      </c>
      <c r="D720" s="4" t="s">
        <v>49</v>
      </c>
      <c r="E720" s="5">
        <v>44507</v>
      </c>
      <c r="F720" s="5">
        <v>44509</v>
      </c>
      <c r="G720" s="4" t="s">
        <v>312</v>
      </c>
      <c r="I720" s="37" t="s">
        <v>154</v>
      </c>
      <c r="J720" s="4" t="s">
        <v>45</v>
      </c>
      <c r="K720" s="4">
        <v>10</v>
      </c>
      <c r="L720" s="5">
        <v>44509</v>
      </c>
      <c r="M720" s="4" t="s">
        <v>224</v>
      </c>
      <c r="O720" s="4">
        <v>5</v>
      </c>
      <c r="P720" s="5">
        <v>44510</v>
      </c>
      <c r="Q720" s="6">
        <v>36.11</v>
      </c>
      <c r="R720" s="6">
        <v>36.450000000000003</v>
      </c>
      <c r="S720" s="6">
        <v>28.08</v>
      </c>
      <c r="T720" s="6">
        <v>28.13</v>
      </c>
      <c r="AJ720" s="5">
        <v>44509</v>
      </c>
      <c r="AK720" s="4" t="s">
        <v>366</v>
      </c>
      <c r="AL720" s="4" t="s">
        <v>72</v>
      </c>
      <c r="AM720" s="4" t="s">
        <v>72</v>
      </c>
    </row>
    <row r="721" spans="1:40">
      <c r="A721" s="10" t="s">
        <v>282</v>
      </c>
      <c r="B721" s="10" t="s">
        <v>200</v>
      </c>
      <c r="D721" s="4" t="s">
        <v>49</v>
      </c>
      <c r="E721" s="5">
        <v>44507</v>
      </c>
      <c r="F721" s="5">
        <v>44509</v>
      </c>
      <c r="G721" s="4" t="s">
        <v>312</v>
      </c>
      <c r="I721" s="37" t="s">
        <v>154</v>
      </c>
      <c r="J721" s="4" t="s">
        <v>45</v>
      </c>
      <c r="K721" s="4">
        <v>10</v>
      </c>
      <c r="L721" s="5">
        <v>44509</v>
      </c>
      <c r="M721" s="4" t="s">
        <v>224</v>
      </c>
      <c r="O721" s="4">
        <v>5</v>
      </c>
      <c r="P721" s="5">
        <v>44510</v>
      </c>
      <c r="Q721" s="6">
        <v>36</v>
      </c>
      <c r="R721" s="6">
        <v>35.229999999999997</v>
      </c>
      <c r="S721" s="6">
        <v>26.9</v>
      </c>
      <c r="T721" s="6">
        <v>26.69</v>
      </c>
      <c r="AJ721" s="5">
        <v>44509</v>
      </c>
      <c r="AK721" s="4" t="s">
        <v>367</v>
      </c>
      <c r="AL721" s="4" t="s">
        <v>72</v>
      </c>
      <c r="AM721" s="4" t="s">
        <v>72</v>
      </c>
    </row>
    <row r="722" spans="1:40">
      <c r="A722" s="10" t="s">
        <v>273</v>
      </c>
      <c r="B722" s="10" t="s">
        <v>200</v>
      </c>
      <c r="D722" s="4" t="s">
        <v>49</v>
      </c>
      <c r="E722" s="5">
        <v>44507</v>
      </c>
      <c r="F722" s="5">
        <v>44509</v>
      </c>
      <c r="G722" s="4" t="s">
        <v>312</v>
      </c>
      <c r="I722" s="37" t="s">
        <v>154</v>
      </c>
      <c r="J722" s="4" t="s">
        <v>45</v>
      </c>
      <c r="K722" s="4">
        <v>10</v>
      </c>
      <c r="L722" s="5">
        <v>44509</v>
      </c>
      <c r="M722" s="4" t="s">
        <v>224</v>
      </c>
      <c r="O722" s="4">
        <v>5</v>
      </c>
      <c r="P722" s="5">
        <v>44510</v>
      </c>
      <c r="Q722" s="6" t="s">
        <v>47</v>
      </c>
      <c r="R722" s="6" t="s">
        <v>47</v>
      </c>
      <c r="S722" s="6">
        <v>26.54</v>
      </c>
      <c r="T722" s="6">
        <v>26.76</v>
      </c>
      <c r="AJ722" s="5">
        <v>44509</v>
      </c>
      <c r="AK722" s="4" t="s">
        <v>368</v>
      </c>
      <c r="AL722" s="4" t="s">
        <v>72</v>
      </c>
      <c r="AM722" s="4" t="s">
        <v>72</v>
      </c>
    </row>
    <row r="723" spans="1:40">
      <c r="A723" s="10" t="s">
        <v>268</v>
      </c>
      <c r="B723" s="10" t="s">
        <v>200</v>
      </c>
      <c r="D723" s="4" t="s">
        <v>49</v>
      </c>
      <c r="E723" s="5">
        <v>44509</v>
      </c>
      <c r="F723" s="5">
        <v>44509</v>
      </c>
      <c r="G723" s="4" t="s">
        <v>312</v>
      </c>
      <c r="I723" s="41" t="s">
        <v>154</v>
      </c>
      <c r="J723" s="41" t="s">
        <v>45</v>
      </c>
      <c r="K723" s="4">
        <v>10</v>
      </c>
      <c r="L723" s="5">
        <v>44509</v>
      </c>
      <c r="M723" s="4" t="s">
        <v>224</v>
      </c>
      <c r="O723" s="4">
        <v>5</v>
      </c>
      <c r="P723" s="5">
        <v>44510</v>
      </c>
      <c r="Q723" s="6" t="s">
        <v>47</v>
      </c>
      <c r="R723" s="6" t="s">
        <v>47</v>
      </c>
      <c r="S723" s="6">
        <v>25.74</v>
      </c>
      <c r="T723" s="6">
        <v>25.72</v>
      </c>
      <c r="AJ723" s="5">
        <v>44509</v>
      </c>
      <c r="AK723" s="4" t="s">
        <v>369</v>
      </c>
      <c r="AL723" s="4" t="s">
        <v>72</v>
      </c>
      <c r="AM723" s="4" t="s">
        <v>72</v>
      </c>
    </row>
    <row r="724" spans="1:40">
      <c r="A724" s="175" t="s">
        <v>277</v>
      </c>
      <c r="B724" s="175" t="s">
        <v>200</v>
      </c>
      <c r="C724" s="176"/>
      <c r="D724" s="177" t="s">
        <v>49</v>
      </c>
      <c r="E724" s="178">
        <v>44508</v>
      </c>
      <c r="F724" s="178">
        <v>44509</v>
      </c>
      <c r="G724" s="177" t="s">
        <v>312</v>
      </c>
      <c r="H724" s="177"/>
      <c r="I724" s="177" t="s">
        <v>154</v>
      </c>
      <c r="J724" s="122" t="s">
        <v>45</v>
      </c>
      <c r="K724" s="177">
        <v>10</v>
      </c>
      <c r="L724" s="178">
        <v>44509</v>
      </c>
      <c r="M724" s="177" t="s">
        <v>224</v>
      </c>
      <c r="N724" s="177"/>
      <c r="O724" s="122">
        <v>5</v>
      </c>
      <c r="P724" s="178">
        <v>44510</v>
      </c>
      <c r="Q724" s="179">
        <v>31.85</v>
      </c>
      <c r="R724" s="179">
        <v>31.93</v>
      </c>
      <c r="S724" s="179">
        <v>26.75</v>
      </c>
      <c r="T724" s="179">
        <v>27.02</v>
      </c>
      <c r="U724" s="175"/>
      <c r="V724" s="175"/>
      <c r="W724" s="175"/>
      <c r="X724" s="175"/>
      <c r="Y724" s="175"/>
      <c r="Z724" s="175"/>
      <c r="AA724" s="175"/>
      <c r="AB724" s="175"/>
      <c r="AC724" s="175"/>
      <c r="AD724" s="175"/>
      <c r="AE724" s="175"/>
      <c r="AF724" s="177"/>
      <c r="AG724" s="177"/>
      <c r="AH724" s="177"/>
      <c r="AI724" s="177"/>
      <c r="AJ724" s="178">
        <v>44509</v>
      </c>
      <c r="AK724" s="177" t="s">
        <v>370</v>
      </c>
      <c r="AL724" s="4" t="s">
        <v>72</v>
      </c>
      <c r="AM724" s="4" t="s">
        <v>72</v>
      </c>
    </row>
    <row r="725" spans="1:40">
      <c r="A725" s="10" t="s">
        <v>205</v>
      </c>
      <c r="B725" s="10" t="s">
        <v>200</v>
      </c>
      <c r="D725" s="4" t="s">
        <v>49</v>
      </c>
      <c r="E725" s="5">
        <v>44516</v>
      </c>
      <c r="F725" s="5">
        <v>44516</v>
      </c>
      <c r="G725" s="4" t="s">
        <v>312</v>
      </c>
      <c r="I725" s="4" t="s">
        <v>154</v>
      </c>
      <c r="J725" s="4" t="s">
        <v>45</v>
      </c>
      <c r="K725" s="4">
        <v>10</v>
      </c>
      <c r="L725" s="5">
        <v>44516</v>
      </c>
      <c r="M725" s="4" t="s">
        <v>224</v>
      </c>
      <c r="N725" s="4">
        <v>49</v>
      </c>
      <c r="O725" s="4">
        <v>5</v>
      </c>
      <c r="P725" s="5">
        <v>44518</v>
      </c>
      <c r="Q725" s="6">
        <v>33.388992420000001</v>
      </c>
      <c r="R725" s="6">
        <v>33.0684945</v>
      </c>
      <c r="S725" s="6">
        <v>26.96510421</v>
      </c>
      <c r="T725" s="6">
        <v>25.85776864</v>
      </c>
      <c r="AJ725" s="4" t="s">
        <v>371</v>
      </c>
      <c r="AK725" s="4" t="s">
        <v>372</v>
      </c>
      <c r="AL725" s="4" t="s">
        <v>44</v>
      </c>
      <c r="AM725" s="4" t="s">
        <v>44</v>
      </c>
      <c r="AN725" s="4">
        <v>79.57594598</v>
      </c>
    </row>
    <row r="726" spans="1:40">
      <c r="A726" s="10" t="s">
        <v>235</v>
      </c>
      <c r="B726" s="10" t="s">
        <v>200</v>
      </c>
      <c r="D726" s="4" t="s">
        <v>49</v>
      </c>
      <c r="E726" s="5">
        <v>44516</v>
      </c>
      <c r="F726" s="5">
        <v>44516</v>
      </c>
      <c r="G726" s="4" t="s">
        <v>312</v>
      </c>
      <c r="I726" s="37" t="s">
        <v>154</v>
      </c>
      <c r="J726" s="4" t="s">
        <v>45</v>
      </c>
      <c r="K726" s="4">
        <v>10</v>
      </c>
      <c r="L726" s="5">
        <v>44516</v>
      </c>
      <c r="M726" s="4" t="s">
        <v>224</v>
      </c>
      <c r="N726" s="4">
        <v>51</v>
      </c>
      <c r="O726" s="4">
        <v>5</v>
      </c>
      <c r="P726" s="5">
        <v>44518</v>
      </c>
      <c r="Q726" s="6">
        <v>34.40616619</v>
      </c>
      <c r="R726" s="6">
        <v>33.57843226</v>
      </c>
      <c r="S726" s="6">
        <v>25.527094590000001</v>
      </c>
      <c r="T726" s="6">
        <v>27.107970569999999</v>
      </c>
      <c r="AJ726" s="4" t="s">
        <v>371</v>
      </c>
      <c r="AK726" s="4" t="s">
        <v>373</v>
      </c>
      <c r="AL726" s="4" t="s">
        <v>44</v>
      </c>
      <c r="AM726" s="4" t="s">
        <v>44</v>
      </c>
      <c r="AN726" s="4">
        <v>79.57594598</v>
      </c>
    </row>
    <row r="727" spans="1:40">
      <c r="A727" s="10" t="s">
        <v>207</v>
      </c>
      <c r="B727" s="10" t="s">
        <v>200</v>
      </c>
      <c r="D727" s="4" t="s">
        <v>49</v>
      </c>
      <c r="E727" s="5">
        <v>44516</v>
      </c>
      <c r="F727" s="5">
        <v>44516</v>
      </c>
      <c r="G727" s="4" t="s">
        <v>312</v>
      </c>
      <c r="I727" s="37" t="s">
        <v>154</v>
      </c>
      <c r="J727" s="4" t="s">
        <v>45</v>
      </c>
      <c r="K727" s="4">
        <v>10</v>
      </c>
      <c r="L727" s="5">
        <v>44516</v>
      </c>
      <c r="M727" s="4" t="s">
        <v>224</v>
      </c>
      <c r="N727" s="4">
        <v>52</v>
      </c>
      <c r="O727" s="4">
        <v>5</v>
      </c>
      <c r="P727" s="5">
        <v>44518</v>
      </c>
      <c r="Q727" s="6">
        <v>33.975353839999997</v>
      </c>
      <c r="R727" s="6">
        <v>34.481509449999997</v>
      </c>
      <c r="S727" s="180">
        <v>28.303006880000002</v>
      </c>
      <c r="T727" s="180">
        <v>28.37242157</v>
      </c>
      <c r="AJ727" s="4" t="s">
        <v>371</v>
      </c>
      <c r="AK727" s="4" t="s">
        <v>374</v>
      </c>
      <c r="AL727" s="4" t="s">
        <v>44</v>
      </c>
      <c r="AM727" s="4" t="s">
        <v>44</v>
      </c>
      <c r="AN727" s="4">
        <v>79.57594598</v>
      </c>
    </row>
    <row r="728" spans="1:40">
      <c r="A728" s="10" t="s">
        <v>196</v>
      </c>
      <c r="B728" s="10" t="s">
        <v>61</v>
      </c>
      <c r="D728" s="4" t="s">
        <v>49</v>
      </c>
      <c r="E728" s="5">
        <v>44517</v>
      </c>
      <c r="F728" s="5">
        <v>44517</v>
      </c>
      <c r="G728" s="4" t="s">
        <v>312</v>
      </c>
      <c r="I728" s="37" t="s">
        <v>154</v>
      </c>
      <c r="J728" s="4" t="s">
        <v>45</v>
      </c>
      <c r="K728" s="4">
        <v>10</v>
      </c>
      <c r="L728" s="5">
        <v>44517</v>
      </c>
      <c r="M728" s="4" t="s">
        <v>224</v>
      </c>
      <c r="N728" s="4">
        <v>40</v>
      </c>
      <c r="O728" s="4">
        <v>5</v>
      </c>
      <c r="P728" s="5">
        <v>44518</v>
      </c>
      <c r="Q728" s="6">
        <v>31.42</v>
      </c>
      <c r="R728" s="6">
        <v>31.71</v>
      </c>
      <c r="S728" s="180">
        <v>27.5</v>
      </c>
      <c r="T728" s="180">
        <v>27.61</v>
      </c>
      <c r="AJ728" s="4" t="s">
        <v>375</v>
      </c>
      <c r="AK728" s="4" t="s">
        <v>376</v>
      </c>
      <c r="AL728" s="4" t="s">
        <v>72</v>
      </c>
      <c r="AM728" s="4" t="s">
        <v>72</v>
      </c>
    </row>
    <row r="729" spans="1:40">
      <c r="A729" s="10" t="s">
        <v>203</v>
      </c>
      <c r="B729" s="10" t="s">
        <v>200</v>
      </c>
      <c r="D729" s="4" t="s">
        <v>49</v>
      </c>
      <c r="E729" s="5">
        <v>44516</v>
      </c>
      <c r="G729" s="4" t="s">
        <v>312</v>
      </c>
      <c r="I729" s="37" t="s">
        <v>154</v>
      </c>
      <c r="J729" s="4" t="s">
        <v>45</v>
      </c>
      <c r="K729" s="4">
        <v>10</v>
      </c>
      <c r="L729" s="5"/>
      <c r="M729" s="4" t="s">
        <v>224</v>
      </c>
      <c r="N729" s="4">
        <v>41</v>
      </c>
      <c r="O729" s="4">
        <v>5</v>
      </c>
      <c r="P729" s="5">
        <v>44518</v>
      </c>
      <c r="Q729" s="6">
        <v>36.51</v>
      </c>
      <c r="R729" s="6">
        <v>36.06</v>
      </c>
      <c r="S729" s="180">
        <v>27.22</v>
      </c>
      <c r="T729" s="180">
        <v>27.34</v>
      </c>
      <c r="AJ729" s="4" t="s">
        <v>375</v>
      </c>
      <c r="AK729" s="4" t="s">
        <v>377</v>
      </c>
      <c r="AL729" s="4" t="s">
        <v>72</v>
      </c>
      <c r="AM729" s="4" t="s">
        <v>72</v>
      </c>
    </row>
    <row r="730" spans="1:40" s="26" customFormat="1">
      <c r="A730" s="23" t="s">
        <v>163</v>
      </c>
      <c r="B730" s="23" t="s">
        <v>59</v>
      </c>
      <c r="C730" s="55"/>
      <c r="D730" s="26" t="s">
        <v>49</v>
      </c>
      <c r="E730" s="25">
        <v>44517</v>
      </c>
      <c r="F730" s="25">
        <v>44517</v>
      </c>
      <c r="G730" s="26" t="s">
        <v>312</v>
      </c>
      <c r="I730" s="37" t="s">
        <v>154</v>
      </c>
      <c r="J730" s="4" t="s">
        <v>45</v>
      </c>
      <c r="K730" s="26">
        <v>10</v>
      </c>
      <c r="L730" s="25">
        <v>44517</v>
      </c>
      <c r="M730" s="26" t="s">
        <v>224</v>
      </c>
      <c r="N730" s="26">
        <v>43</v>
      </c>
      <c r="O730" s="4">
        <v>5</v>
      </c>
      <c r="P730" s="25">
        <v>44518</v>
      </c>
      <c r="Q730" s="145" t="s">
        <v>47</v>
      </c>
      <c r="R730" s="145" t="s">
        <v>47</v>
      </c>
      <c r="S730" s="155">
        <v>26.100660000000001</v>
      </c>
      <c r="T730" s="155">
        <v>26.142859999999999</v>
      </c>
      <c r="U730" s="23" t="s">
        <v>172</v>
      </c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G730" s="64"/>
      <c r="AJ730" s="26" t="s">
        <v>371</v>
      </c>
      <c r="AK730" s="26" t="s">
        <v>378</v>
      </c>
      <c r="AL730" s="26" t="s">
        <v>44</v>
      </c>
      <c r="AM730" s="26" t="s">
        <v>44</v>
      </c>
      <c r="AN730" s="26">
        <v>79.57594598</v>
      </c>
    </row>
    <row r="731" spans="1:40">
      <c r="A731" s="10" t="s">
        <v>123</v>
      </c>
      <c r="B731" s="10" t="s">
        <v>59</v>
      </c>
      <c r="D731" s="4" t="s">
        <v>49</v>
      </c>
      <c r="E731" s="5">
        <v>44517</v>
      </c>
      <c r="F731" s="5">
        <v>44517</v>
      </c>
      <c r="G731" s="4" t="s">
        <v>312</v>
      </c>
      <c r="I731" s="37" t="s">
        <v>154</v>
      </c>
      <c r="J731" s="4" t="s">
        <v>45</v>
      </c>
      <c r="K731" s="4">
        <v>10</v>
      </c>
      <c r="L731" s="5">
        <v>44517</v>
      </c>
      <c r="M731" s="4" t="s">
        <v>224</v>
      </c>
      <c r="N731" s="4">
        <v>40</v>
      </c>
      <c r="O731" s="4">
        <v>5</v>
      </c>
      <c r="P731" s="5">
        <v>44518</v>
      </c>
      <c r="Q731" s="6">
        <v>38.96</v>
      </c>
      <c r="R731" s="6" t="s">
        <v>47</v>
      </c>
      <c r="S731" s="180">
        <v>28.08</v>
      </c>
      <c r="T731" s="180">
        <v>27.9</v>
      </c>
      <c r="AG731" s="64"/>
      <c r="AJ731" s="4" t="s">
        <v>375</v>
      </c>
      <c r="AK731" s="4" t="s">
        <v>379</v>
      </c>
      <c r="AL731" s="4" t="s">
        <v>72</v>
      </c>
      <c r="AM731" s="4" t="s">
        <v>72</v>
      </c>
    </row>
    <row r="732" spans="1:40">
      <c r="A732" s="10" t="s">
        <v>152</v>
      </c>
      <c r="B732" s="10" t="s">
        <v>59</v>
      </c>
      <c r="D732" s="4" t="s">
        <v>49</v>
      </c>
      <c r="E732" s="5">
        <v>44517</v>
      </c>
      <c r="F732" s="5">
        <v>44517</v>
      </c>
      <c r="G732" s="4" t="s">
        <v>312</v>
      </c>
      <c r="I732" s="37" t="s">
        <v>154</v>
      </c>
      <c r="J732" s="4" t="s">
        <v>45</v>
      </c>
      <c r="K732" s="4">
        <v>10</v>
      </c>
      <c r="L732" s="5">
        <v>44517</v>
      </c>
      <c r="M732" s="4" t="s">
        <v>224</v>
      </c>
      <c r="N732" s="4">
        <v>43</v>
      </c>
      <c r="O732" s="4">
        <v>5</v>
      </c>
      <c r="P732" s="5">
        <v>44518</v>
      </c>
      <c r="Q732" s="6" t="s">
        <v>47</v>
      </c>
      <c r="R732" s="6" t="s">
        <v>47</v>
      </c>
      <c r="S732" s="180">
        <v>28.03193091</v>
      </c>
      <c r="T732" s="180">
        <v>28.15199174</v>
      </c>
      <c r="AJ732" s="4" t="s">
        <v>371</v>
      </c>
      <c r="AK732" s="4" t="s">
        <v>380</v>
      </c>
      <c r="AL732" s="4" t="s">
        <v>44</v>
      </c>
      <c r="AM732" s="4" t="s">
        <v>44</v>
      </c>
      <c r="AN732" s="4">
        <v>79.57594598</v>
      </c>
    </row>
    <row r="733" spans="1:40">
      <c r="A733" s="10" t="s">
        <v>163</v>
      </c>
      <c r="B733" s="10" t="s">
        <v>59</v>
      </c>
      <c r="D733" s="4" t="s">
        <v>42</v>
      </c>
      <c r="E733" s="5">
        <v>44517</v>
      </c>
      <c r="F733" s="5">
        <v>44517</v>
      </c>
      <c r="G733" s="4" t="s">
        <v>312</v>
      </c>
      <c r="I733" s="37" t="s">
        <v>154</v>
      </c>
      <c r="J733" s="4" t="s">
        <v>45</v>
      </c>
      <c r="K733" s="4">
        <v>10</v>
      </c>
      <c r="L733" s="5">
        <v>44517</v>
      </c>
      <c r="M733" s="4" t="s">
        <v>224</v>
      </c>
      <c r="N733" s="4">
        <v>40</v>
      </c>
      <c r="O733" s="4">
        <v>5</v>
      </c>
      <c r="P733" s="5">
        <v>44518</v>
      </c>
      <c r="Q733" s="6" t="s">
        <v>47</v>
      </c>
      <c r="R733" s="6" t="s">
        <v>47</v>
      </c>
      <c r="S733" s="180">
        <v>26.95131585</v>
      </c>
      <c r="T733" s="180">
        <v>27.60062843</v>
      </c>
      <c r="V733" s="10">
        <f>IF(Q733&lt;'Master Linear Model'!$B$8, (10^((Q733-'Master Linear Model'!$B$2)/'Master Linear Model'!$A$2)),('Master Linear Model'!$B$7/2))</f>
        <v>10</v>
      </c>
      <c r="W733" s="10">
        <f>IF(R733&lt;'Master Linear Model'!$B$8, (10^((R733-'Master Linear Model'!$B$2)/'Master Linear Model'!$A$2)),('Master Linear Model'!$B$7/2))</f>
        <v>10</v>
      </c>
      <c r="X733" s="10">
        <f t="shared" ref="X733:X734" si="264">AVERAGE(V733:W733)</f>
        <v>10</v>
      </c>
      <c r="Y733" s="10">
        <f t="shared" ref="Y733:Y734" si="265">STDEV(V733:W733)</f>
        <v>0</v>
      </c>
      <c r="Z733" s="10">
        <f t="shared" ref="Z733:Z734" si="266">X733/O733</f>
        <v>2</v>
      </c>
      <c r="AA733" s="10">
        <f t="shared" ref="AA733:AA734" si="267">Y733/O733</f>
        <v>0</v>
      </c>
      <c r="AB733" s="10">
        <f t="shared" ref="AB733:AB734" si="268">(Z733*N733)/K733</f>
        <v>8</v>
      </c>
      <c r="AC733" s="10">
        <f t="shared" ref="AC733:AC734" si="269">(AA733*N733)/K733</f>
        <v>0</v>
      </c>
      <c r="AD733" s="10">
        <f t="shared" ref="AD733:AD734" si="270">AB733*100</f>
        <v>800</v>
      </c>
      <c r="AE733" s="10">
        <f t="shared" ref="AE733:AE734" si="271">AC733*100</f>
        <v>0</v>
      </c>
      <c r="AJ733" s="4" t="s">
        <v>371</v>
      </c>
      <c r="AK733" s="4" t="s">
        <v>381</v>
      </c>
      <c r="AL733" s="4" t="s">
        <v>44</v>
      </c>
      <c r="AM733" s="4" t="s">
        <v>44</v>
      </c>
      <c r="AN733" s="4">
        <v>79.57594598</v>
      </c>
    </row>
    <row r="734" spans="1:40">
      <c r="A734" s="10" t="s">
        <v>152</v>
      </c>
      <c r="B734" s="10" t="s">
        <v>59</v>
      </c>
      <c r="D734" s="4" t="s">
        <v>42</v>
      </c>
      <c r="E734" s="5">
        <v>44517</v>
      </c>
      <c r="F734" s="5">
        <v>44517</v>
      </c>
      <c r="G734" s="4" t="s">
        <v>312</v>
      </c>
      <c r="I734" s="37" t="s">
        <v>154</v>
      </c>
      <c r="J734" s="4" t="s">
        <v>45</v>
      </c>
      <c r="K734" s="4">
        <v>10</v>
      </c>
      <c r="L734" s="5">
        <v>44517</v>
      </c>
      <c r="M734" s="4" t="s">
        <v>224</v>
      </c>
      <c r="N734" s="4">
        <v>40</v>
      </c>
      <c r="O734" s="4">
        <v>5</v>
      </c>
      <c r="P734" s="5">
        <v>44518</v>
      </c>
      <c r="Q734" s="6">
        <v>35.751411650000001</v>
      </c>
      <c r="R734" s="6">
        <v>35.623204469999997</v>
      </c>
      <c r="S734" s="180">
        <v>26.031594309999999</v>
      </c>
      <c r="T734" s="180">
        <v>26.158602080000001</v>
      </c>
      <c r="V734" s="10">
        <f>IF(Q734&lt;'Master Linear Model'!$B$8, (10^((Q734-'Master Linear Model'!$B$2)/'Master Linear Model'!$A$2)),('Master Linear Model'!$B$7/2))</f>
        <v>21.285591378839232</v>
      </c>
      <c r="W734" s="10">
        <f>IF(R734&lt;'Master Linear Model'!$B$8, (10^((R734-'Master Linear Model'!$B$2)/'Master Linear Model'!$A$2)),('Master Linear Model'!$B$7/2))</f>
        <v>23.080103041547812</v>
      </c>
      <c r="X734" s="10">
        <f t="shared" si="264"/>
        <v>22.182847210193522</v>
      </c>
      <c r="Y734" s="10">
        <f t="shared" si="265"/>
        <v>1.2689113656195832</v>
      </c>
      <c r="Z734" s="10">
        <f t="shared" si="266"/>
        <v>4.4365694420387047</v>
      </c>
      <c r="AA734" s="10">
        <f t="shared" si="267"/>
        <v>0.25378227312391666</v>
      </c>
      <c r="AB734" s="10">
        <f t="shared" si="268"/>
        <v>17.746277768154819</v>
      </c>
      <c r="AC734" s="10">
        <f t="shared" si="269"/>
        <v>1.0151290924956666</v>
      </c>
      <c r="AD734" s="10">
        <f t="shared" si="270"/>
        <v>1774.6277768154819</v>
      </c>
      <c r="AE734" s="10">
        <f t="shared" si="271"/>
        <v>101.51290924956666</v>
      </c>
      <c r="AJ734" s="4" t="s">
        <v>371</v>
      </c>
      <c r="AK734" s="4" t="s">
        <v>382</v>
      </c>
      <c r="AL734" s="4" t="s">
        <v>44</v>
      </c>
      <c r="AM734" s="4" t="s">
        <v>44</v>
      </c>
      <c r="AN734" s="4">
        <v>79.57594598</v>
      </c>
    </row>
    <row r="735" spans="1:40">
      <c r="A735" s="10" t="s">
        <v>383</v>
      </c>
      <c r="B735" s="10" t="s">
        <v>61</v>
      </c>
      <c r="D735" s="4" t="s">
        <v>49</v>
      </c>
      <c r="E735" s="5">
        <v>44517</v>
      </c>
      <c r="F735" s="5">
        <v>44517</v>
      </c>
      <c r="G735" s="4" t="s">
        <v>312</v>
      </c>
      <c r="I735" s="37" t="s">
        <v>154</v>
      </c>
      <c r="J735" s="4" t="s">
        <v>45</v>
      </c>
      <c r="K735" s="4">
        <v>10</v>
      </c>
      <c r="L735" s="5">
        <v>44517</v>
      </c>
      <c r="M735" s="4" t="s">
        <v>224</v>
      </c>
      <c r="N735" s="4">
        <v>41</v>
      </c>
      <c r="O735" s="4">
        <v>5</v>
      </c>
      <c r="P735" s="5">
        <v>44518</v>
      </c>
      <c r="Q735" s="6">
        <v>31.683564310000001</v>
      </c>
      <c r="R735" s="6">
        <v>31.621690610000002</v>
      </c>
      <c r="S735" s="180">
        <v>26.954114220000001</v>
      </c>
      <c r="T735" s="180">
        <v>26.972275570000001</v>
      </c>
      <c r="AJ735" s="4" t="s">
        <v>371</v>
      </c>
      <c r="AK735" s="4" t="s">
        <v>384</v>
      </c>
      <c r="AL735" s="4" t="s">
        <v>44</v>
      </c>
      <c r="AM735" s="4" t="s">
        <v>44</v>
      </c>
      <c r="AN735" s="4">
        <v>79.57594598</v>
      </c>
    </row>
    <row r="736" spans="1:40">
      <c r="A736" s="10" t="s">
        <v>282</v>
      </c>
      <c r="B736" s="10" t="s">
        <v>200</v>
      </c>
      <c r="D736" s="4" t="s">
        <v>49</v>
      </c>
      <c r="E736" s="5">
        <v>44514</v>
      </c>
      <c r="F736" s="5">
        <v>44515</v>
      </c>
      <c r="G736" s="4" t="s">
        <v>312</v>
      </c>
      <c r="I736" s="37" t="s">
        <v>154</v>
      </c>
      <c r="J736" s="4" t="s">
        <v>45</v>
      </c>
      <c r="K736" s="4">
        <v>10</v>
      </c>
      <c r="L736" s="5">
        <v>44515</v>
      </c>
      <c r="M736" s="4" t="s">
        <v>224</v>
      </c>
      <c r="N736" s="4">
        <v>44</v>
      </c>
      <c r="O736" s="4">
        <v>5</v>
      </c>
      <c r="P736" s="5">
        <v>44516</v>
      </c>
      <c r="Q736" s="6" t="s">
        <v>47</v>
      </c>
      <c r="R736" s="6" t="s">
        <v>47</v>
      </c>
      <c r="S736" s="180">
        <v>27.397067209999999</v>
      </c>
      <c r="T736" s="180">
        <v>27.3366088</v>
      </c>
      <c r="AJ736" s="4" t="s">
        <v>385</v>
      </c>
      <c r="AK736" s="4" t="s">
        <v>386</v>
      </c>
      <c r="AL736" s="4" t="s">
        <v>44</v>
      </c>
      <c r="AM736" s="4" t="s">
        <v>44</v>
      </c>
      <c r="AN736" s="4">
        <v>67.654238269999993</v>
      </c>
    </row>
    <row r="737" spans="1:40">
      <c r="A737" s="10" t="s">
        <v>58</v>
      </c>
      <c r="B737" s="10" t="s">
        <v>59</v>
      </c>
      <c r="D737" s="4" t="s">
        <v>42</v>
      </c>
      <c r="E737" s="5">
        <v>44515</v>
      </c>
      <c r="F737" s="5">
        <v>44515</v>
      </c>
      <c r="G737" s="4" t="s">
        <v>312</v>
      </c>
      <c r="I737" s="37" t="s">
        <v>154</v>
      </c>
      <c r="J737" s="4" t="s">
        <v>45</v>
      </c>
      <c r="K737" s="4">
        <v>10</v>
      </c>
      <c r="L737" s="5">
        <v>44515</v>
      </c>
      <c r="M737" s="4" t="s">
        <v>224</v>
      </c>
      <c r="N737" s="4">
        <v>44</v>
      </c>
      <c r="O737" s="4">
        <v>5</v>
      </c>
      <c r="P737" s="5">
        <v>44516</v>
      </c>
      <c r="Q737" s="6" t="s">
        <v>47</v>
      </c>
      <c r="R737" s="6" t="s">
        <v>47</v>
      </c>
      <c r="S737" s="180">
        <v>24.688689409999999</v>
      </c>
      <c r="T737" s="180">
        <v>24.247379039999998</v>
      </c>
      <c r="V737" s="10">
        <f>IF(Q737&lt;'Master Linear Model'!$B$8, (10^((Q737-'Master Linear Model'!$B$2)/'Master Linear Model'!$A$2)),('Master Linear Model'!$B$7/2))</f>
        <v>10</v>
      </c>
      <c r="W737" s="10">
        <f>IF(R737&lt;'Master Linear Model'!$B$8, (10^((R737-'Master Linear Model'!$B$2)/'Master Linear Model'!$A$2)),('Master Linear Model'!$B$7/2))</f>
        <v>10</v>
      </c>
      <c r="X737" s="10">
        <f>AVERAGE(V737:W737)</f>
        <v>10</v>
      </c>
      <c r="Y737" s="10">
        <f>STDEV(V737:W737)</f>
        <v>0</v>
      </c>
      <c r="Z737" s="10">
        <f>X737/O737</f>
        <v>2</v>
      </c>
      <c r="AA737" s="10">
        <f>Y737/O737</f>
        <v>0</v>
      </c>
      <c r="AB737" s="10">
        <f>(Z737*N737)/K737</f>
        <v>8.8000000000000007</v>
      </c>
      <c r="AC737" s="10">
        <f>(AA737*N737)/K737</f>
        <v>0</v>
      </c>
      <c r="AD737" s="10">
        <f>AB737*100</f>
        <v>880.00000000000011</v>
      </c>
      <c r="AE737" s="10">
        <f>AC737*100</f>
        <v>0</v>
      </c>
      <c r="AJ737" s="4" t="s">
        <v>385</v>
      </c>
      <c r="AK737" s="4" t="s">
        <v>387</v>
      </c>
      <c r="AL737" s="4" t="s">
        <v>44</v>
      </c>
      <c r="AM737" s="4" t="s">
        <v>44</v>
      </c>
      <c r="AN737" s="4">
        <v>67.654238269999993</v>
      </c>
    </row>
    <row r="738" spans="1:40" s="26" customFormat="1">
      <c r="A738" s="23" t="s">
        <v>58</v>
      </c>
      <c r="B738" s="23" t="s">
        <v>59</v>
      </c>
      <c r="C738" s="55"/>
      <c r="D738" s="26" t="s">
        <v>49</v>
      </c>
      <c r="E738" s="25">
        <v>44516</v>
      </c>
      <c r="F738" s="25">
        <v>44516</v>
      </c>
      <c r="G738" s="26" t="s">
        <v>312</v>
      </c>
      <c r="I738" s="37" t="s">
        <v>154</v>
      </c>
      <c r="J738" s="4" t="s">
        <v>45</v>
      </c>
      <c r="K738" s="26">
        <v>10</v>
      </c>
      <c r="L738" s="25">
        <v>44516</v>
      </c>
      <c r="M738" s="26" t="s">
        <v>224</v>
      </c>
      <c r="N738" s="26">
        <v>49</v>
      </c>
      <c r="O738" s="4">
        <v>5</v>
      </c>
      <c r="P738" s="25">
        <v>44518</v>
      </c>
      <c r="Q738" s="145" t="s">
        <v>47</v>
      </c>
      <c r="R738" s="145" t="s">
        <v>47</v>
      </c>
      <c r="S738" s="155">
        <v>24.28425</v>
      </c>
      <c r="T738" s="155">
        <v>24.24417</v>
      </c>
      <c r="U738" s="23" t="s">
        <v>172</v>
      </c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G738" s="64"/>
      <c r="AJ738" s="26" t="s">
        <v>371</v>
      </c>
      <c r="AK738" s="26" t="s">
        <v>388</v>
      </c>
      <c r="AL738" s="26" t="s">
        <v>44</v>
      </c>
      <c r="AM738" s="26" t="s">
        <v>44</v>
      </c>
      <c r="AN738" s="26">
        <v>79.57594598</v>
      </c>
    </row>
    <row r="739" spans="1:40">
      <c r="A739" s="10" t="s">
        <v>234</v>
      </c>
      <c r="B739" s="10" t="s">
        <v>200</v>
      </c>
      <c r="D739" s="4" t="s">
        <v>49</v>
      </c>
      <c r="E739" s="5">
        <v>44516</v>
      </c>
      <c r="F739" s="5">
        <v>44516</v>
      </c>
      <c r="G739" s="4" t="s">
        <v>312</v>
      </c>
      <c r="I739" s="37" t="s">
        <v>154</v>
      </c>
      <c r="J739" s="4" t="s">
        <v>45</v>
      </c>
      <c r="K739" s="4">
        <v>10</v>
      </c>
      <c r="L739" s="5">
        <v>44516</v>
      </c>
      <c r="M739" s="4" t="s">
        <v>224</v>
      </c>
      <c r="N739" s="4">
        <v>50</v>
      </c>
      <c r="O739" s="4">
        <v>5</v>
      </c>
      <c r="P739" s="5">
        <v>44518</v>
      </c>
      <c r="Q739" s="6">
        <v>34.559503169999999</v>
      </c>
      <c r="R739" s="6">
        <v>34.428035620000003</v>
      </c>
      <c r="S739" s="180">
        <v>26.742226850000002</v>
      </c>
      <c r="T739" s="180">
        <v>25.581505839999998</v>
      </c>
      <c r="AG739" s="64"/>
      <c r="AJ739" s="4" t="s">
        <v>371</v>
      </c>
      <c r="AK739" s="4" t="s">
        <v>389</v>
      </c>
      <c r="AL739" s="4" t="s">
        <v>44</v>
      </c>
      <c r="AM739" s="4" t="s">
        <v>44</v>
      </c>
      <c r="AN739" s="4">
        <v>79.57594598</v>
      </c>
    </row>
    <row r="740" spans="1:40">
      <c r="A740" s="10" t="s">
        <v>232</v>
      </c>
      <c r="B740" s="10" t="s">
        <v>200</v>
      </c>
      <c r="D740" s="4" t="s">
        <v>49</v>
      </c>
      <c r="E740" s="5">
        <v>44516</v>
      </c>
      <c r="F740" s="5">
        <v>44516</v>
      </c>
      <c r="G740" s="4" t="s">
        <v>312</v>
      </c>
      <c r="I740" s="37" t="s">
        <v>154</v>
      </c>
      <c r="J740" s="4" t="s">
        <v>45</v>
      </c>
      <c r="K740" s="4">
        <v>10</v>
      </c>
      <c r="L740" s="5">
        <v>44516</v>
      </c>
      <c r="M740" s="4" t="s">
        <v>224</v>
      </c>
      <c r="N740" s="4">
        <v>51</v>
      </c>
      <c r="O740" s="4">
        <v>5</v>
      </c>
      <c r="P740" s="5">
        <v>44518</v>
      </c>
      <c r="Q740" s="6" t="s">
        <v>47</v>
      </c>
      <c r="R740" s="6" t="s">
        <v>47</v>
      </c>
      <c r="S740" s="180">
        <v>27.12947205</v>
      </c>
      <c r="T740" s="180">
        <v>27.28880174</v>
      </c>
      <c r="AJ740" s="4" t="s">
        <v>371</v>
      </c>
      <c r="AK740" s="4" t="s">
        <v>390</v>
      </c>
      <c r="AL740" s="4" t="s">
        <v>44</v>
      </c>
      <c r="AM740" s="4" t="s">
        <v>44</v>
      </c>
      <c r="AN740" s="4">
        <v>79.57594598</v>
      </c>
    </row>
    <row r="741" spans="1:40">
      <c r="A741" s="10" t="s">
        <v>263</v>
      </c>
      <c r="B741" s="10" t="s">
        <v>228</v>
      </c>
      <c r="D741" s="4" t="s">
        <v>49</v>
      </c>
      <c r="E741" s="5">
        <v>44517</v>
      </c>
      <c r="F741" s="5">
        <v>44517</v>
      </c>
      <c r="G741" s="4" t="s">
        <v>312</v>
      </c>
      <c r="I741" s="37" t="s">
        <v>154</v>
      </c>
      <c r="J741" s="4" t="s">
        <v>45</v>
      </c>
      <c r="K741" s="4">
        <v>10</v>
      </c>
      <c r="L741" s="5">
        <v>44517</v>
      </c>
      <c r="M741" s="4" t="s">
        <v>224</v>
      </c>
      <c r="N741" s="4">
        <v>43</v>
      </c>
      <c r="O741" s="4">
        <v>5</v>
      </c>
      <c r="P741" s="5">
        <v>44518</v>
      </c>
      <c r="Q741" s="6" t="s">
        <v>47</v>
      </c>
      <c r="R741" s="6" t="s">
        <v>47</v>
      </c>
      <c r="S741" s="180">
        <v>26.020292919999999</v>
      </c>
      <c r="T741" s="180">
        <v>25.28811842</v>
      </c>
      <c r="AJ741" s="4" t="s">
        <v>371</v>
      </c>
      <c r="AK741" s="4" t="s">
        <v>391</v>
      </c>
      <c r="AL741" s="4" t="s">
        <v>44</v>
      </c>
      <c r="AM741" s="4" t="s">
        <v>44</v>
      </c>
      <c r="AN741" s="4">
        <v>79.57594598</v>
      </c>
    </row>
    <row r="742" spans="1:40">
      <c r="A742" s="10" t="s">
        <v>275</v>
      </c>
      <c r="B742" s="10" t="s">
        <v>200</v>
      </c>
      <c r="D742" s="4" t="s">
        <v>49</v>
      </c>
      <c r="E742" s="5">
        <v>44514</v>
      </c>
      <c r="F742" s="5">
        <v>44515</v>
      </c>
      <c r="G742" s="4" t="s">
        <v>312</v>
      </c>
      <c r="I742" s="37" t="s">
        <v>154</v>
      </c>
      <c r="J742" s="4" t="s">
        <v>45</v>
      </c>
      <c r="K742" s="4">
        <v>10</v>
      </c>
      <c r="L742" s="5">
        <v>44515</v>
      </c>
      <c r="M742" s="4" t="s">
        <v>224</v>
      </c>
      <c r="N742" s="4">
        <v>45</v>
      </c>
      <c r="O742" s="4">
        <v>5</v>
      </c>
      <c r="P742" s="5">
        <v>44516</v>
      </c>
      <c r="Q742" s="6">
        <v>33.091269230000002</v>
      </c>
      <c r="R742" s="6">
        <v>33.19181493</v>
      </c>
      <c r="S742" s="180">
        <v>26.99938891</v>
      </c>
      <c r="T742" s="180">
        <v>27.213975869999999</v>
      </c>
      <c r="AJ742" s="4" t="s">
        <v>385</v>
      </c>
      <c r="AK742" s="4" t="s">
        <v>392</v>
      </c>
      <c r="AL742" s="4" t="s">
        <v>44</v>
      </c>
      <c r="AM742" s="4" t="s">
        <v>44</v>
      </c>
      <c r="AN742" s="4">
        <v>67.654238269999993</v>
      </c>
    </row>
    <row r="743" spans="1:40" s="26" customFormat="1">
      <c r="A743" s="23" t="s">
        <v>209</v>
      </c>
      <c r="B743" s="23" t="s">
        <v>200</v>
      </c>
      <c r="C743" s="55"/>
      <c r="D743" s="26" t="s">
        <v>49</v>
      </c>
      <c r="E743" s="25">
        <v>44516</v>
      </c>
      <c r="F743" s="25">
        <v>44516</v>
      </c>
      <c r="G743" s="26" t="s">
        <v>312</v>
      </c>
      <c r="I743" s="37" t="s">
        <v>154</v>
      </c>
      <c r="J743" s="4" t="s">
        <v>45</v>
      </c>
      <c r="K743" s="26">
        <v>10</v>
      </c>
      <c r="L743" s="25">
        <v>44516</v>
      </c>
      <c r="M743" s="26" t="s">
        <v>224</v>
      </c>
      <c r="N743" s="26">
        <v>51</v>
      </c>
      <c r="O743" s="4">
        <v>5</v>
      </c>
      <c r="P743" s="25">
        <v>44518</v>
      </c>
      <c r="Q743" s="145">
        <v>37.585812879999999</v>
      </c>
      <c r="R743" s="145" t="s">
        <v>47</v>
      </c>
      <c r="S743" s="155">
        <v>24.902059999999999</v>
      </c>
      <c r="T743" s="155">
        <v>24.884699999999999</v>
      </c>
      <c r="U743" s="23" t="s">
        <v>172</v>
      </c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G743" s="64"/>
      <c r="AJ743" s="26" t="s">
        <v>371</v>
      </c>
      <c r="AK743" s="26" t="s">
        <v>393</v>
      </c>
      <c r="AL743" s="26" t="s">
        <v>44</v>
      </c>
      <c r="AM743" s="26" t="s">
        <v>44</v>
      </c>
      <c r="AN743" s="26">
        <v>79.57594598</v>
      </c>
    </row>
    <row r="744" spans="1:40">
      <c r="A744" s="10" t="s">
        <v>394</v>
      </c>
      <c r="B744" s="10" t="s">
        <v>61</v>
      </c>
      <c r="D744" s="4" t="s">
        <v>49</v>
      </c>
      <c r="E744" s="5">
        <v>44517</v>
      </c>
      <c r="F744" s="5">
        <v>44517</v>
      </c>
      <c r="G744" s="4" t="s">
        <v>312</v>
      </c>
      <c r="I744" s="37" t="s">
        <v>154</v>
      </c>
      <c r="J744" s="4" t="s">
        <v>45</v>
      </c>
      <c r="K744" s="4">
        <v>10</v>
      </c>
      <c r="L744" s="5">
        <v>44517</v>
      </c>
      <c r="M744" s="4" t="s">
        <v>224</v>
      </c>
      <c r="N744" s="4">
        <v>60</v>
      </c>
      <c r="O744" s="4">
        <v>5</v>
      </c>
      <c r="P744" s="5">
        <v>44518</v>
      </c>
      <c r="Q744" s="6">
        <v>38.007388669999997</v>
      </c>
      <c r="R744" s="6" t="s">
        <v>47</v>
      </c>
      <c r="S744" s="180">
        <v>26.17809308</v>
      </c>
      <c r="T744" s="180">
        <v>27.694028500000002</v>
      </c>
      <c r="AG744" s="64"/>
      <c r="AJ744" s="4" t="s">
        <v>371</v>
      </c>
      <c r="AK744" s="4" t="s">
        <v>395</v>
      </c>
      <c r="AL744" s="4" t="s">
        <v>44</v>
      </c>
      <c r="AM744" s="4" t="s">
        <v>44</v>
      </c>
      <c r="AN744" s="4">
        <v>79.57594598</v>
      </c>
    </row>
    <row r="745" spans="1:40">
      <c r="A745" s="10" t="s">
        <v>208</v>
      </c>
      <c r="B745" s="10" t="s">
        <v>200</v>
      </c>
      <c r="D745" s="4" t="s">
        <v>49</v>
      </c>
      <c r="E745" s="5">
        <v>44516</v>
      </c>
      <c r="F745" s="5">
        <v>44516</v>
      </c>
      <c r="G745" s="4" t="s">
        <v>312</v>
      </c>
      <c r="I745" s="37" t="s">
        <v>154</v>
      </c>
      <c r="J745" s="4" t="s">
        <v>45</v>
      </c>
      <c r="K745" s="4">
        <v>10</v>
      </c>
      <c r="L745" s="5">
        <v>44516</v>
      </c>
      <c r="M745" s="4" t="s">
        <v>224</v>
      </c>
      <c r="N745" s="4">
        <v>49</v>
      </c>
      <c r="O745" s="4">
        <v>5</v>
      </c>
      <c r="P745" s="5">
        <v>44518</v>
      </c>
      <c r="Q745" s="6">
        <v>37.2577462</v>
      </c>
      <c r="R745" s="6" t="s">
        <v>47</v>
      </c>
      <c r="S745" s="180">
        <v>26.482101010000001</v>
      </c>
      <c r="T745" s="180">
        <v>26.381174609999999</v>
      </c>
      <c r="AJ745" s="4" t="s">
        <v>371</v>
      </c>
      <c r="AK745" s="4" t="s">
        <v>396</v>
      </c>
      <c r="AL745" s="4" t="s">
        <v>44</v>
      </c>
      <c r="AM745" s="4" t="s">
        <v>44</v>
      </c>
      <c r="AN745" s="4">
        <v>79.57594598</v>
      </c>
    </row>
    <row r="746" spans="1:40">
      <c r="A746" s="10" t="s">
        <v>279</v>
      </c>
      <c r="B746" s="10" t="s">
        <v>200</v>
      </c>
      <c r="D746" s="4" t="s">
        <v>49</v>
      </c>
      <c r="E746" s="5">
        <v>44514</v>
      </c>
      <c r="F746" s="5">
        <v>44515</v>
      </c>
      <c r="G746" s="4" t="s">
        <v>312</v>
      </c>
      <c r="I746" s="37" t="s">
        <v>154</v>
      </c>
      <c r="J746" s="4" t="s">
        <v>45</v>
      </c>
      <c r="K746" s="4">
        <v>10</v>
      </c>
      <c r="L746" s="5">
        <v>44515</v>
      </c>
      <c r="M746" s="4" t="s">
        <v>224</v>
      </c>
      <c r="N746" s="4">
        <v>43</v>
      </c>
      <c r="O746" s="4">
        <v>5</v>
      </c>
      <c r="P746" s="5">
        <v>44516</v>
      </c>
      <c r="Q746" s="6" t="s">
        <v>47</v>
      </c>
      <c r="R746" s="6" t="s">
        <v>47</v>
      </c>
      <c r="S746" s="6">
        <v>27.000098619999999</v>
      </c>
      <c r="T746" s="6">
        <v>26.898452209999999</v>
      </c>
      <c r="AJ746" s="4" t="s">
        <v>385</v>
      </c>
      <c r="AK746" s="4" t="s">
        <v>397</v>
      </c>
      <c r="AL746" s="4" t="s">
        <v>44</v>
      </c>
      <c r="AM746" s="4" t="s">
        <v>44</v>
      </c>
      <c r="AN746" s="4">
        <v>67.654238269999993</v>
      </c>
    </row>
    <row r="747" spans="1:40">
      <c r="A747" s="10" t="s">
        <v>277</v>
      </c>
      <c r="B747" s="10" t="s">
        <v>200</v>
      </c>
      <c r="D747" s="4" t="s">
        <v>49</v>
      </c>
      <c r="E747" s="5">
        <v>44514</v>
      </c>
      <c r="F747" s="5">
        <v>44515</v>
      </c>
      <c r="G747" s="4" t="s">
        <v>312</v>
      </c>
      <c r="I747" s="37" t="s">
        <v>154</v>
      </c>
      <c r="J747" s="4" t="s">
        <v>45</v>
      </c>
      <c r="K747" s="4">
        <v>10</v>
      </c>
      <c r="L747" s="5">
        <v>44515</v>
      </c>
      <c r="M747" s="4" t="s">
        <v>224</v>
      </c>
      <c r="N747" s="4">
        <v>44</v>
      </c>
      <c r="O747" s="4">
        <v>5</v>
      </c>
      <c r="P747" s="5">
        <v>44516</v>
      </c>
      <c r="Q747" s="6">
        <v>37.720449530000003</v>
      </c>
      <c r="R747" s="6">
        <v>37.673066050000003</v>
      </c>
      <c r="S747" s="6">
        <v>26.714862119999999</v>
      </c>
      <c r="T747" s="6">
        <v>26.740441440000001</v>
      </c>
      <c r="AJ747" s="4" t="s">
        <v>385</v>
      </c>
      <c r="AK747" s="4" t="s">
        <v>398</v>
      </c>
      <c r="AL747" s="4" t="s">
        <v>44</v>
      </c>
      <c r="AM747" s="4" t="s">
        <v>44</v>
      </c>
      <c r="AN747" s="4">
        <v>67.654238269999993</v>
      </c>
    </row>
    <row r="748" spans="1:40">
      <c r="A748" s="10" t="s">
        <v>268</v>
      </c>
      <c r="B748" s="10" t="s">
        <v>200</v>
      </c>
      <c r="D748" s="4" t="s">
        <v>49</v>
      </c>
      <c r="E748" s="5">
        <v>44514</v>
      </c>
      <c r="F748" s="5">
        <v>44515</v>
      </c>
      <c r="G748" s="4" t="s">
        <v>312</v>
      </c>
      <c r="I748" s="37" t="s">
        <v>154</v>
      </c>
      <c r="J748" s="4" t="s">
        <v>45</v>
      </c>
      <c r="K748" s="4">
        <v>10</v>
      </c>
      <c r="L748" s="5">
        <v>44515</v>
      </c>
      <c r="M748" s="4" t="s">
        <v>224</v>
      </c>
      <c r="N748" s="4">
        <v>45</v>
      </c>
      <c r="O748" s="4">
        <v>5</v>
      </c>
      <c r="P748" s="5">
        <v>44516</v>
      </c>
      <c r="Q748" s="6" t="s">
        <v>47</v>
      </c>
      <c r="R748" s="6" t="s">
        <v>47</v>
      </c>
      <c r="S748" s="6">
        <v>27.89620729</v>
      </c>
      <c r="T748" s="6">
        <v>27.68314453</v>
      </c>
      <c r="AJ748" s="4" t="s">
        <v>385</v>
      </c>
      <c r="AK748" s="4" t="s">
        <v>399</v>
      </c>
      <c r="AL748" s="4" t="s">
        <v>44</v>
      </c>
      <c r="AM748" s="4" t="s">
        <v>44</v>
      </c>
      <c r="AN748" s="4">
        <v>67.654238269999993</v>
      </c>
    </row>
    <row r="749" spans="1:40">
      <c r="A749" s="10" t="s">
        <v>87</v>
      </c>
      <c r="B749" s="10" t="s">
        <v>61</v>
      </c>
      <c r="D749" s="4" t="s">
        <v>49</v>
      </c>
      <c r="E749" s="5">
        <v>44517</v>
      </c>
      <c r="F749" s="5">
        <v>44517</v>
      </c>
      <c r="G749" s="4" t="s">
        <v>312</v>
      </c>
      <c r="I749" s="37" t="s">
        <v>154</v>
      </c>
      <c r="J749" s="4" t="s">
        <v>45</v>
      </c>
      <c r="K749" s="4">
        <v>10</v>
      </c>
      <c r="L749" s="5">
        <v>44517</v>
      </c>
      <c r="M749" s="4" t="s">
        <v>224</v>
      </c>
      <c r="N749" s="4">
        <v>41</v>
      </c>
      <c r="O749" s="4">
        <v>5</v>
      </c>
      <c r="P749" s="5">
        <v>44518</v>
      </c>
      <c r="Q749" s="6">
        <v>34.53</v>
      </c>
      <c r="R749" s="6">
        <v>34.409999999999997</v>
      </c>
      <c r="S749" s="6">
        <v>28.22</v>
      </c>
      <c r="T749" s="6">
        <v>28.38</v>
      </c>
      <c r="AJ749" s="4" t="s">
        <v>375</v>
      </c>
      <c r="AK749" s="4" t="s">
        <v>400</v>
      </c>
      <c r="AL749" s="4" t="s">
        <v>72</v>
      </c>
      <c r="AM749" s="4" t="s">
        <v>72</v>
      </c>
    </row>
    <row r="750" spans="1:40">
      <c r="A750" s="10" t="s">
        <v>230</v>
      </c>
      <c r="B750" s="10" t="s">
        <v>200</v>
      </c>
      <c r="D750" s="4" t="s">
        <v>49</v>
      </c>
      <c r="E750" s="5">
        <v>44516</v>
      </c>
      <c r="F750" s="5">
        <v>44516</v>
      </c>
      <c r="G750" s="4" t="s">
        <v>312</v>
      </c>
      <c r="I750" s="37" t="s">
        <v>154</v>
      </c>
      <c r="J750" s="4" t="s">
        <v>45</v>
      </c>
      <c r="K750" s="4">
        <v>10</v>
      </c>
      <c r="L750" s="5">
        <v>44516</v>
      </c>
      <c r="M750" s="4" t="s">
        <v>224</v>
      </c>
      <c r="N750" s="4">
        <v>48</v>
      </c>
      <c r="O750" s="4">
        <v>5</v>
      </c>
      <c r="P750" s="5">
        <v>44518</v>
      </c>
      <c r="Q750" s="6" t="s">
        <v>47</v>
      </c>
      <c r="R750" s="6" t="s">
        <v>47</v>
      </c>
      <c r="S750" s="6">
        <v>26.88413108</v>
      </c>
      <c r="T750" s="6">
        <v>26.394533880000001</v>
      </c>
      <c r="AJ750" s="4" t="s">
        <v>371</v>
      </c>
      <c r="AK750" s="4" t="s">
        <v>401</v>
      </c>
      <c r="AL750" s="4" t="s">
        <v>44</v>
      </c>
      <c r="AM750" s="4" t="s">
        <v>44</v>
      </c>
      <c r="AN750" s="4">
        <v>79.57594598</v>
      </c>
    </row>
    <row r="751" spans="1:40">
      <c r="A751" s="27" t="s">
        <v>213</v>
      </c>
      <c r="B751" s="27" t="s">
        <v>200</v>
      </c>
      <c r="C751" s="54"/>
      <c r="D751" s="28" t="s">
        <v>49</v>
      </c>
      <c r="E751" s="29">
        <v>44516</v>
      </c>
      <c r="F751" s="29">
        <v>44516</v>
      </c>
      <c r="G751" s="28" t="s">
        <v>312</v>
      </c>
      <c r="H751" s="28"/>
      <c r="I751" s="41" t="s">
        <v>154</v>
      </c>
      <c r="J751" s="41" t="s">
        <v>45</v>
      </c>
      <c r="K751" s="28">
        <v>10</v>
      </c>
      <c r="L751" s="29">
        <v>44516</v>
      </c>
      <c r="M751" s="28" t="s">
        <v>224</v>
      </c>
      <c r="N751" s="28">
        <v>51</v>
      </c>
      <c r="O751" s="28">
        <v>5</v>
      </c>
      <c r="P751" s="29">
        <v>44518</v>
      </c>
      <c r="Q751" s="32" t="s">
        <v>47</v>
      </c>
      <c r="R751" s="32" t="s">
        <v>47</v>
      </c>
      <c r="S751" s="32">
        <v>29.00242046</v>
      </c>
      <c r="T751" s="32">
        <v>29.765288479999999</v>
      </c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8"/>
      <c r="AG751" s="28"/>
      <c r="AH751" s="28"/>
      <c r="AI751" s="28"/>
      <c r="AJ751" s="28" t="s">
        <v>371</v>
      </c>
      <c r="AK751" s="28" t="s">
        <v>402</v>
      </c>
      <c r="AL751" s="4" t="s">
        <v>44</v>
      </c>
      <c r="AM751" s="4" t="s">
        <v>44</v>
      </c>
      <c r="AN751" s="4">
        <v>79.57594598</v>
      </c>
    </row>
    <row r="752" spans="1:40">
      <c r="A752" s="10" t="s">
        <v>282</v>
      </c>
      <c r="B752" s="10" t="s">
        <v>200</v>
      </c>
      <c r="D752" s="4" t="s">
        <v>49</v>
      </c>
      <c r="E752" s="5">
        <v>44521</v>
      </c>
      <c r="F752" s="5">
        <v>44522</v>
      </c>
      <c r="G752" s="4" t="s">
        <v>312</v>
      </c>
      <c r="I752" s="4" t="s">
        <v>154</v>
      </c>
      <c r="J752" s="4" t="s">
        <v>45</v>
      </c>
      <c r="K752" s="4">
        <v>10</v>
      </c>
      <c r="L752" s="5">
        <v>44522</v>
      </c>
      <c r="M752" s="4" t="s">
        <v>224</v>
      </c>
      <c r="N752" s="125">
        <v>47</v>
      </c>
      <c r="O752" s="4">
        <v>5</v>
      </c>
      <c r="P752" s="5">
        <v>44523</v>
      </c>
      <c r="Q752" s="6" t="s">
        <v>47</v>
      </c>
      <c r="R752" s="6" t="s">
        <v>47</v>
      </c>
      <c r="S752" s="180">
        <v>27.433688709999998</v>
      </c>
      <c r="T752" s="180">
        <v>27.473993440000001</v>
      </c>
      <c r="AJ752" s="4" t="s">
        <v>403</v>
      </c>
      <c r="AK752" s="4" t="s">
        <v>404</v>
      </c>
      <c r="AL752" s="4" t="s">
        <v>72</v>
      </c>
      <c r="AM752" s="4" t="s">
        <v>72</v>
      </c>
    </row>
    <row r="753" spans="1:40">
      <c r="A753" s="10" t="s">
        <v>273</v>
      </c>
      <c r="B753" s="10" t="s">
        <v>200</v>
      </c>
      <c r="D753" s="4" t="s">
        <v>49</v>
      </c>
      <c r="E753" s="5">
        <v>44521</v>
      </c>
      <c r="F753" s="5">
        <v>44522</v>
      </c>
      <c r="G753" s="4" t="s">
        <v>312</v>
      </c>
      <c r="I753" s="37" t="s">
        <v>154</v>
      </c>
      <c r="J753" s="4" t="s">
        <v>45</v>
      </c>
      <c r="K753" s="4">
        <v>10</v>
      </c>
      <c r="L753" s="5">
        <v>44522</v>
      </c>
      <c r="M753" s="4" t="s">
        <v>224</v>
      </c>
      <c r="N753" s="125">
        <v>49</v>
      </c>
      <c r="O753" s="4">
        <v>5</v>
      </c>
      <c r="P753" s="5">
        <v>44523</v>
      </c>
      <c r="Q753" s="6">
        <v>31.905081079999999</v>
      </c>
      <c r="R753" s="6">
        <v>31.69321849</v>
      </c>
      <c r="S753" s="6">
        <v>27.00167909</v>
      </c>
      <c r="T753" s="6">
        <v>27.025841400000001</v>
      </c>
      <c r="AF753" s="10"/>
      <c r="AG753" s="10"/>
      <c r="AH753" s="10"/>
      <c r="AI753" s="10"/>
      <c r="AJ753" s="4" t="s">
        <v>403</v>
      </c>
      <c r="AK753" s="4" t="s">
        <v>405</v>
      </c>
      <c r="AL753" s="4" t="s">
        <v>72</v>
      </c>
      <c r="AM753" s="4" t="s">
        <v>72</v>
      </c>
    </row>
    <row r="754" spans="1:40">
      <c r="A754" s="10" t="s">
        <v>277</v>
      </c>
      <c r="B754" s="10" t="s">
        <v>200</v>
      </c>
      <c r="D754" s="4" t="s">
        <v>49</v>
      </c>
      <c r="E754" s="5">
        <v>44521</v>
      </c>
      <c r="F754" s="5">
        <v>44522</v>
      </c>
      <c r="G754" s="4" t="s">
        <v>312</v>
      </c>
      <c r="I754" s="37" t="s">
        <v>154</v>
      </c>
      <c r="J754" s="4" t="s">
        <v>45</v>
      </c>
      <c r="K754" s="4">
        <v>10</v>
      </c>
      <c r="L754" s="5">
        <v>44522</v>
      </c>
      <c r="M754" s="4" t="s">
        <v>224</v>
      </c>
      <c r="N754" s="125">
        <v>29</v>
      </c>
      <c r="O754" s="4">
        <v>5</v>
      </c>
      <c r="P754" s="5">
        <v>44523</v>
      </c>
      <c r="Q754" s="6">
        <v>36.877259639999998</v>
      </c>
      <c r="R754" s="6">
        <v>36.485137659999999</v>
      </c>
      <c r="S754" s="6">
        <v>26.550724370000001</v>
      </c>
      <c r="T754" s="6">
        <v>26.067949819999999</v>
      </c>
      <c r="AF754" s="10"/>
      <c r="AG754" s="10"/>
      <c r="AH754" s="10"/>
      <c r="AI754" s="10"/>
      <c r="AJ754" s="4" t="s">
        <v>403</v>
      </c>
      <c r="AK754" s="4" t="s">
        <v>406</v>
      </c>
      <c r="AL754" s="4" t="s">
        <v>72</v>
      </c>
      <c r="AM754" s="4" t="s">
        <v>72</v>
      </c>
    </row>
    <row r="755" spans="1:40">
      <c r="A755" s="10" t="s">
        <v>275</v>
      </c>
      <c r="B755" s="10" t="s">
        <v>200</v>
      </c>
      <c r="D755" s="4" t="s">
        <v>49</v>
      </c>
      <c r="E755" s="5">
        <v>44521</v>
      </c>
      <c r="F755" s="5">
        <v>44522</v>
      </c>
      <c r="G755" s="4" t="s">
        <v>312</v>
      </c>
      <c r="I755" s="37" t="s">
        <v>154</v>
      </c>
      <c r="J755" s="4" t="s">
        <v>45</v>
      </c>
      <c r="K755" s="4">
        <v>10</v>
      </c>
      <c r="L755" s="5">
        <v>44522</v>
      </c>
      <c r="M755" s="4" t="s">
        <v>224</v>
      </c>
      <c r="N755" s="125">
        <v>48</v>
      </c>
      <c r="O755" s="4">
        <v>5</v>
      </c>
      <c r="P755" s="5">
        <v>44523</v>
      </c>
      <c r="Q755" s="6">
        <v>32.7981944</v>
      </c>
      <c r="R755" s="6">
        <v>33.67382121</v>
      </c>
      <c r="S755" s="6">
        <v>27.27854391</v>
      </c>
      <c r="T755" s="6">
        <v>27.366055490000001</v>
      </c>
      <c r="AJ755" s="4" t="s">
        <v>403</v>
      </c>
      <c r="AK755" s="4" t="s">
        <v>407</v>
      </c>
      <c r="AL755" s="4" t="s">
        <v>72</v>
      </c>
      <c r="AM755" s="4" t="s">
        <v>72</v>
      </c>
    </row>
    <row r="756" spans="1:40">
      <c r="A756" s="10" t="s">
        <v>279</v>
      </c>
      <c r="B756" s="10" t="s">
        <v>200</v>
      </c>
      <c r="D756" s="4" t="s">
        <v>49</v>
      </c>
      <c r="E756" s="5">
        <v>44521</v>
      </c>
      <c r="F756" s="5">
        <v>44522</v>
      </c>
      <c r="G756" s="4" t="s">
        <v>312</v>
      </c>
      <c r="I756" s="37" t="s">
        <v>154</v>
      </c>
      <c r="J756" s="4" t="s">
        <v>45</v>
      </c>
      <c r="K756" s="4">
        <v>10</v>
      </c>
      <c r="L756" s="5">
        <v>44522</v>
      </c>
      <c r="M756" s="4" t="s">
        <v>224</v>
      </c>
      <c r="N756" s="125">
        <v>49</v>
      </c>
      <c r="O756" s="4">
        <v>5</v>
      </c>
      <c r="P756" s="5">
        <v>44523</v>
      </c>
      <c r="Q756" s="6" t="s">
        <v>47</v>
      </c>
      <c r="R756" s="6" t="s">
        <v>47</v>
      </c>
      <c r="S756" s="6">
        <v>27.176780969999999</v>
      </c>
      <c r="T756" s="6">
        <v>27.311189970000001</v>
      </c>
      <c r="AF756" s="10"/>
      <c r="AG756" s="10"/>
      <c r="AH756" s="10"/>
      <c r="AI756" s="10"/>
      <c r="AJ756" s="4" t="s">
        <v>403</v>
      </c>
      <c r="AK756" s="4" t="s">
        <v>408</v>
      </c>
      <c r="AL756" s="4" t="s">
        <v>72</v>
      </c>
      <c r="AM756" s="4" t="s">
        <v>72</v>
      </c>
    </row>
    <row r="757" spans="1:40">
      <c r="A757" s="121" t="s">
        <v>268</v>
      </c>
      <c r="B757" s="121" t="s">
        <v>200</v>
      </c>
      <c r="C757" s="161"/>
      <c r="D757" s="122" t="s">
        <v>49</v>
      </c>
      <c r="E757" s="123">
        <v>44521</v>
      </c>
      <c r="F757" s="123">
        <v>44522</v>
      </c>
      <c r="G757" s="122" t="s">
        <v>312</v>
      </c>
      <c r="H757" s="122"/>
      <c r="I757" s="122" t="s">
        <v>154</v>
      </c>
      <c r="J757" s="122" t="s">
        <v>45</v>
      </c>
      <c r="K757" s="122">
        <v>10</v>
      </c>
      <c r="L757" s="123">
        <v>44522</v>
      </c>
      <c r="M757" s="122" t="s">
        <v>224</v>
      </c>
      <c r="N757" s="199">
        <v>49</v>
      </c>
      <c r="O757" s="122">
        <v>5</v>
      </c>
      <c r="P757" s="123">
        <v>44523</v>
      </c>
      <c r="Q757" s="150" t="s">
        <v>47</v>
      </c>
      <c r="R757" s="150" t="s">
        <v>47</v>
      </c>
      <c r="S757" s="150">
        <v>26.11390656</v>
      </c>
      <c r="T757" s="150">
        <v>26.096233680000001</v>
      </c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2"/>
      <c r="AG757" s="122"/>
      <c r="AH757" s="122"/>
      <c r="AI757" s="122"/>
      <c r="AJ757" s="122" t="s">
        <v>403</v>
      </c>
      <c r="AK757" s="122" t="s">
        <v>409</v>
      </c>
      <c r="AL757" s="4" t="s">
        <v>72</v>
      </c>
      <c r="AM757" s="4" t="s">
        <v>72</v>
      </c>
    </row>
    <row r="758" spans="1:40">
      <c r="A758" s="10" t="s">
        <v>205</v>
      </c>
      <c r="B758" s="10" t="s">
        <v>200</v>
      </c>
      <c r="D758" s="4" t="s">
        <v>49</v>
      </c>
      <c r="E758" s="5">
        <v>44530</v>
      </c>
      <c r="F758" s="5">
        <v>44531</v>
      </c>
      <c r="G758" s="4" t="s">
        <v>312</v>
      </c>
      <c r="I758" s="4" t="s">
        <v>154</v>
      </c>
      <c r="J758" s="4" t="s">
        <v>45</v>
      </c>
      <c r="K758" s="4">
        <v>10</v>
      </c>
      <c r="L758" s="5">
        <v>44531</v>
      </c>
      <c r="M758" s="4" t="s">
        <v>224</v>
      </c>
      <c r="N758" s="4">
        <v>48</v>
      </c>
      <c r="O758" s="4">
        <v>5</v>
      </c>
      <c r="P758" s="5">
        <v>44532</v>
      </c>
      <c r="Q758" s="6">
        <v>33.1591886</v>
      </c>
      <c r="R758" s="6">
        <v>32.871516839999998</v>
      </c>
      <c r="S758" s="6">
        <v>30.18531286</v>
      </c>
      <c r="T758" s="6">
        <v>30.210822310000001</v>
      </c>
      <c r="AJ758" s="4" t="s">
        <v>410</v>
      </c>
      <c r="AK758" s="4" t="s">
        <v>411</v>
      </c>
      <c r="AL758" s="4" t="s">
        <v>44</v>
      </c>
      <c r="AM758" s="4" t="s">
        <v>44</v>
      </c>
    </row>
    <row r="759" spans="1:40">
      <c r="A759" s="10" t="s">
        <v>235</v>
      </c>
      <c r="B759" s="10" t="s">
        <v>200</v>
      </c>
      <c r="D759" s="4" t="s">
        <v>49</v>
      </c>
      <c r="E759" s="5">
        <v>44530</v>
      </c>
      <c r="F759" s="5">
        <v>44531</v>
      </c>
      <c r="G759" s="4" t="s">
        <v>312</v>
      </c>
      <c r="I759" s="37" t="s">
        <v>154</v>
      </c>
      <c r="J759" s="4" t="s">
        <v>45</v>
      </c>
      <c r="K759" s="4">
        <v>10</v>
      </c>
      <c r="L759" s="5">
        <v>44531</v>
      </c>
      <c r="M759" s="4" t="s">
        <v>224</v>
      </c>
      <c r="N759" s="4">
        <v>48</v>
      </c>
      <c r="O759" s="4">
        <v>5</v>
      </c>
      <c r="P759" s="5">
        <v>44532</v>
      </c>
      <c r="Q759" s="6">
        <v>32.13435389</v>
      </c>
      <c r="R759" s="6">
        <v>32.354245570000003</v>
      </c>
      <c r="S759" s="6">
        <v>27.914932480000001</v>
      </c>
      <c r="T759" s="6">
        <v>28.112309360000001</v>
      </c>
      <c r="AJ759" s="4" t="s">
        <v>410</v>
      </c>
      <c r="AK759" s="4" t="s">
        <v>412</v>
      </c>
      <c r="AL759" s="4" t="s">
        <v>44</v>
      </c>
      <c r="AM759" s="4" t="s">
        <v>44</v>
      </c>
    </row>
    <row r="760" spans="1:40">
      <c r="A760" s="10" t="s">
        <v>207</v>
      </c>
      <c r="B760" s="10" t="s">
        <v>200</v>
      </c>
      <c r="D760" s="4" t="s">
        <v>49</v>
      </c>
      <c r="E760" s="5">
        <v>44530</v>
      </c>
      <c r="F760" s="5">
        <v>44531</v>
      </c>
      <c r="G760" s="4" t="s">
        <v>312</v>
      </c>
      <c r="I760" s="37" t="s">
        <v>154</v>
      </c>
      <c r="J760" s="4" t="s">
        <v>45</v>
      </c>
      <c r="K760" s="4">
        <v>10</v>
      </c>
      <c r="L760" s="5">
        <v>44531</v>
      </c>
      <c r="M760" s="4" t="s">
        <v>224</v>
      </c>
      <c r="N760" s="4">
        <v>48</v>
      </c>
      <c r="O760" s="4">
        <v>5</v>
      </c>
      <c r="P760" s="5">
        <v>44532</v>
      </c>
      <c r="Q760" s="6">
        <v>32.495894489999998</v>
      </c>
      <c r="R760" s="6">
        <v>33.020505300000004</v>
      </c>
      <c r="S760" s="6">
        <v>27.678802040000001</v>
      </c>
      <c r="T760" s="6">
        <v>27.672013459999999</v>
      </c>
      <c r="AJ760" s="4" t="s">
        <v>410</v>
      </c>
      <c r="AK760" s="4" t="s">
        <v>413</v>
      </c>
      <c r="AL760" s="4" t="s">
        <v>44</v>
      </c>
      <c r="AM760" s="4" t="s">
        <v>44</v>
      </c>
    </row>
    <row r="761" spans="1:40">
      <c r="A761" s="10" t="s">
        <v>196</v>
      </c>
      <c r="B761" s="10" t="s">
        <v>61</v>
      </c>
      <c r="D761" s="4" t="s">
        <v>49</v>
      </c>
      <c r="E761" s="5">
        <v>44531</v>
      </c>
      <c r="F761" s="5">
        <v>44531</v>
      </c>
      <c r="G761" s="4" t="s">
        <v>312</v>
      </c>
      <c r="I761" s="37" t="s">
        <v>154</v>
      </c>
      <c r="J761" s="4" t="s">
        <v>45</v>
      </c>
      <c r="K761" s="4">
        <v>10</v>
      </c>
      <c r="L761" s="5">
        <v>44531</v>
      </c>
      <c r="M761" s="4" t="s">
        <v>224</v>
      </c>
      <c r="N761" s="4">
        <v>46</v>
      </c>
      <c r="O761" s="4">
        <v>5</v>
      </c>
      <c r="P761" s="5">
        <v>44532</v>
      </c>
      <c r="Q761" s="6" t="s">
        <v>47</v>
      </c>
      <c r="R761" s="6" t="s">
        <v>47</v>
      </c>
      <c r="S761" s="6">
        <v>28.029029309999999</v>
      </c>
      <c r="T761" s="6">
        <v>27.853570260000001</v>
      </c>
      <c r="AJ761" s="4" t="s">
        <v>414</v>
      </c>
      <c r="AK761" s="4" t="s">
        <v>415</v>
      </c>
      <c r="AL761" s="4" t="s">
        <v>44</v>
      </c>
      <c r="AM761" s="4" t="s">
        <v>44</v>
      </c>
      <c r="AN761" s="4">
        <v>96.705146529999993</v>
      </c>
    </row>
    <row r="762" spans="1:40">
      <c r="A762" s="10" t="s">
        <v>203</v>
      </c>
      <c r="B762" s="10" t="s">
        <v>200</v>
      </c>
      <c r="D762" s="4" t="s">
        <v>49</v>
      </c>
      <c r="E762" s="5">
        <v>44530</v>
      </c>
      <c r="F762" s="5">
        <v>44530</v>
      </c>
      <c r="G762" s="4" t="s">
        <v>312</v>
      </c>
      <c r="I762" s="37" t="s">
        <v>154</v>
      </c>
      <c r="J762" s="4" t="s">
        <v>45</v>
      </c>
      <c r="K762" s="4">
        <v>10</v>
      </c>
      <c r="L762" s="5">
        <v>44530</v>
      </c>
      <c r="M762" s="4" t="s">
        <v>224</v>
      </c>
      <c r="N762" s="4">
        <v>45</v>
      </c>
      <c r="O762" s="4">
        <v>10</v>
      </c>
      <c r="P762" s="5">
        <v>44531</v>
      </c>
      <c r="Q762" s="6">
        <v>35.447151740000002</v>
      </c>
      <c r="R762" s="6">
        <v>36.613875559999997</v>
      </c>
      <c r="S762" s="6">
        <v>24.700411200000001</v>
      </c>
      <c r="T762" s="6">
        <v>24.288993179999999</v>
      </c>
      <c r="U762" s="10" t="s">
        <v>416</v>
      </c>
      <c r="AJ762" s="4" t="s">
        <v>417</v>
      </c>
      <c r="AK762" s="4" t="s">
        <v>418</v>
      </c>
      <c r="AL762" s="4" t="s">
        <v>44</v>
      </c>
      <c r="AM762" s="4" t="s">
        <v>44</v>
      </c>
    </row>
    <row r="763" spans="1:40">
      <c r="A763" s="10" t="s">
        <v>163</v>
      </c>
      <c r="B763" s="10" t="s">
        <v>59</v>
      </c>
      <c r="D763" s="4" t="s">
        <v>49</v>
      </c>
      <c r="E763" s="5">
        <v>44531</v>
      </c>
      <c r="F763" s="5">
        <v>44531</v>
      </c>
      <c r="G763" s="4" t="s">
        <v>312</v>
      </c>
      <c r="I763" s="37" t="s">
        <v>154</v>
      </c>
      <c r="J763" s="4" t="s">
        <v>45</v>
      </c>
      <c r="K763" s="4">
        <v>10</v>
      </c>
      <c r="L763" s="5">
        <v>44531</v>
      </c>
      <c r="M763" s="4" t="s">
        <v>224</v>
      </c>
      <c r="N763" s="4">
        <v>47</v>
      </c>
      <c r="O763" s="4">
        <v>5</v>
      </c>
      <c r="P763" s="5">
        <v>44532</v>
      </c>
      <c r="Q763" s="6" t="s">
        <v>47</v>
      </c>
      <c r="R763" s="6" t="s">
        <v>47</v>
      </c>
      <c r="S763" s="6">
        <v>25.968573719999998</v>
      </c>
      <c r="T763" s="6">
        <v>26.603701319999999</v>
      </c>
      <c r="AJ763" s="4" t="s">
        <v>414</v>
      </c>
      <c r="AK763" s="4" t="s">
        <v>419</v>
      </c>
      <c r="AL763" s="4" t="s">
        <v>44</v>
      </c>
      <c r="AM763" s="4" t="s">
        <v>44</v>
      </c>
      <c r="AN763" s="4">
        <v>96.705146529999993</v>
      </c>
    </row>
    <row r="764" spans="1:40">
      <c r="A764" s="10" t="s">
        <v>123</v>
      </c>
      <c r="B764" s="10" t="s">
        <v>59</v>
      </c>
      <c r="D764" s="4" t="s">
        <v>49</v>
      </c>
      <c r="E764" s="5">
        <v>44531</v>
      </c>
      <c r="F764" s="5">
        <v>44531</v>
      </c>
      <c r="G764" s="4" t="s">
        <v>312</v>
      </c>
      <c r="I764" s="37" t="s">
        <v>154</v>
      </c>
      <c r="J764" s="4" t="s">
        <v>45</v>
      </c>
      <c r="K764" s="4">
        <v>10</v>
      </c>
      <c r="L764" s="5">
        <v>44531</v>
      </c>
      <c r="M764" s="4" t="s">
        <v>224</v>
      </c>
      <c r="N764" s="4">
        <v>46</v>
      </c>
      <c r="O764" s="4">
        <v>5</v>
      </c>
      <c r="P764" s="5">
        <v>44532</v>
      </c>
      <c r="Q764" s="6" t="s">
        <v>47</v>
      </c>
      <c r="R764" s="6" t="s">
        <v>47</v>
      </c>
      <c r="S764" s="6">
        <v>29.560819850000001</v>
      </c>
      <c r="T764" s="6">
        <v>29.339756000000001</v>
      </c>
      <c r="AJ764" s="4" t="s">
        <v>414</v>
      </c>
      <c r="AK764" s="4" t="s">
        <v>420</v>
      </c>
      <c r="AL764" s="4" t="s">
        <v>44</v>
      </c>
      <c r="AM764" s="4" t="s">
        <v>44</v>
      </c>
      <c r="AN764" s="4">
        <v>96.705146529999993</v>
      </c>
    </row>
    <row r="765" spans="1:40">
      <c r="A765" s="10" t="s">
        <v>152</v>
      </c>
      <c r="B765" s="10" t="s">
        <v>59</v>
      </c>
      <c r="D765" s="4" t="s">
        <v>49</v>
      </c>
      <c r="E765" s="5">
        <v>44531</v>
      </c>
      <c r="F765" s="5">
        <v>44531</v>
      </c>
      <c r="G765" s="4" t="s">
        <v>312</v>
      </c>
      <c r="I765" s="37" t="s">
        <v>154</v>
      </c>
      <c r="J765" s="4" t="s">
        <v>45</v>
      </c>
      <c r="K765" s="4">
        <v>10</v>
      </c>
      <c r="L765" s="5">
        <v>44531</v>
      </c>
      <c r="M765" s="4" t="s">
        <v>224</v>
      </c>
      <c r="N765" s="4">
        <v>46</v>
      </c>
      <c r="O765" s="4">
        <v>5</v>
      </c>
      <c r="P765" s="5">
        <v>44532</v>
      </c>
      <c r="Q765" s="6" t="s">
        <v>47</v>
      </c>
      <c r="R765" s="6">
        <v>38.878096509999999</v>
      </c>
      <c r="S765" s="6">
        <v>29.67485112</v>
      </c>
      <c r="T765" s="6">
        <v>29.136939890000001</v>
      </c>
      <c r="AJ765" s="4" t="s">
        <v>414</v>
      </c>
      <c r="AK765" s="4" t="s">
        <v>421</v>
      </c>
      <c r="AL765" s="4" t="s">
        <v>44</v>
      </c>
      <c r="AM765" s="4" t="s">
        <v>44</v>
      </c>
      <c r="AN765" s="4">
        <v>96.705146529999993</v>
      </c>
    </row>
    <row r="766" spans="1:40">
      <c r="A766" s="10" t="s">
        <v>163</v>
      </c>
      <c r="B766" s="10" t="s">
        <v>59</v>
      </c>
      <c r="D766" s="4" t="s">
        <v>42</v>
      </c>
      <c r="E766" s="5">
        <v>44531</v>
      </c>
      <c r="F766" s="5">
        <v>44531</v>
      </c>
      <c r="G766" s="4" t="s">
        <v>312</v>
      </c>
      <c r="I766" s="37" t="s">
        <v>154</v>
      </c>
      <c r="J766" s="4" t="s">
        <v>45</v>
      </c>
      <c r="K766" s="4">
        <v>10</v>
      </c>
      <c r="L766" s="5">
        <v>44531</v>
      </c>
      <c r="M766" s="4" t="s">
        <v>224</v>
      </c>
      <c r="N766" s="4">
        <v>46</v>
      </c>
      <c r="O766" s="4">
        <v>5</v>
      </c>
      <c r="P766" s="5">
        <v>44532</v>
      </c>
      <c r="Q766" s="6" t="s">
        <v>47</v>
      </c>
      <c r="R766" s="6" t="s">
        <v>47</v>
      </c>
      <c r="S766" s="6">
        <v>27.329783249999998</v>
      </c>
      <c r="T766" s="6">
        <v>27.33373469</v>
      </c>
      <c r="V766" s="10">
        <f>IF(Q766&lt;'Master Linear Model'!$B$8, (10^((Q766-'Master Linear Model'!$B$2)/'Master Linear Model'!$A$2)),('Master Linear Model'!$B$7/2))</f>
        <v>10</v>
      </c>
      <c r="W766" s="10">
        <f>IF(R766&lt;'Master Linear Model'!$B$8, (10^((R766-'Master Linear Model'!$B$2)/'Master Linear Model'!$A$2)),('Master Linear Model'!$B$7/2))</f>
        <v>10</v>
      </c>
      <c r="X766" s="10">
        <f t="shared" ref="X766:X767" si="272">AVERAGE(V766:W766)</f>
        <v>10</v>
      </c>
      <c r="Y766" s="10">
        <f t="shared" ref="Y766:Y767" si="273">STDEV(V766:W766)</f>
        <v>0</v>
      </c>
      <c r="Z766" s="10">
        <f t="shared" ref="Z766:Z767" si="274">X766/O766</f>
        <v>2</v>
      </c>
      <c r="AA766" s="10">
        <f t="shared" ref="AA766:AA767" si="275">Y766/O766</f>
        <v>0</v>
      </c>
      <c r="AB766" s="10">
        <f t="shared" ref="AB766:AB767" si="276">(Z766*N766)/K766</f>
        <v>9.1999999999999993</v>
      </c>
      <c r="AC766" s="10">
        <f t="shared" ref="AC766:AC767" si="277">(AA766*N766)/K766</f>
        <v>0</v>
      </c>
      <c r="AD766" s="10">
        <f t="shared" ref="AD766:AD767" si="278">AB766*100</f>
        <v>919.99999999999989</v>
      </c>
      <c r="AE766" s="10">
        <f t="shared" ref="AE766:AE767" si="279">AC766*100</f>
        <v>0</v>
      </c>
      <c r="AJ766" s="4" t="s">
        <v>414</v>
      </c>
      <c r="AK766" s="4" t="s">
        <v>422</v>
      </c>
      <c r="AL766" s="4" t="s">
        <v>44</v>
      </c>
      <c r="AM766" s="4" t="s">
        <v>44</v>
      </c>
      <c r="AN766" s="4">
        <v>96.705146529999993</v>
      </c>
    </row>
    <row r="767" spans="1:40">
      <c r="A767" s="10" t="s">
        <v>152</v>
      </c>
      <c r="B767" s="10" t="s">
        <v>59</v>
      </c>
      <c r="D767" s="4" t="s">
        <v>42</v>
      </c>
      <c r="E767" s="5">
        <v>44531</v>
      </c>
      <c r="F767" s="5">
        <v>44531</v>
      </c>
      <c r="G767" s="4" t="s">
        <v>312</v>
      </c>
      <c r="I767" s="37" t="s">
        <v>154</v>
      </c>
      <c r="J767" s="4" t="s">
        <v>45</v>
      </c>
      <c r="K767" s="4">
        <v>10</v>
      </c>
      <c r="L767" s="5">
        <v>44531</v>
      </c>
      <c r="M767" s="4" t="s">
        <v>224</v>
      </c>
      <c r="N767" s="4">
        <v>48</v>
      </c>
      <c r="O767" s="4">
        <v>5</v>
      </c>
      <c r="P767" s="5">
        <v>44532</v>
      </c>
      <c r="Q767" s="6" t="s">
        <v>47</v>
      </c>
      <c r="R767" s="6" t="s">
        <v>47</v>
      </c>
      <c r="S767" s="6">
        <v>27.102946549999999</v>
      </c>
      <c r="T767" s="6">
        <v>27.47620118</v>
      </c>
      <c r="V767" s="10">
        <f>IF(Q767&lt;'Master Linear Model'!$B$8, (10^((Q767-'Master Linear Model'!$B$2)/'Master Linear Model'!$A$2)),('Master Linear Model'!$B$7/2))</f>
        <v>10</v>
      </c>
      <c r="W767" s="10">
        <f>IF(R767&lt;'Master Linear Model'!$B$8, (10^((R767-'Master Linear Model'!$B$2)/'Master Linear Model'!$A$2)),('Master Linear Model'!$B$7/2))</f>
        <v>10</v>
      </c>
      <c r="X767" s="10">
        <f t="shared" si="272"/>
        <v>10</v>
      </c>
      <c r="Y767" s="10">
        <f t="shared" si="273"/>
        <v>0</v>
      </c>
      <c r="Z767" s="10">
        <f t="shared" si="274"/>
        <v>2</v>
      </c>
      <c r="AA767" s="10">
        <f t="shared" si="275"/>
        <v>0</v>
      </c>
      <c r="AB767" s="10">
        <f t="shared" si="276"/>
        <v>9.6</v>
      </c>
      <c r="AC767" s="10">
        <f t="shared" si="277"/>
        <v>0</v>
      </c>
      <c r="AD767" s="10">
        <f t="shared" si="278"/>
        <v>960</v>
      </c>
      <c r="AE767" s="10">
        <f t="shared" si="279"/>
        <v>0</v>
      </c>
      <c r="AJ767" s="4" t="s">
        <v>414</v>
      </c>
      <c r="AK767" s="4" t="s">
        <v>423</v>
      </c>
      <c r="AL767" s="4" t="s">
        <v>44</v>
      </c>
      <c r="AM767" s="4" t="s">
        <v>44</v>
      </c>
      <c r="AN767" s="4">
        <v>96.705146529999993</v>
      </c>
    </row>
    <row r="768" spans="1:40">
      <c r="A768" s="10" t="s">
        <v>383</v>
      </c>
      <c r="B768" s="10" t="s">
        <v>61</v>
      </c>
      <c r="D768" s="4" t="s">
        <v>49</v>
      </c>
      <c r="E768" s="5">
        <v>44531</v>
      </c>
      <c r="F768" s="5">
        <v>44531</v>
      </c>
      <c r="G768" s="4" t="s">
        <v>312</v>
      </c>
      <c r="I768" s="37" t="s">
        <v>154</v>
      </c>
      <c r="J768" s="4" t="s">
        <v>45</v>
      </c>
      <c r="K768" s="4">
        <v>10</v>
      </c>
      <c r="L768" s="5">
        <v>44531</v>
      </c>
      <c r="M768" s="4" t="s">
        <v>224</v>
      </c>
      <c r="N768" s="4">
        <v>49</v>
      </c>
      <c r="O768" s="4">
        <v>5</v>
      </c>
      <c r="P768" s="5">
        <v>44532</v>
      </c>
      <c r="Q768" s="6">
        <v>36.185939980000001</v>
      </c>
      <c r="R768" s="6">
        <v>36.008251110000003</v>
      </c>
      <c r="S768" s="6">
        <v>27.977446329999999</v>
      </c>
      <c r="T768" s="6">
        <v>27.989615000000001</v>
      </c>
      <c r="AJ768" s="4" t="s">
        <v>414</v>
      </c>
      <c r="AK768" s="4" t="s">
        <v>424</v>
      </c>
      <c r="AL768" s="4" t="s">
        <v>44</v>
      </c>
      <c r="AM768" s="4" t="s">
        <v>44</v>
      </c>
      <c r="AN768" s="4">
        <v>96.705146529999993</v>
      </c>
    </row>
    <row r="769" spans="1:40">
      <c r="A769" s="10" t="s">
        <v>58</v>
      </c>
      <c r="B769" s="10" t="s">
        <v>59</v>
      </c>
      <c r="D769" s="4" t="s">
        <v>42</v>
      </c>
      <c r="E769" s="5">
        <v>44529</v>
      </c>
      <c r="F769" s="5">
        <v>44529</v>
      </c>
      <c r="G769" s="4" t="s">
        <v>312</v>
      </c>
      <c r="I769" s="37" t="s">
        <v>154</v>
      </c>
      <c r="J769" s="4" t="s">
        <v>45</v>
      </c>
      <c r="K769" s="4">
        <v>10</v>
      </c>
      <c r="L769" s="5">
        <v>44529</v>
      </c>
      <c r="M769" s="4" t="s">
        <v>224</v>
      </c>
      <c r="N769" s="4">
        <v>48</v>
      </c>
      <c r="O769" s="4">
        <v>5</v>
      </c>
      <c r="P769" s="5">
        <v>44530</v>
      </c>
      <c r="Q769" s="6" t="s">
        <v>47</v>
      </c>
      <c r="R769" s="6" t="s">
        <v>47</v>
      </c>
      <c r="S769" s="6">
        <v>27.765720160000001</v>
      </c>
      <c r="T769" s="6">
        <v>27.841509850000001</v>
      </c>
      <c r="V769" s="10">
        <f>IF(Q769&lt;'Master Linear Model'!$B$8, (10^((Q769-'Master Linear Model'!$B$2)/'Master Linear Model'!$A$2)),('Master Linear Model'!$B$7/2))</f>
        <v>10</v>
      </c>
      <c r="W769" s="10">
        <f>IF(R769&lt;'Master Linear Model'!$B$8, (10^((R769-'Master Linear Model'!$B$2)/'Master Linear Model'!$A$2)),('Master Linear Model'!$B$7/2))</f>
        <v>10</v>
      </c>
      <c r="X769" s="10">
        <f>AVERAGE(V769:W769)</f>
        <v>10</v>
      </c>
      <c r="Y769" s="10">
        <f>STDEV(V769:W769)</f>
        <v>0</v>
      </c>
      <c r="Z769" s="10">
        <f>X769/O769</f>
        <v>2</v>
      </c>
      <c r="AA769" s="10">
        <f>Y769/O769</f>
        <v>0</v>
      </c>
      <c r="AB769" s="10">
        <f>(Z769*N769)/K769</f>
        <v>9.6</v>
      </c>
      <c r="AC769" s="10">
        <f>(AA769*N769)/K769</f>
        <v>0</v>
      </c>
      <c r="AD769" s="10">
        <f>AB769*100</f>
        <v>960</v>
      </c>
      <c r="AE769" s="10">
        <f>AC769*100</f>
        <v>0</v>
      </c>
      <c r="AJ769" s="4" t="s">
        <v>425</v>
      </c>
      <c r="AK769" s="4" t="s">
        <v>426</v>
      </c>
      <c r="AL769" s="4" t="s">
        <v>44</v>
      </c>
      <c r="AM769" s="4" t="s">
        <v>44</v>
      </c>
      <c r="AN769" s="4">
        <v>72.315619889999994</v>
      </c>
    </row>
    <row r="770" spans="1:40">
      <c r="A770" s="10" t="s">
        <v>58</v>
      </c>
      <c r="B770" s="10" t="s">
        <v>59</v>
      </c>
      <c r="D770" s="4" t="s">
        <v>49</v>
      </c>
      <c r="E770" s="5">
        <v>44529</v>
      </c>
      <c r="F770" s="5">
        <v>44529</v>
      </c>
      <c r="G770" s="4" t="s">
        <v>312</v>
      </c>
      <c r="I770" s="37" t="s">
        <v>154</v>
      </c>
      <c r="J770" s="4" t="s">
        <v>45</v>
      </c>
      <c r="K770" s="4">
        <v>10</v>
      </c>
      <c r="L770" s="5">
        <v>44529</v>
      </c>
      <c r="M770" s="4" t="s">
        <v>224</v>
      </c>
      <c r="N770" s="4">
        <v>60</v>
      </c>
      <c r="O770" s="4">
        <v>5</v>
      </c>
      <c r="P770" s="5">
        <v>44531</v>
      </c>
      <c r="Q770" s="6">
        <v>37.092372310000002</v>
      </c>
      <c r="R770" s="6">
        <v>35.984497840000003</v>
      </c>
      <c r="S770" s="6">
        <v>25.827739260000001</v>
      </c>
      <c r="T770" s="6">
        <v>25.162254019999999</v>
      </c>
      <c r="AJ770" s="4" t="s">
        <v>417</v>
      </c>
      <c r="AK770" s="4" t="s">
        <v>427</v>
      </c>
      <c r="AL770" s="4" t="s">
        <v>44</v>
      </c>
      <c r="AM770" s="4" t="s">
        <v>44</v>
      </c>
    </row>
    <row r="771" spans="1:40">
      <c r="A771" s="10" t="s">
        <v>234</v>
      </c>
      <c r="B771" s="10" t="s">
        <v>200</v>
      </c>
      <c r="D771" s="4" t="s">
        <v>49</v>
      </c>
      <c r="E771" s="5">
        <v>44530</v>
      </c>
      <c r="F771" s="5">
        <v>44531</v>
      </c>
      <c r="G771" s="4" t="s">
        <v>312</v>
      </c>
      <c r="I771" s="37" t="s">
        <v>154</v>
      </c>
      <c r="J771" s="4" t="s">
        <v>45</v>
      </c>
      <c r="K771" s="4">
        <v>10</v>
      </c>
      <c r="L771" s="5">
        <v>44531</v>
      </c>
      <c r="M771" s="4" t="s">
        <v>224</v>
      </c>
      <c r="N771" s="4">
        <v>48</v>
      </c>
      <c r="O771" s="4">
        <v>5</v>
      </c>
      <c r="P771" s="5">
        <v>44532</v>
      </c>
      <c r="Q771" s="6">
        <v>34.245558340000002</v>
      </c>
      <c r="R771" s="6">
        <v>34.17395844</v>
      </c>
      <c r="S771" s="6">
        <v>26.574811709999999</v>
      </c>
      <c r="T771" s="6">
        <v>26.624127690000002</v>
      </c>
      <c r="AJ771" s="4" t="s">
        <v>410</v>
      </c>
      <c r="AK771" s="4" t="s">
        <v>428</v>
      </c>
      <c r="AL771" s="4" t="s">
        <v>44</v>
      </c>
      <c r="AM771" s="4" t="s">
        <v>44</v>
      </c>
    </row>
    <row r="772" spans="1:40">
      <c r="A772" s="10" t="s">
        <v>232</v>
      </c>
      <c r="B772" s="10" t="s">
        <v>200</v>
      </c>
      <c r="D772" s="4" t="s">
        <v>49</v>
      </c>
      <c r="E772" s="5">
        <v>44530</v>
      </c>
      <c r="F772" s="5">
        <v>44530</v>
      </c>
      <c r="G772" s="4" t="s">
        <v>312</v>
      </c>
      <c r="I772" s="37" t="s">
        <v>154</v>
      </c>
      <c r="J772" s="4" t="s">
        <v>45</v>
      </c>
      <c r="K772" s="4">
        <v>10</v>
      </c>
      <c r="L772" s="5">
        <v>44530</v>
      </c>
      <c r="M772" s="4" t="s">
        <v>224</v>
      </c>
      <c r="N772" s="4">
        <v>40</v>
      </c>
      <c r="O772" s="4">
        <v>10</v>
      </c>
      <c r="P772" s="5">
        <v>44531</v>
      </c>
      <c r="Q772" s="6" t="s">
        <v>47</v>
      </c>
      <c r="R772" s="6">
        <v>36.559921789999997</v>
      </c>
      <c r="S772" s="6">
        <v>24.24335722</v>
      </c>
      <c r="T772" s="6">
        <v>25.656861469999999</v>
      </c>
      <c r="U772" s="10" t="s">
        <v>416</v>
      </c>
      <c r="AJ772" s="4" t="s">
        <v>417</v>
      </c>
      <c r="AK772" s="4" t="s">
        <v>429</v>
      </c>
      <c r="AL772" s="4" t="s">
        <v>44</v>
      </c>
      <c r="AM772" s="4" t="s">
        <v>44</v>
      </c>
    </row>
    <row r="773" spans="1:40">
      <c r="A773" s="10" t="s">
        <v>263</v>
      </c>
      <c r="B773" s="10" t="s">
        <v>228</v>
      </c>
      <c r="D773" s="4" t="s">
        <v>49</v>
      </c>
      <c r="E773" s="5">
        <v>44531</v>
      </c>
      <c r="F773" s="5">
        <v>44531</v>
      </c>
      <c r="G773" s="4" t="s">
        <v>312</v>
      </c>
      <c r="I773" s="37" t="s">
        <v>154</v>
      </c>
      <c r="J773" s="4" t="s">
        <v>45</v>
      </c>
      <c r="K773" s="4">
        <v>10</v>
      </c>
      <c r="L773" s="5">
        <v>44531</v>
      </c>
      <c r="M773" s="4" t="s">
        <v>224</v>
      </c>
      <c r="N773" s="4">
        <v>46</v>
      </c>
      <c r="O773" s="4">
        <v>5</v>
      </c>
      <c r="P773" s="5">
        <v>44532</v>
      </c>
      <c r="Q773" s="6">
        <v>38.89770807</v>
      </c>
      <c r="R773" s="6" t="s">
        <v>47</v>
      </c>
      <c r="S773" s="6">
        <v>27.592625030000001</v>
      </c>
      <c r="T773" s="6">
        <v>27.89984119</v>
      </c>
      <c r="AJ773" s="4" t="s">
        <v>414</v>
      </c>
      <c r="AK773" s="4" t="s">
        <v>430</v>
      </c>
      <c r="AL773" s="4" t="s">
        <v>44</v>
      </c>
      <c r="AM773" s="4" t="s">
        <v>44</v>
      </c>
      <c r="AN773" s="4">
        <v>96.705146529999993</v>
      </c>
    </row>
    <row r="774" spans="1:40">
      <c r="A774" s="10" t="s">
        <v>193</v>
      </c>
      <c r="B774" s="10" t="s">
        <v>194</v>
      </c>
      <c r="D774" s="4" t="s">
        <v>49</v>
      </c>
      <c r="E774" s="5">
        <v>44531</v>
      </c>
      <c r="F774" s="5">
        <v>44531</v>
      </c>
      <c r="G774" s="4" t="s">
        <v>312</v>
      </c>
      <c r="I774" s="37" t="s">
        <v>154</v>
      </c>
      <c r="J774" s="4" t="s">
        <v>45</v>
      </c>
      <c r="K774" s="4">
        <v>10</v>
      </c>
      <c r="L774" s="5">
        <v>44531</v>
      </c>
      <c r="M774" s="4" t="s">
        <v>224</v>
      </c>
      <c r="N774" s="4">
        <v>46</v>
      </c>
      <c r="O774" s="4">
        <v>5</v>
      </c>
      <c r="P774" s="5">
        <v>44532</v>
      </c>
      <c r="Q774" s="6">
        <v>33.68840531</v>
      </c>
      <c r="R774" s="6">
        <v>33.320866459999998</v>
      </c>
      <c r="S774" s="6">
        <v>28.53202117</v>
      </c>
      <c r="T774" s="6">
        <v>28.444559730000002</v>
      </c>
      <c r="AJ774" s="4" t="s">
        <v>414</v>
      </c>
      <c r="AK774" s="4" t="s">
        <v>431</v>
      </c>
      <c r="AL774" s="4" t="s">
        <v>44</v>
      </c>
      <c r="AM774" s="4" t="s">
        <v>44</v>
      </c>
      <c r="AN774" s="4">
        <v>96.705146529999993</v>
      </c>
    </row>
    <row r="775" spans="1:40">
      <c r="A775" s="10" t="s">
        <v>209</v>
      </c>
      <c r="B775" s="10" t="s">
        <v>200</v>
      </c>
      <c r="D775" s="4" t="s">
        <v>49</v>
      </c>
      <c r="E775" s="5">
        <v>44530</v>
      </c>
      <c r="F775" s="5">
        <v>44530</v>
      </c>
      <c r="G775" s="4" t="s">
        <v>312</v>
      </c>
      <c r="I775" s="37" t="s">
        <v>154</v>
      </c>
      <c r="J775" s="4" t="s">
        <v>45</v>
      </c>
      <c r="K775" s="4">
        <v>10</v>
      </c>
      <c r="L775" s="5">
        <v>44530</v>
      </c>
      <c r="M775" s="4" t="s">
        <v>224</v>
      </c>
      <c r="N775" s="4">
        <v>45</v>
      </c>
      <c r="O775" s="4">
        <v>10</v>
      </c>
      <c r="P775" s="5">
        <v>44531</v>
      </c>
      <c r="Q775" s="6">
        <v>35.283981930000003</v>
      </c>
      <c r="R775" s="6">
        <v>36.034433360000001</v>
      </c>
      <c r="S775" s="6">
        <v>25.6832365</v>
      </c>
      <c r="T775" s="6">
        <v>25.160069490000001</v>
      </c>
      <c r="U775" s="10" t="s">
        <v>416</v>
      </c>
      <c r="AJ775" s="4" t="s">
        <v>417</v>
      </c>
      <c r="AK775" s="4" t="s">
        <v>432</v>
      </c>
      <c r="AL775" s="4" t="s">
        <v>44</v>
      </c>
      <c r="AM775" s="4" t="s">
        <v>44</v>
      </c>
    </row>
    <row r="776" spans="1:40">
      <c r="A776" s="10" t="s">
        <v>394</v>
      </c>
      <c r="B776" s="10" t="s">
        <v>61</v>
      </c>
      <c r="D776" s="4" t="s">
        <v>49</v>
      </c>
      <c r="E776" s="5">
        <v>44531</v>
      </c>
      <c r="F776" s="5">
        <v>44531</v>
      </c>
      <c r="G776" s="4" t="s">
        <v>312</v>
      </c>
      <c r="I776" s="37" t="s">
        <v>154</v>
      </c>
      <c r="J776" s="4" t="s">
        <v>45</v>
      </c>
      <c r="K776" s="4">
        <v>10</v>
      </c>
      <c r="L776" s="5">
        <v>44531</v>
      </c>
      <c r="M776" s="4" t="s">
        <v>224</v>
      </c>
      <c r="N776" s="4">
        <v>46</v>
      </c>
      <c r="O776" s="4">
        <v>5</v>
      </c>
      <c r="P776" s="5">
        <v>44532</v>
      </c>
      <c r="Q776" s="6" t="s">
        <v>47</v>
      </c>
      <c r="R776" s="6" t="s">
        <v>47</v>
      </c>
      <c r="S776" s="6">
        <v>27.569102470000001</v>
      </c>
      <c r="T776" s="6">
        <v>27.26268885</v>
      </c>
      <c r="AJ776" s="4" t="s">
        <v>414</v>
      </c>
      <c r="AK776" s="4" t="s">
        <v>433</v>
      </c>
      <c r="AL776" s="4" t="s">
        <v>44</v>
      </c>
      <c r="AM776" s="4" t="s">
        <v>44</v>
      </c>
      <c r="AN776" s="4">
        <v>96.705146529999993</v>
      </c>
    </row>
    <row r="777" spans="1:40">
      <c r="A777" s="10" t="s">
        <v>208</v>
      </c>
      <c r="B777" s="10" t="s">
        <v>200</v>
      </c>
      <c r="D777" s="4" t="s">
        <v>49</v>
      </c>
      <c r="E777" s="5">
        <v>44530</v>
      </c>
      <c r="F777" s="5">
        <v>44530</v>
      </c>
      <c r="G777" s="4" t="s">
        <v>312</v>
      </c>
      <c r="I777" s="37" t="s">
        <v>154</v>
      </c>
      <c r="J777" s="4" t="s">
        <v>45</v>
      </c>
      <c r="K777" s="4">
        <v>10</v>
      </c>
      <c r="L777" s="5">
        <v>44530</v>
      </c>
      <c r="M777" s="4" t="s">
        <v>224</v>
      </c>
      <c r="N777" s="4">
        <v>46</v>
      </c>
      <c r="O777" s="4">
        <v>10</v>
      </c>
      <c r="P777" s="5">
        <v>44531</v>
      </c>
      <c r="Q777" s="6">
        <v>29.926901480000001</v>
      </c>
      <c r="R777" s="6">
        <v>30.399921200000001</v>
      </c>
      <c r="S777" s="6">
        <v>25.912850469999999</v>
      </c>
      <c r="T777" s="6">
        <v>26.04121872</v>
      </c>
      <c r="U777" s="10" t="s">
        <v>416</v>
      </c>
      <c r="AJ777" s="4" t="s">
        <v>417</v>
      </c>
      <c r="AK777" s="4" t="s">
        <v>434</v>
      </c>
      <c r="AL777" s="4" t="s">
        <v>44</v>
      </c>
      <c r="AM777" s="4" t="s">
        <v>44</v>
      </c>
    </row>
    <row r="778" spans="1:40">
      <c r="A778" s="10" t="s">
        <v>230</v>
      </c>
      <c r="B778" s="10" t="s">
        <v>200</v>
      </c>
      <c r="D778" s="4" t="s">
        <v>49</v>
      </c>
      <c r="E778" s="5">
        <v>44530</v>
      </c>
      <c r="F778" s="5">
        <v>44530</v>
      </c>
      <c r="G778" s="4" t="s">
        <v>312</v>
      </c>
      <c r="I778" s="37" t="s">
        <v>154</v>
      </c>
      <c r="J778" s="37" t="s">
        <v>45</v>
      </c>
      <c r="K778" s="4">
        <v>10</v>
      </c>
      <c r="L778" s="5">
        <v>44530</v>
      </c>
      <c r="M778" s="4" t="s">
        <v>224</v>
      </c>
      <c r="N778" s="4">
        <v>45</v>
      </c>
      <c r="O778" s="4">
        <v>10</v>
      </c>
      <c r="P778" s="5">
        <v>44531</v>
      </c>
      <c r="Q778" s="6" t="s">
        <v>47</v>
      </c>
      <c r="R778" s="6" t="s">
        <v>47</v>
      </c>
      <c r="S778" s="6">
        <v>24.796649030000001</v>
      </c>
      <c r="T778" s="6">
        <v>24.313906639999999</v>
      </c>
      <c r="U778" s="10" t="s">
        <v>416</v>
      </c>
      <c r="AJ778" s="4" t="s">
        <v>417</v>
      </c>
      <c r="AK778" s="4" t="s">
        <v>435</v>
      </c>
      <c r="AL778" s="4" t="s">
        <v>44</v>
      </c>
      <c r="AM778" s="4" t="s">
        <v>44</v>
      </c>
    </row>
    <row r="779" spans="1:40">
      <c r="A779" s="175" t="s">
        <v>213</v>
      </c>
      <c r="B779" s="175" t="s">
        <v>200</v>
      </c>
      <c r="C779" s="176"/>
      <c r="D779" s="177" t="s">
        <v>49</v>
      </c>
      <c r="E779" s="178">
        <v>44530</v>
      </c>
      <c r="F779" s="178">
        <v>44530</v>
      </c>
      <c r="G779" s="177" t="s">
        <v>312</v>
      </c>
      <c r="H779" s="177"/>
      <c r="I779" s="209" t="s">
        <v>154</v>
      </c>
      <c r="J779" s="209"/>
      <c r="K779" s="177">
        <v>10</v>
      </c>
      <c r="L779" s="178">
        <v>44530</v>
      </c>
      <c r="M779" s="177" t="s">
        <v>224</v>
      </c>
      <c r="N779" s="177">
        <v>46</v>
      </c>
      <c r="O779" s="177">
        <v>10</v>
      </c>
      <c r="P779" s="178">
        <v>44531</v>
      </c>
      <c r="Q779" s="179" t="s">
        <v>47</v>
      </c>
      <c r="R779" s="179" t="s">
        <v>47</v>
      </c>
      <c r="S779" s="179">
        <v>31.54643076</v>
      </c>
      <c r="T779" s="179">
        <v>31.721900789999999</v>
      </c>
      <c r="U779" s="175" t="s">
        <v>416</v>
      </c>
      <c r="V779" s="175"/>
      <c r="W779" s="175"/>
      <c r="X779" s="175"/>
      <c r="Y779" s="175"/>
      <c r="Z779" s="175"/>
      <c r="AA779" s="175"/>
      <c r="AB779" s="175"/>
      <c r="AC779" s="175"/>
      <c r="AD779" s="175"/>
      <c r="AE779" s="175"/>
      <c r="AF779" s="177"/>
      <c r="AG779" s="177"/>
      <c r="AH779" s="177"/>
      <c r="AI779" s="177"/>
      <c r="AJ779" s="177" t="s">
        <v>417</v>
      </c>
      <c r="AK779" s="177" t="s">
        <v>436</v>
      </c>
      <c r="AL779" s="177" t="s">
        <v>44</v>
      </c>
      <c r="AM779" s="177" t="s">
        <v>44</v>
      </c>
      <c r="AN779" s="177"/>
    </row>
    <row r="780" spans="1:40">
      <c r="A780" s="10" t="s">
        <v>205</v>
      </c>
      <c r="B780" s="10" t="s">
        <v>200</v>
      </c>
      <c r="D780" s="4" t="s">
        <v>49</v>
      </c>
      <c r="E780" s="5">
        <v>44537</v>
      </c>
      <c r="F780" s="5">
        <v>44537</v>
      </c>
      <c r="G780" s="4" t="s">
        <v>312</v>
      </c>
      <c r="I780" s="37" t="s">
        <v>154</v>
      </c>
      <c r="J780" s="37" t="s">
        <v>437</v>
      </c>
      <c r="K780" s="4">
        <v>10</v>
      </c>
      <c r="L780" s="5">
        <v>44537</v>
      </c>
      <c r="M780" s="4" t="s">
        <v>224</v>
      </c>
      <c r="N780" s="4">
        <v>45</v>
      </c>
      <c r="O780" s="4">
        <v>5</v>
      </c>
      <c r="P780" s="5">
        <v>44539</v>
      </c>
      <c r="Q780" s="6">
        <v>38.56</v>
      </c>
      <c r="R780" s="6">
        <v>40.17</v>
      </c>
      <c r="S780" s="6">
        <v>26.32</v>
      </c>
      <c r="T780" s="6">
        <v>26.54</v>
      </c>
      <c r="U780" s="10" t="s">
        <v>346</v>
      </c>
      <c r="AJ780" s="4" t="s">
        <v>438</v>
      </c>
      <c r="AK780" s="4" t="s">
        <v>439</v>
      </c>
      <c r="AL780" s="4" t="s">
        <v>44</v>
      </c>
      <c r="AM780" s="4" t="s">
        <v>44</v>
      </c>
      <c r="AN780" s="4">
        <v>96.6</v>
      </c>
    </row>
    <row r="781" spans="1:40">
      <c r="A781" s="10" t="s">
        <v>235</v>
      </c>
      <c r="B781" s="10" t="s">
        <v>200</v>
      </c>
      <c r="D781" s="4" t="s">
        <v>49</v>
      </c>
      <c r="E781" s="5">
        <v>44537</v>
      </c>
      <c r="F781" s="5">
        <v>44537</v>
      </c>
      <c r="G781" s="4" t="s">
        <v>312</v>
      </c>
      <c r="I781" s="37" t="s">
        <v>154</v>
      </c>
      <c r="J781" s="37" t="s">
        <v>437</v>
      </c>
      <c r="K781" s="4">
        <v>10</v>
      </c>
      <c r="L781" s="5">
        <v>44537</v>
      </c>
      <c r="M781" s="4" t="s">
        <v>224</v>
      </c>
      <c r="N781" s="4">
        <v>43</v>
      </c>
      <c r="O781" s="4">
        <v>5</v>
      </c>
      <c r="P781" s="5">
        <v>44538</v>
      </c>
      <c r="Q781" s="6">
        <v>37.48933916</v>
      </c>
      <c r="R781" s="6">
        <v>36.430442509999999</v>
      </c>
      <c r="S781" s="6">
        <v>25.993166209999998</v>
      </c>
      <c r="T781" s="6">
        <v>25.423938499999998</v>
      </c>
      <c r="AJ781" s="4" t="s">
        <v>438</v>
      </c>
      <c r="AK781" s="4" t="s">
        <v>440</v>
      </c>
      <c r="AL781" s="4" t="s">
        <v>44</v>
      </c>
      <c r="AM781" s="4" t="s">
        <v>44</v>
      </c>
      <c r="AN781" s="4">
        <v>96.6</v>
      </c>
    </row>
    <row r="782" spans="1:40">
      <c r="A782" s="10" t="s">
        <v>207</v>
      </c>
      <c r="B782" s="10" t="s">
        <v>200</v>
      </c>
      <c r="D782" s="4" t="s">
        <v>49</v>
      </c>
      <c r="E782" s="5">
        <v>44537</v>
      </c>
      <c r="F782" s="5">
        <v>44537</v>
      </c>
      <c r="G782" s="4" t="s">
        <v>312</v>
      </c>
      <c r="I782" s="37" t="s">
        <v>154</v>
      </c>
      <c r="J782" s="37" t="s">
        <v>437</v>
      </c>
      <c r="K782" s="4">
        <v>10</v>
      </c>
      <c r="L782" s="5">
        <v>44537</v>
      </c>
      <c r="M782" s="4" t="s">
        <v>224</v>
      </c>
      <c r="N782" s="4">
        <v>45</v>
      </c>
      <c r="O782" s="4">
        <v>5</v>
      </c>
      <c r="P782" s="5">
        <v>44538</v>
      </c>
      <c r="Q782" s="6">
        <v>35.460401589999996</v>
      </c>
      <c r="R782" s="6">
        <v>35.73916028</v>
      </c>
      <c r="S782" s="6">
        <v>25.09799611</v>
      </c>
      <c r="T782" s="6">
        <v>25.294567239999999</v>
      </c>
      <c r="AJ782" s="4" t="s">
        <v>438</v>
      </c>
      <c r="AK782" s="4" t="s">
        <v>441</v>
      </c>
      <c r="AL782" s="4" t="s">
        <v>44</v>
      </c>
      <c r="AM782" s="4" t="s">
        <v>44</v>
      </c>
      <c r="AN782" s="4">
        <v>96.6</v>
      </c>
    </row>
    <row r="783" spans="1:40">
      <c r="A783" s="10" t="s">
        <v>196</v>
      </c>
      <c r="B783" s="10" t="s">
        <v>61</v>
      </c>
      <c r="D783" s="4" t="s">
        <v>49</v>
      </c>
      <c r="E783" s="5">
        <v>44538</v>
      </c>
      <c r="F783" s="5">
        <v>44538</v>
      </c>
      <c r="G783" s="4" t="s">
        <v>312</v>
      </c>
      <c r="I783" s="37" t="s">
        <v>154</v>
      </c>
      <c r="J783" s="37" t="s">
        <v>437</v>
      </c>
      <c r="K783" s="4">
        <v>10</v>
      </c>
      <c r="L783" s="5">
        <v>44538</v>
      </c>
      <c r="M783" s="4" t="s">
        <v>224</v>
      </c>
      <c r="N783" s="4">
        <v>48</v>
      </c>
      <c r="O783" s="4">
        <v>5</v>
      </c>
      <c r="P783" s="5">
        <v>44539</v>
      </c>
      <c r="Q783" s="6" t="s">
        <v>47</v>
      </c>
      <c r="R783" s="6" t="s">
        <v>47</v>
      </c>
      <c r="S783" s="6">
        <v>27.924863340000002</v>
      </c>
      <c r="T783" s="6">
        <v>28.009989109999999</v>
      </c>
      <c r="AJ783" s="4" t="s">
        <v>442</v>
      </c>
      <c r="AK783" s="4" t="s">
        <v>443</v>
      </c>
      <c r="AL783" s="4" t="s">
        <v>44</v>
      </c>
      <c r="AM783" s="4" t="s">
        <v>44</v>
      </c>
      <c r="AN783" s="4">
        <v>93.7</v>
      </c>
    </row>
    <row r="784" spans="1:40">
      <c r="A784" s="10" t="s">
        <v>203</v>
      </c>
      <c r="B784" s="10" t="s">
        <v>200</v>
      </c>
      <c r="D784" s="4" t="s">
        <v>49</v>
      </c>
      <c r="E784" s="5">
        <v>44537</v>
      </c>
      <c r="F784" s="5">
        <v>44537</v>
      </c>
      <c r="G784" s="4" t="s">
        <v>312</v>
      </c>
      <c r="I784" s="37" t="s">
        <v>154</v>
      </c>
      <c r="J784" s="37" t="s">
        <v>437</v>
      </c>
      <c r="K784" s="4">
        <v>10</v>
      </c>
      <c r="L784" s="5">
        <v>44537</v>
      </c>
      <c r="M784" s="4" t="s">
        <v>224</v>
      </c>
      <c r="N784" s="4">
        <v>42</v>
      </c>
      <c r="O784" s="4">
        <v>5</v>
      </c>
      <c r="P784" s="5">
        <v>44538</v>
      </c>
      <c r="Q784" s="6">
        <v>33.237112240000002</v>
      </c>
      <c r="R784" s="6">
        <v>33.322441099999999</v>
      </c>
      <c r="S784" s="6">
        <v>25.191942820000001</v>
      </c>
      <c r="T784" s="6">
        <v>25.025630450000001</v>
      </c>
      <c r="AJ784" s="4" t="s">
        <v>438</v>
      </c>
      <c r="AK784" s="4" t="s">
        <v>444</v>
      </c>
      <c r="AL784" s="4" t="s">
        <v>44</v>
      </c>
      <c r="AM784" s="4" t="s">
        <v>44</v>
      </c>
      <c r="AN784" s="4">
        <v>96.6</v>
      </c>
    </row>
    <row r="785" spans="1:40">
      <c r="A785" s="10" t="s">
        <v>163</v>
      </c>
      <c r="B785" s="10" t="s">
        <v>59</v>
      </c>
      <c r="D785" s="4" t="s">
        <v>49</v>
      </c>
      <c r="E785" s="5">
        <v>44538</v>
      </c>
      <c r="F785" s="5">
        <v>44538</v>
      </c>
      <c r="G785" s="4" t="s">
        <v>312</v>
      </c>
      <c r="I785" s="37" t="s">
        <v>154</v>
      </c>
      <c r="J785" s="37" t="s">
        <v>437</v>
      </c>
      <c r="K785" s="4">
        <v>10</v>
      </c>
      <c r="L785" s="5">
        <v>44538</v>
      </c>
      <c r="M785" s="4" t="s">
        <v>224</v>
      </c>
      <c r="N785" s="4">
        <v>48</v>
      </c>
      <c r="O785" s="4">
        <v>5</v>
      </c>
      <c r="P785" s="5">
        <v>44539</v>
      </c>
      <c r="Q785" s="6" t="s">
        <v>47</v>
      </c>
      <c r="R785" s="6" t="s">
        <v>47</v>
      </c>
      <c r="S785" s="6">
        <v>29.511755789999999</v>
      </c>
      <c r="T785" s="6">
        <v>29.546990109999999</v>
      </c>
      <c r="AJ785" s="4" t="s">
        <v>442</v>
      </c>
      <c r="AK785" s="4" t="s">
        <v>445</v>
      </c>
      <c r="AL785" s="4" t="s">
        <v>44</v>
      </c>
      <c r="AM785" s="4" t="s">
        <v>44</v>
      </c>
      <c r="AN785" s="4">
        <v>93.7</v>
      </c>
    </row>
    <row r="786" spans="1:40">
      <c r="A786" s="10" t="s">
        <v>123</v>
      </c>
      <c r="B786" s="10" t="s">
        <v>59</v>
      </c>
      <c r="D786" s="4" t="s">
        <v>49</v>
      </c>
      <c r="E786" s="5">
        <v>44538</v>
      </c>
      <c r="F786" s="5">
        <v>44538</v>
      </c>
      <c r="G786" s="4" t="s">
        <v>312</v>
      </c>
      <c r="I786" s="37" t="s">
        <v>154</v>
      </c>
      <c r="J786" s="37" t="s">
        <v>437</v>
      </c>
      <c r="K786" s="4">
        <v>10</v>
      </c>
      <c r="L786" s="5">
        <v>44538</v>
      </c>
      <c r="M786" s="4" t="s">
        <v>224</v>
      </c>
      <c r="N786" s="4">
        <v>44</v>
      </c>
      <c r="O786" s="4">
        <v>5</v>
      </c>
      <c r="P786" s="5">
        <v>44539</v>
      </c>
      <c r="Q786" s="6">
        <v>33.262421709999998</v>
      </c>
      <c r="R786" s="6">
        <v>33.731449210000001</v>
      </c>
      <c r="S786" s="6">
        <v>29.541599600000001</v>
      </c>
      <c r="T786" s="6">
        <v>29.598222589999999</v>
      </c>
      <c r="AJ786" s="4" t="s">
        <v>442</v>
      </c>
      <c r="AK786" s="4" t="s">
        <v>446</v>
      </c>
      <c r="AL786" s="4" t="s">
        <v>44</v>
      </c>
      <c r="AM786" s="4" t="s">
        <v>44</v>
      </c>
      <c r="AN786" s="4">
        <v>93.7</v>
      </c>
    </row>
    <row r="787" spans="1:40">
      <c r="A787" s="10" t="s">
        <v>152</v>
      </c>
      <c r="B787" s="10" t="s">
        <v>59</v>
      </c>
      <c r="D787" s="4" t="s">
        <v>49</v>
      </c>
      <c r="E787" s="5">
        <v>44538</v>
      </c>
      <c r="F787" s="5">
        <v>44538</v>
      </c>
      <c r="G787" s="4" t="s">
        <v>312</v>
      </c>
      <c r="I787" s="37" t="s">
        <v>154</v>
      </c>
      <c r="J787" s="37" t="s">
        <v>437</v>
      </c>
      <c r="K787" s="4">
        <v>10</v>
      </c>
      <c r="L787" s="5">
        <v>44538</v>
      </c>
      <c r="M787" s="4" t="s">
        <v>224</v>
      </c>
      <c r="N787" s="4">
        <v>48</v>
      </c>
      <c r="O787" s="4">
        <v>5</v>
      </c>
      <c r="P787" s="5">
        <v>44539</v>
      </c>
      <c r="Q787" s="6">
        <v>34.231584699999999</v>
      </c>
      <c r="R787" s="6">
        <v>34.5738159</v>
      </c>
      <c r="S787" s="6">
        <v>29.812256600000001</v>
      </c>
      <c r="T787" s="6">
        <v>29.874504200000001</v>
      </c>
      <c r="AJ787" s="4" t="s">
        <v>442</v>
      </c>
      <c r="AK787" s="4" t="s">
        <v>447</v>
      </c>
      <c r="AL787" s="4" t="s">
        <v>44</v>
      </c>
      <c r="AM787" s="4" t="s">
        <v>44</v>
      </c>
      <c r="AN787" s="4">
        <v>93.7</v>
      </c>
    </row>
    <row r="788" spans="1:40">
      <c r="A788" s="10" t="s">
        <v>163</v>
      </c>
      <c r="B788" s="10" t="s">
        <v>59</v>
      </c>
      <c r="D788" s="4" t="s">
        <v>42</v>
      </c>
      <c r="E788" s="5">
        <v>44538</v>
      </c>
      <c r="F788" s="5">
        <v>44538</v>
      </c>
      <c r="G788" s="4" t="s">
        <v>312</v>
      </c>
      <c r="I788" s="37" t="s">
        <v>154</v>
      </c>
      <c r="J788" s="37" t="s">
        <v>437</v>
      </c>
      <c r="K788" s="4">
        <v>10</v>
      </c>
      <c r="L788" s="5">
        <v>44538</v>
      </c>
      <c r="M788" s="4" t="s">
        <v>224</v>
      </c>
      <c r="N788" s="4">
        <v>47</v>
      </c>
      <c r="O788" s="4">
        <v>5</v>
      </c>
      <c r="P788" s="5">
        <v>44539</v>
      </c>
      <c r="Q788" s="6" t="s">
        <v>47</v>
      </c>
      <c r="R788" s="6" t="s">
        <v>47</v>
      </c>
      <c r="S788" s="6">
        <v>28.191318630000001</v>
      </c>
      <c r="T788" s="6">
        <v>28.596224759999998</v>
      </c>
      <c r="V788" s="10">
        <f>IF(Q788&lt;'Master Linear Model'!$B$8, (10^((Q788-'Master Linear Model'!$B$2)/'Master Linear Model'!$A$2)),('Master Linear Model'!$B$7/2))</f>
        <v>10</v>
      </c>
      <c r="W788" s="10">
        <f>IF(R788&lt;'Master Linear Model'!$B$8, (10^((R788-'Master Linear Model'!$B$2)/'Master Linear Model'!$A$2)),('Master Linear Model'!$B$7/2))</f>
        <v>10</v>
      </c>
      <c r="X788" s="10">
        <f t="shared" ref="X788:X789" si="280">AVERAGE(V788:W788)</f>
        <v>10</v>
      </c>
      <c r="Y788" s="10">
        <f t="shared" ref="Y788:Y789" si="281">STDEV(V788:W788)</f>
        <v>0</v>
      </c>
      <c r="Z788" s="10">
        <f t="shared" ref="Z788:Z789" si="282">X788/O788</f>
        <v>2</v>
      </c>
      <c r="AA788" s="10">
        <f t="shared" ref="AA788:AA789" si="283">Y788/O788</f>
        <v>0</v>
      </c>
      <c r="AB788" s="10">
        <f t="shared" ref="AB788:AB789" si="284">(Z788*N788)/K788</f>
        <v>9.4</v>
      </c>
      <c r="AC788" s="10">
        <f t="shared" ref="AC788:AC789" si="285">(AA788*N788)/K788</f>
        <v>0</v>
      </c>
      <c r="AD788" s="10">
        <f t="shared" ref="AD788:AD789" si="286">AB788*100</f>
        <v>940</v>
      </c>
      <c r="AE788" s="10">
        <f t="shared" ref="AE788:AE789" si="287">AC788*100</f>
        <v>0</v>
      </c>
      <c r="AJ788" s="4" t="s">
        <v>442</v>
      </c>
      <c r="AK788" s="4" t="s">
        <v>448</v>
      </c>
      <c r="AL788" s="4" t="s">
        <v>44</v>
      </c>
      <c r="AM788" s="4" t="s">
        <v>44</v>
      </c>
      <c r="AN788" s="4">
        <v>93.7</v>
      </c>
    </row>
    <row r="789" spans="1:40">
      <c r="A789" s="10" t="s">
        <v>152</v>
      </c>
      <c r="B789" s="10" t="s">
        <v>59</v>
      </c>
      <c r="D789" s="4" t="s">
        <v>42</v>
      </c>
      <c r="E789" s="5">
        <v>44538</v>
      </c>
      <c r="F789" s="5">
        <v>44538</v>
      </c>
      <c r="G789" s="4" t="s">
        <v>312</v>
      </c>
      <c r="I789" s="37" t="s">
        <v>154</v>
      </c>
      <c r="J789" s="37" t="s">
        <v>437</v>
      </c>
      <c r="K789" s="4">
        <v>10</v>
      </c>
      <c r="L789" s="5">
        <v>44538</v>
      </c>
      <c r="M789" s="4" t="s">
        <v>224</v>
      </c>
      <c r="N789" s="4">
        <v>47</v>
      </c>
      <c r="O789" s="4">
        <v>5</v>
      </c>
      <c r="P789" s="5">
        <v>44539</v>
      </c>
      <c r="Q789" s="6">
        <v>36.271043589999998</v>
      </c>
      <c r="R789" s="6">
        <v>37.907784130000003</v>
      </c>
      <c r="S789" s="6">
        <v>27.627598070000001</v>
      </c>
      <c r="T789" s="6">
        <v>27.58716712</v>
      </c>
      <c r="V789" s="10">
        <f>IF(Q789&lt;'Master Linear Model'!$B$8, (10^((Q789-'Master Linear Model'!$B$2)/'Master Linear Model'!$A$2)),('Master Linear Model'!$B$7/2))</f>
        <v>10</v>
      </c>
      <c r="W789" s="10">
        <f>IF(R789&lt;'Master Linear Model'!$B$8, (10^((R789-'Master Linear Model'!$B$2)/'Master Linear Model'!$A$2)),('Master Linear Model'!$B$7/2))</f>
        <v>10</v>
      </c>
      <c r="X789" s="10">
        <f t="shared" si="280"/>
        <v>10</v>
      </c>
      <c r="Y789" s="10">
        <f t="shared" si="281"/>
        <v>0</v>
      </c>
      <c r="Z789" s="10">
        <f t="shared" si="282"/>
        <v>2</v>
      </c>
      <c r="AA789" s="10">
        <f t="shared" si="283"/>
        <v>0</v>
      </c>
      <c r="AB789" s="10">
        <f t="shared" si="284"/>
        <v>9.4</v>
      </c>
      <c r="AC789" s="10">
        <f t="shared" si="285"/>
        <v>0</v>
      </c>
      <c r="AD789" s="10">
        <f t="shared" si="286"/>
        <v>940</v>
      </c>
      <c r="AE789" s="10">
        <f t="shared" si="287"/>
        <v>0</v>
      </c>
      <c r="AJ789" s="4" t="s">
        <v>442</v>
      </c>
      <c r="AK789" s="4" t="s">
        <v>449</v>
      </c>
      <c r="AL789" s="4" t="s">
        <v>44</v>
      </c>
      <c r="AM789" s="4" t="s">
        <v>44</v>
      </c>
      <c r="AN789" s="4">
        <v>93.7</v>
      </c>
    </row>
    <row r="790" spans="1:40" ht="14.25" customHeight="1">
      <c r="A790" s="10" t="s">
        <v>383</v>
      </c>
      <c r="B790" s="10" t="s">
        <v>61</v>
      </c>
      <c r="D790" s="4" t="s">
        <v>49</v>
      </c>
      <c r="E790" s="5">
        <v>44538</v>
      </c>
      <c r="F790" s="5">
        <v>44538</v>
      </c>
      <c r="G790" s="4" t="s">
        <v>312</v>
      </c>
      <c r="I790" s="37" t="s">
        <v>154</v>
      </c>
      <c r="J790" s="37" t="s">
        <v>437</v>
      </c>
      <c r="K790" s="4">
        <v>10</v>
      </c>
      <c r="L790" s="5">
        <v>44538</v>
      </c>
      <c r="M790" s="4" t="s">
        <v>224</v>
      </c>
      <c r="N790" s="4">
        <v>47</v>
      </c>
      <c r="O790" s="4">
        <v>5</v>
      </c>
      <c r="P790" s="5">
        <v>44539</v>
      </c>
      <c r="Q790" s="6">
        <v>39.90103731</v>
      </c>
      <c r="R790" s="6">
        <v>39.797336729999998</v>
      </c>
      <c r="S790" s="6">
        <v>29.066174820000001</v>
      </c>
      <c r="T790" s="6">
        <v>29.266204129999998</v>
      </c>
      <c r="AJ790" s="4" t="s">
        <v>442</v>
      </c>
      <c r="AK790" s="4" t="s">
        <v>450</v>
      </c>
      <c r="AL790" s="4" t="s">
        <v>44</v>
      </c>
      <c r="AM790" s="4" t="s">
        <v>44</v>
      </c>
      <c r="AN790" s="4">
        <v>93.7</v>
      </c>
    </row>
    <row r="791" spans="1:40">
      <c r="A791" s="10" t="s">
        <v>282</v>
      </c>
      <c r="B791" s="10" t="s">
        <v>200</v>
      </c>
      <c r="D791" s="4" t="s">
        <v>49</v>
      </c>
      <c r="E791" s="5">
        <v>44535</v>
      </c>
      <c r="F791" s="5">
        <v>44536</v>
      </c>
      <c r="G791" s="4" t="s">
        <v>312</v>
      </c>
      <c r="I791" s="37" t="s">
        <v>154</v>
      </c>
      <c r="J791" s="37" t="s">
        <v>437</v>
      </c>
      <c r="K791" s="4">
        <v>10</v>
      </c>
      <c r="L791" s="5">
        <v>44536</v>
      </c>
      <c r="M791" s="4" t="s">
        <v>224</v>
      </c>
      <c r="N791" s="4">
        <v>44</v>
      </c>
      <c r="O791" s="4">
        <v>5</v>
      </c>
      <c r="P791" s="5">
        <v>44537</v>
      </c>
      <c r="Q791" s="6" t="s">
        <v>47</v>
      </c>
      <c r="R791" s="6" t="s">
        <v>47</v>
      </c>
      <c r="S791" s="6">
        <v>26.64570002</v>
      </c>
      <c r="T791" s="6">
        <v>26.468191789999999</v>
      </c>
      <c r="AJ791" s="4" t="s">
        <v>451</v>
      </c>
      <c r="AK791" s="4" t="s">
        <v>452</v>
      </c>
      <c r="AL791" s="4" t="s">
        <v>44</v>
      </c>
      <c r="AM791" s="4" t="s">
        <v>44</v>
      </c>
      <c r="AN791" s="217">
        <v>98.777729855132407</v>
      </c>
    </row>
    <row r="792" spans="1:40">
      <c r="A792" s="10" t="s">
        <v>273</v>
      </c>
      <c r="B792" s="10" t="s">
        <v>200</v>
      </c>
      <c r="D792" s="4" t="s">
        <v>49</v>
      </c>
      <c r="E792" s="5">
        <v>44535</v>
      </c>
      <c r="F792" s="5">
        <v>44536</v>
      </c>
      <c r="G792" s="4" t="s">
        <v>312</v>
      </c>
      <c r="I792" s="37" t="s">
        <v>154</v>
      </c>
      <c r="J792" s="37" t="s">
        <v>437</v>
      </c>
      <c r="K792" s="4">
        <v>10</v>
      </c>
      <c r="L792" s="5">
        <v>44536</v>
      </c>
      <c r="M792" s="4" t="s">
        <v>224</v>
      </c>
      <c r="N792" s="4">
        <v>44</v>
      </c>
      <c r="O792" s="4">
        <v>5</v>
      </c>
      <c r="P792" s="5">
        <v>44537</v>
      </c>
      <c r="Q792" s="6">
        <v>40.035407800000002</v>
      </c>
      <c r="R792" s="6" t="s">
        <v>47</v>
      </c>
      <c r="S792" s="6">
        <v>26.29204889</v>
      </c>
      <c r="T792" s="6">
        <v>26.75794741</v>
      </c>
      <c r="AJ792" s="4" t="s">
        <v>451</v>
      </c>
      <c r="AK792" s="4" t="s">
        <v>453</v>
      </c>
      <c r="AL792" s="4" t="s">
        <v>44</v>
      </c>
      <c r="AM792" s="4" t="s">
        <v>44</v>
      </c>
      <c r="AN792" s="216">
        <v>98.777729855132407</v>
      </c>
    </row>
    <row r="793" spans="1:40">
      <c r="A793" s="10" t="s">
        <v>58</v>
      </c>
      <c r="B793" s="10" t="s">
        <v>59</v>
      </c>
      <c r="D793" s="4" t="s">
        <v>42</v>
      </c>
      <c r="E793" s="5">
        <v>44536</v>
      </c>
      <c r="F793" s="5">
        <v>44536</v>
      </c>
      <c r="G793" s="4" t="s">
        <v>312</v>
      </c>
      <c r="I793" s="37" t="s">
        <v>154</v>
      </c>
      <c r="J793" s="37" t="s">
        <v>437</v>
      </c>
      <c r="K793" s="4">
        <v>10</v>
      </c>
      <c r="L793" s="5">
        <v>44536</v>
      </c>
      <c r="M793" s="4" t="s">
        <v>224</v>
      </c>
      <c r="N793" s="4">
        <v>44</v>
      </c>
      <c r="O793" s="4">
        <v>5</v>
      </c>
      <c r="P793" s="5">
        <v>44537</v>
      </c>
      <c r="Q793" s="6" t="s">
        <v>47</v>
      </c>
      <c r="R793" s="6" t="s">
        <v>47</v>
      </c>
      <c r="S793" s="6">
        <v>25.589598070000001</v>
      </c>
      <c r="T793" s="6">
        <v>25.466746069999999</v>
      </c>
      <c r="V793" s="10">
        <f>IF(Q793&lt;'Master Linear Model'!$B$8, (10^((Q793-'Master Linear Model'!$B$2)/'Master Linear Model'!$A$2)),('Master Linear Model'!$B$7/2))</f>
        <v>10</v>
      </c>
      <c r="W793" s="10">
        <f>IF(R793&lt;'Master Linear Model'!$B$8, (10^((R793-'Master Linear Model'!$B$2)/'Master Linear Model'!$A$2)),('Master Linear Model'!$B$7/2))</f>
        <v>10</v>
      </c>
      <c r="X793" s="10">
        <f>AVERAGE(V793:W793)</f>
        <v>10</v>
      </c>
      <c r="Y793" s="10">
        <f>STDEV(V793:W793)</f>
        <v>0</v>
      </c>
      <c r="Z793" s="10">
        <f>X793/O793</f>
        <v>2</v>
      </c>
      <c r="AA793" s="10">
        <f>Y793/O793</f>
        <v>0</v>
      </c>
      <c r="AB793" s="10">
        <f>(Z793*N793)/K793</f>
        <v>8.8000000000000007</v>
      </c>
      <c r="AC793" s="10">
        <f>(AA793*N793)/K793</f>
        <v>0</v>
      </c>
      <c r="AD793" s="10">
        <f>AB793*100</f>
        <v>880.00000000000011</v>
      </c>
      <c r="AE793" s="10">
        <f>AC793*100</f>
        <v>0</v>
      </c>
      <c r="AJ793" s="4" t="s">
        <v>451</v>
      </c>
      <c r="AK793" s="4" t="s">
        <v>454</v>
      </c>
      <c r="AL793" s="4" t="s">
        <v>44</v>
      </c>
      <c r="AM793" s="4" t="s">
        <v>44</v>
      </c>
      <c r="AN793" s="216">
        <v>98.777729855132407</v>
      </c>
    </row>
    <row r="794" spans="1:40">
      <c r="A794" s="10" t="s">
        <v>58</v>
      </c>
      <c r="B794" s="10" t="s">
        <v>59</v>
      </c>
      <c r="D794" s="4" t="s">
        <v>49</v>
      </c>
      <c r="E794" s="5">
        <v>44537</v>
      </c>
      <c r="F794" s="5">
        <v>44537</v>
      </c>
      <c r="G794" s="4" t="s">
        <v>312</v>
      </c>
      <c r="I794" s="37" t="s">
        <v>154</v>
      </c>
      <c r="J794" s="37" t="s">
        <v>437</v>
      </c>
      <c r="K794" s="4">
        <v>10</v>
      </c>
      <c r="L794" s="5">
        <v>44537</v>
      </c>
      <c r="M794" s="4" t="s">
        <v>224</v>
      </c>
      <c r="N794" s="4">
        <v>43</v>
      </c>
      <c r="O794" s="4">
        <v>5</v>
      </c>
      <c r="P794" s="5">
        <v>44538</v>
      </c>
      <c r="Q794" s="6">
        <v>39.30854197</v>
      </c>
      <c r="R794" s="6">
        <v>40.195092889999998</v>
      </c>
      <c r="S794" s="6">
        <v>26.565650640000001</v>
      </c>
      <c r="T794" s="6">
        <v>25.931395550000001</v>
      </c>
      <c r="AJ794" s="4" t="s">
        <v>438</v>
      </c>
      <c r="AK794" s="4" t="s">
        <v>455</v>
      </c>
      <c r="AL794" s="4" t="s">
        <v>44</v>
      </c>
      <c r="AM794" s="4" t="s">
        <v>44</v>
      </c>
      <c r="AN794" s="4">
        <v>96.6</v>
      </c>
    </row>
    <row r="795" spans="1:40">
      <c r="A795" s="10" t="s">
        <v>234</v>
      </c>
      <c r="B795" s="10" t="s">
        <v>200</v>
      </c>
      <c r="D795" s="4" t="s">
        <v>49</v>
      </c>
      <c r="E795" s="5">
        <v>44537</v>
      </c>
      <c r="F795" s="5">
        <v>44537</v>
      </c>
      <c r="G795" s="4" t="s">
        <v>312</v>
      </c>
      <c r="I795" s="37" t="s">
        <v>154</v>
      </c>
      <c r="J795" s="37" t="s">
        <v>437</v>
      </c>
      <c r="K795" s="4">
        <v>10</v>
      </c>
      <c r="L795" s="5">
        <v>44537</v>
      </c>
      <c r="M795" s="4" t="s">
        <v>224</v>
      </c>
      <c r="N795" s="4">
        <v>44</v>
      </c>
      <c r="O795" s="4">
        <v>5</v>
      </c>
      <c r="P795" s="5">
        <v>44539</v>
      </c>
      <c r="Q795" s="6">
        <v>37.08</v>
      </c>
      <c r="R795" s="6">
        <v>37.25</v>
      </c>
      <c r="S795" s="6">
        <v>25.14</v>
      </c>
      <c r="T795" s="6">
        <v>25.07</v>
      </c>
      <c r="U795" s="10" t="s">
        <v>346</v>
      </c>
      <c r="AJ795" s="4" t="s">
        <v>438</v>
      </c>
      <c r="AK795" s="4" t="s">
        <v>456</v>
      </c>
      <c r="AL795" s="4" t="s">
        <v>44</v>
      </c>
      <c r="AM795" s="4" t="s">
        <v>44</v>
      </c>
      <c r="AN795" s="4">
        <v>96.6</v>
      </c>
    </row>
    <row r="796" spans="1:40">
      <c r="A796" s="10" t="s">
        <v>232</v>
      </c>
      <c r="B796" s="10" t="s">
        <v>200</v>
      </c>
      <c r="D796" s="4" t="s">
        <v>49</v>
      </c>
      <c r="E796" s="5">
        <v>44537</v>
      </c>
      <c r="F796" s="5">
        <v>44537</v>
      </c>
      <c r="G796" s="4" t="s">
        <v>312</v>
      </c>
      <c r="I796" s="37" t="s">
        <v>154</v>
      </c>
      <c r="J796" s="37" t="s">
        <v>437</v>
      </c>
      <c r="K796" s="4">
        <v>10</v>
      </c>
      <c r="L796" s="5">
        <v>44537</v>
      </c>
      <c r="M796" s="4" t="s">
        <v>224</v>
      </c>
      <c r="N796" s="4">
        <v>39</v>
      </c>
      <c r="O796" s="4">
        <v>5</v>
      </c>
      <c r="P796" s="5">
        <v>44538</v>
      </c>
      <c r="Q796" s="6" t="s">
        <v>47</v>
      </c>
      <c r="R796" s="6">
        <v>40.192020720000002</v>
      </c>
      <c r="S796" s="6">
        <v>25.394778240000001</v>
      </c>
      <c r="T796" s="6">
        <v>25.855154219999999</v>
      </c>
      <c r="AJ796" s="4" t="s">
        <v>438</v>
      </c>
      <c r="AK796" s="4" t="s">
        <v>457</v>
      </c>
      <c r="AL796" s="4" t="s">
        <v>44</v>
      </c>
      <c r="AM796" s="4" t="s">
        <v>44</v>
      </c>
      <c r="AN796" s="4">
        <v>96.6</v>
      </c>
    </row>
    <row r="797" spans="1:40">
      <c r="A797" s="10" t="s">
        <v>263</v>
      </c>
      <c r="B797" s="10" t="s">
        <v>228</v>
      </c>
      <c r="D797" s="4" t="s">
        <v>49</v>
      </c>
      <c r="E797" s="5">
        <v>44538</v>
      </c>
      <c r="F797" s="5">
        <v>44538</v>
      </c>
      <c r="G797" s="4" t="s">
        <v>312</v>
      </c>
      <c r="I797" s="37" t="s">
        <v>154</v>
      </c>
      <c r="J797" s="37" t="s">
        <v>437</v>
      </c>
      <c r="K797" s="4">
        <v>10</v>
      </c>
      <c r="L797" s="5">
        <v>44538</v>
      </c>
      <c r="M797" s="4" t="s">
        <v>224</v>
      </c>
      <c r="N797" s="4">
        <v>48</v>
      </c>
      <c r="O797" s="4">
        <v>5</v>
      </c>
      <c r="P797" s="5">
        <v>44539</v>
      </c>
      <c r="Q797" s="6">
        <v>39.598178679999997</v>
      </c>
      <c r="R797" s="6" t="s">
        <v>47</v>
      </c>
      <c r="S797" s="6">
        <v>28.069605169999999</v>
      </c>
      <c r="T797" s="6">
        <v>28.248161280000001</v>
      </c>
      <c r="AJ797" s="4" t="s">
        <v>442</v>
      </c>
      <c r="AK797" s="4" t="s">
        <v>458</v>
      </c>
      <c r="AL797" s="4" t="s">
        <v>44</v>
      </c>
      <c r="AM797" s="4" t="s">
        <v>44</v>
      </c>
      <c r="AN797" s="4">
        <v>93.7</v>
      </c>
    </row>
    <row r="798" spans="1:40">
      <c r="A798" s="10" t="s">
        <v>193</v>
      </c>
      <c r="B798" s="10" t="s">
        <v>194</v>
      </c>
      <c r="D798" s="4" t="s">
        <v>49</v>
      </c>
      <c r="E798" s="5">
        <v>44538</v>
      </c>
      <c r="F798" s="5">
        <v>44538</v>
      </c>
      <c r="G798" s="4" t="s">
        <v>312</v>
      </c>
      <c r="I798" s="37" t="s">
        <v>154</v>
      </c>
      <c r="J798" s="37" t="s">
        <v>437</v>
      </c>
      <c r="K798" s="4">
        <v>10</v>
      </c>
      <c r="L798" s="5">
        <v>44538</v>
      </c>
      <c r="M798" s="4" t="s">
        <v>224</v>
      </c>
      <c r="N798" s="4">
        <v>47</v>
      </c>
      <c r="O798" s="4">
        <v>5</v>
      </c>
      <c r="P798" s="5">
        <v>44539</v>
      </c>
      <c r="Q798" s="6">
        <v>35.72972729</v>
      </c>
      <c r="R798" s="6">
        <v>35.207388350000002</v>
      </c>
      <c r="S798" s="6">
        <v>28.021853660000001</v>
      </c>
      <c r="T798" s="6">
        <v>27.89384407</v>
      </c>
      <c r="AJ798" s="4" t="s">
        <v>442</v>
      </c>
      <c r="AK798" s="4" t="s">
        <v>459</v>
      </c>
      <c r="AL798" s="4" t="s">
        <v>44</v>
      </c>
      <c r="AM798" s="4" t="s">
        <v>44</v>
      </c>
      <c r="AN798" s="4">
        <v>93.7</v>
      </c>
    </row>
    <row r="799" spans="1:40">
      <c r="A799" s="10" t="s">
        <v>275</v>
      </c>
      <c r="B799" s="10" t="s">
        <v>200</v>
      </c>
      <c r="D799" s="4" t="s">
        <v>49</v>
      </c>
      <c r="E799" s="5">
        <v>44535</v>
      </c>
      <c r="F799" s="5">
        <v>44536</v>
      </c>
      <c r="G799" s="4" t="s">
        <v>312</v>
      </c>
      <c r="I799" s="37" t="s">
        <v>154</v>
      </c>
      <c r="J799" s="37" t="s">
        <v>437</v>
      </c>
      <c r="K799" s="4">
        <v>10</v>
      </c>
      <c r="L799" s="5">
        <v>44536</v>
      </c>
      <c r="M799" s="4" t="s">
        <v>224</v>
      </c>
      <c r="N799" s="4">
        <v>45</v>
      </c>
      <c r="O799" s="4">
        <v>5</v>
      </c>
      <c r="P799" s="5">
        <v>44537</v>
      </c>
      <c r="Q799" s="6">
        <v>40.392483169999998</v>
      </c>
      <c r="R799" s="6" t="s">
        <v>47</v>
      </c>
      <c r="S799" s="6">
        <v>25.459370159999999</v>
      </c>
      <c r="T799" s="6">
        <v>26.409087679999999</v>
      </c>
      <c r="AJ799" s="4" t="s">
        <v>451</v>
      </c>
      <c r="AK799" s="4" t="s">
        <v>460</v>
      </c>
      <c r="AL799" s="4" t="s">
        <v>44</v>
      </c>
      <c r="AM799" s="4" t="s">
        <v>44</v>
      </c>
      <c r="AN799" s="216">
        <v>98.777729855132407</v>
      </c>
    </row>
    <row r="800" spans="1:40">
      <c r="A800" s="10" t="s">
        <v>209</v>
      </c>
      <c r="B800" s="10" t="s">
        <v>200</v>
      </c>
      <c r="D800" s="4" t="s">
        <v>49</v>
      </c>
      <c r="E800" s="5">
        <v>44537</v>
      </c>
      <c r="F800" s="5">
        <v>44537</v>
      </c>
      <c r="G800" s="4" t="s">
        <v>312</v>
      </c>
      <c r="I800" s="37" t="s">
        <v>154</v>
      </c>
      <c r="J800" s="37" t="s">
        <v>437</v>
      </c>
      <c r="K800" s="4">
        <v>10</v>
      </c>
      <c r="L800" s="5">
        <v>44537</v>
      </c>
      <c r="M800" s="4" t="s">
        <v>224</v>
      </c>
      <c r="N800" s="4">
        <v>41</v>
      </c>
      <c r="O800" s="4">
        <v>5</v>
      </c>
      <c r="P800" s="5">
        <v>44538</v>
      </c>
      <c r="Q800" s="6" t="s">
        <v>47</v>
      </c>
      <c r="R800" s="6">
        <v>42.907292959999999</v>
      </c>
      <c r="S800" s="6">
        <v>27.05320223</v>
      </c>
      <c r="T800" s="6">
        <v>26.576171899999999</v>
      </c>
      <c r="AJ800" s="4" t="s">
        <v>438</v>
      </c>
      <c r="AK800" s="4" t="s">
        <v>461</v>
      </c>
      <c r="AL800" s="4" t="s">
        <v>44</v>
      </c>
      <c r="AM800" s="4" t="s">
        <v>44</v>
      </c>
      <c r="AN800" s="4">
        <v>96.6</v>
      </c>
    </row>
    <row r="801" spans="1:40">
      <c r="A801" s="10" t="s">
        <v>208</v>
      </c>
      <c r="B801" s="10" t="s">
        <v>200</v>
      </c>
      <c r="D801" s="4" t="s">
        <v>49</v>
      </c>
      <c r="E801" s="5">
        <v>44537</v>
      </c>
      <c r="F801" s="5">
        <v>44537</v>
      </c>
      <c r="G801" s="4" t="s">
        <v>312</v>
      </c>
      <c r="I801" s="37" t="s">
        <v>154</v>
      </c>
      <c r="J801" s="37" t="s">
        <v>437</v>
      </c>
      <c r="K801" s="4">
        <v>10</v>
      </c>
      <c r="L801" s="5">
        <v>44537</v>
      </c>
      <c r="M801" s="4" t="s">
        <v>224</v>
      </c>
      <c r="N801" s="4">
        <v>47</v>
      </c>
      <c r="O801" s="4">
        <v>5</v>
      </c>
      <c r="P801" s="5">
        <v>44538</v>
      </c>
      <c r="Q801" s="6">
        <v>34.804449750000003</v>
      </c>
      <c r="R801" s="6">
        <v>33.920293520000001</v>
      </c>
      <c r="S801" s="6">
        <v>26.901925250000001</v>
      </c>
      <c r="T801" s="6">
        <v>26.775129419999999</v>
      </c>
      <c r="AJ801" s="4" t="s">
        <v>438</v>
      </c>
      <c r="AK801" s="4" t="s">
        <v>462</v>
      </c>
      <c r="AL801" s="4" t="s">
        <v>44</v>
      </c>
      <c r="AM801" s="4" t="s">
        <v>44</v>
      </c>
      <c r="AN801" s="4">
        <v>96.6</v>
      </c>
    </row>
    <row r="802" spans="1:40">
      <c r="A802" s="10" t="s">
        <v>279</v>
      </c>
      <c r="B802" s="10" t="s">
        <v>200</v>
      </c>
      <c r="D802" s="4" t="s">
        <v>49</v>
      </c>
      <c r="E802" s="5">
        <v>44535</v>
      </c>
      <c r="F802" s="5">
        <v>44536</v>
      </c>
      <c r="G802" s="4" t="s">
        <v>312</v>
      </c>
      <c r="I802" s="37" t="s">
        <v>154</v>
      </c>
      <c r="J802" s="37" t="s">
        <v>437</v>
      </c>
      <c r="K802" s="4">
        <v>10</v>
      </c>
      <c r="L802" s="5">
        <v>44536</v>
      </c>
      <c r="M802" s="4" t="s">
        <v>224</v>
      </c>
      <c r="N802" s="4">
        <v>45</v>
      </c>
      <c r="O802" s="4">
        <v>5</v>
      </c>
      <c r="P802" s="5">
        <v>44537</v>
      </c>
      <c r="Q802" s="6" t="s">
        <v>47</v>
      </c>
      <c r="R802" s="6" t="s">
        <v>47</v>
      </c>
      <c r="S802" s="6">
        <v>25.999014949999999</v>
      </c>
      <c r="T802" s="6">
        <v>26.213229739999999</v>
      </c>
      <c r="AJ802" s="4" t="s">
        <v>451</v>
      </c>
      <c r="AK802" s="4" t="s">
        <v>463</v>
      </c>
      <c r="AL802" s="4" t="s">
        <v>44</v>
      </c>
      <c r="AM802" s="4" t="s">
        <v>44</v>
      </c>
      <c r="AN802" s="216">
        <v>98.777729855132407</v>
      </c>
    </row>
    <row r="803" spans="1:40">
      <c r="A803" s="10" t="s">
        <v>277</v>
      </c>
      <c r="B803" s="10" t="s">
        <v>200</v>
      </c>
      <c r="D803" s="4" t="s">
        <v>49</v>
      </c>
      <c r="E803" s="5">
        <v>44535</v>
      </c>
      <c r="F803" s="5">
        <v>44536</v>
      </c>
      <c r="G803" s="4" t="s">
        <v>312</v>
      </c>
      <c r="I803" s="37" t="s">
        <v>154</v>
      </c>
      <c r="J803" s="37" t="s">
        <v>437</v>
      </c>
      <c r="K803" s="4">
        <v>10</v>
      </c>
      <c r="L803" s="5">
        <v>44536</v>
      </c>
      <c r="M803" s="4" t="s">
        <v>224</v>
      </c>
      <c r="N803" s="4">
        <v>44</v>
      </c>
      <c r="O803" s="4">
        <v>5</v>
      </c>
      <c r="P803" s="5">
        <v>44537</v>
      </c>
      <c r="Q803" s="6">
        <v>37.568248089999997</v>
      </c>
      <c r="R803" s="6">
        <v>37.786258969999999</v>
      </c>
      <c r="S803" s="6">
        <v>26.665269840000001</v>
      </c>
      <c r="T803" s="6">
        <v>26.125478879999999</v>
      </c>
      <c r="AJ803" s="4" t="s">
        <v>451</v>
      </c>
      <c r="AK803" s="4" t="s">
        <v>464</v>
      </c>
      <c r="AL803" s="4" t="s">
        <v>44</v>
      </c>
      <c r="AM803" s="4" t="s">
        <v>44</v>
      </c>
      <c r="AN803" s="216">
        <v>98.777729855132407</v>
      </c>
    </row>
    <row r="804" spans="1:40">
      <c r="A804" s="10" t="s">
        <v>268</v>
      </c>
      <c r="B804" s="10" t="s">
        <v>200</v>
      </c>
      <c r="D804" s="4" t="s">
        <v>49</v>
      </c>
      <c r="E804" s="5">
        <v>44535</v>
      </c>
      <c r="F804" s="5">
        <v>44536</v>
      </c>
      <c r="G804" s="4" t="s">
        <v>312</v>
      </c>
      <c r="I804" s="37" t="s">
        <v>154</v>
      </c>
      <c r="J804" s="37" t="s">
        <v>437</v>
      </c>
      <c r="K804" s="4">
        <v>10</v>
      </c>
      <c r="L804" s="5">
        <v>44536</v>
      </c>
      <c r="M804" s="4" t="s">
        <v>224</v>
      </c>
      <c r="N804" s="4">
        <v>47</v>
      </c>
      <c r="O804" s="4">
        <v>5</v>
      </c>
      <c r="P804" s="5">
        <v>44537</v>
      </c>
      <c r="Q804" s="6" t="s">
        <v>47</v>
      </c>
      <c r="R804" s="6" t="s">
        <v>47</v>
      </c>
      <c r="S804" s="6">
        <v>26.254088110000001</v>
      </c>
      <c r="T804" s="6">
        <v>26.196158239999999</v>
      </c>
      <c r="AJ804" s="4" t="s">
        <v>451</v>
      </c>
      <c r="AK804" s="4" t="s">
        <v>465</v>
      </c>
      <c r="AL804" s="4" t="s">
        <v>44</v>
      </c>
      <c r="AM804" s="4" t="s">
        <v>44</v>
      </c>
      <c r="AN804" s="216">
        <v>98.777729855132407</v>
      </c>
    </row>
    <row r="805" spans="1:40">
      <c r="A805" s="10" t="s">
        <v>87</v>
      </c>
      <c r="B805" s="10" t="s">
        <v>61</v>
      </c>
      <c r="D805" s="4" t="s">
        <v>49</v>
      </c>
      <c r="E805" s="5">
        <v>44538</v>
      </c>
      <c r="F805" s="5">
        <v>44538</v>
      </c>
      <c r="G805" s="4" t="s">
        <v>312</v>
      </c>
      <c r="I805" s="37" t="s">
        <v>154</v>
      </c>
      <c r="J805" s="37" t="s">
        <v>437</v>
      </c>
      <c r="K805" s="4">
        <v>10</v>
      </c>
      <c r="L805" s="5">
        <v>44538</v>
      </c>
      <c r="M805" s="4" t="s">
        <v>224</v>
      </c>
      <c r="N805" s="4">
        <v>48</v>
      </c>
      <c r="O805" s="4">
        <v>5</v>
      </c>
      <c r="P805" s="5">
        <v>44539</v>
      </c>
      <c r="Q805" s="6">
        <v>36.70955678</v>
      </c>
      <c r="R805" s="6">
        <v>35.995075229999998</v>
      </c>
      <c r="S805" s="6">
        <v>30.53253509</v>
      </c>
      <c r="T805" s="6">
        <v>30.32971058</v>
      </c>
      <c r="AJ805" s="4" t="s">
        <v>442</v>
      </c>
      <c r="AK805" s="4" t="s">
        <v>466</v>
      </c>
      <c r="AL805" s="4" t="s">
        <v>44</v>
      </c>
      <c r="AM805" s="4" t="s">
        <v>44</v>
      </c>
      <c r="AN805" s="4">
        <v>93.7</v>
      </c>
    </row>
    <row r="806" spans="1:40">
      <c r="A806" s="10" t="s">
        <v>230</v>
      </c>
      <c r="B806" s="10" t="s">
        <v>200</v>
      </c>
      <c r="D806" s="4" t="s">
        <v>49</v>
      </c>
      <c r="E806" s="5">
        <v>44537</v>
      </c>
      <c r="F806" s="5">
        <v>44537</v>
      </c>
      <c r="G806" s="4" t="s">
        <v>312</v>
      </c>
      <c r="I806" s="37" t="s">
        <v>154</v>
      </c>
      <c r="J806" s="37" t="s">
        <v>437</v>
      </c>
      <c r="K806" s="4">
        <v>10</v>
      </c>
      <c r="L806" s="5">
        <v>44537</v>
      </c>
      <c r="M806" s="4" t="s">
        <v>224</v>
      </c>
      <c r="N806" s="4">
        <v>44</v>
      </c>
      <c r="O806" s="4">
        <v>5</v>
      </c>
      <c r="P806" s="5">
        <v>44538</v>
      </c>
      <c r="Q806" s="6" t="s">
        <v>47</v>
      </c>
      <c r="R806" s="6" t="s">
        <v>47</v>
      </c>
      <c r="S806" s="6">
        <v>25.67335684</v>
      </c>
      <c r="T806" s="6">
        <v>25.98090036</v>
      </c>
      <c r="AJ806" s="4" t="s">
        <v>438</v>
      </c>
      <c r="AK806" s="4" t="s">
        <v>467</v>
      </c>
      <c r="AL806" s="4" t="s">
        <v>44</v>
      </c>
      <c r="AM806" s="4" t="s">
        <v>44</v>
      </c>
      <c r="AN806" s="4">
        <v>96.6</v>
      </c>
    </row>
    <row r="807" spans="1:40">
      <c r="A807" s="121" t="s">
        <v>213</v>
      </c>
      <c r="B807" s="121" t="s">
        <v>200</v>
      </c>
      <c r="C807" s="161"/>
      <c r="D807" s="122" t="s">
        <v>49</v>
      </c>
      <c r="E807" s="123">
        <v>44537</v>
      </c>
      <c r="F807" s="123">
        <v>44537</v>
      </c>
      <c r="G807" s="122" t="s">
        <v>312</v>
      </c>
      <c r="H807" s="122"/>
      <c r="I807" s="122" t="s">
        <v>154</v>
      </c>
      <c r="J807" s="122" t="s">
        <v>437</v>
      </c>
      <c r="K807" s="122">
        <v>10</v>
      </c>
      <c r="L807" s="123">
        <v>44537</v>
      </c>
      <c r="M807" s="122" t="s">
        <v>224</v>
      </c>
      <c r="N807" s="122">
        <v>45</v>
      </c>
      <c r="O807" s="122">
        <v>5</v>
      </c>
      <c r="P807" s="123">
        <v>44538</v>
      </c>
      <c r="Q807" s="150" t="s">
        <v>47</v>
      </c>
      <c r="R807" s="150" t="s">
        <v>47</v>
      </c>
      <c r="S807" s="150">
        <v>31.225047029999999</v>
      </c>
      <c r="T807" s="150">
        <v>30.903287460000001</v>
      </c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2"/>
      <c r="AG807" s="122"/>
      <c r="AH807" s="122"/>
      <c r="AI807" s="122"/>
      <c r="AJ807" s="122" t="s">
        <v>438</v>
      </c>
      <c r="AK807" s="122" t="s">
        <v>468</v>
      </c>
      <c r="AL807" s="122" t="s">
        <v>44</v>
      </c>
      <c r="AM807" s="122" t="s">
        <v>44</v>
      </c>
      <c r="AN807" s="122">
        <v>96.6</v>
      </c>
    </row>
    <row r="808" spans="1:40">
      <c r="A808" s="10" t="s">
        <v>205</v>
      </c>
      <c r="B808" s="10" t="s">
        <v>200</v>
      </c>
      <c r="D808" s="4" t="s">
        <v>49</v>
      </c>
      <c r="E808" s="5">
        <v>44544</v>
      </c>
      <c r="F808" s="5">
        <v>44544</v>
      </c>
      <c r="G808" s="4" t="s">
        <v>312</v>
      </c>
      <c r="I808" s="37" t="s">
        <v>154</v>
      </c>
      <c r="J808" s="37" t="s">
        <v>437</v>
      </c>
      <c r="K808" s="4">
        <v>10</v>
      </c>
      <c r="L808" s="5">
        <v>44544</v>
      </c>
      <c r="M808" s="4" t="s">
        <v>224</v>
      </c>
      <c r="N808" s="4">
        <v>49</v>
      </c>
      <c r="O808" s="4">
        <v>5</v>
      </c>
      <c r="P808" s="5">
        <v>44545</v>
      </c>
      <c r="Q808" s="6">
        <v>37.09039026</v>
      </c>
      <c r="R808" s="6">
        <v>39.459385959999999</v>
      </c>
      <c r="S808" s="6">
        <v>24.950782539999999</v>
      </c>
      <c r="T808" s="6">
        <v>25.394209100000001</v>
      </c>
      <c r="AJ808" s="4" t="s">
        <v>469</v>
      </c>
      <c r="AK808" s="4" t="s">
        <v>470</v>
      </c>
      <c r="AL808" s="4" t="s">
        <v>44</v>
      </c>
      <c r="AM808" s="4" t="s">
        <v>44</v>
      </c>
      <c r="AN808" s="217">
        <v>95.059638923952605</v>
      </c>
    </row>
    <row r="809" spans="1:40">
      <c r="A809" s="10" t="s">
        <v>235</v>
      </c>
      <c r="B809" s="10" t="s">
        <v>200</v>
      </c>
      <c r="D809" s="4" t="s">
        <v>49</v>
      </c>
      <c r="E809" s="5">
        <v>44544</v>
      </c>
      <c r="F809" s="5">
        <v>44544</v>
      </c>
      <c r="G809" s="4" t="s">
        <v>312</v>
      </c>
      <c r="I809" s="37" t="s">
        <v>154</v>
      </c>
      <c r="J809" s="37" t="s">
        <v>437</v>
      </c>
      <c r="K809" s="4">
        <v>10</v>
      </c>
      <c r="L809" s="5">
        <v>44544</v>
      </c>
      <c r="M809" s="4" t="s">
        <v>224</v>
      </c>
      <c r="N809" s="4">
        <v>50</v>
      </c>
      <c r="O809" s="4">
        <v>5</v>
      </c>
      <c r="P809" s="5">
        <v>44545</v>
      </c>
      <c r="Q809" s="6">
        <v>31.539104330000001</v>
      </c>
      <c r="R809" s="6">
        <v>31.33592608</v>
      </c>
      <c r="S809" s="6">
        <v>25.04003578</v>
      </c>
      <c r="T809" s="6">
        <v>24.475089480000001</v>
      </c>
      <c r="AJ809" s="4" t="s">
        <v>469</v>
      </c>
      <c r="AK809" s="4" t="s">
        <v>471</v>
      </c>
      <c r="AL809" s="4" t="s">
        <v>44</v>
      </c>
      <c r="AM809" s="4" t="s">
        <v>44</v>
      </c>
      <c r="AN809" s="217">
        <v>95.059638923952605</v>
      </c>
    </row>
    <row r="810" spans="1:40">
      <c r="A810" s="10" t="s">
        <v>196</v>
      </c>
      <c r="B810" s="10" t="s">
        <v>61</v>
      </c>
      <c r="D810" s="4" t="s">
        <v>49</v>
      </c>
      <c r="E810" s="5">
        <v>44545</v>
      </c>
      <c r="F810" s="5">
        <v>44545</v>
      </c>
      <c r="G810" s="4" t="s">
        <v>312</v>
      </c>
      <c r="I810" s="37" t="s">
        <v>154</v>
      </c>
      <c r="J810" s="37" t="s">
        <v>437</v>
      </c>
      <c r="K810" s="4">
        <v>10</v>
      </c>
      <c r="L810" s="5">
        <v>43085</v>
      </c>
      <c r="M810" s="4" t="s">
        <v>472</v>
      </c>
      <c r="N810" s="4">
        <v>60</v>
      </c>
      <c r="O810" s="4">
        <v>5</v>
      </c>
      <c r="P810" s="5">
        <v>44547</v>
      </c>
      <c r="Q810" s="6">
        <v>40.549792979999999</v>
      </c>
      <c r="R810" s="6">
        <v>39.585707370000002</v>
      </c>
      <c r="S810" s="6">
        <v>26.396203440000001</v>
      </c>
      <c r="T810" s="6">
        <v>26.684747080000001</v>
      </c>
      <c r="U810" s="10" t="s">
        <v>473</v>
      </c>
      <c r="AJ810" s="4" t="s">
        <v>474</v>
      </c>
      <c r="AK810" s="4" t="s">
        <v>475</v>
      </c>
      <c r="AL810" s="4" t="s">
        <v>44</v>
      </c>
      <c r="AM810" s="4" t="s">
        <v>44</v>
      </c>
      <c r="AN810" s="217">
        <v>89.463644023617704</v>
      </c>
    </row>
    <row r="811" spans="1:40">
      <c r="A811" s="10" t="s">
        <v>203</v>
      </c>
      <c r="B811" s="10" t="s">
        <v>200</v>
      </c>
      <c r="D811" s="4" t="s">
        <v>49</v>
      </c>
      <c r="E811" s="5">
        <v>44544</v>
      </c>
      <c r="F811" s="5">
        <v>44544</v>
      </c>
      <c r="G811" s="4" t="s">
        <v>312</v>
      </c>
      <c r="I811" s="37" t="s">
        <v>154</v>
      </c>
      <c r="J811" s="37" t="s">
        <v>437</v>
      </c>
      <c r="K811" s="4">
        <v>10</v>
      </c>
      <c r="L811" s="5">
        <v>44544</v>
      </c>
      <c r="M811" s="4" t="s">
        <v>224</v>
      </c>
      <c r="N811" s="4">
        <v>49</v>
      </c>
      <c r="O811" s="4">
        <v>5</v>
      </c>
      <c r="P811" s="5">
        <v>44545</v>
      </c>
      <c r="Q811" s="6">
        <v>30.8777942</v>
      </c>
      <c r="R811" s="6">
        <v>30.723944580000001</v>
      </c>
      <c r="S811" s="6">
        <v>25.217174929999999</v>
      </c>
      <c r="T811" s="6">
        <v>24.559232949999998</v>
      </c>
      <c r="AJ811" s="4" t="s">
        <v>469</v>
      </c>
      <c r="AK811" s="4" t="s">
        <v>476</v>
      </c>
      <c r="AL811" s="4" t="s">
        <v>44</v>
      </c>
      <c r="AM811" s="4" t="s">
        <v>44</v>
      </c>
      <c r="AN811" s="217">
        <v>95.059638923952605</v>
      </c>
    </row>
    <row r="812" spans="1:40">
      <c r="A812" s="10" t="s">
        <v>163</v>
      </c>
      <c r="B812" s="10" t="s">
        <v>59</v>
      </c>
      <c r="D812" s="4" t="s">
        <v>49</v>
      </c>
      <c r="E812" s="5">
        <v>44545</v>
      </c>
      <c r="F812" s="5">
        <v>44545</v>
      </c>
      <c r="G812" s="4" t="s">
        <v>312</v>
      </c>
      <c r="I812" s="37" t="s">
        <v>154</v>
      </c>
      <c r="J812" s="37" t="s">
        <v>437</v>
      </c>
      <c r="K812" s="4">
        <v>10</v>
      </c>
      <c r="L812" s="5">
        <v>43085</v>
      </c>
      <c r="M812" s="4" t="s">
        <v>472</v>
      </c>
      <c r="N812" s="4">
        <v>60</v>
      </c>
      <c r="O812" s="4">
        <v>5</v>
      </c>
      <c r="P812" s="5">
        <v>44547</v>
      </c>
      <c r="Q812" s="6" t="s">
        <v>47</v>
      </c>
      <c r="R812" s="6">
        <v>40.630347200000003</v>
      </c>
      <c r="S812" s="6">
        <v>27.468809329999999</v>
      </c>
      <c r="T812" s="6">
        <v>27.553012389999999</v>
      </c>
      <c r="U812" s="10" t="s">
        <v>473</v>
      </c>
      <c r="AJ812" s="4" t="s">
        <v>474</v>
      </c>
      <c r="AK812" s="4" t="s">
        <v>477</v>
      </c>
      <c r="AL812" s="4" t="s">
        <v>44</v>
      </c>
      <c r="AM812" s="4" t="s">
        <v>44</v>
      </c>
      <c r="AN812" s="217">
        <v>89.463644023617704</v>
      </c>
    </row>
    <row r="813" spans="1:40">
      <c r="A813" s="10" t="s">
        <v>123</v>
      </c>
      <c r="B813" s="10" t="s">
        <v>59</v>
      </c>
      <c r="D813" s="4" t="s">
        <v>49</v>
      </c>
      <c r="E813" s="5">
        <v>44545</v>
      </c>
      <c r="F813" s="5">
        <v>44545</v>
      </c>
      <c r="G813" s="4" t="s">
        <v>312</v>
      </c>
      <c r="I813" s="37" t="s">
        <v>154</v>
      </c>
      <c r="J813" s="37" t="s">
        <v>437</v>
      </c>
      <c r="K813" s="4">
        <v>10</v>
      </c>
      <c r="L813" s="5">
        <v>43085</v>
      </c>
      <c r="M813" s="4" t="s">
        <v>472</v>
      </c>
      <c r="N813" s="4">
        <v>60</v>
      </c>
      <c r="O813" s="4">
        <v>5</v>
      </c>
      <c r="P813" s="5">
        <v>44547</v>
      </c>
      <c r="Q813" s="6">
        <v>35.514829130000003</v>
      </c>
      <c r="R813" s="6">
        <v>36.415356780000003</v>
      </c>
      <c r="S813" s="6">
        <v>27.802586640000001</v>
      </c>
      <c r="T813" s="6">
        <v>28.222330370000002</v>
      </c>
      <c r="U813" s="10" t="s">
        <v>473</v>
      </c>
      <c r="AJ813" s="4" t="s">
        <v>474</v>
      </c>
      <c r="AK813" s="4" t="s">
        <v>478</v>
      </c>
      <c r="AL813" s="4" t="s">
        <v>44</v>
      </c>
      <c r="AM813" s="4" t="s">
        <v>44</v>
      </c>
      <c r="AN813" s="217">
        <v>89.463644023617704</v>
      </c>
    </row>
    <row r="814" spans="1:40">
      <c r="A814" s="10" t="s">
        <v>152</v>
      </c>
      <c r="B814" s="10" t="s">
        <v>59</v>
      </c>
      <c r="D814" s="4" t="s">
        <v>49</v>
      </c>
      <c r="E814" s="5">
        <v>44545</v>
      </c>
      <c r="F814" s="5">
        <v>44545</v>
      </c>
      <c r="G814" s="4" t="s">
        <v>312</v>
      </c>
      <c r="I814" s="37" t="s">
        <v>154</v>
      </c>
      <c r="J814" s="37" t="s">
        <v>437</v>
      </c>
      <c r="K814" s="4">
        <v>10</v>
      </c>
      <c r="L814" s="5">
        <v>43085</v>
      </c>
      <c r="M814" s="4" t="s">
        <v>472</v>
      </c>
      <c r="N814" s="4">
        <v>60</v>
      </c>
      <c r="O814" s="4">
        <v>5</v>
      </c>
      <c r="P814" s="5">
        <v>44547</v>
      </c>
      <c r="Q814" s="6">
        <v>34.673179920000003</v>
      </c>
      <c r="R814" s="6">
        <v>35.646910820000002</v>
      </c>
      <c r="S814" s="6">
        <v>27.465049520000001</v>
      </c>
      <c r="T814" s="6">
        <v>27.842894439999998</v>
      </c>
      <c r="U814" s="10" t="s">
        <v>473</v>
      </c>
      <c r="AJ814" s="4" t="s">
        <v>474</v>
      </c>
      <c r="AK814" s="4" t="s">
        <v>479</v>
      </c>
      <c r="AL814" s="4" t="s">
        <v>44</v>
      </c>
      <c r="AM814" s="4" t="s">
        <v>44</v>
      </c>
      <c r="AN814" s="217">
        <v>89.463644023617704</v>
      </c>
    </row>
    <row r="815" spans="1:40">
      <c r="A815" s="10" t="s">
        <v>163</v>
      </c>
      <c r="B815" s="10" t="s">
        <v>59</v>
      </c>
      <c r="D815" s="4" t="s">
        <v>42</v>
      </c>
      <c r="E815" s="5">
        <v>44545</v>
      </c>
      <c r="F815" s="5">
        <v>44545</v>
      </c>
      <c r="G815" s="4" t="s">
        <v>312</v>
      </c>
      <c r="I815" s="37" t="s">
        <v>154</v>
      </c>
      <c r="J815" s="37" t="s">
        <v>437</v>
      </c>
      <c r="K815" s="4">
        <v>10</v>
      </c>
      <c r="L815" s="5">
        <v>43085</v>
      </c>
      <c r="M815" s="4" t="s">
        <v>472</v>
      </c>
      <c r="N815" s="4">
        <v>60</v>
      </c>
      <c r="O815" s="4">
        <v>5</v>
      </c>
      <c r="P815" s="5">
        <v>44547</v>
      </c>
      <c r="Q815" s="6">
        <v>38.559977160000003</v>
      </c>
      <c r="R815" s="6">
        <v>39.141699299999999</v>
      </c>
      <c r="S815" s="6">
        <v>27.502178879999999</v>
      </c>
      <c r="T815" s="6">
        <v>27.518074940000002</v>
      </c>
      <c r="U815" s="10" t="s">
        <v>473</v>
      </c>
      <c r="V815" s="10">
        <f>IF(Q815&lt;'Master Linear Model'!$B$8, (10^((Q815-'Master Linear Model'!$B$2)/'Master Linear Model'!$A$2)),('Master Linear Model'!$B$7/2))</f>
        <v>10</v>
      </c>
      <c r="W815" s="10">
        <f>IF(R815&lt;'Master Linear Model'!$B$8, (10^((R815-'Master Linear Model'!$B$2)/'Master Linear Model'!$A$2)),('Master Linear Model'!$B$7/2))</f>
        <v>10</v>
      </c>
      <c r="X815" s="10">
        <f t="shared" ref="X815:X816" si="288">AVERAGE(V815:W815)</f>
        <v>10</v>
      </c>
      <c r="Y815" s="10">
        <f t="shared" ref="Y815:Y816" si="289">STDEV(V815:W815)</f>
        <v>0</v>
      </c>
      <c r="Z815" s="10">
        <f t="shared" ref="Z815:Z816" si="290">X815/O815</f>
        <v>2</v>
      </c>
      <c r="AA815" s="10">
        <f t="shared" ref="AA815:AA816" si="291">Y815/O815</f>
        <v>0</v>
      </c>
      <c r="AB815" s="10">
        <f t="shared" ref="AB815:AB816" si="292">(Z815*N815)/K815</f>
        <v>12</v>
      </c>
      <c r="AC815" s="10">
        <f t="shared" ref="AC815:AC816" si="293">(AA815*N815)/K815</f>
        <v>0</v>
      </c>
      <c r="AD815" s="10">
        <f t="shared" ref="AD815:AD816" si="294">AB815*100</f>
        <v>1200</v>
      </c>
      <c r="AE815" s="10">
        <f t="shared" ref="AE815:AE816" si="295">AC815*100</f>
        <v>0</v>
      </c>
      <c r="AJ815" s="4" t="s">
        <v>474</v>
      </c>
      <c r="AK815" s="4" t="s">
        <v>480</v>
      </c>
      <c r="AL815" s="4" t="s">
        <v>44</v>
      </c>
      <c r="AM815" s="4" t="s">
        <v>44</v>
      </c>
      <c r="AN815" s="217">
        <v>89.463644023617704</v>
      </c>
    </row>
    <row r="816" spans="1:40">
      <c r="A816" s="10" t="s">
        <v>152</v>
      </c>
      <c r="B816" s="10" t="s">
        <v>59</v>
      </c>
      <c r="D816" s="4" t="s">
        <v>42</v>
      </c>
      <c r="E816" s="5">
        <v>44545</v>
      </c>
      <c r="F816" s="5">
        <v>44545</v>
      </c>
      <c r="G816" s="4" t="s">
        <v>312</v>
      </c>
      <c r="I816" s="37" t="s">
        <v>154</v>
      </c>
      <c r="J816" s="37" t="s">
        <v>437</v>
      </c>
      <c r="K816" s="4">
        <v>10</v>
      </c>
      <c r="L816" s="5">
        <v>43085</v>
      </c>
      <c r="M816" s="4" t="s">
        <v>472</v>
      </c>
      <c r="N816" s="4">
        <v>60</v>
      </c>
      <c r="O816" s="4">
        <v>5</v>
      </c>
      <c r="P816" s="5">
        <v>44547</v>
      </c>
      <c r="Q816" s="6">
        <v>37.252886650000001</v>
      </c>
      <c r="R816" s="6">
        <v>38.15857638</v>
      </c>
      <c r="S816" s="6">
        <v>25.814935850000001</v>
      </c>
      <c r="T816" s="6">
        <v>25.78867928</v>
      </c>
      <c r="U816" s="10" t="s">
        <v>473</v>
      </c>
      <c r="V816" s="10">
        <f>IF(Q816&lt;'Master Linear Model'!$B$8, (10^((Q816-'Master Linear Model'!$B$2)/'Master Linear Model'!$A$2)),('Master Linear Model'!$B$7/2))</f>
        <v>10</v>
      </c>
      <c r="W816" s="10">
        <f>IF(R816&lt;'Master Linear Model'!$B$8, (10^((R816-'Master Linear Model'!$B$2)/'Master Linear Model'!$A$2)),('Master Linear Model'!$B$7/2))</f>
        <v>10</v>
      </c>
      <c r="X816" s="10">
        <f t="shared" si="288"/>
        <v>10</v>
      </c>
      <c r="Y816" s="10">
        <f t="shared" si="289"/>
        <v>0</v>
      </c>
      <c r="Z816" s="10">
        <f t="shared" si="290"/>
        <v>2</v>
      </c>
      <c r="AA816" s="10">
        <f t="shared" si="291"/>
        <v>0</v>
      </c>
      <c r="AB816" s="10">
        <f t="shared" si="292"/>
        <v>12</v>
      </c>
      <c r="AC816" s="10">
        <f t="shared" si="293"/>
        <v>0</v>
      </c>
      <c r="AD816" s="10">
        <f t="shared" si="294"/>
        <v>1200</v>
      </c>
      <c r="AE816" s="10">
        <f t="shared" si="295"/>
        <v>0</v>
      </c>
      <c r="AJ816" s="4" t="s">
        <v>474</v>
      </c>
      <c r="AK816" s="4" t="s">
        <v>481</v>
      </c>
      <c r="AL816" s="4" t="s">
        <v>44</v>
      </c>
      <c r="AM816" s="4" t="s">
        <v>44</v>
      </c>
      <c r="AN816" s="217">
        <v>89.463644023617704</v>
      </c>
    </row>
    <row r="817" spans="1:40">
      <c r="A817" s="10" t="s">
        <v>383</v>
      </c>
      <c r="B817" s="10" t="s">
        <v>61</v>
      </c>
      <c r="D817" s="4" t="s">
        <v>49</v>
      </c>
      <c r="E817" s="5">
        <v>44545</v>
      </c>
      <c r="F817" s="5">
        <v>44545</v>
      </c>
      <c r="G817" s="4" t="s">
        <v>312</v>
      </c>
      <c r="I817" s="37" t="s">
        <v>154</v>
      </c>
      <c r="J817" s="37" t="s">
        <v>437</v>
      </c>
      <c r="K817" s="4">
        <v>10</v>
      </c>
      <c r="L817" s="5">
        <v>43085</v>
      </c>
      <c r="M817" s="4" t="s">
        <v>472</v>
      </c>
      <c r="N817" s="4">
        <v>60</v>
      </c>
      <c r="O817" s="4">
        <v>5</v>
      </c>
      <c r="P817" s="5">
        <v>44547</v>
      </c>
      <c r="Q817" s="6">
        <v>37.641399919999998</v>
      </c>
      <c r="R817" s="6">
        <v>38.809699170000002</v>
      </c>
      <c r="S817" s="6">
        <v>27.053912069999999</v>
      </c>
      <c r="T817" s="6">
        <v>26.955156070000001</v>
      </c>
      <c r="U817" s="10" t="s">
        <v>473</v>
      </c>
      <c r="AJ817" s="4" t="s">
        <v>474</v>
      </c>
      <c r="AK817" s="4" t="s">
        <v>482</v>
      </c>
      <c r="AL817" s="4" t="s">
        <v>44</v>
      </c>
      <c r="AM817" s="4" t="s">
        <v>44</v>
      </c>
      <c r="AN817" s="217">
        <v>89.463644023617704</v>
      </c>
    </row>
    <row r="818" spans="1:40">
      <c r="A818" s="10" t="s">
        <v>282</v>
      </c>
      <c r="B818" s="10" t="s">
        <v>200</v>
      </c>
      <c r="D818" s="4" t="s">
        <v>49</v>
      </c>
      <c r="E818" s="5">
        <v>44542</v>
      </c>
      <c r="F818" s="5">
        <v>44543</v>
      </c>
      <c r="G818" s="4" t="s">
        <v>312</v>
      </c>
      <c r="I818" s="37" t="s">
        <v>154</v>
      </c>
      <c r="J818" s="37" t="s">
        <v>437</v>
      </c>
      <c r="K818" s="4">
        <v>10</v>
      </c>
      <c r="L818" s="5">
        <v>44543</v>
      </c>
      <c r="M818" s="4" t="s">
        <v>224</v>
      </c>
      <c r="N818" s="4">
        <v>49</v>
      </c>
      <c r="O818" s="4">
        <v>5</v>
      </c>
      <c r="P818" s="5">
        <v>44545</v>
      </c>
      <c r="Q818" s="6">
        <v>43.129323890000002</v>
      </c>
      <c r="R818" s="6">
        <v>38.65085457</v>
      </c>
      <c r="S818" s="6">
        <v>25.03573566</v>
      </c>
      <c r="T818" s="6">
        <v>25.235599090000001</v>
      </c>
      <c r="AJ818" s="4" t="s">
        <v>469</v>
      </c>
      <c r="AK818" s="4" t="s">
        <v>483</v>
      </c>
      <c r="AL818" s="4" t="s">
        <v>44</v>
      </c>
      <c r="AM818" s="4" t="s">
        <v>44</v>
      </c>
      <c r="AN818" s="217">
        <v>95.059638923952605</v>
      </c>
    </row>
    <row r="819" spans="1:40">
      <c r="A819" s="10" t="s">
        <v>273</v>
      </c>
      <c r="B819" s="10" t="s">
        <v>200</v>
      </c>
      <c r="D819" s="4" t="s">
        <v>49</v>
      </c>
      <c r="E819" s="5">
        <v>44542</v>
      </c>
      <c r="F819" s="5">
        <v>44543</v>
      </c>
      <c r="G819" s="4" t="s">
        <v>312</v>
      </c>
      <c r="I819" s="37" t="s">
        <v>154</v>
      </c>
      <c r="J819" s="37" t="s">
        <v>437</v>
      </c>
      <c r="K819" s="4">
        <v>10</v>
      </c>
      <c r="L819" s="5">
        <v>44543</v>
      </c>
      <c r="M819" s="4" t="s">
        <v>224</v>
      </c>
      <c r="N819" s="4">
        <v>49</v>
      </c>
      <c r="O819" s="4">
        <v>5</v>
      </c>
      <c r="P819" s="5">
        <v>44545</v>
      </c>
      <c r="Q819" s="6">
        <v>33.626021430000002</v>
      </c>
      <c r="R819" s="6">
        <v>33.358839979999999</v>
      </c>
      <c r="S819" s="6">
        <v>25.109807889999999</v>
      </c>
      <c r="T819" s="6">
        <v>27.049710149999999</v>
      </c>
      <c r="AJ819" s="4" t="s">
        <v>469</v>
      </c>
      <c r="AK819" s="4" t="s">
        <v>484</v>
      </c>
      <c r="AL819" s="4" t="s">
        <v>44</v>
      </c>
      <c r="AM819" s="4" t="s">
        <v>44</v>
      </c>
      <c r="AN819" s="217">
        <v>95.059638923952605</v>
      </c>
    </row>
    <row r="820" spans="1:40">
      <c r="A820" s="10" t="s">
        <v>58</v>
      </c>
      <c r="B820" s="10" t="s">
        <v>59</v>
      </c>
      <c r="D820" s="4" t="s">
        <v>49</v>
      </c>
      <c r="E820" s="5">
        <v>44544</v>
      </c>
      <c r="F820" s="5">
        <v>44544</v>
      </c>
      <c r="G820" s="4" t="s">
        <v>312</v>
      </c>
      <c r="I820" s="37" t="s">
        <v>154</v>
      </c>
      <c r="J820" s="37" t="s">
        <v>437</v>
      </c>
      <c r="K820" s="4">
        <v>10</v>
      </c>
      <c r="L820" s="5">
        <v>44544</v>
      </c>
      <c r="M820" s="4" t="s">
        <v>224</v>
      </c>
      <c r="N820" s="4">
        <v>49</v>
      </c>
      <c r="O820" s="4">
        <v>5</v>
      </c>
      <c r="P820" s="5">
        <v>44545</v>
      </c>
      <c r="Q820" s="6" t="s">
        <v>47</v>
      </c>
      <c r="R820" s="6">
        <v>38.44226355</v>
      </c>
      <c r="S820" s="6">
        <v>24.31025489</v>
      </c>
      <c r="T820" s="6">
        <v>24.448713229999999</v>
      </c>
      <c r="AJ820" s="4" t="s">
        <v>469</v>
      </c>
      <c r="AK820" s="4" t="s">
        <v>485</v>
      </c>
      <c r="AL820" s="4" t="s">
        <v>44</v>
      </c>
      <c r="AM820" s="4" t="s">
        <v>44</v>
      </c>
      <c r="AN820" s="217">
        <v>95.059638923952605</v>
      </c>
    </row>
    <row r="821" spans="1:40">
      <c r="A821" s="10" t="s">
        <v>58</v>
      </c>
      <c r="B821" s="10" t="s">
        <v>59</v>
      </c>
      <c r="D821" s="4" t="s">
        <v>42</v>
      </c>
      <c r="E821" s="5">
        <v>44544</v>
      </c>
      <c r="F821" s="5">
        <v>44544</v>
      </c>
      <c r="G821" s="4" t="s">
        <v>312</v>
      </c>
      <c r="I821" s="37" t="s">
        <v>154</v>
      </c>
      <c r="J821" s="37" t="s">
        <v>437</v>
      </c>
      <c r="K821" s="4">
        <v>10</v>
      </c>
      <c r="L821" s="5">
        <v>44544</v>
      </c>
      <c r="M821" s="4" t="s">
        <v>224</v>
      </c>
      <c r="N821" s="4">
        <v>47</v>
      </c>
      <c r="O821" s="4">
        <v>5</v>
      </c>
      <c r="P821" s="5">
        <v>44545</v>
      </c>
      <c r="Q821" s="6" t="s">
        <v>47</v>
      </c>
      <c r="R821" s="6" t="s">
        <v>47</v>
      </c>
      <c r="S821" s="6">
        <v>24.533629210000001</v>
      </c>
      <c r="T821" s="6">
        <v>24.80524819</v>
      </c>
      <c r="V821" s="10">
        <f>IF(Q821&lt;'Master Linear Model'!$B$8, (10^((Q821-'Master Linear Model'!$B$2)/'Master Linear Model'!$A$2)),('Master Linear Model'!$B$7/2))</f>
        <v>10</v>
      </c>
      <c r="W821" s="10">
        <f>IF(R821&lt;'Master Linear Model'!$B$8, (10^((R821-'Master Linear Model'!$B$2)/'Master Linear Model'!$A$2)),('Master Linear Model'!$B$7/2))</f>
        <v>10</v>
      </c>
      <c r="X821" s="10">
        <f>AVERAGE(V821:W821)</f>
        <v>10</v>
      </c>
      <c r="Y821" s="10">
        <f>STDEV(V821:W821)</f>
        <v>0</v>
      </c>
      <c r="Z821" s="10">
        <f>X821/O821</f>
        <v>2</v>
      </c>
      <c r="AA821" s="10">
        <f>Y821/O821</f>
        <v>0</v>
      </c>
      <c r="AB821" s="10">
        <f>(Z821*N821)/K821</f>
        <v>9.4</v>
      </c>
      <c r="AC821" s="10">
        <f>(AA821*N821)/K821</f>
        <v>0</v>
      </c>
      <c r="AD821" s="10">
        <f>AB821*100</f>
        <v>940</v>
      </c>
      <c r="AE821" s="10">
        <f>AC821*100</f>
        <v>0</v>
      </c>
      <c r="AJ821" s="4" t="s">
        <v>469</v>
      </c>
      <c r="AK821" s="4" t="s">
        <v>486</v>
      </c>
      <c r="AL821" s="4" t="s">
        <v>44</v>
      </c>
      <c r="AM821" s="4" t="s">
        <v>44</v>
      </c>
      <c r="AN821" s="217"/>
    </row>
    <row r="822" spans="1:40">
      <c r="A822" s="10" t="s">
        <v>234</v>
      </c>
      <c r="B822" s="10" t="s">
        <v>200</v>
      </c>
      <c r="D822" s="4" t="s">
        <v>49</v>
      </c>
      <c r="E822" s="5">
        <v>44544</v>
      </c>
      <c r="F822" s="5">
        <v>44544</v>
      </c>
      <c r="G822" s="4" t="s">
        <v>312</v>
      </c>
      <c r="I822" s="37" t="s">
        <v>154</v>
      </c>
      <c r="J822" s="37" t="s">
        <v>437</v>
      </c>
      <c r="K822" s="4">
        <v>10</v>
      </c>
      <c r="L822" s="5">
        <v>44544</v>
      </c>
      <c r="M822" s="4" t="s">
        <v>224</v>
      </c>
      <c r="N822" s="4">
        <v>49</v>
      </c>
      <c r="O822" s="4">
        <v>5</v>
      </c>
      <c r="P822" s="5">
        <v>44545</v>
      </c>
      <c r="Q822" s="6">
        <v>33.215794989999999</v>
      </c>
      <c r="R822" s="6">
        <v>33.313142059999997</v>
      </c>
      <c r="S822" s="6">
        <v>23.87476079</v>
      </c>
      <c r="T822" s="6">
        <v>23.84733559</v>
      </c>
      <c r="AJ822" s="4" t="s">
        <v>469</v>
      </c>
      <c r="AK822" s="4" t="s">
        <v>487</v>
      </c>
      <c r="AL822" s="4" t="s">
        <v>44</v>
      </c>
      <c r="AM822" s="4" t="s">
        <v>44</v>
      </c>
      <c r="AN822" s="217">
        <v>95.059638923952605</v>
      </c>
    </row>
    <row r="823" spans="1:40">
      <c r="A823" s="10" t="s">
        <v>263</v>
      </c>
      <c r="B823" s="10" t="s">
        <v>228</v>
      </c>
      <c r="D823" s="4" t="s">
        <v>49</v>
      </c>
      <c r="E823" s="5">
        <v>44545</v>
      </c>
      <c r="F823" s="5">
        <v>44545</v>
      </c>
      <c r="G823" s="4" t="s">
        <v>312</v>
      </c>
      <c r="I823" s="37" t="s">
        <v>154</v>
      </c>
      <c r="J823" s="37" t="s">
        <v>437</v>
      </c>
      <c r="K823" s="4">
        <v>10</v>
      </c>
      <c r="L823" s="5">
        <v>43085</v>
      </c>
      <c r="M823" s="4" t="s">
        <v>472</v>
      </c>
      <c r="N823" s="4">
        <v>60</v>
      </c>
      <c r="O823" s="4">
        <v>5</v>
      </c>
      <c r="P823" s="5">
        <v>44547</v>
      </c>
      <c r="Q823" s="6">
        <v>35.058202129999998</v>
      </c>
      <c r="R823" s="6">
        <v>35.187964170000001</v>
      </c>
      <c r="S823" s="6">
        <v>26.257366770000001</v>
      </c>
      <c r="T823" s="6">
        <v>26.161942</v>
      </c>
      <c r="U823" s="10" t="s">
        <v>473</v>
      </c>
      <c r="AJ823" s="4" t="s">
        <v>474</v>
      </c>
      <c r="AK823" s="4" t="s">
        <v>488</v>
      </c>
      <c r="AL823" s="4" t="s">
        <v>44</v>
      </c>
      <c r="AM823" s="4" t="s">
        <v>44</v>
      </c>
      <c r="AN823" s="217">
        <v>89.463644023617704</v>
      </c>
    </row>
    <row r="824" spans="1:40">
      <c r="A824" s="10" t="s">
        <v>275</v>
      </c>
      <c r="B824" s="10" t="s">
        <v>200</v>
      </c>
      <c r="D824" s="4" t="s">
        <v>49</v>
      </c>
      <c r="E824" s="5">
        <v>44542</v>
      </c>
      <c r="F824" s="5">
        <v>44543</v>
      </c>
      <c r="G824" s="4" t="s">
        <v>312</v>
      </c>
      <c r="I824" s="37" t="s">
        <v>154</v>
      </c>
      <c r="J824" s="37" t="s">
        <v>437</v>
      </c>
      <c r="K824" s="4">
        <v>10</v>
      </c>
      <c r="L824" s="5">
        <v>44543</v>
      </c>
      <c r="M824" s="4" t="s">
        <v>224</v>
      </c>
      <c r="N824" s="4">
        <v>48</v>
      </c>
      <c r="O824" s="4">
        <v>5</v>
      </c>
      <c r="P824" s="5">
        <v>44545</v>
      </c>
      <c r="Q824" s="6">
        <v>36.19622202</v>
      </c>
      <c r="R824" s="6">
        <v>37.12118195</v>
      </c>
      <c r="S824" s="6">
        <v>24.619034689999999</v>
      </c>
      <c r="T824" s="6">
        <v>24.08781505</v>
      </c>
      <c r="AJ824" s="4" t="s">
        <v>469</v>
      </c>
      <c r="AK824" s="4" t="s">
        <v>489</v>
      </c>
      <c r="AL824" s="4" t="s">
        <v>44</v>
      </c>
      <c r="AM824" s="4" t="s">
        <v>44</v>
      </c>
      <c r="AN824" s="217">
        <v>95.059638923952605</v>
      </c>
    </row>
    <row r="825" spans="1:40">
      <c r="A825" s="10" t="s">
        <v>209</v>
      </c>
      <c r="B825" s="10" t="s">
        <v>200</v>
      </c>
      <c r="D825" s="4" t="s">
        <v>49</v>
      </c>
      <c r="E825" s="5">
        <v>44544</v>
      </c>
      <c r="F825" s="5">
        <v>44544</v>
      </c>
      <c r="G825" s="4" t="s">
        <v>312</v>
      </c>
      <c r="I825" s="37" t="s">
        <v>154</v>
      </c>
      <c r="J825" s="37" t="s">
        <v>437</v>
      </c>
      <c r="K825" s="4">
        <v>10</v>
      </c>
      <c r="L825" s="5">
        <v>44544</v>
      </c>
      <c r="M825" s="4" t="s">
        <v>224</v>
      </c>
      <c r="N825" s="4">
        <v>49</v>
      </c>
      <c r="O825" s="4">
        <v>5</v>
      </c>
      <c r="P825" s="5">
        <v>44545</v>
      </c>
      <c r="Q825" s="6">
        <v>32.85590345</v>
      </c>
      <c r="R825" s="6">
        <v>32.961673900000001</v>
      </c>
      <c r="S825" s="6">
        <v>24.274948429999998</v>
      </c>
      <c r="T825" s="6">
        <v>25.035368559999998</v>
      </c>
      <c r="AJ825" s="4" t="s">
        <v>469</v>
      </c>
      <c r="AK825" s="4" t="s">
        <v>490</v>
      </c>
      <c r="AL825" s="4" t="s">
        <v>44</v>
      </c>
      <c r="AM825" s="4" t="s">
        <v>44</v>
      </c>
      <c r="AN825" s="217">
        <v>95.059638923952605</v>
      </c>
    </row>
    <row r="826" spans="1:40">
      <c r="A826" s="10" t="s">
        <v>394</v>
      </c>
      <c r="B826" s="10" t="s">
        <v>61</v>
      </c>
      <c r="D826" s="4" t="s">
        <v>49</v>
      </c>
      <c r="E826" s="5">
        <v>44545</v>
      </c>
      <c r="F826" s="5">
        <v>44545</v>
      </c>
      <c r="G826" s="4" t="s">
        <v>312</v>
      </c>
      <c r="I826" s="37" t="s">
        <v>154</v>
      </c>
      <c r="J826" s="37" t="s">
        <v>437</v>
      </c>
      <c r="K826" s="4">
        <v>10</v>
      </c>
      <c r="L826" s="5">
        <v>43085</v>
      </c>
      <c r="M826" s="4" t="s">
        <v>472</v>
      </c>
      <c r="N826" s="4">
        <v>60</v>
      </c>
      <c r="O826" s="4">
        <v>5</v>
      </c>
      <c r="P826" s="5">
        <v>44547</v>
      </c>
      <c r="Q826" s="6">
        <v>35.730844990000001</v>
      </c>
      <c r="R826" s="6">
        <v>35.119031980000003</v>
      </c>
      <c r="S826" s="6">
        <v>26.273015950000001</v>
      </c>
      <c r="T826" s="6">
        <v>25.982281589999999</v>
      </c>
      <c r="U826" s="10" t="s">
        <v>473</v>
      </c>
      <c r="AJ826" s="4" t="s">
        <v>474</v>
      </c>
      <c r="AK826" s="4" t="s">
        <v>491</v>
      </c>
      <c r="AL826" s="4" t="s">
        <v>44</v>
      </c>
      <c r="AM826" s="4" t="s">
        <v>44</v>
      </c>
      <c r="AN826" s="217">
        <v>89.463644023617704</v>
      </c>
    </row>
    <row r="827" spans="1:40">
      <c r="A827" s="10" t="s">
        <v>208</v>
      </c>
      <c r="B827" s="10" t="s">
        <v>200</v>
      </c>
      <c r="D827" s="4" t="s">
        <v>49</v>
      </c>
      <c r="E827" s="5">
        <v>44544</v>
      </c>
      <c r="F827" s="5">
        <v>44544</v>
      </c>
      <c r="G827" s="4" t="s">
        <v>312</v>
      </c>
      <c r="I827" s="37" t="s">
        <v>154</v>
      </c>
      <c r="J827" s="37" t="s">
        <v>437</v>
      </c>
      <c r="K827" s="4">
        <v>10</v>
      </c>
      <c r="L827" s="5">
        <v>44544</v>
      </c>
      <c r="M827" s="4" t="s">
        <v>224</v>
      </c>
      <c r="N827" s="4">
        <v>46</v>
      </c>
      <c r="O827" s="4">
        <v>5</v>
      </c>
      <c r="P827" s="5">
        <v>44545</v>
      </c>
      <c r="Q827" s="6">
        <v>31.08327328</v>
      </c>
      <c r="R827" s="6">
        <v>31.098278029999999</v>
      </c>
      <c r="S827" s="6">
        <v>26.02004591</v>
      </c>
      <c r="T827" s="6">
        <v>25.79591198</v>
      </c>
      <c r="AJ827" s="4" t="s">
        <v>469</v>
      </c>
      <c r="AK827" s="4" t="s">
        <v>492</v>
      </c>
      <c r="AL827" s="4" t="s">
        <v>44</v>
      </c>
      <c r="AM827" s="4" t="s">
        <v>44</v>
      </c>
      <c r="AN827" s="217">
        <v>95.059638923952605</v>
      </c>
    </row>
    <row r="828" spans="1:40">
      <c r="A828" s="10" t="s">
        <v>279</v>
      </c>
      <c r="B828" s="10" t="s">
        <v>200</v>
      </c>
      <c r="D828" s="4" t="s">
        <v>49</v>
      </c>
      <c r="E828" s="5">
        <v>44542</v>
      </c>
      <c r="F828" s="5">
        <v>44543</v>
      </c>
      <c r="G828" s="4" t="s">
        <v>312</v>
      </c>
      <c r="I828" s="37" t="s">
        <v>154</v>
      </c>
      <c r="J828" s="37" t="s">
        <v>437</v>
      </c>
      <c r="K828" s="4">
        <v>10</v>
      </c>
      <c r="L828" s="5">
        <v>44543</v>
      </c>
      <c r="M828" s="4" t="s">
        <v>224</v>
      </c>
      <c r="N828" s="4">
        <v>49</v>
      </c>
      <c r="O828" s="4">
        <v>5</v>
      </c>
      <c r="P828" s="5">
        <v>44545</v>
      </c>
      <c r="Q828" s="6">
        <v>35.880022570000001</v>
      </c>
      <c r="R828" s="6">
        <v>35.9754419</v>
      </c>
      <c r="S828" s="6">
        <v>25.40727184</v>
      </c>
      <c r="T828" s="6">
        <v>25.82330061</v>
      </c>
      <c r="AJ828" s="4" t="s">
        <v>469</v>
      </c>
      <c r="AK828" s="4" t="s">
        <v>493</v>
      </c>
      <c r="AL828" s="4" t="s">
        <v>44</v>
      </c>
      <c r="AM828" s="4" t="s">
        <v>44</v>
      </c>
      <c r="AN828" s="217">
        <v>95.059638923952605</v>
      </c>
    </row>
    <row r="829" spans="1:40">
      <c r="A829" s="10" t="s">
        <v>277</v>
      </c>
      <c r="B829" s="10" t="s">
        <v>200</v>
      </c>
      <c r="D829" s="4" t="s">
        <v>49</v>
      </c>
      <c r="E829" s="5">
        <v>44542</v>
      </c>
      <c r="F829" s="5">
        <v>44543</v>
      </c>
      <c r="G829" s="4" t="s">
        <v>312</v>
      </c>
      <c r="I829" s="37" t="s">
        <v>154</v>
      </c>
      <c r="J829" s="37" t="s">
        <v>437</v>
      </c>
      <c r="K829" s="4">
        <v>10</v>
      </c>
      <c r="L829" s="5">
        <v>44543</v>
      </c>
      <c r="M829" s="4" t="s">
        <v>224</v>
      </c>
      <c r="N829" s="4">
        <v>49</v>
      </c>
      <c r="O829" s="4">
        <v>5</v>
      </c>
      <c r="P829" s="5">
        <v>44545</v>
      </c>
      <c r="Q829" s="6">
        <v>33.121888820000002</v>
      </c>
      <c r="R829" s="6">
        <v>33.211210919999999</v>
      </c>
      <c r="S829" s="6">
        <v>24.481468490000001</v>
      </c>
      <c r="T829" s="6">
        <v>24.771048589999999</v>
      </c>
      <c r="AJ829" s="4" t="s">
        <v>469</v>
      </c>
      <c r="AK829" s="4" t="s">
        <v>494</v>
      </c>
      <c r="AL829" s="4" t="s">
        <v>44</v>
      </c>
      <c r="AM829" s="4" t="s">
        <v>44</v>
      </c>
      <c r="AN829" s="217">
        <v>95.059638923952605</v>
      </c>
    </row>
    <row r="830" spans="1:40">
      <c r="A830" s="10" t="s">
        <v>268</v>
      </c>
      <c r="B830" s="10" t="s">
        <v>200</v>
      </c>
      <c r="D830" s="4" t="s">
        <v>49</v>
      </c>
      <c r="E830" s="5">
        <v>44542</v>
      </c>
      <c r="F830" s="5">
        <v>44543</v>
      </c>
      <c r="G830" s="4" t="s">
        <v>312</v>
      </c>
      <c r="I830" s="37" t="s">
        <v>154</v>
      </c>
      <c r="J830" s="37" t="s">
        <v>437</v>
      </c>
      <c r="K830" s="4">
        <v>10</v>
      </c>
      <c r="L830" s="5">
        <v>44543</v>
      </c>
      <c r="M830" s="4" t="s">
        <v>224</v>
      </c>
      <c r="N830" s="4">
        <v>49</v>
      </c>
      <c r="O830" s="4">
        <v>5</v>
      </c>
      <c r="P830" s="5">
        <v>44545</v>
      </c>
      <c r="Q830" s="6">
        <v>29.281964210000002</v>
      </c>
      <c r="R830" s="6">
        <v>29.681473619999998</v>
      </c>
      <c r="S830" s="6">
        <v>25.916794939999999</v>
      </c>
      <c r="T830" s="6">
        <v>25.607219480000001</v>
      </c>
      <c r="AJ830" s="4" t="s">
        <v>469</v>
      </c>
      <c r="AK830" s="4" t="s">
        <v>495</v>
      </c>
      <c r="AL830" s="4" t="s">
        <v>44</v>
      </c>
      <c r="AM830" s="4" t="s">
        <v>44</v>
      </c>
      <c r="AN830" s="217">
        <v>95.059638923952605</v>
      </c>
    </row>
    <row r="831" spans="1:40">
      <c r="A831" s="10" t="s">
        <v>87</v>
      </c>
      <c r="B831" s="10" t="s">
        <v>61</v>
      </c>
      <c r="D831" s="4" t="s">
        <v>49</v>
      </c>
      <c r="E831" s="5">
        <v>44545</v>
      </c>
      <c r="F831" s="5">
        <v>44545</v>
      </c>
      <c r="G831" s="4" t="s">
        <v>312</v>
      </c>
      <c r="I831" s="37" t="s">
        <v>154</v>
      </c>
      <c r="J831" s="37" t="s">
        <v>437</v>
      </c>
      <c r="K831" s="4">
        <v>10</v>
      </c>
      <c r="L831" s="5">
        <v>43085</v>
      </c>
      <c r="M831" s="4" t="s">
        <v>472</v>
      </c>
      <c r="N831" s="4">
        <v>60</v>
      </c>
      <c r="O831" s="4">
        <v>5</v>
      </c>
      <c r="P831" s="5">
        <v>44547</v>
      </c>
      <c r="Q831" s="6">
        <v>29.962277480000001</v>
      </c>
      <c r="R831" s="6">
        <v>29.82564108</v>
      </c>
      <c r="S831" s="6">
        <v>27.06232838</v>
      </c>
      <c r="T831" s="6">
        <v>26.770886180000002</v>
      </c>
      <c r="U831" s="10" t="s">
        <v>473</v>
      </c>
      <c r="AJ831" s="4" t="s">
        <v>474</v>
      </c>
      <c r="AK831" s="4" t="s">
        <v>496</v>
      </c>
      <c r="AL831" s="4" t="s">
        <v>44</v>
      </c>
      <c r="AM831" s="4" t="s">
        <v>44</v>
      </c>
      <c r="AN831" s="217">
        <v>89.463644023617704</v>
      </c>
    </row>
    <row r="832" spans="1:40">
      <c r="A832" s="10" t="s">
        <v>230</v>
      </c>
      <c r="B832" s="10" t="s">
        <v>200</v>
      </c>
      <c r="D832" s="4" t="s">
        <v>49</v>
      </c>
      <c r="E832" s="5">
        <v>44544</v>
      </c>
      <c r="F832" s="5">
        <v>44544</v>
      </c>
      <c r="G832" s="4" t="s">
        <v>312</v>
      </c>
      <c r="I832" s="37" t="s">
        <v>154</v>
      </c>
      <c r="J832" s="37" t="s">
        <v>437</v>
      </c>
      <c r="K832" s="4">
        <v>10</v>
      </c>
      <c r="L832" s="5">
        <v>44544</v>
      </c>
      <c r="M832" s="4" t="s">
        <v>224</v>
      </c>
      <c r="N832" s="4">
        <v>50</v>
      </c>
      <c r="O832" s="4">
        <v>5</v>
      </c>
      <c r="P832" s="5">
        <v>44545</v>
      </c>
      <c r="Q832" s="6">
        <v>37.826119560000002</v>
      </c>
      <c r="R832" s="6">
        <v>40.153963640000001</v>
      </c>
      <c r="S832" s="6">
        <v>25.86052918</v>
      </c>
      <c r="T832" s="6">
        <v>26.029574700000001</v>
      </c>
      <c r="AJ832" s="4" t="s">
        <v>469</v>
      </c>
      <c r="AK832" s="4" t="s">
        <v>497</v>
      </c>
      <c r="AL832" s="4" t="s">
        <v>44</v>
      </c>
      <c r="AM832" s="4" t="s">
        <v>44</v>
      </c>
      <c r="AN832" s="217">
        <v>95.059638923952605</v>
      </c>
    </row>
    <row r="833" spans="1:40">
      <c r="A833" s="121" t="s">
        <v>213</v>
      </c>
      <c r="B833" s="121" t="s">
        <v>200</v>
      </c>
      <c r="C833" s="161"/>
      <c r="D833" s="122" t="s">
        <v>49</v>
      </c>
      <c r="E833" s="123">
        <v>44544</v>
      </c>
      <c r="F833" s="123">
        <v>44544</v>
      </c>
      <c r="G833" s="122" t="s">
        <v>312</v>
      </c>
      <c r="H833" s="122"/>
      <c r="I833" s="163" t="s">
        <v>154</v>
      </c>
      <c r="J833" s="122" t="s">
        <v>437</v>
      </c>
      <c r="K833" s="122">
        <v>10</v>
      </c>
      <c r="L833" s="123">
        <v>44544</v>
      </c>
      <c r="M833" s="122" t="s">
        <v>224</v>
      </c>
      <c r="N833" s="122">
        <v>50</v>
      </c>
      <c r="O833" s="122">
        <v>5</v>
      </c>
      <c r="P833" s="123">
        <v>44545</v>
      </c>
      <c r="Q833" s="150">
        <v>39.097666109999999</v>
      </c>
      <c r="R833" s="150" t="s">
        <v>47</v>
      </c>
      <c r="S833" s="150">
        <v>24.243510780000001</v>
      </c>
      <c r="T833" s="150">
        <v>24.709889650000001</v>
      </c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2"/>
      <c r="AG833" s="122"/>
      <c r="AH833" s="122"/>
      <c r="AI833" s="122"/>
      <c r="AJ833" s="122" t="s">
        <v>469</v>
      </c>
      <c r="AK833" s="122" t="s">
        <v>498</v>
      </c>
      <c r="AL833" s="122" t="s">
        <v>44</v>
      </c>
      <c r="AM833" s="122" t="s">
        <v>44</v>
      </c>
      <c r="AN833" s="229">
        <v>95.059638923952605</v>
      </c>
    </row>
    <row r="834" spans="1:40">
      <c r="A834" s="10" t="s">
        <v>205</v>
      </c>
      <c r="B834" s="10" t="s">
        <v>200</v>
      </c>
      <c r="D834" s="4" t="s">
        <v>49</v>
      </c>
      <c r="E834" s="5">
        <v>44551</v>
      </c>
      <c r="F834" s="5">
        <v>44551</v>
      </c>
      <c r="G834" s="4" t="s">
        <v>312</v>
      </c>
      <c r="I834" s="4" t="s">
        <v>154</v>
      </c>
      <c r="J834" s="4" t="s">
        <v>437</v>
      </c>
      <c r="K834" s="4">
        <v>10</v>
      </c>
      <c r="L834" s="5">
        <v>44551</v>
      </c>
      <c r="M834" s="4" t="s">
        <v>224</v>
      </c>
      <c r="N834" s="4">
        <v>50</v>
      </c>
      <c r="O834" s="4">
        <v>5</v>
      </c>
      <c r="P834" s="5">
        <v>44552</v>
      </c>
      <c r="Q834" s="6">
        <v>30.11734088</v>
      </c>
      <c r="R834" s="6">
        <v>29.89307303</v>
      </c>
      <c r="S834" s="6">
        <v>26.67328517</v>
      </c>
      <c r="T834" s="6">
        <v>26.522515030000001</v>
      </c>
      <c r="AJ834" s="4" t="s">
        <v>499</v>
      </c>
      <c r="AK834" s="4" t="s">
        <v>500</v>
      </c>
      <c r="AL834" s="4" t="s">
        <v>44</v>
      </c>
      <c r="AM834" s="4" t="s">
        <v>44</v>
      </c>
      <c r="AN834" s="4">
        <v>90.193236815540899</v>
      </c>
    </row>
    <row r="835" spans="1:40">
      <c r="A835" s="10" t="s">
        <v>235</v>
      </c>
      <c r="B835" s="10" t="s">
        <v>200</v>
      </c>
      <c r="D835" s="4" t="s">
        <v>49</v>
      </c>
      <c r="E835" s="5">
        <v>44551</v>
      </c>
      <c r="F835" s="5">
        <v>44551</v>
      </c>
      <c r="G835" s="4" t="s">
        <v>312</v>
      </c>
      <c r="I835" s="4" t="s">
        <v>154</v>
      </c>
      <c r="J835" s="4" t="s">
        <v>437</v>
      </c>
      <c r="K835" s="4">
        <v>10</v>
      </c>
      <c r="L835" s="5">
        <v>44551</v>
      </c>
      <c r="M835" s="4" t="s">
        <v>224</v>
      </c>
      <c r="N835" s="4">
        <v>50</v>
      </c>
      <c r="O835" s="4">
        <v>5</v>
      </c>
      <c r="P835" s="5">
        <v>44552</v>
      </c>
      <c r="Q835" s="6">
        <v>28.06635606</v>
      </c>
      <c r="R835" s="6">
        <v>27.53701642</v>
      </c>
      <c r="S835" s="6">
        <v>27.061952479999999</v>
      </c>
      <c r="T835" s="6">
        <v>26.56386681</v>
      </c>
      <c r="AJ835" s="4" t="s">
        <v>499</v>
      </c>
      <c r="AK835" s="4" t="s">
        <v>501</v>
      </c>
      <c r="AL835" s="4" t="s">
        <v>44</v>
      </c>
      <c r="AM835" s="4" t="s">
        <v>44</v>
      </c>
      <c r="AN835" s="4">
        <v>90.193236815540899</v>
      </c>
    </row>
    <row r="836" spans="1:40">
      <c r="A836" s="10" t="s">
        <v>207</v>
      </c>
      <c r="B836" s="10" t="s">
        <v>200</v>
      </c>
      <c r="D836" s="4" t="s">
        <v>49</v>
      </c>
      <c r="E836" s="5">
        <v>44551</v>
      </c>
      <c r="F836" s="5">
        <v>44551</v>
      </c>
      <c r="G836" s="4" t="s">
        <v>312</v>
      </c>
      <c r="I836" s="4" t="s">
        <v>154</v>
      </c>
      <c r="J836" s="4" t="s">
        <v>437</v>
      </c>
      <c r="K836" s="4">
        <v>10</v>
      </c>
      <c r="L836" s="5">
        <v>44551</v>
      </c>
      <c r="M836" s="4" t="s">
        <v>224</v>
      </c>
      <c r="N836" s="4">
        <v>49</v>
      </c>
      <c r="O836" s="4">
        <v>5</v>
      </c>
      <c r="P836" s="5">
        <v>44552</v>
      </c>
      <c r="Q836" s="6">
        <v>29.31243911</v>
      </c>
      <c r="R836" s="6">
        <v>29.349860929999998</v>
      </c>
      <c r="S836" s="6">
        <v>26.842693749999999</v>
      </c>
      <c r="T836" s="6">
        <v>26.97786619</v>
      </c>
      <c r="AJ836" s="4" t="s">
        <v>499</v>
      </c>
      <c r="AK836" s="4" t="s">
        <v>502</v>
      </c>
      <c r="AL836" s="4" t="s">
        <v>44</v>
      </c>
      <c r="AM836" s="4" t="s">
        <v>44</v>
      </c>
      <c r="AN836" s="4">
        <v>90.193236815540899</v>
      </c>
    </row>
    <row r="837" spans="1:40">
      <c r="A837" s="10" t="s">
        <v>203</v>
      </c>
      <c r="B837" s="10" t="s">
        <v>200</v>
      </c>
      <c r="D837" s="4" t="s">
        <v>49</v>
      </c>
      <c r="E837" s="5">
        <v>44551</v>
      </c>
      <c r="F837" s="5">
        <v>44551</v>
      </c>
      <c r="G837" s="4" t="s">
        <v>312</v>
      </c>
      <c r="I837" s="4" t="s">
        <v>154</v>
      </c>
      <c r="J837" s="4" t="s">
        <v>437</v>
      </c>
      <c r="K837" s="4">
        <v>10</v>
      </c>
      <c r="L837" s="5">
        <v>44551</v>
      </c>
      <c r="M837" s="4" t="s">
        <v>224</v>
      </c>
      <c r="N837" s="4">
        <v>49</v>
      </c>
      <c r="O837" s="4">
        <v>5</v>
      </c>
      <c r="P837" s="5">
        <v>44552</v>
      </c>
      <c r="Q837" s="6">
        <v>27.993117439999999</v>
      </c>
      <c r="R837" s="6">
        <v>28.023402189999999</v>
      </c>
      <c r="S837" s="6">
        <v>26.961292100000001</v>
      </c>
      <c r="T837" s="6">
        <v>26.99848575</v>
      </c>
      <c r="AJ837" s="4" t="s">
        <v>499</v>
      </c>
      <c r="AK837" s="4" t="s">
        <v>503</v>
      </c>
      <c r="AL837" s="4" t="s">
        <v>44</v>
      </c>
      <c r="AM837" s="4" t="s">
        <v>44</v>
      </c>
      <c r="AN837" s="4">
        <v>90.193236815540899</v>
      </c>
    </row>
    <row r="838" spans="1:40">
      <c r="A838" s="10" t="s">
        <v>282</v>
      </c>
      <c r="B838" s="10" t="s">
        <v>200</v>
      </c>
      <c r="D838" s="4" t="s">
        <v>49</v>
      </c>
      <c r="E838" s="5">
        <v>44549</v>
      </c>
      <c r="F838" s="5">
        <v>44550</v>
      </c>
      <c r="G838" s="4" t="s">
        <v>312</v>
      </c>
      <c r="I838" s="4" t="s">
        <v>154</v>
      </c>
      <c r="J838" s="4" t="s">
        <v>437</v>
      </c>
      <c r="K838" s="4">
        <v>10</v>
      </c>
      <c r="L838" s="5">
        <v>44550</v>
      </c>
      <c r="M838" s="4" t="s">
        <v>224</v>
      </c>
      <c r="N838" s="4">
        <v>51</v>
      </c>
      <c r="O838" s="4">
        <v>5</v>
      </c>
      <c r="P838" s="5">
        <v>44552</v>
      </c>
      <c r="Q838" s="6">
        <v>32.918831040000001</v>
      </c>
      <c r="R838" s="6">
        <v>33.254209979999999</v>
      </c>
      <c r="S838" s="6">
        <v>26.10208712</v>
      </c>
      <c r="T838" s="6">
        <v>26.0740023</v>
      </c>
      <c r="AJ838" s="4" t="s">
        <v>499</v>
      </c>
      <c r="AK838" s="4" t="s">
        <v>504</v>
      </c>
      <c r="AL838" s="4" t="s">
        <v>44</v>
      </c>
      <c r="AM838" s="4" t="s">
        <v>44</v>
      </c>
      <c r="AN838" s="4">
        <v>90.193236815540899</v>
      </c>
    </row>
    <row r="839" spans="1:40">
      <c r="A839" s="10" t="s">
        <v>273</v>
      </c>
      <c r="B839" s="10" t="s">
        <v>200</v>
      </c>
      <c r="D839" s="4" t="s">
        <v>49</v>
      </c>
      <c r="E839" s="5">
        <v>44549</v>
      </c>
      <c r="F839" s="5">
        <v>44550</v>
      </c>
      <c r="G839" s="4" t="s">
        <v>312</v>
      </c>
      <c r="I839" s="4" t="s">
        <v>154</v>
      </c>
      <c r="J839" s="4" t="s">
        <v>437</v>
      </c>
      <c r="K839" s="4">
        <v>10</v>
      </c>
      <c r="L839" s="5">
        <v>44550</v>
      </c>
      <c r="M839" s="4" t="s">
        <v>224</v>
      </c>
      <c r="N839" s="4">
        <v>49</v>
      </c>
      <c r="O839" s="4">
        <v>5</v>
      </c>
      <c r="P839" s="5">
        <v>44552</v>
      </c>
      <c r="Q839" s="6">
        <v>27.60882226</v>
      </c>
      <c r="R839" s="6">
        <v>27.577732170000001</v>
      </c>
      <c r="S839" s="6">
        <v>26.24088661</v>
      </c>
      <c r="T839" s="6">
        <v>26.15855148</v>
      </c>
      <c r="AJ839" s="4" t="s">
        <v>499</v>
      </c>
      <c r="AK839" s="4" t="s">
        <v>505</v>
      </c>
      <c r="AL839" s="4" t="s">
        <v>44</v>
      </c>
      <c r="AM839" s="4" t="s">
        <v>44</v>
      </c>
      <c r="AN839" s="4">
        <v>90.193236815540899</v>
      </c>
    </row>
    <row r="840" spans="1:40">
      <c r="A840" s="10" t="s">
        <v>58</v>
      </c>
      <c r="B840" s="10" t="s">
        <v>59</v>
      </c>
      <c r="D840" s="4" t="s">
        <v>42</v>
      </c>
      <c r="E840" s="5">
        <v>44550</v>
      </c>
      <c r="F840" s="5">
        <v>44550</v>
      </c>
      <c r="G840" s="4" t="s">
        <v>312</v>
      </c>
      <c r="I840" s="4" t="s">
        <v>154</v>
      </c>
      <c r="J840" s="4" t="s">
        <v>437</v>
      </c>
      <c r="K840" s="4">
        <v>10</v>
      </c>
      <c r="L840" s="5">
        <v>44550</v>
      </c>
      <c r="M840" s="4" t="s">
        <v>224</v>
      </c>
      <c r="N840" s="4">
        <v>50</v>
      </c>
      <c r="O840" s="4">
        <v>5</v>
      </c>
      <c r="P840" s="5">
        <v>44552</v>
      </c>
      <c r="Q840" s="6">
        <v>34.09757793</v>
      </c>
      <c r="R840" s="6">
        <v>34.814563829999997</v>
      </c>
      <c r="S840" s="6">
        <v>26.35515053</v>
      </c>
      <c r="T840" s="6">
        <v>26.453591320000001</v>
      </c>
      <c r="V840" s="10">
        <f>IF(Q840&lt;'Master Linear Model'!$B$8, (10^((Q840-'Master Linear Model'!$B$2)/'Master Linear Model'!$A$2)),('Master Linear Model'!$B$7/2))</f>
        <v>60.469467927818755</v>
      </c>
      <c r="W840" s="10">
        <f>IF(R840&lt;'Master Linear Model'!$B$8, (10^((R840-'Master Linear Model'!$B$2)/'Master Linear Model'!$A$2)),('Master Linear Model'!$B$7/2))</f>
        <v>38.454923992295384</v>
      </c>
      <c r="X840" s="10">
        <f>AVERAGE(V840:W840)</f>
        <v>49.462195960057073</v>
      </c>
      <c r="Y840" s="10">
        <f>STDEV(V840:W840)</f>
        <v>15.566633301537758</v>
      </c>
      <c r="Z840" s="10">
        <f>X840/O840</f>
        <v>9.8924391920114143</v>
      </c>
      <c r="AA840" s="10">
        <f>Y840/O840</f>
        <v>3.1133266603075516</v>
      </c>
      <c r="AB840" s="10">
        <f>(Z840*N840)/K840</f>
        <v>49.462195960057073</v>
      </c>
      <c r="AC840" s="10">
        <f>(AA840*N840)/K840</f>
        <v>15.566633301537758</v>
      </c>
      <c r="AD840" s="10">
        <f>AB840*100</f>
        <v>4946.219596005707</v>
      </c>
      <c r="AE840" s="10">
        <f>AC840*100</f>
        <v>1556.6633301537759</v>
      </c>
      <c r="AJ840" s="4" t="s">
        <v>499</v>
      </c>
      <c r="AK840" s="4" t="s">
        <v>506</v>
      </c>
      <c r="AL840" s="4" t="s">
        <v>44</v>
      </c>
      <c r="AM840" s="4" t="s">
        <v>44</v>
      </c>
      <c r="AN840" s="4">
        <v>90.193236815540899</v>
      </c>
    </row>
    <row r="841" spans="1:40">
      <c r="A841" s="230" t="s">
        <v>58</v>
      </c>
      <c r="B841" s="23" t="s">
        <v>59</v>
      </c>
      <c r="C841" s="55"/>
      <c r="D841" s="26" t="s">
        <v>49</v>
      </c>
      <c r="E841" s="25">
        <v>44551</v>
      </c>
      <c r="F841" s="25">
        <v>44551</v>
      </c>
      <c r="G841" s="26" t="s">
        <v>312</v>
      </c>
      <c r="H841" s="26"/>
      <c r="I841" s="26" t="s">
        <v>154</v>
      </c>
      <c r="J841" s="26" t="s">
        <v>437</v>
      </c>
      <c r="K841" s="26">
        <v>10</v>
      </c>
      <c r="L841" s="25">
        <v>44551</v>
      </c>
      <c r="M841" s="26" t="s">
        <v>224</v>
      </c>
      <c r="N841" s="26">
        <v>51</v>
      </c>
      <c r="O841" s="26">
        <v>5</v>
      </c>
      <c r="P841" s="25">
        <v>44552</v>
      </c>
      <c r="Q841" s="145">
        <v>28.698079839999998</v>
      </c>
      <c r="R841" s="145">
        <v>28.63945987</v>
      </c>
      <c r="S841" s="145">
        <v>25.11587428</v>
      </c>
      <c r="T841" s="145">
        <v>25.099894599999999</v>
      </c>
      <c r="U841" s="23" t="s">
        <v>169</v>
      </c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6"/>
      <c r="AG841" s="26"/>
      <c r="AH841" s="26"/>
      <c r="AI841" s="26"/>
      <c r="AJ841" s="26" t="s">
        <v>507</v>
      </c>
      <c r="AK841" s="26" t="s">
        <v>508</v>
      </c>
      <c r="AL841" s="26" t="s">
        <v>44</v>
      </c>
      <c r="AM841" s="26" t="s">
        <v>44</v>
      </c>
      <c r="AN841" s="26">
        <v>90.193236815540899</v>
      </c>
    </row>
    <row r="842" spans="1:40">
      <c r="A842" s="10" t="s">
        <v>234</v>
      </c>
      <c r="B842" s="10" t="s">
        <v>200</v>
      </c>
      <c r="D842" s="4" t="s">
        <v>49</v>
      </c>
      <c r="E842" s="5">
        <v>44551</v>
      </c>
      <c r="F842" s="5">
        <v>44551</v>
      </c>
      <c r="G842" s="4" t="s">
        <v>312</v>
      </c>
      <c r="I842" s="4" t="s">
        <v>154</v>
      </c>
      <c r="J842" s="4" t="s">
        <v>437</v>
      </c>
      <c r="K842" s="4">
        <v>10</v>
      </c>
      <c r="L842" s="5">
        <v>44551</v>
      </c>
      <c r="M842" s="4" t="s">
        <v>224</v>
      </c>
      <c r="N842" s="4">
        <v>50</v>
      </c>
      <c r="O842" s="4">
        <v>5</v>
      </c>
      <c r="P842" s="5">
        <v>44552</v>
      </c>
      <c r="Q842" s="6">
        <v>28.559490109999999</v>
      </c>
      <c r="R842" s="6">
        <v>28.686538089999999</v>
      </c>
      <c r="S842" s="6">
        <v>26.031084379999999</v>
      </c>
      <c r="T842" s="6">
        <v>26.102515929999999</v>
      </c>
      <c r="AJ842" s="4" t="s">
        <v>499</v>
      </c>
      <c r="AK842" s="4" t="s">
        <v>509</v>
      </c>
      <c r="AL842" s="4" t="s">
        <v>44</v>
      </c>
      <c r="AM842" s="4" t="s">
        <v>44</v>
      </c>
      <c r="AN842" s="4">
        <v>90.193236815540899</v>
      </c>
    </row>
    <row r="843" spans="1:40">
      <c r="A843" s="10" t="s">
        <v>232</v>
      </c>
      <c r="B843" s="10" t="s">
        <v>200</v>
      </c>
      <c r="D843" s="4" t="s">
        <v>49</v>
      </c>
      <c r="E843" s="5">
        <v>44551</v>
      </c>
      <c r="F843" s="5">
        <v>44551</v>
      </c>
      <c r="G843" s="4" t="s">
        <v>312</v>
      </c>
      <c r="I843" s="4" t="s">
        <v>154</v>
      </c>
      <c r="J843" s="4" t="s">
        <v>437</v>
      </c>
      <c r="K843" s="4">
        <v>10</v>
      </c>
      <c r="L843" s="5">
        <v>44551</v>
      </c>
      <c r="M843" s="4" t="s">
        <v>224</v>
      </c>
      <c r="N843" s="4">
        <v>50</v>
      </c>
      <c r="O843" s="4">
        <v>5</v>
      </c>
      <c r="P843" s="5">
        <v>44552</v>
      </c>
      <c r="Q843" s="6">
        <v>32.427718669999997</v>
      </c>
      <c r="R843" s="6">
        <v>32.673432169999998</v>
      </c>
      <c r="S843" s="6">
        <v>27.451073189999999</v>
      </c>
      <c r="T843" s="6">
        <v>27.134256220000001</v>
      </c>
      <c r="AJ843" s="4" t="s">
        <v>499</v>
      </c>
      <c r="AK843" s="4" t="s">
        <v>510</v>
      </c>
      <c r="AL843" s="4" t="s">
        <v>44</v>
      </c>
      <c r="AM843" s="4" t="s">
        <v>44</v>
      </c>
      <c r="AN843" s="4">
        <v>90.193236815540899</v>
      </c>
    </row>
    <row r="844" spans="1:40">
      <c r="A844" s="10" t="s">
        <v>275</v>
      </c>
      <c r="B844" s="10" t="s">
        <v>200</v>
      </c>
      <c r="D844" s="4" t="s">
        <v>49</v>
      </c>
      <c r="E844" s="5">
        <v>44549</v>
      </c>
      <c r="F844" s="5">
        <v>44550</v>
      </c>
      <c r="G844" s="4" t="s">
        <v>312</v>
      </c>
      <c r="I844" s="4" t="s">
        <v>154</v>
      </c>
      <c r="J844" s="4" t="s">
        <v>437</v>
      </c>
      <c r="K844" s="4">
        <v>10</v>
      </c>
      <c r="L844" s="5">
        <v>44550</v>
      </c>
      <c r="M844" s="4" t="s">
        <v>224</v>
      </c>
      <c r="N844" s="4">
        <v>50</v>
      </c>
      <c r="O844" s="4">
        <v>5</v>
      </c>
      <c r="P844" s="5">
        <v>44552</v>
      </c>
      <c r="Q844" s="6">
        <v>30.286160049999999</v>
      </c>
      <c r="R844" s="6">
        <v>30.121167799999998</v>
      </c>
      <c r="S844" s="6">
        <v>26.17707133</v>
      </c>
      <c r="T844" s="6">
        <v>26.00904405</v>
      </c>
      <c r="AJ844" s="4" t="s">
        <v>499</v>
      </c>
      <c r="AK844" s="4" t="s">
        <v>511</v>
      </c>
      <c r="AL844" s="4" t="s">
        <v>44</v>
      </c>
      <c r="AM844" s="4" t="s">
        <v>44</v>
      </c>
      <c r="AN844" s="4">
        <v>90.193236815540899</v>
      </c>
    </row>
    <row r="845" spans="1:40">
      <c r="A845" s="10" t="s">
        <v>209</v>
      </c>
      <c r="B845" s="10" t="s">
        <v>200</v>
      </c>
      <c r="D845" s="4" t="s">
        <v>49</v>
      </c>
      <c r="E845" s="5">
        <v>44551</v>
      </c>
      <c r="F845" s="5">
        <v>44551</v>
      </c>
      <c r="G845" s="4" t="s">
        <v>312</v>
      </c>
      <c r="I845" s="4" t="s">
        <v>154</v>
      </c>
      <c r="J845" s="4" t="s">
        <v>437</v>
      </c>
      <c r="K845" s="4">
        <v>10</v>
      </c>
      <c r="L845" s="5">
        <v>44551</v>
      </c>
      <c r="M845" s="4" t="s">
        <v>224</v>
      </c>
      <c r="N845" s="4">
        <v>50</v>
      </c>
      <c r="O845" s="4">
        <v>5</v>
      </c>
      <c r="P845" s="5">
        <v>44552</v>
      </c>
      <c r="Q845" s="6">
        <v>28.27554992</v>
      </c>
      <c r="R845" s="6">
        <v>28.458647970000001</v>
      </c>
      <c r="S845" s="6">
        <v>26.192301149999999</v>
      </c>
      <c r="T845" s="6">
        <v>26.4139716</v>
      </c>
      <c r="AJ845" s="4" t="s">
        <v>499</v>
      </c>
      <c r="AK845" s="4" t="s">
        <v>512</v>
      </c>
      <c r="AL845" s="4" t="s">
        <v>44</v>
      </c>
      <c r="AM845" s="4" t="s">
        <v>44</v>
      </c>
      <c r="AN845" s="4">
        <v>90.193236815540899</v>
      </c>
    </row>
    <row r="846" spans="1:40">
      <c r="A846" s="10" t="s">
        <v>208</v>
      </c>
      <c r="B846" s="10" t="s">
        <v>200</v>
      </c>
      <c r="D846" s="4" t="s">
        <v>49</v>
      </c>
      <c r="E846" s="5">
        <v>44551</v>
      </c>
      <c r="F846" s="5">
        <v>44551</v>
      </c>
      <c r="G846" s="4" t="s">
        <v>312</v>
      </c>
      <c r="I846" s="4" t="s">
        <v>154</v>
      </c>
      <c r="J846" s="4" t="s">
        <v>437</v>
      </c>
      <c r="K846" s="4">
        <v>10</v>
      </c>
      <c r="L846" s="5">
        <v>44551</v>
      </c>
      <c r="M846" s="4" t="s">
        <v>224</v>
      </c>
      <c r="N846" s="4">
        <v>51</v>
      </c>
      <c r="O846" s="4">
        <v>5</v>
      </c>
      <c r="P846" s="5">
        <v>44552</v>
      </c>
      <c r="Q846" s="6">
        <v>29.244803879999999</v>
      </c>
      <c r="R846" s="6">
        <v>29.38454394</v>
      </c>
      <c r="S846" s="6">
        <v>27.032746169999999</v>
      </c>
      <c r="T846" s="6">
        <v>27.145913790000002</v>
      </c>
      <c r="AJ846" s="4" t="s">
        <v>499</v>
      </c>
      <c r="AK846" s="4" t="s">
        <v>513</v>
      </c>
      <c r="AL846" s="4" t="s">
        <v>44</v>
      </c>
      <c r="AM846" s="4" t="s">
        <v>44</v>
      </c>
      <c r="AN846" s="4">
        <v>90.193236815540899</v>
      </c>
    </row>
    <row r="847" spans="1:40">
      <c r="A847" s="10" t="s">
        <v>279</v>
      </c>
      <c r="B847" s="10" t="s">
        <v>200</v>
      </c>
      <c r="D847" s="4" t="s">
        <v>49</v>
      </c>
      <c r="E847" s="5">
        <v>44549</v>
      </c>
      <c r="F847" s="5">
        <v>44550</v>
      </c>
      <c r="G847" s="4" t="s">
        <v>312</v>
      </c>
      <c r="I847" s="4" t="s">
        <v>154</v>
      </c>
      <c r="J847" s="4" t="s">
        <v>437</v>
      </c>
      <c r="K847" s="4">
        <v>10</v>
      </c>
      <c r="L847" s="5">
        <v>44550</v>
      </c>
      <c r="M847" s="4" t="s">
        <v>224</v>
      </c>
      <c r="N847" s="4">
        <v>47</v>
      </c>
      <c r="O847" s="4">
        <v>5</v>
      </c>
      <c r="P847" s="5">
        <v>44552</v>
      </c>
      <c r="Q847" s="6">
        <v>37.230268420000002</v>
      </c>
      <c r="R847" s="6">
        <v>36.38776807</v>
      </c>
      <c r="S847" s="6">
        <v>28.99187573</v>
      </c>
      <c r="T847" s="6">
        <v>29.05022584</v>
      </c>
      <c r="AJ847" s="4" t="s">
        <v>499</v>
      </c>
      <c r="AK847" s="4" t="s">
        <v>514</v>
      </c>
      <c r="AL847" s="4" t="s">
        <v>44</v>
      </c>
      <c r="AM847" s="4" t="s">
        <v>44</v>
      </c>
      <c r="AN847" s="4">
        <v>90.193236815540899</v>
      </c>
    </row>
    <row r="848" spans="1:40">
      <c r="A848" s="10" t="s">
        <v>268</v>
      </c>
      <c r="B848" s="10" t="s">
        <v>200</v>
      </c>
      <c r="D848" s="4" t="s">
        <v>49</v>
      </c>
      <c r="E848" s="5">
        <v>44549</v>
      </c>
      <c r="F848" s="5">
        <v>44550</v>
      </c>
      <c r="G848" s="4" t="s">
        <v>312</v>
      </c>
      <c r="I848" s="4" t="s">
        <v>154</v>
      </c>
      <c r="J848" s="4" t="s">
        <v>437</v>
      </c>
      <c r="K848" s="4">
        <v>10</v>
      </c>
      <c r="L848" s="5">
        <v>44550</v>
      </c>
      <c r="M848" s="4" t="s">
        <v>224</v>
      </c>
      <c r="N848" s="4">
        <v>49</v>
      </c>
      <c r="O848" s="4">
        <v>5</v>
      </c>
      <c r="P848" s="5">
        <v>44552</v>
      </c>
      <c r="Q848" s="6">
        <v>31.863632280000001</v>
      </c>
      <c r="R848" s="6">
        <v>31.635024600000001</v>
      </c>
      <c r="S848" s="6">
        <v>25.619755430000001</v>
      </c>
      <c r="T848" s="6">
        <v>25.76336264</v>
      </c>
      <c r="AJ848" s="4" t="s">
        <v>499</v>
      </c>
      <c r="AK848" s="4" t="s">
        <v>515</v>
      </c>
      <c r="AL848" s="4" t="s">
        <v>44</v>
      </c>
      <c r="AM848" s="4" t="s">
        <v>44</v>
      </c>
      <c r="AN848" s="4">
        <v>90.193236815540899</v>
      </c>
    </row>
    <row r="849" spans="1:40">
      <c r="A849" s="10" t="s">
        <v>230</v>
      </c>
      <c r="B849" s="10" t="s">
        <v>200</v>
      </c>
      <c r="D849" s="4" t="s">
        <v>49</v>
      </c>
      <c r="E849" s="5">
        <v>44551</v>
      </c>
      <c r="F849" s="5">
        <v>44551</v>
      </c>
      <c r="G849" s="4" t="s">
        <v>312</v>
      </c>
      <c r="I849" s="4" t="s">
        <v>154</v>
      </c>
      <c r="J849" s="4" t="s">
        <v>437</v>
      </c>
      <c r="K849" s="4">
        <v>10</v>
      </c>
      <c r="L849" s="5">
        <v>44551</v>
      </c>
      <c r="M849" s="4" t="s">
        <v>224</v>
      </c>
      <c r="N849" s="4">
        <v>50</v>
      </c>
      <c r="O849" s="4">
        <v>5</v>
      </c>
      <c r="P849" s="5">
        <v>44552</v>
      </c>
      <c r="Q849" s="6">
        <v>29.833928759999999</v>
      </c>
      <c r="R849" s="6">
        <v>30.099489940000002</v>
      </c>
      <c r="S849" s="6">
        <v>29.19126103</v>
      </c>
      <c r="T849" s="6">
        <v>29.9413345</v>
      </c>
      <c r="AJ849" s="4" t="s">
        <v>499</v>
      </c>
      <c r="AK849" s="4" t="s">
        <v>516</v>
      </c>
      <c r="AL849" s="4" t="s">
        <v>44</v>
      </c>
      <c r="AM849" s="4" t="s">
        <v>44</v>
      </c>
      <c r="AN849" s="4">
        <v>90.193236815540899</v>
      </c>
    </row>
    <row r="850" spans="1:40">
      <c r="A850" s="121" t="s">
        <v>213</v>
      </c>
      <c r="B850" s="121" t="s">
        <v>200</v>
      </c>
      <c r="C850" s="161"/>
      <c r="D850" s="122" t="s">
        <v>49</v>
      </c>
      <c r="E850" s="123">
        <v>44551</v>
      </c>
      <c r="F850" s="123">
        <v>44551</v>
      </c>
      <c r="G850" s="122" t="s">
        <v>312</v>
      </c>
      <c r="H850" s="122"/>
      <c r="I850" s="122" t="s">
        <v>154</v>
      </c>
      <c r="J850" s="122" t="s">
        <v>437</v>
      </c>
      <c r="K850" s="122">
        <v>10</v>
      </c>
      <c r="L850" s="123">
        <v>44551</v>
      </c>
      <c r="M850" s="122" t="s">
        <v>224</v>
      </c>
      <c r="N850" s="122">
        <v>49</v>
      </c>
      <c r="O850" s="122">
        <v>5</v>
      </c>
      <c r="P850" s="123">
        <v>44552</v>
      </c>
      <c r="Q850" s="150">
        <v>33.047118930000003</v>
      </c>
      <c r="R850" s="150">
        <v>33.745177480000002</v>
      </c>
      <c r="S850" s="150">
        <v>30.4346462</v>
      </c>
      <c r="T850" s="150">
        <v>31.069996230000001</v>
      </c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2"/>
      <c r="AG850" s="122"/>
      <c r="AH850" s="122"/>
      <c r="AI850" s="122"/>
      <c r="AJ850" s="122" t="s">
        <v>499</v>
      </c>
      <c r="AK850" s="122" t="s">
        <v>517</v>
      </c>
      <c r="AL850" s="122" t="s">
        <v>44</v>
      </c>
      <c r="AM850" s="122" t="s">
        <v>44</v>
      </c>
      <c r="AN850" s="122">
        <v>90.193236815540899</v>
      </c>
    </row>
    <row r="851" spans="1:40">
      <c r="A851" s="23" t="s">
        <v>163</v>
      </c>
      <c r="B851" s="23" t="s">
        <v>59</v>
      </c>
      <c r="C851" s="55"/>
      <c r="D851" s="26" t="s">
        <v>49</v>
      </c>
      <c r="E851" s="25">
        <v>44566</v>
      </c>
      <c r="F851" s="25">
        <v>44566</v>
      </c>
      <c r="G851" s="26" t="s">
        <v>312</v>
      </c>
      <c r="H851" s="26" t="s">
        <v>518</v>
      </c>
      <c r="I851" s="26" t="s">
        <v>154</v>
      </c>
      <c r="J851" s="26" t="s">
        <v>437</v>
      </c>
      <c r="K851" s="26">
        <v>10</v>
      </c>
      <c r="L851" s="25">
        <v>44566</v>
      </c>
      <c r="M851" s="26" t="s">
        <v>224</v>
      </c>
      <c r="N851" s="26">
        <v>60</v>
      </c>
      <c r="O851" s="26">
        <v>5</v>
      </c>
      <c r="P851" s="25">
        <v>44588</v>
      </c>
      <c r="Q851" s="145">
        <v>29.69957368</v>
      </c>
      <c r="R851" s="145">
        <v>30.408074599999999</v>
      </c>
      <c r="S851" s="145">
        <v>36.01</v>
      </c>
      <c r="T851" s="145">
        <v>29.37</v>
      </c>
      <c r="U851" s="23" t="s">
        <v>519</v>
      </c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167"/>
      <c r="AG851" s="167"/>
      <c r="AH851" s="167"/>
      <c r="AI851" s="167"/>
      <c r="AJ851" s="4" t="s">
        <v>520</v>
      </c>
      <c r="AK851" s="4" t="s">
        <v>521</v>
      </c>
      <c r="AL851" s="167" t="s">
        <v>44</v>
      </c>
      <c r="AM851" s="167" t="s">
        <v>44</v>
      </c>
      <c r="AN851" s="167">
        <v>112.277623555212</v>
      </c>
    </row>
    <row r="852" spans="1:40">
      <c r="A852" s="10" t="s">
        <v>123</v>
      </c>
      <c r="B852" s="10" t="s">
        <v>59</v>
      </c>
      <c r="D852" s="4" t="s">
        <v>49</v>
      </c>
      <c r="E852" s="5">
        <v>44566</v>
      </c>
      <c r="F852" s="5">
        <v>44566</v>
      </c>
      <c r="G852" s="4" t="s">
        <v>312</v>
      </c>
      <c r="H852" s="4" t="s">
        <v>518</v>
      </c>
      <c r="I852" s="4" t="s">
        <v>154</v>
      </c>
      <c r="J852" s="4" t="s">
        <v>437</v>
      </c>
      <c r="K852" s="4">
        <v>10</v>
      </c>
      <c r="L852" s="5">
        <v>44566</v>
      </c>
      <c r="M852" s="4" t="s">
        <v>224</v>
      </c>
      <c r="N852" s="4">
        <v>60</v>
      </c>
      <c r="O852" s="4">
        <v>5</v>
      </c>
      <c r="P852" s="5">
        <v>44567</v>
      </c>
      <c r="Q852" s="6">
        <v>27.94</v>
      </c>
      <c r="R852" s="6">
        <v>27.84</v>
      </c>
      <c r="S852" s="6">
        <v>28.46</v>
      </c>
      <c r="T852" s="6">
        <v>28.45</v>
      </c>
      <c r="U852" s="10" t="s">
        <v>522</v>
      </c>
      <c r="AJ852" s="4" t="s">
        <v>523</v>
      </c>
      <c r="AK852" s="4" t="s">
        <v>524</v>
      </c>
      <c r="AL852" s="4" t="s">
        <v>44</v>
      </c>
      <c r="AM852" s="4" t="s">
        <v>44</v>
      </c>
      <c r="AN852" s="4">
        <v>112.277623555212</v>
      </c>
    </row>
    <row r="853" spans="1:40">
      <c r="A853" s="10" t="s">
        <v>152</v>
      </c>
      <c r="B853" s="10" t="s">
        <v>59</v>
      </c>
      <c r="D853" s="4" t="s">
        <v>49</v>
      </c>
      <c r="E853" s="5">
        <v>44566</v>
      </c>
      <c r="F853" s="5">
        <v>44566</v>
      </c>
      <c r="G853" s="4" t="s">
        <v>312</v>
      </c>
      <c r="H853" s="4" t="s">
        <v>518</v>
      </c>
      <c r="I853" s="4" t="s">
        <v>154</v>
      </c>
      <c r="J853" s="4" t="s">
        <v>437</v>
      </c>
      <c r="K853" s="4">
        <v>10</v>
      </c>
      <c r="L853" s="5">
        <v>44566</v>
      </c>
      <c r="M853" s="4" t="s">
        <v>224</v>
      </c>
      <c r="N853" s="4">
        <v>60</v>
      </c>
      <c r="O853" s="4">
        <v>5</v>
      </c>
      <c r="P853" s="5">
        <v>44567</v>
      </c>
      <c r="Q853" s="6">
        <v>28.36</v>
      </c>
      <c r="R853" s="6">
        <v>27.9</v>
      </c>
      <c r="S853" s="6">
        <v>28.37</v>
      </c>
      <c r="T853" s="6">
        <v>28.05</v>
      </c>
      <c r="U853" s="10" t="s">
        <v>522</v>
      </c>
      <c r="AJ853" s="4" t="s">
        <v>523</v>
      </c>
      <c r="AK853" s="4" t="s">
        <v>525</v>
      </c>
      <c r="AL853" s="4" t="s">
        <v>44</v>
      </c>
      <c r="AM853" s="4" t="s">
        <v>44</v>
      </c>
      <c r="AN853" s="4">
        <v>112.277623555212</v>
      </c>
    </row>
    <row r="854" spans="1:40">
      <c r="A854" s="10" t="s">
        <v>349</v>
      </c>
      <c r="B854" s="10" t="s">
        <v>59</v>
      </c>
      <c r="D854" s="4" t="s">
        <v>49</v>
      </c>
      <c r="E854" s="5">
        <v>44566</v>
      </c>
      <c r="F854" s="5">
        <v>44566</v>
      </c>
      <c r="G854" s="4" t="s">
        <v>312</v>
      </c>
      <c r="H854" s="4" t="s">
        <v>518</v>
      </c>
      <c r="I854" s="4" t="s">
        <v>154</v>
      </c>
      <c r="J854" s="4" t="s">
        <v>437</v>
      </c>
      <c r="K854" s="4">
        <v>10</v>
      </c>
      <c r="L854" s="5">
        <v>44566</v>
      </c>
      <c r="M854" s="4" t="s">
        <v>224</v>
      </c>
      <c r="N854" s="4">
        <v>60</v>
      </c>
      <c r="O854" s="4">
        <v>5</v>
      </c>
      <c r="P854" s="5">
        <v>44567</v>
      </c>
      <c r="Q854" s="6">
        <v>33.18</v>
      </c>
      <c r="R854" s="6">
        <v>33.18</v>
      </c>
      <c r="S854" s="6">
        <v>27.52</v>
      </c>
      <c r="T854" s="6">
        <v>27.32</v>
      </c>
      <c r="U854" s="10" t="s">
        <v>522</v>
      </c>
      <c r="AJ854" s="4" t="s">
        <v>523</v>
      </c>
      <c r="AK854" s="4" t="s">
        <v>526</v>
      </c>
      <c r="AL854" s="4" t="s">
        <v>44</v>
      </c>
      <c r="AM854" s="4" t="s">
        <v>44</v>
      </c>
      <c r="AN854" s="4">
        <v>112.277623555212</v>
      </c>
    </row>
    <row r="855" spans="1:40">
      <c r="A855" s="10" t="s">
        <v>163</v>
      </c>
      <c r="B855" s="10" t="s">
        <v>59</v>
      </c>
      <c r="D855" s="4" t="s">
        <v>42</v>
      </c>
      <c r="E855" s="5">
        <v>44566</v>
      </c>
      <c r="F855" s="5">
        <v>44566</v>
      </c>
      <c r="G855" s="4" t="s">
        <v>312</v>
      </c>
      <c r="H855" s="4" t="s">
        <v>518</v>
      </c>
      <c r="I855" s="4" t="s">
        <v>154</v>
      </c>
      <c r="J855" s="4" t="s">
        <v>437</v>
      </c>
      <c r="K855" s="4">
        <v>10</v>
      </c>
      <c r="L855" s="5">
        <v>44566</v>
      </c>
      <c r="M855" s="4" t="s">
        <v>224</v>
      </c>
      <c r="N855" s="4">
        <v>60</v>
      </c>
      <c r="O855" s="4">
        <v>5</v>
      </c>
      <c r="P855" s="5">
        <v>44567</v>
      </c>
      <c r="Q855" s="6">
        <v>36.75</v>
      </c>
      <c r="R855" s="6">
        <v>37.14</v>
      </c>
      <c r="S855" s="6">
        <v>27.77</v>
      </c>
      <c r="T855" s="6">
        <v>27.59</v>
      </c>
      <c r="U855" s="10" t="s">
        <v>522</v>
      </c>
      <c r="V855" s="10">
        <f>IF(Q855&lt;'Master Linear Model'!$B$8, (10^((Q855-'Master Linear Model'!$B$2)/'Master Linear Model'!$A$2)),('Master Linear Model'!$B$7/2))</f>
        <v>10</v>
      </c>
      <c r="W855" s="10">
        <f>IF(R855&lt;'Master Linear Model'!$B$8, (10^((R855-'Master Linear Model'!$B$2)/'Master Linear Model'!$A$2)),('Master Linear Model'!$B$7/2))</f>
        <v>10</v>
      </c>
      <c r="X855" s="10">
        <f t="shared" ref="X855:X857" si="296">AVERAGE(V855:W855)</f>
        <v>10</v>
      </c>
      <c r="Y855" s="10">
        <f t="shared" ref="Y855:Y857" si="297">STDEV(V855:W855)</f>
        <v>0</v>
      </c>
      <c r="Z855" s="10">
        <f t="shared" ref="Z855:Z857" si="298">X855/O855</f>
        <v>2</v>
      </c>
      <c r="AA855" s="10">
        <f t="shared" ref="AA855:AA857" si="299">Y855/O855</f>
        <v>0</v>
      </c>
      <c r="AB855" s="10">
        <f t="shared" ref="AB855:AB857" si="300">(Z855*N855)/K855</f>
        <v>12</v>
      </c>
      <c r="AC855" s="10">
        <f t="shared" ref="AC855:AC857" si="301">(AA855*N855)/K855</f>
        <v>0</v>
      </c>
      <c r="AD855" s="10">
        <f t="shared" ref="AD855:AD857" si="302">AB855*100</f>
        <v>1200</v>
      </c>
      <c r="AE855" s="10">
        <f t="shared" ref="AE855:AE857" si="303">AC855*100</f>
        <v>0</v>
      </c>
      <c r="AJ855" s="4" t="s">
        <v>523</v>
      </c>
      <c r="AK855" s="4" t="s">
        <v>527</v>
      </c>
      <c r="AL855" s="4" t="s">
        <v>44</v>
      </c>
      <c r="AM855" s="4" t="s">
        <v>44</v>
      </c>
      <c r="AN855" s="4">
        <v>112.277623555212</v>
      </c>
    </row>
    <row r="856" spans="1:40">
      <c r="A856" s="10" t="s">
        <v>152</v>
      </c>
      <c r="B856" s="10" t="s">
        <v>59</v>
      </c>
      <c r="D856" s="4" t="s">
        <v>42</v>
      </c>
      <c r="E856" s="5">
        <v>44566</v>
      </c>
      <c r="F856" s="5">
        <v>44566</v>
      </c>
      <c r="G856" s="4" t="s">
        <v>312</v>
      </c>
      <c r="H856" s="4" t="s">
        <v>518</v>
      </c>
      <c r="I856" s="4" t="s">
        <v>154</v>
      </c>
      <c r="J856" s="4" t="s">
        <v>437</v>
      </c>
      <c r="K856" s="4">
        <v>10</v>
      </c>
      <c r="L856" s="5">
        <v>44566</v>
      </c>
      <c r="M856" s="4" t="s">
        <v>224</v>
      </c>
      <c r="N856" s="4">
        <v>60</v>
      </c>
      <c r="O856" s="4">
        <v>5</v>
      </c>
      <c r="P856" s="5">
        <v>44567</v>
      </c>
      <c r="Q856" s="6">
        <v>29.28</v>
      </c>
      <c r="R856" s="6">
        <v>28.47</v>
      </c>
      <c r="S856" s="6">
        <v>25.93</v>
      </c>
      <c r="T856" s="6">
        <v>25.21</v>
      </c>
      <c r="U856" s="10" t="s">
        <v>522</v>
      </c>
      <c r="V856" s="10">
        <f>IF(Q856&lt;'Master Linear Model'!$B$8, (10^((Q856-'Master Linear Model'!$B$2)/'Master Linear Model'!$A$2)),('Master Linear Model'!$B$7/2))</f>
        <v>1265.9785746891841</v>
      </c>
      <c r="W856" s="10">
        <f>IF(R856&lt;'Master Linear Model'!$B$8, (10^((R856-'Master Linear Model'!$B$2)/'Master Linear Model'!$A$2)),('Master Linear Model'!$B$7/2))</f>
        <v>2111.1217536873737</v>
      </c>
      <c r="X856" s="10">
        <f t="shared" si="296"/>
        <v>1688.5501641882788</v>
      </c>
      <c r="Y856" s="10">
        <f t="shared" si="297"/>
        <v>597.60647294317698</v>
      </c>
      <c r="Z856" s="10">
        <f t="shared" si="298"/>
        <v>337.71003283765577</v>
      </c>
      <c r="AA856" s="10">
        <f t="shared" si="299"/>
        <v>119.5212945886354</v>
      </c>
      <c r="AB856" s="10">
        <f t="shared" si="300"/>
        <v>2026.2601970259348</v>
      </c>
      <c r="AC856" s="10">
        <f t="shared" si="301"/>
        <v>717.12776753181242</v>
      </c>
      <c r="AD856" s="10">
        <f t="shared" si="302"/>
        <v>202626.01970259348</v>
      </c>
      <c r="AE856" s="10">
        <f t="shared" si="303"/>
        <v>71712.776753181242</v>
      </c>
      <c r="AJ856" s="4" t="s">
        <v>523</v>
      </c>
      <c r="AK856" s="4" t="s">
        <v>528</v>
      </c>
      <c r="AL856" s="4" t="s">
        <v>44</v>
      </c>
      <c r="AM856" s="4" t="s">
        <v>44</v>
      </c>
      <c r="AN856" s="4">
        <v>112.277623555212</v>
      </c>
    </row>
    <row r="857" spans="1:40">
      <c r="A857" s="10" t="s">
        <v>58</v>
      </c>
      <c r="B857" s="10" t="s">
        <v>59</v>
      </c>
      <c r="D857" s="4" t="s">
        <v>42</v>
      </c>
      <c r="E857" s="5">
        <v>44566</v>
      </c>
      <c r="F857" s="5">
        <v>44566</v>
      </c>
      <c r="G857" s="4" t="s">
        <v>312</v>
      </c>
      <c r="H857" s="4" t="s">
        <v>518</v>
      </c>
      <c r="I857" s="4" t="s">
        <v>154</v>
      </c>
      <c r="J857" s="4" t="s">
        <v>437</v>
      </c>
      <c r="K857" s="4">
        <v>10</v>
      </c>
      <c r="L857" s="5">
        <v>44566</v>
      </c>
      <c r="M857" s="4" t="s">
        <v>224</v>
      </c>
      <c r="N857" s="4">
        <v>60</v>
      </c>
      <c r="O857" s="4">
        <v>5</v>
      </c>
      <c r="P857" s="5">
        <v>44567</v>
      </c>
      <c r="Q857" s="6">
        <v>34.43</v>
      </c>
      <c r="R857" s="6">
        <v>34.340000000000003</v>
      </c>
      <c r="S857" s="6">
        <v>28.01</v>
      </c>
      <c r="T857" s="6">
        <v>27.65</v>
      </c>
      <c r="U857" s="10" t="s">
        <v>522</v>
      </c>
      <c r="V857" s="10">
        <f>IF(Q857&lt;'Master Linear Model'!$B$8, (10^((Q857-'Master Linear Model'!$B$2)/'Master Linear Model'!$A$2)),('Master Linear Model'!$B$7/2))</f>
        <v>49.022132827124054</v>
      </c>
      <c r="W857" s="10">
        <f>IF(R857&lt;'Master Linear Model'!$B$8, (10^((R857-'Master Linear Model'!$B$2)/'Master Linear Model'!$A$2)),('Master Linear Model'!$B$7/2))</f>
        <v>51.888190690532454</v>
      </c>
      <c r="X857" s="10">
        <f t="shared" si="296"/>
        <v>50.455161758828254</v>
      </c>
      <c r="Y857" s="10">
        <f t="shared" si="297"/>
        <v>2.0266089504891078</v>
      </c>
      <c r="Z857" s="10">
        <f t="shared" si="298"/>
        <v>10.091032351765651</v>
      </c>
      <c r="AA857" s="10">
        <f t="shared" si="299"/>
        <v>0.40532179009782154</v>
      </c>
      <c r="AB857" s="10">
        <f t="shared" si="300"/>
        <v>60.546194110593909</v>
      </c>
      <c r="AC857" s="10">
        <f t="shared" si="301"/>
        <v>2.431930740586929</v>
      </c>
      <c r="AD857" s="10">
        <f t="shared" si="302"/>
        <v>6054.6194110593906</v>
      </c>
      <c r="AE857" s="10">
        <f t="shared" si="303"/>
        <v>243.1930740586929</v>
      </c>
      <c r="AJ857" s="4" t="s">
        <v>523</v>
      </c>
      <c r="AK857" s="4" t="s">
        <v>529</v>
      </c>
      <c r="AL857" s="4" t="s">
        <v>44</v>
      </c>
      <c r="AM857" s="4" t="s">
        <v>44</v>
      </c>
      <c r="AN857" s="4">
        <v>112.277623555212</v>
      </c>
    </row>
    <row r="858" spans="1:40">
      <c r="A858" s="121" t="s">
        <v>58</v>
      </c>
      <c r="B858" s="121" t="s">
        <v>59</v>
      </c>
      <c r="C858" s="161"/>
      <c r="D858" s="122" t="s">
        <v>49</v>
      </c>
      <c r="E858" s="123">
        <v>44566</v>
      </c>
      <c r="F858" s="123">
        <v>44566</v>
      </c>
      <c r="G858" s="122" t="s">
        <v>312</v>
      </c>
      <c r="H858" s="122" t="s">
        <v>518</v>
      </c>
      <c r="I858" s="122" t="s">
        <v>154</v>
      </c>
      <c r="J858" s="122" t="s">
        <v>437</v>
      </c>
      <c r="K858" s="122">
        <v>10</v>
      </c>
      <c r="L858" s="123">
        <v>44566</v>
      </c>
      <c r="M858" s="122" t="s">
        <v>224</v>
      </c>
      <c r="N858" s="122">
        <v>60</v>
      </c>
      <c r="O858" s="122">
        <v>5</v>
      </c>
      <c r="P858" s="123">
        <v>44567</v>
      </c>
      <c r="Q858" s="150">
        <v>28.1</v>
      </c>
      <c r="R858" s="150">
        <v>27.79</v>
      </c>
      <c r="S858" s="150">
        <v>26.98</v>
      </c>
      <c r="T858" s="150">
        <v>26.72</v>
      </c>
      <c r="U858" s="121" t="s">
        <v>522</v>
      </c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2"/>
      <c r="AG858" s="122"/>
      <c r="AH858" s="122"/>
      <c r="AI858" s="122"/>
      <c r="AJ858" s="122" t="s">
        <v>523</v>
      </c>
      <c r="AK858" s="122" t="s">
        <v>530</v>
      </c>
      <c r="AL858" s="122" t="s">
        <v>44</v>
      </c>
      <c r="AM858" s="122" t="s">
        <v>44</v>
      </c>
      <c r="AN858" s="122">
        <v>112.277623555212</v>
      </c>
    </row>
    <row r="859" spans="1:40">
      <c r="A859" s="10" t="s">
        <v>235</v>
      </c>
      <c r="B859" s="10" t="s">
        <v>200</v>
      </c>
      <c r="D859" s="4" t="s">
        <v>49</v>
      </c>
      <c r="E859" s="5">
        <v>44572</v>
      </c>
      <c r="F859" s="5">
        <v>44572</v>
      </c>
      <c r="G859" s="4" t="s">
        <v>312</v>
      </c>
      <c r="H859" s="4" t="s">
        <v>518</v>
      </c>
      <c r="I859" s="4" t="s">
        <v>154</v>
      </c>
      <c r="J859" s="4" t="s">
        <v>437</v>
      </c>
      <c r="K859" s="4">
        <v>10</v>
      </c>
      <c r="L859" s="5">
        <v>44572</v>
      </c>
      <c r="M859" s="4" t="s">
        <v>224</v>
      </c>
      <c r="N859" s="4">
        <v>46</v>
      </c>
      <c r="O859" s="4">
        <v>5</v>
      </c>
      <c r="P859" s="5">
        <v>44573</v>
      </c>
      <c r="Q859" s="6">
        <v>31.957660499999999</v>
      </c>
      <c r="R859" s="6">
        <v>32.087820319999999</v>
      </c>
      <c r="S859" s="6">
        <v>24.498429550000001</v>
      </c>
      <c r="T859" s="6">
        <v>25.784969660000002</v>
      </c>
      <c r="AJ859" s="4" t="s">
        <v>531</v>
      </c>
      <c r="AK859" s="4" t="s">
        <v>532</v>
      </c>
      <c r="AL859" s="4" t="s">
        <v>44</v>
      </c>
      <c r="AM859" s="4" t="s">
        <v>44</v>
      </c>
      <c r="AN859" s="4">
        <v>95.500500677912498</v>
      </c>
    </row>
    <row r="860" spans="1:40">
      <c r="A860" s="10" t="s">
        <v>207</v>
      </c>
      <c r="B860" s="10" t="s">
        <v>200</v>
      </c>
      <c r="D860" s="4" t="s">
        <v>49</v>
      </c>
      <c r="E860" s="5">
        <v>44572</v>
      </c>
      <c r="F860" s="5">
        <v>44572</v>
      </c>
      <c r="G860" s="4" t="s">
        <v>312</v>
      </c>
      <c r="H860" s="4" t="s">
        <v>518</v>
      </c>
      <c r="I860" s="4" t="s">
        <v>154</v>
      </c>
      <c r="J860" s="4" t="s">
        <v>437</v>
      </c>
      <c r="K860" s="4">
        <v>10</v>
      </c>
      <c r="L860" s="5">
        <v>44572</v>
      </c>
      <c r="M860" s="4" t="s">
        <v>224</v>
      </c>
      <c r="N860" s="4">
        <v>48</v>
      </c>
      <c r="O860" s="4">
        <v>5</v>
      </c>
      <c r="P860" s="5">
        <v>44573</v>
      </c>
      <c r="Q860" s="6">
        <v>31.180390360000001</v>
      </c>
      <c r="R860" s="6">
        <v>31.434567019999999</v>
      </c>
      <c r="S860" s="6">
        <v>26.522121080000002</v>
      </c>
      <c r="T860" s="6">
        <v>25.588673310000001</v>
      </c>
      <c r="AJ860" s="4" t="s">
        <v>531</v>
      </c>
      <c r="AK860" s="4" t="s">
        <v>533</v>
      </c>
      <c r="AL860" s="4" t="s">
        <v>44</v>
      </c>
      <c r="AM860" s="4" t="s">
        <v>44</v>
      </c>
      <c r="AN860" s="4">
        <v>95.500500677912498</v>
      </c>
    </row>
    <row r="861" spans="1:40">
      <c r="A861" s="10" t="s">
        <v>203</v>
      </c>
      <c r="B861" s="10" t="s">
        <v>200</v>
      </c>
      <c r="D861" s="4" t="s">
        <v>49</v>
      </c>
      <c r="E861" s="5">
        <v>44572</v>
      </c>
      <c r="F861" s="5">
        <v>44572</v>
      </c>
      <c r="G861" s="4" t="s">
        <v>312</v>
      </c>
      <c r="H861" s="4" t="s">
        <v>518</v>
      </c>
      <c r="I861" s="4" t="s">
        <v>154</v>
      </c>
      <c r="J861" s="4" t="s">
        <v>437</v>
      </c>
      <c r="K861" s="4">
        <v>10</v>
      </c>
      <c r="L861" s="5">
        <v>44572</v>
      </c>
      <c r="M861" s="4" t="s">
        <v>224</v>
      </c>
      <c r="N861" s="4">
        <v>46</v>
      </c>
      <c r="O861" s="4">
        <v>5</v>
      </c>
      <c r="P861" s="5">
        <v>44573</v>
      </c>
      <c r="Q861" s="6">
        <v>30.669401860000001</v>
      </c>
      <c r="R861" s="6">
        <v>30.443317440000001</v>
      </c>
      <c r="S861" s="6">
        <v>25.529898339999999</v>
      </c>
      <c r="T861" s="6">
        <v>25.10324009</v>
      </c>
      <c r="AJ861" s="4" t="s">
        <v>531</v>
      </c>
      <c r="AK861" s="4" t="s">
        <v>534</v>
      </c>
      <c r="AL861" s="4" t="s">
        <v>44</v>
      </c>
      <c r="AM861" s="4" t="s">
        <v>44</v>
      </c>
      <c r="AN861" s="4">
        <v>95.500500677912498</v>
      </c>
    </row>
    <row r="862" spans="1:40">
      <c r="A862" s="10" t="s">
        <v>163</v>
      </c>
      <c r="B862" s="10" t="s">
        <v>59</v>
      </c>
      <c r="D862" s="4" t="s">
        <v>49</v>
      </c>
      <c r="E862" s="5">
        <v>44573</v>
      </c>
      <c r="F862" s="5">
        <v>44573</v>
      </c>
      <c r="G862" s="4" t="s">
        <v>312</v>
      </c>
      <c r="H862" s="4" t="s">
        <v>518</v>
      </c>
      <c r="I862" s="4" t="s">
        <v>154</v>
      </c>
      <c r="J862" s="4" t="s">
        <v>437</v>
      </c>
      <c r="K862" s="4">
        <v>10</v>
      </c>
      <c r="L862" s="5">
        <v>44573</v>
      </c>
      <c r="M862" s="4" t="s">
        <v>224</v>
      </c>
      <c r="N862" s="4">
        <v>48</v>
      </c>
      <c r="O862" s="4">
        <v>5</v>
      </c>
      <c r="P862" s="5">
        <v>44209</v>
      </c>
      <c r="Q862" s="6">
        <v>28.493467859999999</v>
      </c>
      <c r="R862" s="6">
        <v>28.235470500000002</v>
      </c>
      <c r="S862" s="6">
        <v>28.283988189999999</v>
      </c>
      <c r="T862" s="6">
        <v>28.391038609999999</v>
      </c>
      <c r="AJ862" s="4" t="s">
        <v>535</v>
      </c>
      <c r="AK862" s="4" t="s">
        <v>536</v>
      </c>
      <c r="AL862" s="4" t="s">
        <v>44</v>
      </c>
      <c r="AM862" s="4" t="s">
        <v>44</v>
      </c>
      <c r="AN862" s="4">
        <v>101.472276969086</v>
      </c>
    </row>
    <row r="863" spans="1:40">
      <c r="A863" s="10" t="s">
        <v>123</v>
      </c>
      <c r="B863" s="10" t="s">
        <v>59</v>
      </c>
      <c r="D863" s="4" t="s">
        <v>49</v>
      </c>
      <c r="E863" s="5">
        <v>44573</v>
      </c>
      <c r="F863" s="5">
        <v>44573</v>
      </c>
      <c r="G863" s="4" t="s">
        <v>312</v>
      </c>
      <c r="H863" s="4" t="s">
        <v>518</v>
      </c>
      <c r="I863" s="4" t="s">
        <v>154</v>
      </c>
      <c r="J863" s="4" t="s">
        <v>437</v>
      </c>
      <c r="K863" s="4">
        <v>10</v>
      </c>
      <c r="L863" s="5">
        <v>44573</v>
      </c>
      <c r="M863" s="4" t="s">
        <v>224</v>
      </c>
      <c r="N863" s="4">
        <v>46</v>
      </c>
      <c r="O863" s="4">
        <v>5</v>
      </c>
      <c r="P863" s="5">
        <v>44209</v>
      </c>
      <c r="Q863" s="6">
        <v>28.937631700000001</v>
      </c>
      <c r="R863" s="6">
        <v>28.822093550000002</v>
      </c>
      <c r="S863" s="6">
        <v>28.48944603</v>
      </c>
      <c r="T863" s="6">
        <v>28.243525089999999</v>
      </c>
      <c r="AJ863" s="4" t="s">
        <v>535</v>
      </c>
      <c r="AK863" s="4" t="s">
        <v>537</v>
      </c>
      <c r="AL863" s="4" t="s">
        <v>44</v>
      </c>
      <c r="AM863" s="4" t="s">
        <v>44</v>
      </c>
      <c r="AN863" s="4">
        <v>101.472276969086</v>
      </c>
    </row>
    <row r="864" spans="1:40">
      <c r="A864" s="10" t="s">
        <v>152</v>
      </c>
      <c r="B864" s="10" t="s">
        <v>59</v>
      </c>
      <c r="D864" s="4" t="s">
        <v>49</v>
      </c>
      <c r="E864" s="5">
        <v>44573</v>
      </c>
      <c r="F864" s="5">
        <v>44573</v>
      </c>
      <c r="G864" s="4" t="s">
        <v>312</v>
      </c>
      <c r="H864" s="4" t="s">
        <v>518</v>
      </c>
      <c r="I864" s="4" t="s">
        <v>154</v>
      </c>
      <c r="J864" s="4" t="s">
        <v>437</v>
      </c>
      <c r="K864" s="4">
        <v>10</v>
      </c>
      <c r="L864" s="5">
        <v>44573</v>
      </c>
      <c r="M864" s="4" t="s">
        <v>224</v>
      </c>
      <c r="N864" s="4">
        <v>44</v>
      </c>
      <c r="O864" s="4">
        <v>5</v>
      </c>
      <c r="P864" s="5">
        <v>44209</v>
      </c>
      <c r="Q864" s="6">
        <v>28.835539409999999</v>
      </c>
      <c r="R864" s="6">
        <v>28.671315379999999</v>
      </c>
      <c r="S864" s="6">
        <v>27.38641694</v>
      </c>
      <c r="T864" s="6">
        <v>27.283558190000001</v>
      </c>
      <c r="AJ864" s="4" t="s">
        <v>535</v>
      </c>
      <c r="AK864" s="4" t="s">
        <v>538</v>
      </c>
      <c r="AL864" s="4" t="s">
        <v>44</v>
      </c>
      <c r="AM864" s="4" t="s">
        <v>44</v>
      </c>
      <c r="AN864" s="4">
        <v>101.472276969086</v>
      </c>
    </row>
    <row r="865" spans="1:40">
      <c r="A865" s="10" t="s">
        <v>349</v>
      </c>
      <c r="B865" s="10" t="s">
        <v>59</v>
      </c>
      <c r="D865" s="4" t="s">
        <v>49</v>
      </c>
      <c r="E865" s="5">
        <v>44573</v>
      </c>
      <c r="F865" s="5">
        <v>44573</v>
      </c>
      <c r="G865" s="4" t="s">
        <v>312</v>
      </c>
      <c r="H865" s="4" t="s">
        <v>518</v>
      </c>
      <c r="I865" s="4" t="s">
        <v>154</v>
      </c>
      <c r="J865" s="4" t="s">
        <v>437</v>
      </c>
      <c r="K865" s="4">
        <v>10</v>
      </c>
      <c r="L865" s="5">
        <v>44573</v>
      </c>
      <c r="M865" s="4" t="s">
        <v>224</v>
      </c>
      <c r="N865" s="4">
        <v>46</v>
      </c>
      <c r="O865" s="4">
        <v>5</v>
      </c>
      <c r="P865" s="5">
        <v>44209</v>
      </c>
      <c r="Q865" s="6">
        <v>34.438654309999997</v>
      </c>
      <c r="R865" s="6">
        <v>34.004608159999997</v>
      </c>
      <c r="S865" s="6">
        <v>26.60687128</v>
      </c>
      <c r="T865" s="6">
        <v>26.679058179999998</v>
      </c>
      <c r="AJ865" s="4" t="s">
        <v>535</v>
      </c>
      <c r="AK865" s="4" t="s">
        <v>539</v>
      </c>
      <c r="AL865" s="4" t="s">
        <v>44</v>
      </c>
      <c r="AM865" s="4" t="s">
        <v>44</v>
      </c>
      <c r="AN865" s="4">
        <v>101.472276969086</v>
      </c>
    </row>
    <row r="866" spans="1:40">
      <c r="A866" s="10" t="s">
        <v>163</v>
      </c>
      <c r="B866" s="10" t="s">
        <v>59</v>
      </c>
      <c r="D866" s="4" t="s">
        <v>42</v>
      </c>
      <c r="E866" s="5">
        <v>44573</v>
      </c>
      <c r="F866" s="5">
        <v>44573</v>
      </c>
      <c r="G866" s="4" t="s">
        <v>312</v>
      </c>
      <c r="H866" s="4" t="s">
        <v>518</v>
      </c>
      <c r="I866" s="4" t="s">
        <v>154</v>
      </c>
      <c r="J866" s="4" t="s">
        <v>437</v>
      </c>
      <c r="K866" s="4">
        <v>10</v>
      </c>
      <c r="L866" s="5">
        <v>44573</v>
      </c>
      <c r="M866" s="4" t="s">
        <v>224</v>
      </c>
      <c r="N866" s="4">
        <v>45</v>
      </c>
      <c r="O866" s="4">
        <v>5</v>
      </c>
      <c r="P866" s="5">
        <v>44209</v>
      </c>
      <c r="Q866" s="6">
        <v>26.517100580000001</v>
      </c>
      <c r="R866" s="6">
        <v>26.475162350000002</v>
      </c>
      <c r="S866" s="6">
        <v>25.34018481</v>
      </c>
      <c r="T866" s="6">
        <v>25.316539299999999</v>
      </c>
      <c r="U866" s="10" t="s">
        <v>540</v>
      </c>
      <c r="V866" s="10">
        <f>IF(Q866&lt;'Master Linear Model'!$B$8, (10^((Q866-'Master Linear Model'!$B$2)/'Master Linear Model'!$A$2)),('Master Linear Model'!$B$7/2))</f>
        <v>7243.7250336019833</v>
      </c>
      <c r="W866" s="10">
        <f>IF(R866&lt;'Master Linear Model'!$B$8, (10^((R866-'Master Linear Model'!$B$2)/'Master Linear Model'!$A$2)),('Master Linear Model'!$B$7/2))</f>
        <v>7438.0764637916736</v>
      </c>
      <c r="X866" s="10">
        <f t="shared" ref="X866:X868" si="304">AVERAGE(V866:W866)</f>
        <v>7340.9007486968285</v>
      </c>
      <c r="Y866" s="10">
        <f t="shared" ref="Y866:Y868" si="305">STDEV(V866:W866)</f>
        <v>137.42721422043391</v>
      </c>
      <c r="Z866" s="10">
        <f t="shared" ref="Z866:Z868" si="306">X866/O866</f>
        <v>1468.1801497393658</v>
      </c>
      <c r="AA866" s="10">
        <f t="shared" ref="AA866:AA868" si="307">Y866/O866</f>
        <v>27.485442844086784</v>
      </c>
      <c r="AB866" s="10">
        <f t="shared" ref="AB866:AB868" si="308">(Z866*N866)/K866</f>
        <v>6606.8106738271454</v>
      </c>
      <c r="AC866" s="10">
        <f t="shared" ref="AC866:AC868" si="309">(AA866*N866)/K866</f>
        <v>123.68449279839054</v>
      </c>
      <c r="AD866" s="10">
        <f t="shared" ref="AD866:AD868" si="310">AB866*100</f>
        <v>660681.06738271448</v>
      </c>
      <c r="AE866" s="10">
        <f t="shared" ref="AE866:AE868" si="311">AC866*100</f>
        <v>12368.449279839053</v>
      </c>
      <c r="AJ866" s="4" t="s">
        <v>535</v>
      </c>
      <c r="AK866" s="4" t="s">
        <v>541</v>
      </c>
      <c r="AL866" s="4" t="s">
        <v>44</v>
      </c>
      <c r="AM866" s="4" t="s">
        <v>44</v>
      </c>
      <c r="AN866" s="4">
        <v>101.472276969086</v>
      </c>
    </row>
    <row r="867" spans="1:40">
      <c r="A867" s="10" t="s">
        <v>152</v>
      </c>
      <c r="B867" s="10" t="s">
        <v>59</v>
      </c>
      <c r="D867" s="4" t="s">
        <v>42</v>
      </c>
      <c r="E867" s="5">
        <v>44573</v>
      </c>
      <c r="F867" s="5">
        <v>44573</v>
      </c>
      <c r="G867" s="4" t="s">
        <v>312</v>
      </c>
      <c r="H867" s="4" t="s">
        <v>518</v>
      </c>
      <c r="I867" s="4" t="s">
        <v>154</v>
      </c>
      <c r="J867" s="4" t="s">
        <v>437</v>
      </c>
      <c r="K867" s="4">
        <v>10</v>
      </c>
      <c r="L867" s="5">
        <v>44573</v>
      </c>
      <c r="M867" s="4" t="s">
        <v>224</v>
      </c>
      <c r="N867" s="4">
        <v>47</v>
      </c>
      <c r="O867" s="4">
        <v>5</v>
      </c>
      <c r="P867" s="5">
        <v>44209</v>
      </c>
      <c r="Q867" s="6">
        <v>29.607573049999999</v>
      </c>
      <c r="R867" s="6">
        <v>29.19654675</v>
      </c>
      <c r="S867" s="6">
        <v>26.377082099999999</v>
      </c>
      <c r="T867" s="6">
        <v>25.901347860000001</v>
      </c>
      <c r="V867" s="10">
        <f>IF(Q867&lt;'Master Linear Model'!$B$8, (10^((Q867-'Master Linear Model'!$B$2)/'Master Linear Model'!$A$2)),('Master Linear Model'!$B$7/2))</f>
        <v>1029.465796401541</v>
      </c>
      <c r="W867" s="10">
        <f>IF(R867&lt;'Master Linear Model'!$B$8, (10^((R867-'Master Linear Model'!$B$2)/'Master Linear Model'!$A$2)),('Master Linear Model'!$B$7/2))</f>
        <v>1334.4665242964086</v>
      </c>
      <c r="X867" s="10">
        <f t="shared" si="304"/>
        <v>1181.9661603489749</v>
      </c>
      <c r="Y867" s="10">
        <f t="shared" si="305"/>
        <v>215.66808296129255</v>
      </c>
      <c r="Z867" s="10">
        <f t="shared" si="306"/>
        <v>236.39323206979498</v>
      </c>
      <c r="AA867" s="10">
        <f t="shared" si="307"/>
        <v>43.133616592258512</v>
      </c>
      <c r="AB867" s="10">
        <f t="shared" si="308"/>
        <v>1111.0481907280364</v>
      </c>
      <c r="AC867" s="10">
        <f t="shared" si="309"/>
        <v>202.72799798361501</v>
      </c>
      <c r="AD867" s="10">
        <f t="shared" si="310"/>
        <v>111104.81907280364</v>
      </c>
      <c r="AE867" s="10">
        <f t="shared" si="311"/>
        <v>20272.799798361502</v>
      </c>
      <c r="AJ867" s="4" t="s">
        <v>535</v>
      </c>
      <c r="AK867" s="4" t="s">
        <v>542</v>
      </c>
      <c r="AL867" s="4" t="s">
        <v>44</v>
      </c>
      <c r="AM867" s="4" t="s">
        <v>44</v>
      </c>
      <c r="AN867" s="4">
        <v>101.472276969086</v>
      </c>
    </row>
    <row r="868" spans="1:40">
      <c r="A868" s="10" t="s">
        <v>58</v>
      </c>
      <c r="B868" s="10" t="s">
        <v>59</v>
      </c>
      <c r="D868" s="4" t="s">
        <v>42</v>
      </c>
      <c r="E868" s="5">
        <v>44571</v>
      </c>
      <c r="F868" s="5">
        <v>44571</v>
      </c>
      <c r="G868" s="4" t="s">
        <v>312</v>
      </c>
      <c r="H868" s="4" t="s">
        <v>518</v>
      </c>
      <c r="I868" s="4" t="s">
        <v>154</v>
      </c>
      <c r="J868" s="4" t="s">
        <v>437</v>
      </c>
      <c r="K868" s="4">
        <v>10</v>
      </c>
      <c r="L868" s="5">
        <v>44571</v>
      </c>
      <c r="M868" s="4" t="s">
        <v>224</v>
      </c>
      <c r="N868" s="4">
        <v>41</v>
      </c>
      <c r="O868" s="4">
        <v>5</v>
      </c>
      <c r="P868" s="5">
        <v>44573</v>
      </c>
      <c r="Q868" s="6">
        <v>34.427087409999999</v>
      </c>
      <c r="R868" s="6">
        <v>35.063908310000002</v>
      </c>
      <c r="S868" s="6">
        <v>25.304361889999999</v>
      </c>
      <c r="T868" s="6">
        <v>25.471395950000002</v>
      </c>
      <c r="V868" s="10">
        <f>IF(Q868&lt;'Master Linear Model'!$B$8, (10^((Q868-'Master Linear Model'!$B$2)/'Master Linear Model'!$A$2)),('Master Linear Model'!$B$7/2))</f>
        <v>49.112357344486902</v>
      </c>
      <c r="W868" s="10">
        <f>IF(R868&lt;'Master Linear Model'!$B$8, (10^((R868-'Master Linear Model'!$B$2)/'Master Linear Model'!$A$2)),('Master Linear Model'!$B$7/2))</f>
        <v>32.853855405860507</v>
      </c>
      <c r="X868" s="10">
        <f t="shared" si="304"/>
        <v>40.983106375173705</v>
      </c>
      <c r="Y868" s="10">
        <f t="shared" si="305"/>
        <v>11.496496972737351</v>
      </c>
      <c r="Z868" s="10">
        <f t="shared" si="306"/>
        <v>8.1966212750347403</v>
      </c>
      <c r="AA868" s="10">
        <f t="shared" si="307"/>
        <v>2.2992993945474702</v>
      </c>
      <c r="AB868" s="10">
        <f t="shared" si="308"/>
        <v>33.606147227642438</v>
      </c>
      <c r="AC868" s="10">
        <f t="shared" si="309"/>
        <v>9.4271275176446281</v>
      </c>
      <c r="AD868" s="10">
        <f t="shared" si="310"/>
        <v>3360.6147227642437</v>
      </c>
      <c r="AE868" s="10">
        <f t="shared" si="311"/>
        <v>942.71275176446284</v>
      </c>
      <c r="AJ868" s="4" t="s">
        <v>531</v>
      </c>
      <c r="AK868" s="4" t="s">
        <v>543</v>
      </c>
      <c r="AL868" s="4" t="s">
        <v>44</v>
      </c>
      <c r="AM868" s="4" t="s">
        <v>44</v>
      </c>
      <c r="AN868" s="4">
        <v>95.500500677912498</v>
      </c>
    </row>
    <row r="869" spans="1:40">
      <c r="A869" s="10" t="s">
        <v>58</v>
      </c>
      <c r="B869" s="10" t="s">
        <v>59</v>
      </c>
      <c r="D869" s="4" t="s">
        <v>49</v>
      </c>
      <c r="E869" s="5">
        <v>44572</v>
      </c>
      <c r="F869" s="5">
        <v>44572</v>
      </c>
      <c r="G869" s="4" t="s">
        <v>312</v>
      </c>
      <c r="H869" s="4" t="s">
        <v>518</v>
      </c>
      <c r="I869" s="4" t="s">
        <v>154</v>
      </c>
      <c r="J869" s="4" t="s">
        <v>437</v>
      </c>
      <c r="K869" s="4">
        <v>10</v>
      </c>
      <c r="L869" s="5">
        <v>44572</v>
      </c>
      <c r="M869" s="4" t="s">
        <v>224</v>
      </c>
      <c r="N869" s="4">
        <v>46</v>
      </c>
      <c r="O869" s="4">
        <v>5</v>
      </c>
      <c r="P869" s="5">
        <v>44573</v>
      </c>
      <c r="Q869" s="6">
        <v>31.106989859999999</v>
      </c>
      <c r="R869" s="6">
        <v>31.763686400000001</v>
      </c>
      <c r="S869" s="6">
        <v>26.32537151</v>
      </c>
      <c r="T869" s="6">
        <v>26.682524300000001</v>
      </c>
      <c r="AJ869" s="4" t="s">
        <v>531</v>
      </c>
      <c r="AK869" s="4" t="s">
        <v>544</v>
      </c>
      <c r="AL869" s="4" t="s">
        <v>44</v>
      </c>
      <c r="AM869" s="4" t="s">
        <v>44</v>
      </c>
      <c r="AN869" s="4">
        <v>95.500500677912498</v>
      </c>
    </row>
    <row r="870" spans="1:40">
      <c r="A870" s="10" t="s">
        <v>234</v>
      </c>
      <c r="B870" s="10" t="s">
        <v>200</v>
      </c>
      <c r="D870" s="4" t="s">
        <v>49</v>
      </c>
      <c r="E870" s="5">
        <v>44572</v>
      </c>
      <c r="F870" s="5">
        <v>44572</v>
      </c>
      <c r="G870" s="4" t="s">
        <v>312</v>
      </c>
      <c r="H870" s="4" t="s">
        <v>518</v>
      </c>
      <c r="I870" s="4" t="s">
        <v>154</v>
      </c>
      <c r="J870" s="4" t="s">
        <v>437</v>
      </c>
      <c r="K870" s="4">
        <v>10</v>
      </c>
      <c r="L870" s="5">
        <v>44572</v>
      </c>
      <c r="M870" s="4" t="s">
        <v>224</v>
      </c>
      <c r="N870" s="4">
        <v>48</v>
      </c>
      <c r="O870" s="4">
        <v>5</v>
      </c>
      <c r="P870" s="5">
        <v>44573</v>
      </c>
      <c r="Q870" s="6">
        <v>31.660607240000001</v>
      </c>
      <c r="R870" s="6">
        <v>31.423361610000001</v>
      </c>
      <c r="S870" s="6">
        <v>25.970415760000002</v>
      </c>
      <c r="T870" s="6">
        <v>25.221897590000001</v>
      </c>
      <c r="AJ870" s="4" t="s">
        <v>531</v>
      </c>
      <c r="AK870" s="4" t="s">
        <v>545</v>
      </c>
      <c r="AL870" s="4" t="s">
        <v>44</v>
      </c>
      <c r="AM870" s="4" t="s">
        <v>44</v>
      </c>
      <c r="AN870" s="4">
        <v>95.500500677912498</v>
      </c>
    </row>
    <row r="871" spans="1:40">
      <c r="A871" s="10" t="s">
        <v>232</v>
      </c>
      <c r="B871" s="10" t="s">
        <v>200</v>
      </c>
      <c r="D871" s="4" t="s">
        <v>49</v>
      </c>
      <c r="E871" s="5">
        <v>44572</v>
      </c>
      <c r="F871" s="5">
        <v>44572</v>
      </c>
      <c r="G871" s="4" t="s">
        <v>312</v>
      </c>
      <c r="H871" s="4" t="s">
        <v>518</v>
      </c>
      <c r="I871" s="4" t="s">
        <v>154</v>
      </c>
      <c r="J871" s="4" t="s">
        <v>437</v>
      </c>
      <c r="K871" s="4">
        <v>10</v>
      </c>
      <c r="L871" s="5">
        <v>44572</v>
      </c>
      <c r="M871" s="4" t="s">
        <v>224</v>
      </c>
      <c r="N871" s="4">
        <v>50</v>
      </c>
      <c r="O871" s="4">
        <v>5</v>
      </c>
      <c r="P871" s="5">
        <v>44573</v>
      </c>
      <c r="Q871" s="6">
        <v>39.105850359999998</v>
      </c>
      <c r="R871" s="6">
        <v>39.786612779999999</v>
      </c>
      <c r="S871" s="6">
        <v>28.377058389999998</v>
      </c>
      <c r="T871" s="6">
        <v>28.160147169999998</v>
      </c>
      <c r="AJ871" s="4" t="s">
        <v>531</v>
      </c>
      <c r="AK871" s="4" t="s">
        <v>546</v>
      </c>
      <c r="AL871" s="4" t="s">
        <v>44</v>
      </c>
      <c r="AM871" s="4" t="s">
        <v>44</v>
      </c>
      <c r="AN871" s="4">
        <v>95.500500677912498</v>
      </c>
    </row>
    <row r="872" spans="1:40">
      <c r="A872" s="10" t="s">
        <v>209</v>
      </c>
      <c r="B872" s="10" t="s">
        <v>200</v>
      </c>
      <c r="D872" s="4" t="s">
        <v>49</v>
      </c>
      <c r="E872" s="5">
        <v>44572</v>
      </c>
      <c r="F872" s="5">
        <v>44572</v>
      </c>
      <c r="G872" s="4" t="s">
        <v>312</v>
      </c>
      <c r="H872" s="4" t="s">
        <v>518</v>
      </c>
      <c r="I872" s="4" t="s">
        <v>154</v>
      </c>
      <c r="J872" s="4" t="s">
        <v>437</v>
      </c>
      <c r="K872" s="4">
        <v>10</v>
      </c>
      <c r="L872" s="5">
        <v>44572</v>
      </c>
      <c r="M872" s="4" t="s">
        <v>224</v>
      </c>
      <c r="N872" s="4">
        <v>46</v>
      </c>
      <c r="O872" s="4">
        <v>5</v>
      </c>
      <c r="P872" s="5">
        <v>44573</v>
      </c>
      <c r="Q872" s="6">
        <v>31.308180159999999</v>
      </c>
      <c r="R872" s="6">
        <v>31.324290229999999</v>
      </c>
      <c r="S872" s="6">
        <v>25.85710126</v>
      </c>
      <c r="T872" s="6">
        <v>25.763409070000002</v>
      </c>
      <c r="AJ872" s="4" t="s">
        <v>531</v>
      </c>
      <c r="AK872" s="4" t="s">
        <v>547</v>
      </c>
      <c r="AL872" s="4" t="s">
        <v>44</v>
      </c>
      <c r="AM872" s="4" t="s">
        <v>44</v>
      </c>
      <c r="AN872" s="4">
        <v>95.500500677912498</v>
      </c>
    </row>
    <row r="873" spans="1:40">
      <c r="A873" s="10" t="s">
        <v>208</v>
      </c>
      <c r="B873" s="10" t="s">
        <v>200</v>
      </c>
      <c r="D873" s="4" t="s">
        <v>49</v>
      </c>
      <c r="E873" s="5">
        <v>44572</v>
      </c>
      <c r="F873" s="5">
        <v>44572</v>
      </c>
      <c r="G873" s="4" t="s">
        <v>312</v>
      </c>
      <c r="H873" s="4" t="s">
        <v>518</v>
      </c>
      <c r="I873" s="4" t="s">
        <v>154</v>
      </c>
      <c r="J873" s="4" t="s">
        <v>437</v>
      </c>
      <c r="K873" s="4">
        <v>10</v>
      </c>
      <c r="L873" s="5">
        <v>44572</v>
      </c>
      <c r="M873" s="4" t="s">
        <v>224</v>
      </c>
      <c r="N873" s="4">
        <v>47</v>
      </c>
      <c r="O873" s="4">
        <v>5</v>
      </c>
      <c r="P873" s="5">
        <v>44573</v>
      </c>
      <c r="Q873" s="6">
        <v>31.342728019999999</v>
      </c>
      <c r="R873" s="6">
        <v>31.263983199999998</v>
      </c>
      <c r="S873" s="6">
        <v>25.74418318</v>
      </c>
      <c r="T873" s="6">
        <v>26.13138348</v>
      </c>
      <c r="AJ873" s="4" t="s">
        <v>531</v>
      </c>
      <c r="AK873" s="4" t="s">
        <v>548</v>
      </c>
      <c r="AL873" s="4" t="s">
        <v>44</v>
      </c>
      <c r="AM873" s="4" t="s">
        <v>44</v>
      </c>
      <c r="AN873" s="4">
        <v>95.500500677912498</v>
      </c>
    </row>
    <row r="874" spans="1:40">
      <c r="A874" s="10" t="s">
        <v>230</v>
      </c>
      <c r="B874" s="10" t="s">
        <v>200</v>
      </c>
      <c r="D874" s="4" t="s">
        <v>49</v>
      </c>
      <c r="E874" s="5">
        <v>44572</v>
      </c>
      <c r="F874" s="5">
        <v>44572</v>
      </c>
      <c r="G874" s="4" t="s">
        <v>312</v>
      </c>
      <c r="H874" s="4" t="s">
        <v>518</v>
      </c>
      <c r="I874" s="4" t="s">
        <v>154</v>
      </c>
      <c r="J874" s="4" t="s">
        <v>437</v>
      </c>
      <c r="K874" s="4">
        <v>10</v>
      </c>
      <c r="L874" s="5">
        <v>44572</v>
      </c>
      <c r="M874" s="4" t="s">
        <v>224</v>
      </c>
      <c r="N874" s="4">
        <v>48</v>
      </c>
      <c r="O874" s="4">
        <v>5</v>
      </c>
      <c r="P874" s="5">
        <v>44573</v>
      </c>
      <c r="Q874" s="6">
        <v>37.6027725</v>
      </c>
      <c r="R874" s="6">
        <v>38.785760500000002</v>
      </c>
      <c r="S874" s="6">
        <v>26.706973510000001</v>
      </c>
      <c r="T874" s="6">
        <v>27.340424939999998</v>
      </c>
      <c r="AJ874" s="4" t="s">
        <v>531</v>
      </c>
      <c r="AK874" s="4" t="s">
        <v>549</v>
      </c>
      <c r="AL874" s="4" t="s">
        <v>44</v>
      </c>
      <c r="AM874" s="4" t="s">
        <v>44</v>
      </c>
      <c r="AN874" s="4">
        <v>95.500500677912498</v>
      </c>
    </row>
    <row r="875" spans="1:40">
      <c r="A875" s="121" t="s">
        <v>213</v>
      </c>
      <c r="B875" s="121" t="s">
        <v>200</v>
      </c>
      <c r="C875" s="161"/>
      <c r="D875" s="122" t="s">
        <v>49</v>
      </c>
      <c r="E875" s="123">
        <v>44572</v>
      </c>
      <c r="F875" s="123">
        <v>44572</v>
      </c>
      <c r="G875" s="122" t="s">
        <v>312</v>
      </c>
      <c r="H875" s="122" t="s">
        <v>518</v>
      </c>
      <c r="I875" s="122" t="s">
        <v>154</v>
      </c>
      <c r="J875" s="122" t="s">
        <v>437</v>
      </c>
      <c r="K875" s="122">
        <v>10</v>
      </c>
      <c r="L875" s="123">
        <v>44572</v>
      </c>
      <c r="M875" s="122" t="s">
        <v>224</v>
      </c>
      <c r="N875" s="122">
        <v>46</v>
      </c>
      <c r="O875" s="122">
        <v>5</v>
      </c>
      <c r="P875" s="123">
        <v>44573</v>
      </c>
      <c r="Q875" s="150" t="s">
        <v>47</v>
      </c>
      <c r="R875" s="150" t="s">
        <v>47</v>
      </c>
      <c r="S875" s="150">
        <v>33.712916849999999</v>
      </c>
      <c r="T875" s="150">
        <v>33.028663780000002</v>
      </c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2"/>
      <c r="AG875" s="122"/>
      <c r="AH875" s="122"/>
      <c r="AI875" s="122"/>
      <c r="AJ875" s="122" t="s">
        <v>531</v>
      </c>
      <c r="AK875" s="122" t="s">
        <v>550</v>
      </c>
      <c r="AL875" s="122" t="s">
        <v>44</v>
      </c>
      <c r="AM875" s="122" t="s">
        <v>44</v>
      </c>
      <c r="AN875" s="122">
        <v>95.500500677912498</v>
      </c>
    </row>
    <row r="876" spans="1:40">
      <c r="A876" s="10" t="s">
        <v>205</v>
      </c>
      <c r="B876" s="10" t="s">
        <v>200</v>
      </c>
      <c r="D876" s="4" t="s">
        <v>49</v>
      </c>
      <c r="E876" s="5">
        <v>44580</v>
      </c>
      <c r="F876" s="5">
        <v>44580</v>
      </c>
      <c r="G876" s="4" t="s">
        <v>312</v>
      </c>
      <c r="H876" s="4" t="s">
        <v>518</v>
      </c>
      <c r="I876" s="4" t="s">
        <v>154</v>
      </c>
      <c r="J876" s="4" t="s">
        <v>437</v>
      </c>
      <c r="K876" s="4">
        <v>10</v>
      </c>
      <c r="L876" s="5">
        <v>44580</v>
      </c>
      <c r="M876" s="4" t="s">
        <v>224</v>
      </c>
      <c r="N876" s="4">
        <v>43</v>
      </c>
      <c r="O876" s="4">
        <v>5</v>
      </c>
      <c r="P876" s="5">
        <v>44581</v>
      </c>
      <c r="Q876" s="6">
        <v>32.904818059999997</v>
      </c>
      <c r="R876" s="6">
        <v>32.278656099999999</v>
      </c>
      <c r="S876" s="6">
        <v>26.122992830000001</v>
      </c>
      <c r="T876" s="6">
        <v>25.733202519999999</v>
      </c>
      <c r="AJ876" s="4" t="s">
        <v>551</v>
      </c>
      <c r="AK876" s="4" t="s">
        <v>552</v>
      </c>
      <c r="AL876" s="4" t="s">
        <v>44</v>
      </c>
      <c r="AM876" s="4" t="s">
        <v>154</v>
      </c>
    </row>
    <row r="877" spans="1:40">
      <c r="A877" s="10" t="s">
        <v>235</v>
      </c>
      <c r="B877" s="10" t="s">
        <v>200</v>
      </c>
      <c r="D877" s="4" t="s">
        <v>49</v>
      </c>
      <c r="E877" s="5">
        <v>44580</v>
      </c>
      <c r="F877" s="5">
        <v>44580</v>
      </c>
      <c r="G877" s="4" t="s">
        <v>312</v>
      </c>
      <c r="H877" s="4" t="s">
        <v>518</v>
      </c>
      <c r="I877" s="4" t="s">
        <v>154</v>
      </c>
      <c r="J877" s="4" t="s">
        <v>437</v>
      </c>
      <c r="K877" s="4">
        <v>10</v>
      </c>
      <c r="L877" s="5">
        <v>44580</v>
      </c>
      <c r="M877" s="4" t="s">
        <v>224</v>
      </c>
      <c r="N877" s="4">
        <v>43</v>
      </c>
      <c r="O877" s="4">
        <v>5</v>
      </c>
      <c r="P877" s="5">
        <v>44581</v>
      </c>
      <c r="Q877" s="6">
        <v>31.248648060000001</v>
      </c>
      <c r="R877" s="6">
        <v>31.344502250000001</v>
      </c>
      <c r="S877" s="6">
        <v>25.266189700000002</v>
      </c>
      <c r="T877" s="6">
        <v>25.618542699999999</v>
      </c>
      <c r="AJ877" s="4" t="s">
        <v>551</v>
      </c>
      <c r="AK877" s="4" t="s">
        <v>553</v>
      </c>
      <c r="AL877" s="4" t="s">
        <v>44</v>
      </c>
      <c r="AM877" s="4" t="s">
        <v>154</v>
      </c>
    </row>
    <row r="878" spans="1:40">
      <c r="A878" s="10" t="s">
        <v>207</v>
      </c>
      <c r="B878" s="10" t="s">
        <v>200</v>
      </c>
      <c r="D878" s="4" t="s">
        <v>49</v>
      </c>
      <c r="E878" s="5">
        <v>44580</v>
      </c>
      <c r="F878" s="5">
        <v>44580</v>
      </c>
      <c r="G878" s="4" t="s">
        <v>312</v>
      </c>
      <c r="H878" s="4" t="s">
        <v>518</v>
      </c>
      <c r="I878" s="4" t="s">
        <v>154</v>
      </c>
      <c r="J878" s="4" t="s">
        <v>437</v>
      </c>
      <c r="K878" s="4">
        <v>10</v>
      </c>
      <c r="L878" s="5">
        <v>44580</v>
      </c>
      <c r="M878" s="4" t="s">
        <v>224</v>
      </c>
      <c r="N878" s="4">
        <v>43</v>
      </c>
      <c r="O878" s="4">
        <v>5</v>
      </c>
      <c r="P878" s="5">
        <v>44581</v>
      </c>
      <c r="Q878" s="6">
        <v>29.618252989999998</v>
      </c>
      <c r="R878" s="6">
        <v>29.36861219</v>
      </c>
      <c r="S878" s="6">
        <v>26.271072579999998</v>
      </c>
      <c r="T878" s="6">
        <v>25.862361719999999</v>
      </c>
      <c r="AJ878" s="4" t="s">
        <v>551</v>
      </c>
      <c r="AK878" s="4" t="s">
        <v>554</v>
      </c>
      <c r="AL878" s="4" t="s">
        <v>44</v>
      </c>
      <c r="AM878" s="4" t="s">
        <v>154</v>
      </c>
    </row>
    <row r="879" spans="1:40">
      <c r="A879" s="10" t="s">
        <v>196</v>
      </c>
      <c r="B879" s="10" t="s">
        <v>61</v>
      </c>
      <c r="D879" s="4" t="s">
        <v>49</v>
      </c>
      <c r="E879" s="5">
        <v>44581</v>
      </c>
      <c r="F879" s="5">
        <v>44581</v>
      </c>
      <c r="G879" s="4" t="s">
        <v>312</v>
      </c>
      <c r="H879" s="4" t="s">
        <v>518</v>
      </c>
      <c r="I879" s="4" t="s">
        <v>154</v>
      </c>
      <c r="J879" s="4" t="s">
        <v>437</v>
      </c>
      <c r="K879" s="4">
        <v>10</v>
      </c>
      <c r="L879" s="5">
        <v>44581</v>
      </c>
      <c r="M879" s="4" t="s">
        <v>224</v>
      </c>
      <c r="N879" s="4">
        <v>43</v>
      </c>
      <c r="O879" s="4">
        <v>5</v>
      </c>
      <c r="P879" s="5">
        <v>44582</v>
      </c>
      <c r="Q879" s="6">
        <v>31.270587370000001</v>
      </c>
      <c r="R879" s="6">
        <v>31.209220049999999</v>
      </c>
      <c r="S879" s="6">
        <v>24.56828651</v>
      </c>
      <c r="T879" s="6">
        <v>24.156879740000001</v>
      </c>
      <c r="AJ879" s="4" t="s">
        <v>555</v>
      </c>
      <c r="AK879" s="4" t="s">
        <v>556</v>
      </c>
      <c r="AL879" s="4" t="s">
        <v>44</v>
      </c>
      <c r="AM879" s="4" t="s">
        <v>44</v>
      </c>
      <c r="AN879" s="4">
        <v>102.811519437385</v>
      </c>
    </row>
    <row r="880" spans="1:40">
      <c r="A880" s="10" t="s">
        <v>203</v>
      </c>
      <c r="B880" s="10" t="s">
        <v>200</v>
      </c>
      <c r="D880" s="4" t="s">
        <v>49</v>
      </c>
      <c r="E880" s="5">
        <v>44580</v>
      </c>
      <c r="F880" s="5">
        <v>44580</v>
      </c>
      <c r="G880" s="4" t="s">
        <v>312</v>
      </c>
      <c r="H880" s="4" t="s">
        <v>518</v>
      </c>
      <c r="I880" s="4" t="s">
        <v>154</v>
      </c>
      <c r="J880" s="4" t="s">
        <v>437</v>
      </c>
      <c r="K880" s="4">
        <v>10</v>
      </c>
      <c r="L880" s="5">
        <v>44580</v>
      </c>
      <c r="M880" s="4" t="s">
        <v>224</v>
      </c>
      <c r="N880" s="4">
        <v>42</v>
      </c>
      <c r="O880" s="4">
        <v>5</v>
      </c>
      <c r="P880" s="5">
        <v>44581</v>
      </c>
      <c r="Q880" s="6">
        <v>31.936550090000001</v>
      </c>
      <c r="R880" s="6">
        <v>31.863197400000001</v>
      </c>
      <c r="S880" s="6">
        <v>27.07839543</v>
      </c>
      <c r="T880" s="6">
        <v>26.22357921</v>
      </c>
      <c r="AJ880" s="4" t="s">
        <v>551</v>
      </c>
      <c r="AK880" s="4" t="s">
        <v>557</v>
      </c>
      <c r="AL880" s="4" t="s">
        <v>44</v>
      </c>
      <c r="AM880" s="4" t="s">
        <v>154</v>
      </c>
    </row>
    <row r="881" spans="1:40">
      <c r="A881" s="10" t="s">
        <v>163</v>
      </c>
      <c r="B881" s="10" t="s">
        <v>59</v>
      </c>
      <c r="D881" s="4" t="s">
        <v>49</v>
      </c>
      <c r="E881" s="5">
        <v>44581</v>
      </c>
      <c r="F881" s="5">
        <v>44581</v>
      </c>
      <c r="G881" s="4" t="s">
        <v>312</v>
      </c>
      <c r="H881" s="4" t="s">
        <v>518</v>
      </c>
      <c r="I881" s="4" t="s">
        <v>154</v>
      </c>
      <c r="J881" s="4" t="s">
        <v>437</v>
      </c>
      <c r="K881" s="4">
        <v>10</v>
      </c>
      <c r="L881" s="5">
        <v>44581</v>
      </c>
      <c r="M881" s="4" t="s">
        <v>224</v>
      </c>
      <c r="N881" s="4">
        <v>43</v>
      </c>
      <c r="O881" s="4">
        <v>5</v>
      </c>
      <c r="P881" s="5">
        <v>44582</v>
      </c>
      <c r="Q881" s="6">
        <v>29.291121499999999</v>
      </c>
      <c r="R881" s="6">
        <v>29.361738290000002</v>
      </c>
      <c r="S881" s="6">
        <v>27.057682499999999</v>
      </c>
      <c r="T881" s="6">
        <v>27.49860705</v>
      </c>
      <c r="AJ881" s="4" t="s">
        <v>555</v>
      </c>
      <c r="AK881" s="4" t="s">
        <v>558</v>
      </c>
      <c r="AL881" s="4" t="s">
        <v>44</v>
      </c>
      <c r="AM881" s="4" t="s">
        <v>44</v>
      </c>
      <c r="AN881" s="4">
        <v>102.811519437385</v>
      </c>
    </row>
    <row r="882" spans="1:40">
      <c r="A882" s="10" t="s">
        <v>123</v>
      </c>
      <c r="B882" s="10" t="s">
        <v>59</v>
      </c>
      <c r="D882" s="4" t="s">
        <v>49</v>
      </c>
      <c r="E882" s="5">
        <v>44581</v>
      </c>
      <c r="F882" s="5">
        <v>44581</v>
      </c>
      <c r="G882" s="4" t="s">
        <v>312</v>
      </c>
      <c r="H882" s="4" t="s">
        <v>518</v>
      </c>
      <c r="I882" s="4" t="s">
        <v>154</v>
      </c>
      <c r="J882" s="4" t="s">
        <v>437</v>
      </c>
      <c r="K882" s="4">
        <v>10</v>
      </c>
      <c r="L882" s="5">
        <v>44581</v>
      </c>
      <c r="M882" s="4" t="s">
        <v>224</v>
      </c>
      <c r="N882" s="4">
        <v>44</v>
      </c>
      <c r="O882" s="4">
        <v>5</v>
      </c>
      <c r="P882" s="5">
        <v>44582</v>
      </c>
      <c r="Q882" s="6">
        <v>29.02545718</v>
      </c>
      <c r="R882" s="6">
        <v>29.062578640000002</v>
      </c>
      <c r="S882" s="6">
        <v>25.068919619999999</v>
      </c>
      <c r="T882" s="6">
        <v>25.363418639999999</v>
      </c>
      <c r="AJ882" s="4" t="s">
        <v>555</v>
      </c>
      <c r="AK882" s="4" t="s">
        <v>559</v>
      </c>
      <c r="AL882" s="4" t="s">
        <v>44</v>
      </c>
      <c r="AM882" s="4" t="s">
        <v>44</v>
      </c>
      <c r="AN882" s="4">
        <v>102.811519437385</v>
      </c>
    </row>
    <row r="883" spans="1:40">
      <c r="A883" s="10" t="s">
        <v>152</v>
      </c>
      <c r="B883" s="10" t="s">
        <v>59</v>
      </c>
      <c r="D883" s="4" t="s">
        <v>49</v>
      </c>
      <c r="E883" s="5">
        <v>44581</v>
      </c>
      <c r="F883" s="5">
        <v>44581</v>
      </c>
      <c r="G883" s="4" t="s">
        <v>312</v>
      </c>
      <c r="H883" s="4" t="s">
        <v>518</v>
      </c>
      <c r="I883" s="4" t="s">
        <v>154</v>
      </c>
      <c r="J883" s="4" t="s">
        <v>437</v>
      </c>
      <c r="K883" s="4">
        <v>10</v>
      </c>
      <c r="L883" s="5">
        <v>44581</v>
      </c>
      <c r="M883" s="4" t="s">
        <v>224</v>
      </c>
      <c r="N883" s="4">
        <v>42</v>
      </c>
      <c r="O883" s="4">
        <v>5</v>
      </c>
      <c r="P883" s="5">
        <v>44582</v>
      </c>
      <c r="Q883" s="6">
        <v>29.495447739999999</v>
      </c>
      <c r="R883" s="6">
        <v>29.080926980000001</v>
      </c>
      <c r="S883" s="6">
        <v>23.98430973</v>
      </c>
      <c r="T883" s="6">
        <v>24.093341880000001</v>
      </c>
      <c r="AJ883" s="4" t="s">
        <v>555</v>
      </c>
      <c r="AK883" s="4" t="s">
        <v>560</v>
      </c>
      <c r="AL883" s="4" t="s">
        <v>44</v>
      </c>
      <c r="AM883" s="4" t="s">
        <v>44</v>
      </c>
      <c r="AN883" s="4">
        <v>102.811519437385</v>
      </c>
    </row>
    <row r="884" spans="1:40">
      <c r="A884" s="10" t="s">
        <v>349</v>
      </c>
      <c r="B884" s="10" t="s">
        <v>59</v>
      </c>
      <c r="D884" s="4" t="s">
        <v>49</v>
      </c>
      <c r="E884" s="5">
        <v>44581</v>
      </c>
      <c r="F884" s="5">
        <v>44581</v>
      </c>
      <c r="G884" s="4" t="s">
        <v>312</v>
      </c>
      <c r="H884" s="4" t="s">
        <v>518</v>
      </c>
      <c r="I884" s="4" t="s">
        <v>154</v>
      </c>
      <c r="J884" s="4" t="s">
        <v>437</v>
      </c>
      <c r="K884" s="4">
        <v>10</v>
      </c>
      <c r="L884" s="5">
        <v>44581</v>
      </c>
      <c r="M884" s="4" t="s">
        <v>224</v>
      </c>
      <c r="N884" s="4">
        <v>43</v>
      </c>
      <c r="O884" s="4">
        <v>5</v>
      </c>
      <c r="P884" s="5">
        <v>44582</v>
      </c>
      <c r="Q884" s="6">
        <v>33.840176110000002</v>
      </c>
      <c r="R884" s="6">
        <v>33.54465828</v>
      </c>
      <c r="S884" s="6">
        <v>24.504711180000001</v>
      </c>
      <c r="T884" s="6">
        <v>24.567732070000002</v>
      </c>
      <c r="AJ884" s="4" t="s">
        <v>555</v>
      </c>
      <c r="AK884" s="4" t="s">
        <v>561</v>
      </c>
      <c r="AL884" s="4" t="s">
        <v>44</v>
      </c>
      <c r="AM884" s="4" t="s">
        <v>44</v>
      </c>
      <c r="AN884" s="4">
        <v>102.811519437385</v>
      </c>
    </row>
    <row r="885" spans="1:40">
      <c r="A885" s="10" t="s">
        <v>163</v>
      </c>
      <c r="B885" s="10" t="s">
        <v>59</v>
      </c>
      <c r="D885" s="4" t="s">
        <v>42</v>
      </c>
      <c r="E885" s="5">
        <v>44581</v>
      </c>
      <c r="F885" s="5">
        <v>44581</v>
      </c>
      <c r="G885" s="4" t="s">
        <v>312</v>
      </c>
      <c r="H885" s="4" t="s">
        <v>518</v>
      </c>
      <c r="I885" s="4" t="s">
        <v>154</v>
      </c>
      <c r="J885" s="4" t="s">
        <v>437</v>
      </c>
      <c r="K885" s="4">
        <v>10</v>
      </c>
      <c r="L885" s="5">
        <v>44581</v>
      </c>
      <c r="M885" s="4" t="s">
        <v>224</v>
      </c>
      <c r="N885" s="4">
        <v>43</v>
      </c>
      <c r="O885" s="4">
        <v>5</v>
      </c>
      <c r="P885" s="5">
        <v>44582</v>
      </c>
      <c r="Q885" s="6">
        <v>30.252377289999998</v>
      </c>
      <c r="R885" s="6">
        <v>30.217537979999999</v>
      </c>
      <c r="S885" s="6">
        <v>23.816734350000001</v>
      </c>
      <c r="T885" s="6">
        <v>23.763164029999999</v>
      </c>
      <c r="V885" s="10">
        <f>IF(Q885&lt;'Master Linear Model'!$B$8, (10^((Q885-'Master Linear Model'!$B$2)/'Master Linear Model'!$A$2)),('Master Linear Model'!$B$7/2))</f>
        <v>685.20196502190311</v>
      </c>
      <c r="W885" s="10">
        <f>IF(R885&lt;'Master Linear Model'!$B$8, (10^((R885-'Master Linear Model'!$B$2)/'Master Linear Model'!$A$2)),('Master Linear Model'!$B$7/2))</f>
        <v>700.43992067341287</v>
      </c>
      <c r="X885" s="10">
        <f t="shared" ref="X885:X886" si="312">AVERAGE(V885:W885)</f>
        <v>692.82094284765799</v>
      </c>
      <c r="Y885" s="10">
        <f t="shared" ref="Y885:Y886" si="313">STDEV(V885:W885)</f>
        <v>10.774861772602431</v>
      </c>
      <c r="Z885" s="10">
        <f t="shared" ref="Z885:Z886" si="314">X885/O885</f>
        <v>138.56418856953161</v>
      </c>
      <c r="AA885" s="10">
        <f t="shared" ref="AA885:AA886" si="315">Y885/O885</f>
        <v>2.1549723545204862</v>
      </c>
      <c r="AB885" s="10">
        <f t="shared" ref="AB885:AB886" si="316">(Z885*N885)/K885</f>
        <v>595.8260108489859</v>
      </c>
      <c r="AC885" s="10">
        <f t="shared" ref="AC885:AC886" si="317">(AA885*N885)/K885</f>
        <v>9.2663811244380909</v>
      </c>
      <c r="AD885" s="10">
        <f t="shared" ref="AD885:AD886" si="318">AB885*100</f>
        <v>59582.60108489859</v>
      </c>
      <c r="AE885" s="10">
        <f t="shared" ref="AE885:AE886" si="319">AC885*100</f>
        <v>926.63811244380906</v>
      </c>
      <c r="AJ885" s="4" t="s">
        <v>555</v>
      </c>
      <c r="AK885" s="4" t="s">
        <v>562</v>
      </c>
      <c r="AL885" s="4" t="s">
        <v>44</v>
      </c>
      <c r="AM885" s="4" t="s">
        <v>44</v>
      </c>
      <c r="AN885" s="4">
        <v>102.811519437385</v>
      </c>
    </row>
    <row r="886" spans="1:40">
      <c r="A886" s="10" t="s">
        <v>152</v>
      </c>
      <c r="B886" s="10" t="s">
        <v>59</v>
      </c>
      <c r="D886" s="4" t="s">
        <v>42</v>
      </c>
      <c r="E886" s="5">
        <v>44581</v>
      </c>
      <c r="F886" s="5">
        <v>44581</v>
      </c>
      <c r="G886" s="4" t="s">
        <v>312</v>
      </c>
      <c r="H886" s="4" t="s">
        <v>518</v>
      </c>
      <c r="I886" s="4" t="s">
        <v>154</v>
      </c>
      <c r="J886" s="4" t="s">
        <v>437</v>
      </c>
      <c r="K886" s="4">
        <v>10</v>
      </c>
      <c r="L886" s="5">
        <v>44581</v>
      </c>
      <c r="M886" s="4" t="s">
        <v>224</v>
      </c>
      <c r="N886" s="4">
        <v>44</v>
      </c>
      <c r="O886" s="4">
        <v>5</v>
      </c>
      <c r="P886" s="5">
        <v>44582</v>
      </c>
      <c r="Q886" s="6">
        <v>29.84602606</v>
      </c>
      <c r="R886" s="6">
        <v>29.861916239999999</v>
      </c>
      <c r="S886" s="6">
        <v>21.695586429999999</v>
      </c>
      <c r="T886" s="6">
        <v>23.154675269999998</v>
      </c>
      <c r="V886" s="10">
        <f>IF(Q886&lt;'Master Linear Model'!$B$8, (10^((Q886-'Master Linear Model'!$B$2)/'Master Linear Model'!$A$2)),('Master Linear Model'!$B$7/2))</f>
        <v>885.58967485389974</v>
      </c>
      <c r="W886" s="10">
        <f>IF(R886&lt;'Master Linear Model'!$B$8, (10^((R886-'Master Linear Model'!$B$2)/'Master Linear Model'!$A$2)),('Master Linear Model'!$B$7/2))</f>
        <v>876.74995610281451</v>
      </c>
      <c r="X886" s="10">
        <f t="shared" si="312"/>
        <v>881.16981547835712</v>
      </c>
      <c r="Y886" s="10">
        <f t="shared" si="313"/>
        <v>6.2506250726742447</v>
      </c>
      <c r="Z886" s="10">
        <f t="shared" si="314"/>
        <v>176.23396309567141</v>
      </c>
      <c r="AA886" s="10">
        <f t="shared" si="315"/>
        <v>1.250125014534849</v>
      </c>
      <c r="AB886" s="10">
        <f t="shared" si="316"/>
        <v>775.42943762095422</v>
      </c>
      <c r="AC886" s="10">
        <f t="shared" si="317"/>
        <v>5.5005500639533356</v>
      </c>
      <c r="AD886" s="10">
        <f t="shared" si="318"/>
        <v>77542.943762095427</v>
      </c>
      <c r="AE886" s="10">
        <f t="shared" si="319"/>
        <v>550.05500639533352</v>
      </c>
      <c r="AJ886" s="4" t="s">
        <v>555</v>
      </c>
      <c r="AK886" s="4" t="s">
        <v>563</v>
      </c>
      <c r="AL886" s="4" t="s">
        <v>44</v>
      </c>
      <c r="AM886" s="4" t="s">
        <v>44</v>
      </c>
      <c r="AN886" s="4">
        <v>102.811519437385</v>
      </c>
    </row>
    <row r="887" spans="1:40">
      <c r="A887" s="10" t="s">
        <v>383</v>
      </c>
      <c r="B887" s="10" t="s">
        <v>61</v>
      </c>
      <c r="D887" s="4" t="s">
        <v>49</v>
      </c>
      <c r="E887" s="5">
        <v>44581</v>
      </c>
      <c r="F887" s="5">
        <v>44581</v>
      </c>
      <c r="G887" s="4" t="s">
        <v>312</v>
      </c>
      <c r="H887" s="4" t="s">
        <v>518</v>
      </c>
      <c r="I887" s="4" t="s">
        <v>154</v>
      </c>
      <c r="J887" s="4" t="s">
        <v>437</v>
      </c>
      <c r="K887" s="4">
        <v>10</v>
      </c>
      <c r="L887" s="5">
        <v>44581</v>
      </c>
      <c r="M887" s="4" t="s">
        <v>224</v>
      </c>
      <c r="N887" s="4">
        <v>44</v>
      </c>
      <c r="O887" s="4">
        <v>5</v>
      </c>
      <c r="P887" s="5">
        <v>44582</v>
      </c>
      <c r="Q887" s="6">
        <v>36.898411099999997</v>
      </c>
      <c r="R887" s="6">
        <v>36.285933649999997</v>
      </c>
      <c r="S887" s="6">
        <v>24.510060889999998</v>
      </c>
      <c r="T887" s="6">
        <v>24.533601919999999</v>
      </c>
      <c r="AJ887" s="4" t="s">
        <v>555</v>
      </c>
      <c r="AK887" s="4" t="s">
        <v>564</v>
      </c>
      <c r="AL887" s="4" t="s">
        <v>44</v>
      </c>
      <c r="AM887" s="4" t="s">
        <v>44</v>
      </c>
      <c r="AN887" s="4">
        <v>102.811519437385</v>
      </c>
    </row>
    <row r="888" spans="1:40">
      <c r="A888" s="10" t="s">
        <v>58</v>
      </c>
      <c r="B888" s="10" t="s">
        <v>59</v>
      </c>
      <c r="D888" s="4" t="s">
        <v>42</v>
      </c>
      <c r="E888" s="5">
        <v>44579</v>
      </c>
      <c r="F888" s="5">
        <v>44579</v>
      </c>
      <c r="G888" s="4" t="s">
        <v>312</v>
      </c>
      <c r="H888" s="4" t="s">
        <v>518</v>
      </c>
      <c r="I888" s="4" t="s">
        <v>154</v>
      </c>
      <c r="J888" s="4" t="s">
        <v>437</v>
      </c>
      <c r="K888" s="4">
        <v>10</v>
      </c>
      <c r="L888" s="5">
        <v>44579</v>
      </c>
      <c r="M888" s="4" t="s">
        <v>224</v>
      </c>
      <c r="N888" s="4">
        <v>44.5</v>
      </c>
      <c r="O888" s="4">
        <v>5</v>
      </c>
      <c r="P888" s="5">
        <v>44580</v>
      </c>
      <c r="Q888" s="6" t="s">
        <v>47</v>
      </c>
      <c r="R888" s="6" t="s">
        <v>47</v>
      </c>
      <c r="S888" s="6">
        <v>27.922040469999999</v>
      </c>
      <c r="T888" s="6">
        <v>27.266267819999999</v>
      </c>
      <c r="V888" s="10">
        <f>IF(Q888&lt;'Master Linear Model'!$B$8, (10^((Q888-'Master Linear Model'!$B$2)/'Master Linear Model'!$A$2)),('Master Linear Model'!$B$7/2))</f>
        <v>10</v>
      </c>
      <c r="W888" s="10">
        <f>IF(R888&lt;'Master Linear Model'!$B$8, (10^((R888-'Master Linear Model'!$B$2)/'Master Linear Model'!$A$2)),('Master Linear Model'!$B$7/2))</f>
        <v>10</v>
      </c>
      <c r="X888" s="10">
        <f>AVERAGE(V888:W888)</f>
        <v>10</v>
      </c>
      <c r="Y888" s="10">
        <f>STDEV(V888:W888)</f>
        <v>0</v>
      </c>
      <c r="Z888" s="10">
        <f>X888/O888</f>
        <v>2</v>
      </c>
      <c r="AA888" s="10">
        <f>Y888/O888</f>
        <v>0</v>
      </c>
      <c r="AB888" s="10">
        <f>(Z888*N888)/K888</f>
        <v>8.9</v>
      </c>
      <c r="AC888" s="10">
        <f>(AA888*N888)/K888</f>
        <v>0</v>
      </c>
      <c r="AD888" s="10">
        <f>AB888*100</f>
        <v>890</v>
      </c>
      <c r="AE888" s="10">
        <f>AC888*100</f>
        <v>0</v>
      </c>
      <c r="AJ888" s="4" t="s">
        <v>565</v>
      </c>
      <c r="AK888" s="4" t="s">
        <v>566</v>
      </c>
      <c r="AL888" s="4" t="s">
        <v>44</v>
      </c>
      <c r="AM888" s="4" t="s">
        <v>44</v>
      </c>
      <c r="AN888" s="4">
        <v>101.39814703087499</v>
      </c>
    </row>
    <row r="889" spans="1:40">
      <c r="A889" s="10" t="s">
        <v>58</v>
      </c>
      <c r="B889" s="10" t="s">
        <v>59</v>
      </c>
      <c r="D889" s="4" t="s">
        <v>49</v>
      </c>
      <c r="E889" s="5">
        <v>44580</v>
      </c>
      <c r="F889" s="5">
        <v>44580</v>
      </c>
      <c r="G889" s="4" t="s">
        <v>312</v>
      </c>
      <c r="H889" s="4" t="s">
        <v>518</v>
      </c>
      <c r="I889" s="4" t="s">
        <v>154</v>
      </c>
      <c r="J889" s="4" t="s">
        <v>437</v>
      </c>
      <c r="K889" s="4">
        <v>10</v>
      </c>
      <c r="L889" s="5">
        <v>44580</v>
      </c>
      <c r="M889" s="4" t="s">
        <v>224</v>
      </c>
      <c r="N889" s="4">
        <v>42</v>
      </c>
      <c r="O889" s="4">
        <v>5</v>
      </c>
      <c r="P889" s="5">
        <v>44581</v>
      </c>
      <c r="Q889" s="6">
        <v>35.233333780000002</v>
      </c>
      <c r="R889" s="6">
        <v>35.746911689999997</v>
      </c>
      <c r="S889" s="6">
        <v>25.87666222</v>
      </c>
      <c r="T889" s="6">
        <v>25.362617910000001</v>
      </c>
      <c r="AJ889" s="4" t="s">
        <v>551</v>
      </c>
      <c r="AK889" s="4" t="s">
        <v>567</v>
      </c>
      <c r="AL889" s="4" t="s">
        <v>44</v>
      </c>
      <c r="AM889" s="4" t="s">
        <v>154</v>
      </c>
    </row>
    <row r="890" spans="1:40">
      <c r="A890" s="10" t="s">
        <v>234</v>
      </c>
      <c r="B890" s="10" t="s">
        <v>200</v>
      </c>
      <c r="D890" s="4" t="s">
        <v>49</v>
      </c>
      <c r="E890" s="5">
        <v>44580</v>
      </c>
      <c r="F890" s="5">
        <v>44580</v>
      </c>
      <c r="G890" s="4" t="s">
        <v>312</v>
      </c>
      <c r="H890" s="4" t="s">
        <v>518</v>
      </c>
      <c r="I890" s="4" t="s">
        <v>154</v>
      </c>
      <c r="J890" s="4" t="s">
        <v>437</v>
      </c>
      <c r="K890" s="4">
        <v>10</v>
      </c>
      <c r="L890" s="5">
        <v>44580</v>
      </c>
      <c r="M890" s="4" t="s">
        <v>224</v>
      </c>
      <c r="N890" s="4">
        <v>43</v>
      </c>
      <c r="O890" s="4">
        <v>5</v>
      </c>
      <c r="P890" s="5">
        <v>44581</v>
      </c>
      <c r="Q890" s="6">
        <v>32.484991360000002</v>
      </c>
      <c r="R890" s="6">
        <v>32.215312330000003</v>
      </c>
      <c r="S890" s="6">
        <v>23.100386740000001</v>
      </c>
      <c r="T890" s="6">
        <v>23.095212289999999</v>
      </c>
      <c r="AJ890" s="4" t="s">
        <v>551</v>
      </c>
      <c r="AK890" s="4" t="s">
        <v>568</v>
      </c>
      <c r="AL890" s="4" t="s">
        <v>44</v>
      </c>
      <c r="AM890" s="4" t="s">
        <v>154</v>
      </c>
    </row>
    <row r="891" spans="1:40">
      <c r="A891" s="10" t="s">
        <v>232</v>
      </c>
      <c r="B891" s="10" t="s">
        <v>200</v>
      </c>
      <c r="D891" s="4" t="s">
        <v>49</v>
      </c>
      <c r="E891" s="5">
        <v>44580</v>
      </c>
      <c r="F891" s="5">
        <v>44580</v>
      </c>
      <c r="G891" s="4" t="s">
        <v>312</v>
      </c>
      <c r="H891" s="4" t="s">
        <v>518</v>
      </c>
      <c r="I891" s="4" t="s">
        <v>154</v>
      </c>
      <c r="J891" s="4" t="s">
        <v>437</v>
      </c>
      <c r="K891" s="4">
        <v>10</v>
      </c>
      <c r="L891" s="5">
        <v>44580</v>
      </c>
      <c r="M891" s="4" t="s">
        <v>224</v>
      </c>
      <c r="N891" s="4">
        <v>42</v>
      </c>
      <c r="O891" s="4">
        <v>5</v>
      </c>
      <c r="P891" s="5">
        <v>44581</v>
      </c>
      <c r="Q891" s="6">
        <v>38.006013510000002</v>
      </c>
      <c r="R891" s="6">
        <v>39.232624149999999</v>
      </c>
      <c r="S891" s="6">
        <v>26.59424276</v>
      </c>
      <c r="T891" s="6">
        <v>26.387934550000001</v>
      </c>
      <c r="AJ891" s="4" t="s">
        <v>551</v>
      </c>
      <c r="AK891" s="4" t="s">
        <v>569</v>
      </c>
      <c r="AL891" s="4" t="s">
        <v>44</v>
      </c>
      <c r="AM891" s="4" t="s">
        <v>154</v>
      </c>
    </row>
    <row r="892" spans="1:40">
      <c r="A892" s="10" t="s">
        <v>263</v>
      </c>
      <c r="B892" s="10" t="s">
        <v>228</v>
      </c>
      <c r="D892" s="4" t="s">
        <v>49</v>
      </c>
      <c r="E892" s="5">
        <v>44581</v>
      </c>
      <c r="F892" s="5">
        <v>44581</v>
      </c>
      <c r="G892" s="4" t="s">
        <v>312</v>
      </c>
      <c r="H892" s="4" t="s">
        <v>518</v>
      </c>
      <c r="I892" s="4" t="s">
        <v>154</v>
      </c>
      <c r="J892" s="4" t="s">
        <v>437</v>
      </c>
      <c r="K892" s="4">
        <v>10</v>
      </c>
      <c r="L892" s="5">
        <v>44581</v>
      </c>
      <c r="M892" s="4" t="s">
        <v>224</v>
      </c>
      <c r="N892" s="4">
        <v>43</v>
      </c>
      <c r="O892" s="4">
        <v>5</v>
      </c>
      <c r="P892" s="5">
        <v>44582</v>
      </c>
      <c r="Q892" s="6">
        <v>35.779099260000002</v>
      </c>
      <c r="R892" s="6">
        <v>36.789029579999998</v>
      </c>
      <c r="S892" s="6">
        <v>24.764533050000001</v>
      </c>
      <c r="T892" s="6">
        <v>24.757791489999999</v>
      </c>
      <c r="AJ892" s="4" t="s">
        <v>555</v>
      </c>
      <c r="AK892" s="4" t="s">
        <v>570</v>
      </c>
      <c r="AL892" s="4" t="s">
        <v>44</v>
      </c>
      <c r="AM892" s="4" t="s">
        <v>44</v>
      </c>
      <c r="AN892" s="4">
        <v>102.811519437385</v>
      </c>
    </row>
    <row r="893" spans="1:40">
      <c r="A893" s="10" t="s">
        <v>193</v>
      </c>
      <c r="B893" s="10" t="s">
        <v>194</v>
      </c>
      <c r="D893" s="4" t="s">
        <v>49</v>
      </c>
      <c r="E893" s="5">
        <v>44581</v>
      </c>
      <c r="F893" s="5">
        <v>44581</v>
      </c>
      <c r="G893" s="4" t="s">
        <v>312</v>
      </c>
      <c r="H893" s="4" t="s">
        <v>518</v>
      </c>
      <c r="I893" s="4" t="s">
        <v>154</v>
      </c>
      <c r="J893" s="4" t="s">
        <v>437</v>
      </c>
      <c r="K893" s="4">
        <v>10</v>
      </c>
      <c r="L893" s="5">
        <v>44581</v>
      </c>
      <c r="M893" s="4" t="s">
        <v>224</v>
      </c>
      <c r="N893" s="4">
        <v>42</v>
      </c>
      <c r="O893" s="4">
        <v>5</v>
      </c>
      <c r="P893" s="5">
        <v>44582</v>
      </c>
      <c r="Q893" s="6">
        <v>35.276021460000003</v>
      </c>
      <c r="R893" s="6">
        <v>35.112655480000001</v>
      </c>
      <c r="S893" s="6">
        <v>25.505411160000001</v>
      </c>
      <c r="T893" s="6">
        <v>26.192510200000001</v>
      </c>
      <c r="AJ893" s="4" t="s">
        <v>555</v>
      </c>
      <c r="AK893" s="4" t="s">
        <v>571</v>
      </c>
      <c r="AL893" s="4" t="s">
        <v>44</v>
      </c>
      <c r="AM893" s="4" t="s">
        <v>44</v>
      </c>
      <c r="AN893" s="4">
        <v>102.811519437385</v>
      </c>
    </row>
    <row r="894" spans="1:40">
      <c r="A894" s="10" t="s">
        <v>572</v>
      </c>
      <c r="B894" s="10" t="s">
        <v>200</v>
      </c>
      <c r="D894" s="4" t="s">
        <v>49</v>
      </c>
      <c r="E894" s="5">
        <v>44580</v>
      </c>
      <c r="F894" s="5">
        <v>44580</v>
      </c>
      <c r="G894" s="4" t="s">
        <v>312</v>
      </c>
      <c r="H894" s="4" t="s">
        <v>518</v>
      </c>
      <c r="I894" s="4" t="s">
        <v>154</v>
      </c>
      <c r="J894" s="4" t="s">
        <v>437</v>
      </c>
      <c r="K894" s="4">
        <v>10</v>
      </c>
      <c r="L894" s="5">
        <v>44580</v>
      </c>
      <c r="M894" s="4" t="s">
        <v>224</v>
      </c>
      <c r="N894" s="4">
        <v>43</v>
      </c>
      <c r="O894" s="4">
        <v>5</v>
      </c>
      <c r="P894" s="5">
        <v>44581</v>
      </c>
      <c r="Q894" s="6">
        <v>32.068949379999999</v>
      </c>
      <c r="R894" s="6">
        <v>32.06457958</v>
      </c>
      <c r="S894" s="6">
        <v>24.452515779999999</v>
      </c>
      <c r="T894" s="6">
        <v>24.07821779</v>
      </c>
      <c r="AJ894" s="4" t="s">
        <v>551</v>
      </c>
      <c r="AK894" s="4" t="s">
        <v>573</v>
      </c>
      <c r="AL894" s="4" t="s">
        <v>44</v>
      </c>
      <c r="AM894" s="4" t="s">
        <v>154</v>
      </c>
    </row>
    <row r="895" spans="1:40">
      <c r="A895" s="10" t="s">
        <v>209</v>
      </c>
      <c r="B895" s="10" t="s">
        <v>200</v>
      </c>
      <c r="D895" s="4" t="s">
        <v>49</v>
      </c>
      <c r="E895" s="5">
        <v>44580</v>
      </c>
      <c r="F895" s="5">
        <v>44580</v>
      </c>
      <c r="G895" s="4" t="s">
        <v>312</v>
      </c>
      <c r="H895" s="4" t="s">
        <v>518</v>
      </c>
      <c r="I895" s="4" t="s">
        <v>154</v>
      </c>
      <c r="J895" s="4" t="s">
        <v>437</v>
      </c>
      <c r="K895" s="4">
        <v>10</v>
      </c>
      <c r="L895" s="5">
        <v>44580</v>
      </c>
      <c r="M895" s="4" t="s">
        <v>224</v>
      </c>
      <c r="N895" s="4">
        <v>41</v>
      </c>
      <c r="O895" s="4">
        <v>5</v>
      </c>
      <c r="P895" s="5">
        <v>44581</v>
      </c>
      <c r="Q895" s="6">
        <v>33.604498730000003</v>
      </c>
      <c r="R895" s="6">
        <v>32.925683280000001</v>
      </c>
      <c r="S895" s="6">
        <v>25.099296859999999</v>
      </c>
      <c r="T895" s="6">
        <v>24.81377118</v>
      </c>
      <c r="AJ895" s="4" t="s">
        <v>551</v>
      </c>
      <c r="AK895" s="4" t="s">
        <v>574</v>
      </c>
      <c r="AL895" s="4" t="s">
        <v>44</v>
      </c>
      <c r="AM895" s="4" t="s">
        <v>154</v>
      </c>
    </row>
    <row r="896" spans="1:40">
      <c r="A896" s="10" t="s">
        <v>394</v>
      </c>
      <c r="B896" s="10" t="s">
        <v>61</v>
      </c>
      <c r="D896" s="4" t="s">
        <v>49</v>
      </c>
      <c r="E896" s="5">
        <v>44581</v>
      </c>
      <c r="F896" s="5">
        <v>44581</v>
      </c>
      <c r="G896" s="4" t="s">
        <v>312</v>
      </c>
      <c r="H896" s="4" t="s">
        <v>518</v>
      </c>
      <c r="I896" s="4" t="s">
        <v>154</v>
      </c>
      <c r="J896" s="4" t="s">
        <v>437</v>
      </c>
      <c r="K896" s="4">
        <v>10</v>
      </c>
      <c r="L896" s="5">
        <v>44581</v>
      </c>
      <c r="M896" s="4" t="s">
        <v>224</v>
      </c>
      <c r="N896" s="4">
        <v>42</v>
      </c>
      <c r="O896" s="4">
        <v>5</v>
      </c>
      <c r="P896" s="5">
        <v>44582</v>
      </c>
      <c r="Q896" s="6">
        <v>35.064034329999998</v>
      </c>
      <c r="R896" s="6">
        <v>35.754677610000002</v>
      </c>
      <c r="S896" s="6">
        <v>25.995804750000001</v>
      </c>
      <c r="T896" s="6">
        <v>25.53828129</v>
      </c>
      <c r="AJ896" s="4" t="s">
        <v>555</v>
      </c>
      <c r="AK896" s="4" t="s">
        <v>575</v>
      </c>
      <c r="AL896" s="4" t="s">
        <v>44</v>
      </c>
      <c r="AM896" s="4" t="s">
        <v>44</v>
      </c>
      <c r="AN896" s="4">
        <v>102.811519437385</v>
      </c>
    </row>
    <row r="897" spans="1:40">
      <c r="A897" s="10" t="s">
        <v>208</v>
      </c>
      <c r="B897" s="10" t="s">
        <v>200</v>
      </c>
      <c r="D897" s="4" t="s">
        <v>49</v>
      </c>
      <c r="E897" s="5">
        <v>44580</v>
      </c>
      <c r="F897" s="5">
        <v>44580</v>
      </c>
      <c r="G897" s="4" t="s">
        <v>312</v>
      </c>
      <c r="H897" s="4" t="s">
        <v>518</v>
      </c>
      <c r="I897" s="4" t="s">
        <v>154</v>
      </c>
      <c r="J897" s="4" t="s">
        <v>437</v>
      </c>
      <c r="K897" s="4">
        <v>10</v>
      </c>
      <c r="L897" s="5">
        <v>44580</v>
      </c>
      <c r="M897" s="4" t="s">
        <v>224</v>
      </c>
      <c r="N897" s="4">
        <v>42</v>
      </c>
      <c r="O897" s="4">
        <v>5</v>
      </c>
      <c r="P897" s="5">
        <v>44581</v>
      </c>
      <c r="Q897" s="6">
        <v>30.113595920000002</v>
      </c>
      <c r="R897" s="6">
        <v>30.266644190000001</v>
      </c>
      <c r="S897" s="6">
        <v>24.12272595</v>
      </c>
      <c r="T897" s="6">
        <v>24.179113260000001</v>
      </c>
      <c r="AJ897" s="4" t="s">
        <v>551</v>
      </c>
      <c r="AK897" s="4" t="s">
        <v>576</v>
      </c>
      <c r="AL897" s="4" t="s">
        <v>44</v>
      </c>
      <c r="AM897" s="4" t="s">
        <v>154</v>
      </c>
    </row>
    <row r="898" spans="1:40">
      <c r="A898" s="10" t="s">
        <v>87</v>
      </c>
      <c r="B898" s="10" t="s">
        <v>61</v>
      </c>
      <c r="D898" s="4" t="s">
        <v>49</v>
      </c>
      <c r="E898" s="5">
        <v>44581</v>
      </c>
      <c r="F898" s="5">
        <v>44581</v>
      </c>
      <c r="G898" s="4" t="s">
        <v>312</v>
      </c>
      <c r="H898" s="4" t="s">
        <v>518</v>
      </c>
      <c r="I898" s="4" t="s">
        <v>154</v>
      </c>
      <c r="J898" s="4" t="s">
        <v>437</v>
      </c>
      <c r="K898" s="4">
        <v>10</v>
      </c>
      <c r="L898" s="5">
        <v>44581</v>
      </c>
      <c r="M898" s="4" t="s">
        <v>224</v>
      </c>
      <c r="N898" s="4">
        <v>44</v>
      </c>
      <c r="O898" s="4">
        <v>5</v>
      </c>
      <c r="P898" s="5">
        <v>44582</v>
      </c>
      <c r="Q898" s="6">
        <v>34.658259579999999</v>
      </c>
      <c r="R898" s="6">
        <v>35.263655</v>
      </c>
      <c r="S898" s="6">
        <v>24.609117959999999</v>
      </c>
      <c r="T898" s="6">
        <v>25.13497091</v>
      </c>
      <c r="AJ898" s="4" t="s">
        <v>555</v>
      </c>
      <c r="AK898" s="4" t="s">
        <v>577</v>
      </c>
      <c r="AL898" s="4" t="s">
        <v>44</v>
      </c>
      <c r="AM898" s="4" t="s">
        <v>44</v>
      </c>
      <c r="AN898" s="4">
        <v>102.811519437385</v>
      </c>
    </row>
    <row r="899" spans="1:40">
      <c r="A899" s="121" t="s">
        <v>230</v>
      </c>
      <c r="B899" s="121" t="s">
        <v>200</v>
      </c>
      <c r="C899" s="161"/>
      <c r="D899" s="122" t="s">
        <v>49</v>
      </c>
      <c r="E899" s="123">
        <v>44580</v>
      </c>
      <c r="F899" s="123">
        <v>44580</v>
      </c>
      <c r="G899" s="122" t="s">
        <v>312</v>
      </c>
      <c r="H899" s="122" t="s">
        <v>518</v>
      </c>
      <c r="I899" s="122" t="s">
        <v>154</v>
      </c>
      <c r="J899" s="122" t="s">
        <v>437</v>
      </c>
      <c r="K899" s="122">
        <v>10</v>
      </c>
      <c r="L899" s="123">
        <v>44580</v>
      </c>
      <c r="M899" s="122" t="s">
        <v>224</v>
      </c>
      <c r="N899" s="122">
        <v>43</v>
      </c>
      <c r="O899" s="122">
        <v>5</v>
      </c>
      <c r="P899" s="123">
        <v>44581</v>
      </c>
      <c r="Q899" s="150">
        <v>38.826054280000001</v>
      </c>
      <c r="R899" s="150" t="s">
        <v>47</v>
      </c>
      <c r="S899" s="150">
        <v>26.679919179999999</v>
      </c>
      <c r="T899" s="150">
        <v>26.581359760000002</v>
      </c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2"/>
      <c r="AG899" s="122"/>
      <c r="AH899" s="122"/>
      <c r="AI899" s="122"/>
      <c r="AJ899" s="122" t="s">
        <v>551</v>
      </c>
      <c r="AK899" s="122" t="s">
        <v>578</v>
      </c>
      <c r="AL899" s="122" t="s">
        <v>44</v>
      </c>
      <c r="AM899" s="122" t="s">
        <v>154</v>
      </c>
      <c r="AN899" s="122"/>
    </row>
    <row r="900" spans="1:40">
      <c r="A900" s="10" t="s">
        <v>579</v>
      </c>
      <c r="B900" s="10" t="s">
        <v>61</v>
      </c>
      <c r="D900" s="4" t="s">
        <v>49</v>
      </c>
      <c r="E900" s="5">
        <v>44586</v>
      </c>
      <c r="F900" s="5">
        <v>44586</v>
      </c>
      <c r="G900" s="4" t="s">
        <v>312</v>
      </c>
      <c r="H900" s="4" t="s">
        <v>518</v>
      </c>
      <c r="I900" s="4" t="s">
        <v>154</v>
      </c>
      <c r="J900" s="4" t="s">
        <v>437</v>
      </c>
      <c r="K900" s="4">
        <v>10</v>
      </c>
      <c r="L900" s="5">
        <v>44586</v>
      </c>
      <c r="M900" s="4" t="s">
        <v>224</v>
      </c>
      <c r="N900" s="4">
        <v>46</v>
      </c>
      <c r="O900" s="4">
        <v>5</v>
      </c>
      <c r="P900" s="5">
        <v>44587</v>
      </c>
      <c r="Q900" s="6">
        <v>33.867499340000002</v>
      </c>
      <c r="R900" s="6">
        <v>34.202165630000003</v>
      </c>
      <c r="S900" s="6">
        <v>26.424687580000001</v>
      </c>
      <c r="T900" s="6">
        <v>27.20145226</v>
      </c>
      <c r="AJ900" s="4" t="s">
        <v>580</v>
      </c>
      <c r="AK900" s="4" t="s">
        <v>581</v>
      </c>
      <c r="AL900" s="4" t="s">
        <v>44</v>
      </c>
      <c r="AM900" s="4" t="s">
        <v>44</v>
      </c>
    </row>
    <row r="901" spans="1:40">
      <c r="A901" s="10" t="s">
        <v>582</v>
      </c>
      <c r="B901" s="10" t="s">
        <v>583</v>
      </c>
      <c r="D901" s="4" t="s">
        <v>49</v>
      </c>
      <c r="E901" s="5">
        <v>44586</v>
      </c>
      <c r="F901" s="5">
        <v>44586</v>
      </c>
      <c r="G901" s="4" t="s">
        <v>312</v>
      </c>
      <c r="H901" s="4" t="s">
        <v>518</v>
      </c>
      <c r="I901" s="4" t="s">
        <v>154</v>
      </c>
      <c r="J901" s="4" t="s">
        <v>437</v>
      </c>
      <c r="K901" s="4">
        <v>10</v>
      </c>
      <c r="L901" s="5">
        <v>44586</v>
      </c>
      <c r="M901" s="4" t="s">
        <v>224</v>
      </c>
      <c r="N901" s="4">
        <v>47</v>
      </c>
      <c r="O901" s="4">
        <v>5</v>
      </c>
      <c r="P901" s="5">
        <v>44587</v>
      </c>
      <c r="Q901" s="6">
        <v>34.442459730000003</v>
      </c>
      <c r="R901" s="6">
        <v>34.402161319999998</v>
      </c>
      <c r="S901" s="6">
        <v>25.62516991</v>
      </c>
      <c r="T901" s="6">
        <v>25.71794482</v>
      </c>
      <c r="AJ901" s="4" t="s">
        <v>580</v>
      </c>
      <c r="AK901" s="4" t="s">
        <v>584</v>
      </c>
      <c r="AL901" s="4" t="s">
        <v>44</v>
      </c>
      <c r="AM901" s="4" t="s">
        <v>44</v>
      </c>
    </row>
    <row r="902" spans="1:40">
      <c r="A902" s="10" t="s">
        <v>235</v>
      </c>
      <c r="B902" s="10" t="s">
        <v>200</v>
      </c>
      <c r="D902" s="4" t="s">
        <v>49</v>
      </c>
      <c r="E902" s="5">
        <v>44586</v>
      </c>
      <c r="F902" s="5">
        <v>44586</v>
      </c>
      <c r="G902" s="4" t="s">
        <v>312</v>
      </c>
      <c r="H902" s="4" t="s">
        <v>518</v>
      </c>
      <c r="I902" s="4" t="s">
        <v>154</v>
      </c>
      <c r="J902" s="4" t="s">
        <v>437</v>
      </c>
      <c r="K902" s="4">
        <v>10</v>
      </c>
      <c r="L902" s="5">
        <v>44586</v>
      </c>
      <c r="M902" s="4" t="s">
        <v>224</v>
      </c>
      <c r="N902" s="4">
        <v>60</v>
      </c>
      <c r="O902" s="4">
        <v>5</v>
      </c>
      <c r="P902" s="5">
        <v>44587</v>
      </c>
      <c r="Q902" s="6">
        <v>33.670931119999999</v>
      </c>
      <c r="R902" s="6">
        <v>34.05586461</v>
      </c>
      <c r="S902" s="6">
        <v>25.942515910000001</v>
      </c>
      <c r="T902" s="6">
        <v>26.473290299999999</v>
      </c>
      <c r="AJ902" s="4" t="s">
        <v>580</v>
      </c>
      <c r="AK902" s="4" t="s">
        <v>585</v>
      </c>
      <c r="AL902" s="4" t="s">
        <v>44</v>
      </c>
      <c r="AM902" s="4" t="s">
        <v>44</v>
      </c>
    </row>
    <row r="903" spans="1:40">
      <c r="A903" s="10" t="s">
        <v>207</v>
      </c>
      <c r="B903" s="10" t="s">
        <v>200</v>
      </c>
      <c r="D903" s="4" t="s">
        <v>49</v>
      </c>
      <c r="E903" s="5">
        <v>44586</v>
      </c>
      <c r="F903" s="5">
        <v>44587</v>
      </c>
      <c r="G903" s="4" t="s">
        <v>312</v>
      </c>
      <c r="H903" s="4" t="s">
        <v>518</v>
      </c>
      <c r="I903" s="4" t="s">
        <v>154</v>
      </c>
      <c r="J903" s="4" t="s">
        <v>437</v>
      </c>
      <c r="K903" s="4">
        <v>10</v>
      </c>
      <c r="L903" s="5">
        <v>44587</v>
      </c>
      <c r="M903" s="4" t="s">
        <v>224</v>
      </c>
      <c r="N903" s="4">
        <v>46</v>
      </c>
      <c r="O903" s="4">
        <v>5</v>
      </c>
      <c r="P903" s="5">
        <v>44587</v>
      </c>
      <c r="Q903" s="6">
        <v>29.349833400000001</v>
      </c>
      <c r="R903" s="6">
        <v>29.439112550000001</v>
      </c>
      <c r="S903" s="6">
        <v>25.344159390000002</v>
      </c>
      <c r="T903" s="6">
        <v>25.358663490000001</v>
      </c>
      <c r="AJ903" s="4" t="s">
        <v>580</v>
      </c>
      <c r="AK903" s="4" t="s">
        <v>586</v>
      </c>
      <c r="AL903" s="4" t="s">
        <v>44</v>
      </c>
      <c r="AM903" s="4" t="s">
        <v>44</v>
      </c>
    </row>
    <row r="904" spans="1:40">
      <c r="A904" s="10" t="s">
        <v>196</v>
      </c>
      <c r="B904" s="10" t="s">
        <v>61</v>
      </c>
      <c r="D904" s="4" t="s">
        <v>49</v>
      </c>
      <c r="E904" s="5">
        <v>44586</v>
      </c>
      <c r="F904" s="5">
        <v>44586</v>
      </c>
      <c r="G904" s="4" t="s">
        <v>312</v>
      </c>
      <c r="H904" s="4" t="s">
        <v>518</v>
      </c>
      <c r="I904" s="4" t="s">
        <v>154</v>
      </c>
      <c r="J904" s="4" t="s">
        <v>437</v>
      </c>
      <c r="K904" s="4">
        <v>10</v>
      </c>
      <c r="L904" s="5">
        <v>44586</v>
      </c>
      <c r="M904" s="4" t="s">
        <v>224</v>
      </c>
      <c r="N904" s="4">
        <v>46</v>
      </c>
      <c r="O904" s="4">
        <v>5</v>
      </c>
      <c r="P904" s="5">
        <v>44587</v>
      </c>
      <c r="Q904" s="6">
        <v>34.512598449999999</v>
      </c>
      <c r="R904" s="6">
        <v>33.855951140000002</v>
      </c>
      <c r="S904" s="6">
        <v>25.399302680000002</v>
      </c>
      <c r="T904" s="6">
        <v>25.796518859999999</v>
      </c>
      <c r="AJ904" s="4" t="s">
        <v>580</v>
      </c>
      <c r="AK904" s="4" t="s">
        <v>587</v>
      </c>
      <c r="AL904" s="4" t="s">
        <v>44</v>
      </c>
      <c r="AM904" s="4" t="s">
        <v>44</v>
      </c>
    </row>
    <row r="905" spans="1:40">
      <c r="A905" s="10" t="s">
        <v>203</v>
      </c>
      <c r="B905" s="10" t="s">
        <v>200</v>
      </c>
      <c r="D905" s="4" t="s">
        <v>49</v>
      </c>
      <c r="E905" s="5">
        <v>44586</v>
      </c>
      <c r="F905" s="5">
        <v>44586</v>
      </c>
      <c r="G905" s="4" t="s">
        <v>312</v>
      </c>
      <c r="H905" s="4" t="s">
        <v>518</v>
      </c>
      <c r="I905" s="4" t="s">
        <v>154</v>
      </c>
      <c r="J905" s="4" t="s">
        <v>437</v>
      </c>
      <c r="K905" s="4">
        <v>10</v>
      </c>
      <c r="L905" s="5">
        <v>44586</v>
      </c>
      <c r="M905" s="4" t="s">
        <v>224</v>
      </c>
      <c r="N905" s="4">
        <v>48</v>
      </c>
      <c r="O905" s="4">
        <v>5</v>
      </c>
      <c r="P905" s="5">
        <v>44587</v>
      </c>
      <c r="Q905" s="6">
        <v>33.124948099999997</v>
      </c>
      <c r="R905" s="6">
        <v>33.243870729999998</v>
      </c>
      <c r="S905" s="6">
        <v>24.419681520000001</v>
      </c>
      <c r="T905" s="6">
        <v>25.241503739999999</v>
      </c>
      <c r="AJ905" s="4" t="s">
        <v>580</v>
      </c>
      <c r="AK905" s="4" t="s">
        <v>588</v>
      </c>
      <c r="AL905" s="4" t="s">
        <v>44</v>
      </c>
      <c r="AM905" s="4" t="s">
        <v>44</v>
      </c>
    </row>
    <row r="906" spans="1:40">
      <c r="A906" s="10" t="s">
        <v>383</v>
      </c>
      <c r="B906" s="10" t="s">
        <v>61</v>
      </c>
      <c r="D906" s="4" t="s">
        <v>49</v>
      </c>
      <c r="E906" s="5">
        <v>44587</v>
      </c>
      <c r="F906" s="5">
        <v>44586</v>
      </c>
      <c r="G906" s="4" t="s">
        <v>312</v>
      </c>
      <c r="H906" s="4" t="s">
        <v>518</v>
      </c>
      <c r="I906" s="4" t="s">
        <v>154</v>
      </c>
      <c r="J906" s="4" t="s">
        <v>437</v>
      </c>
      <c r="K906" s="4">
        <v>10</v>
      </c>
      <c r="L906" s="5">
        <v>44586</v>
      </c>
      <c r="M906" s="4" t="s">
        <v>224</v>
      </c>
      <c r="N906" s="4">
        <v>49</v>
      </c>
      <c r="O906" s="4">
        <v>5</v>
      </c>
      <c r="P906" s="5">
        <v>44587</v>
      </c>
      <c r="Q906" s="6">
        <v>34.037191010000001</v>
      </c>
      <c r="R906" s="6">
        <v>33.853230940000003</v>
      </c>
      <c r="S906" s="6">
        <v>25.13450315</v>
      </c>
      <c r="T906" s="6">
        <v>25.492248409999998</v>
      </c>
      <c r="AJ906" s="4" t="s">
        <v>580</v>
      </c>
      <c r="AK906" s="4" t="s">
        <v>589</v>
      </c>
      <c r="AL906" s="4" t="s">
        <v>44</v>
      </c>
      <c r="AM906" s="4" t="s">
        <v>44</v>
      </c>
    </row>
    <row r="907" spans="1:40">
      <c r="A907" s="10" t="s">
        <v>282</v>
      </c>
      <c r="B907" s="10" t="s">
        <v>200</v>
      </c>
      <c r="D907" s="4" t="s">
        <v>49</v>
      </c>
      <c r="E907" s="5">
        <v>44584</v>
      </c>
      <c r="F907" s="5">
        <v>44585</v>
      </c>
      <c r="G907" s="4" t="s">
        <v>312</v>
      </c>
      <c r="H907" s="4" t="s">
        <v>518</v>
      </c>
      <c r="I907" s="4" t="s">
        <v>154</v>
      </c>
      <c r="J907" s="4" t="s">
        <v>437</v>
      </c>
      <c r="K907" s="4">
        <v>10</v>
      </c>
      <c r="L907" s="5">
        <v>44585</v>
      </c>
      <c r="M907" s="4" t="s">
        <v>224</v>
      </c>
      <c r="N907" s="4">
        <v>48</v>
      </c>
      <c r="O907" s="4">
        <v>5</v>
      </c>
      <c r="P907" s="5">
        <v>44586</v>
      </c>
      <c r="Q907" s="6">
        <v>33.70624943</v>
      </c>
      <c r="R907" s="6">
        <v>34.293283000000002</v>
      </c>
      <c r="S907" s="6">
        <v>26.75775582</v>
      </c>
      <c r="T907" s="6">
        <v>26.427739769999999</v>
      </c>
      <c r="AJ907" s="4" t="s">
        <v>590</v>
      </c>
      <c r="AK907" s="4" t="s">
        <v>591</v>
      </c>
      <c r="AL907" s="4" t="s">
        <v>44</v>
      </c>
      <c r="AM907" s="4" t="s">
        <v>44</v>
      </c>
      <c r="AN907" s="4">
        <v>100.684286733844</v>
      </c>
    </row>
    <row r="908" spans="1:40">
      <c r="A908" s="10" t="s">
        <v>273</v>
      </c>
      <c r="B908" s="10" t="s">
        <v>200</v>
      </c>
      <c r="D908" s="4" t="s">
        <v>49</v>
      </c>
      <c r="E908" s="5">
        <v>44584</v>
      </c>
      <c r="F908" s="5">
        <v>44585</v>
      </c>
      <c r="G908" s="4" t="s">
        <v>312</v>
      </c>
      <c r="H908" s="4" t="s">
        <v>518</v>
      </c>
      <c r="I908" s="4" t="s">
        <v>154</v>
      </c>
      <c r="J908" s="4" t="s">
        <v>437</v>
      </c>
      <c r="K908" s="4">
        <v>10</v>
      </c>
      <c r="L908" s="5">
        <v>44585</v>
      </c>
      <c r="M908" s="4" t="s">
        <v>224</v>
      </c>
      <c r="N908" s="4">
        <v>49</v>
      </c>
      <c r="O908" s="4">
        <v>5</v>
      </c>
      <c r="P908" s="5">
        <v>44586</v>
      </c>
      <c r="Q908" s="6">
        <v>34.229707230000002</v>
      </c>
      <c r="R908" s="6">
        <v>34.291901260000003</v>
      </c>
      <c r="S908" s="6">
        <v>27.019085539999999</v>
      </c>
      <c r="T908" s="6">
        <v>26.72491084</v>
      </c>
      <c r="AJ908" s="4" t="s">
        <v>590</v>
      </c>
      <c r="AK908" s="4" t="s">
        <v>592</v>
      </c>
      <c r="AL908" s="4" t="s">
        <v>44</v>
      </c>
      <c r="AM908" s="4" t="s">
        <v>44</v>
      </c>
      <c r="AN908" s="4">
        <v>100.684286733844</v>
      </c>
    </row>
    <row r="909" spans="1:40">
      <c r="A909" s="10" t="s">
        <v>232</v>
      </c>
      <c r="B909" s="10" t="s">
        <v>200</v>
      </c>
      <c r="D909" s="4" t="s">
        <v>49</v>
      </c>
      <c r="E909" s="5">
        <v>44586</v>
      </c>
      <c r="F909" s="5">
        <v>44586</v>
      </c>
      <c r="G909" s="4" t="s">
        <v>312</v>
      </c>
      <c r="H909" s="4" t="s">
        <v>518</v>
      </c>
      <c r="I909" s="4" t="s">
        <v>154</v>
      </c>
      <c r="J909" s="4" t="s">
        <v>437</v>
      </c>
      <c r="K909" s="4">
        <v>10</v>
      </c>
      <c r="L909" s="5">
        <v>44586</v>
      </c>
      <c r="M909" s="4" t="s">
        <v>224</v>
      </c>
      <c r="N909" s="4">
        <v>47</v>
      </c>
      <c r="O909" s="4">
        <v>5</v>
      </c>
      <c r="P909" s="5">
        <v>44587</v>
      </c>
      <c r="Q909" s="6">
        <v>36.452222800000001</v>
      </c>
      <c r="R909" s="6">
        <v>36.347333239999998</v>
      </c>
      <c r="S909" s="6">
        <v>25.368211299999999</v>
      </c>
      <c r="T909" s="6">
        <v>25.46124906</v>
      </c>
      <c r="U909" s="10" t="s">
        <v>593</v>
      </c>
      <c r="AJ909" s="4" t="s">
        <v>580</v>
      </c>
      <c r="AK909" s="4" t="s">
        <v>594</v>
      </c>
      <c r="AL909" s="4" t="s">
        <v>44</v>
      </c>
      <c r="AM909" s="4" t="s">
        <v>44</v>
      </c>
    </row>
    <row r="910" spans="1:40">
      <c r="A910" s="10" t="s">
        <v>263</v>
      </c>
      <c r="B910" s="10" t="s">
        <v>228</v>
      </c>
      <c r="D910" s="4" t="s">
        <v>49</v>
      </c>
      <c r="E910" s="5">
        <v>44586</v>
      </c>
      <c r="F910" s="5">
        <v>44586</v>
      </c>
      <c r="G910" s="4" t="s">
        <v>312</v>
      </c>
      <c r="H910" s="4" t="s">
        <v>518</v>
      </c>
      <c r="I910" s="4" t="s">
        <v>154</v>
      </c>
      <c r="J910" s="4" t="s">
        <v>437</v>
      </c>
      <c r="K910" s="4">
        <v>10</v>
      </c>
      <c r="L910" s="5">
        <v>44586</v>
      </c>
      <c r="M910" s="4" t="s">
        <v>224</v>
      </c>
      <c r="N910" s="4">
        <v>48</v>
      </c>
      <c r="O910" s="4">
        <v>5</v>
      </c>
      <c r="P910" s="5">
        <v>44587</v>
      </c>
      <c r="Q910" s="6" t="s">
        <v>47</v>
      </c>
      <c r="R910" s="6" t="s">
        <v>47</v>
      </c>
      <c r="S910" s="6">
        <v>23.798081839999998</v>
      </c>
      <c r="T910" s="6">
        <v>24.114137509999999</v>
      </c>
      <c r="AJ910" s="4" t="s">
        <v>580</v>
      </c>
      <c r="AK910" s="4" t="s">
        <v>595</v>
      </c>
      <c r="AL910" s="4" t="s">
        <v>44</v>
      </c>
      <c r="AM910" s="4" t="s">
        <v>44</v>
      </c>
    </row>
    <row r="911" spans="1:40">
      <c r="A911" s="10" t="s">
        <v>596</v>
      </c>
      <c r="B911" s="10" t="s">
        <v>200</v>
      </c>
      <c r="D911" s="4" t="s">
        <v>49</v>
      </c>
      <c r="G911" s="4" t="s">
        <v>312</v>
      </c>
      <c r="H911" s="4" t="s">
        <v>518</v>
      </c>
      <c r="I911" s="4" t="s">
        <v>154</v>
      </c>
      <c r="J911" s="4" t="s">
        <v>437</v>
      </c>
      <c r="K911" s="4">
        <v>10</v>
      </c>
      <c r="L911" s="5"/>
      <c r="M911" s="4" t="s">
        <v>224</v>
      </c>
      <c r="N911" s="4">
        <v>60</v>
      </c>
      <c r="O911" s="4">
        <v>5</v>
      </c>
      <c r="P911" s="5">
        <v>44587</v>
      </c>
      <c r="Q911" s="6">
        <v>31.21407151</v>
      </c>
      <c r="R911" s="6">
        <v>31.480159449999999</v>
      </c>
      <c r="S911" s="6">
        <v>25.030512120000001</v>
      </c>
      <c r="T911" s="6">
        <v>25.373689370000001</v>
      </c>
      <c r="AJ911" s="4" t="s">
        <v>580</v>
      </c>
      <c r="AK911" s="4" t="s">
        <v>597</v>
      </c>
      <c r="AL911" s="4" t="s">
        <v>44</v>
      </c>
      <c r="AM911" s="4" t="s">
        <v>44</v>
      </c>
    </row>
    <row r="912" spans="1:40">
      <c r="A912" s="10" t="s">
        <v>598</v>
      </c>
      <c r="B912" s="10" t="s">
        <v>61</v>
      </c>
      <c r="D912" s="4" t="s">
        <v>49</v>
      </c>
      <c r="E912" s="5">
        <v>44586</v>
      </c>
      <c r="F912" s="5">
        <v>44586</v>
      </c>
      <c r="G912" s="4" t="s">
        <v>312</v>
      </c>
      <c r="H912" s="4" t="s">
        <v>518</v>
      </c>
      <c r="I912" s="4" t="s">
        <v>154</v>
      </c>
      <c r="J912" s="4" t="s">
        <v>437</v>
      </c>
      <c r="K912" s="4">
        <v>10</v>
      </c>
      <c r="L912" s="5">
        <v>44586</v>
      </c>
      <c r="M912" s="4" t="s">
        <v>224</v>
      </c>
      <c r="N912" s="4">
        <v>48</v>
      </c>
      <c r="O912" s="4">
        <v>5</v>
      </c>
      <c r="P912" s="5">
        <v>44587</v>
      </c>
      <c r="Q912" s="6">
        <v>32.399766380000003</v>
      </c>
      <c r="R912" s="6">
        <v>32.38257042</v>
      </c>
      <c r="S912" s="6">
        <v>24.576286870000001</v>
      </c>
      <c r="T912" s="6">
        <v>24.378818949999999</v>
      </c>
      <c r="AJ912" s="4" t="s">
        <v>580</v>
      </c>
      <c r="AK912" s="4" t="s">
        <v>599</v>
      </c>
      <c r="AL912" s="4" t="s">
        <v>44</v>
      </c>
      <c r="AM912" s="4" t="s">
        <v>44</v>
      </c>
    </row>
    <row r="913" spans="1:40">
      <c r="A913" s="10" t="s">
        <v>275</v>
      </c>
      <c r="B913" s="10" t="s">
        <v>200</v>
      </c>
      <c r="D913" s="4" t="s">
        <v>49</v>
      </c>
      <c r="E913" s="5">
        <v>44584</v>
      </c>
      <c r="F913" s="5">
        <v>44585</v>
      </c>
      <c r="G913" s="4" t="s">
        <v>312</v>
      </c>
      <c r="H913" s="4" t="s">
        <v>518</v>
      </c>
      <c r="I913" s="4" t="s">
        <v>154</v>
      </c>
      <c r="J913" s="4" t="s">
        <v>437</v>
      </c>
      <c r="K913" s="4">
        <v>10</v>
      </c>
      <c r="L913" s="5">
        <v>44585</v>
      </c>
      <c r="M913" s="4" t="s">
        <v>224</v>
      </c>
      <c r="N913" s="4">
        <v>47</v>
      </c>
      <c r="O913" s="4">
        <v>5</v>
      </c>
      <c r="P913" s="5">
        <v>44586</v>
      </c>
      <c r="Q913" s="6">
        <v>30.591782779999999</v>
      </c>
      <c r="R913" s="6">
        <v>30.817235820000001</v>
      </c>
      <c r="S913" s="6">
        <v>26.115694690000002</v>
      </c>
      <c r="T913" s="6">
        <v>26.07611292</v>
      </c>
      <c r="AJ913" s="4" t="s">
        <v>590</v>
      </c>
      <c r="AK913" s="4" t="s">
        <v>600</v>
      </c>
      <c r="AL913" s="4" t="s">
        <v>44</v>
      </c>
      <c r="AM913" s="4" t="s">
        <v>44</v>
      </c>
      <c r="AN913" s="4">
        <v>100.684286733844</v>
      </c>
    </row>
    <row r="914" spans="1:40">
      <c r="A914" s="10" t="s">
        <v>572</v>
      </c>
      <c r="B914" s="10" t="s">
        <v>200</v>
      </c>
      <c r="D914" s="4" t="s">
        <v>49</v>
      </c>
      <c r="E914" s="5">
        <v>44586</v>
      </c>
      <c r="F914" s="5">
        <v>44586</v>
      </c>
      <c r="G914" s="4" t="s">
        <v>312</v>
      </c>
      <c r="H914" s="4" t="s">
        <v>518</v>
      </c>
      <c r="I914" s="4" t="s">
        <v>154</v>
      </c>
      <c r="J914" s="4" t="s">
        <v>437</v>
      </c>
      <c r="K914" s="4">
        <v>10</v>
      </c>
      <c r="L914" s="5">
        <v>44586</v>
      </c>
      <c r="M914" s="4" t="s">
        <v>224</v>
      </c>
      <c r="N914" s="4">
        <v>48</v>
      </c>
      <c r="O914" s="4">
        <v>5</v>
      </c>
      <c r="P914" s="5">
        <v>44587</v>
      </c>
      <c r="Q914" s="6">
        <v>34.317477340000003</v>
      </c>
      <c r="R914" s="6">
        <v>34.052512440000001</v>
      </c>
      <c r="S914" s="6">
        <v>26.786354280000001</v>
      </c>
      <c r="T914" s="6">
        <v>26.569574719999999</v>
      </c>
      <c r="AJ914" s="4" t="s">
        <v>580</v>
      </c>
      <c r="AK914" s="4" t="s">
        <v>601</v>
      </c>
      <c r="AL914" s="4" t="s">
        <v>44</v>
      </c>
      <c r="AM914" s="4" t="s">
        <v>44</v>
      </c>
    </row>
    <row r="915" spans="1:40">
      <c r="A915" s="10" t="s">
        <v>602</v>
      </c>
      <c r="B915" s="10" t="s">
        <v>200</v>
      </c>
      <c r="D915" s="4" t="s">
        <v>49</v>
      </c>
      <c r="E915" s="5">
        <v>44584</v>
      </c>
      <c r="F915" s="5">
        <v>44585</v>
      </c>
      <c r="G915" s="4" t="s">
        <v>312</v>
      </c>
      <c r="H915" s="4" t="s">
        <v>518</v>
      </c>
      <c r="I915" s="4" t="s">
        <v>154</v>
      </c>
      <c r="J915" s="4" t="s">
        <v>437</v>
      </c>
      <c r="K915" s="4">
        <v>10</v>
      </c>
      <c r="L915" s="5">
        <v>44585</v>
      </c>
      <c r="M915" s="4" t="s">
        <v>224</v>
      </c>
      <c r="N915" s="4">
        <v>48</v>
      </c>
      <c r="O915" s="4">
        <v>5</v>
      </c>
      <c r="P915" s="5">
        <v>44586</v>
      </c>
      <c r="Q915" s="6">
        <v>34.865826040000002</v>
      </c>
      <c r="R915" s="6">
        <v>33.914702210000002</v>
      </c>
      <c r="S915" s="6">
        <v>26.282208440000002</v>
      </c>
      <c r="T915" s="6">
        <v>26.40878185</v>
      </c>
      <c r="AJ915" s="4" t="s">
        <v>590</v>
      </c>
      <c r="AK915" s="4" t="s">
        <v>603</v>
      </c>
      <c r="AL915" s="4" t="s">
        <v>44</v>
      </c>
      <c r="AM915" s="4" t="s">
        <v>44</v>
      </c>
      <c r="AN915" s="4">
        <v>100.684286733844</v>
      </c>
    </row>
    <row r="916" spans="1:40">
      <c r="A916" s="10" t="s">
        <v>604</v>
      </c>
      <c r="B916" s="10" t="s">
        <v>200</v>
      </c>
      <c r="D916" s="4" t="s">
        <v>49</v>
      </c>
      <c r="E916" s="5">
        <v>44584</v>
      </c>
      <c r="F916" s="5">
        <v>44585</v>
      </c>
      <c r="G916" s="4" t="s">
        <v>312</v>
      </c>
      <c r="H916" s="4" t="s">
        <v>518</v>
      </c>
      <c r="I916" s="4" t="s">
        <v>154</v>
      </c>
      <c r="J916" s="4" t="s">
        <v>437</v>
      </c>
      <c r="K916" s="4">
        <v>10</v>
      </c>
      <c r="L916" s="5">
        <v>44585</v>
      </c>
      <c r="M916" s="4" t="s">
        <v>224</v>
      </c>
      <c r="N916" s="4">
        <v>47</v>
      </c>
      <c r="O916" s="4">
        <v>5</v>
      </c>
      <c r="P916" s="5">
        <v>44586</v>
      </c>
      <c r="Q916" s="6">
        <v>32.26152493</v>
      </c>
      <c r="R916" s="6">
        <v>31.652042609999999</v>
      </c>
      <c r="S916" s="6">
        <v>26.756359969999998</v>
      </c>
      <c r="T916" s="6">
        <v>26.402852960000001</v>
      </c>
      <c r="AJ916" s="4" t="s">
        <v>590</v>
      </c>
      <c r="AK916" s="4" t="s">
        <v>605</v>
      </c>
      <c r="AL916" s="4" t="s">
        <v>44</v>
      </c>
      <c r="AM916" s="4" t="s">
        <v>44</v>
      </c>
      <c r="AN916" s="4">
        <v>100.684286733844</v>
      </c>
    </row>
    <row r="917" spans="1:40">
      <c r="A917" s="10" t="s">
        <v>209</v>
      </c>
      <c r="B917" s="10" t="s">
        <v>200</v>
      </c>
      <c r="D917" s="4" t="s">
        <v>49</v>
      </c>
      <c r="E917" s="5">
        <v>44586</v>
      </c>
      <c r="F917" s="5">
        <v>44586</v>
      </c>
      <c r="G917" s="4" t="s">
        <v>312</v>
      </c>
      <c r="H917" s="4" t="s">
        <v>518</v>
      </c>
      <c r="I917" s="4" t="s">
        <v>154</v>
      </c>
      <c r="J917" s="4" t="s">
        <v>437</v>
      </c>
      <c r="K917" s="4">
        <v>10</v>
      </c>
      <c r="L917" s="5">
        <v>44586</v>
      </c>
      <c r="M917" s="4" t="s">
        <v>224</v>
      </c>
      <c r="N917" s="4">
        <v>48</v>
      </c>
      <c r="O917" s="4">
        <v>5</v>
      </c>
      <c r="P917" s="5">
        <v>44587</v>
      </c>
      <c r="Q917" s="6">
        <v>32.915907449999999</v>
      </c>
      <c r="R917" s="6">
        <v>32.610980640000001</v>
      </c>
      <c r="S917" s="6">
        <v>25.75988675</v>
      </c>
      <c r="T917" s="6">
        <v>26.26313936</v>
      </c>
      <c r="AJ917" s="4" t="s">
        <v>580</v>
      </c>
      <c r="AK917" s="4" t="s">
        <v>606</v>
      </c>
      <c r="AL917" s="4" t="s">
        <v>44</v>
      </c>
      <c r="AM917" s="4" t="s">
        <v>44</v>
      </c>
    </row>
    <row r="918" spans="1:40">
      <c r="A918" s="10" t="s">
        <v>163</v>
      </c>
      <c r="B918" s="10" t="s">
        <v>59</v>
      </c>
      <c r="C918" s="43" t="s">
        <v>311</v>
      </c>
      <c r="D918" s="4" t="s">
        <v>49</v>
      </c>
      <c r="E918" s="5">
        <v>44587</v>
      </c>
      <c r="F918" s="5">
        <v>44587</v>
      </c>
      <c r="G918" s="4" t="s">
        <v>312</v>
      </c>
      <c r="H918" s="4" t="s">
        <v>518</v>
      </c>
      <c r="I918" s="4" t="s">
        <v>154</v>
      </c>
      <c r="J918" s="4" t="s">
        <v>437</v>
      </c>
      <c r="K918" s="4">
        <v>10</v>
      </c>
      <c r="L918" s="5">
        <v>44587</v>
      </c>
      <c r="M918" s="4" t="s">
        <v>224</v>
      </c>
      <c r="N918" s="4">
        <v>45</v>
      </c>
      <c r="O918" s="4">
        <v>5</v>
      </c>
      <c r="P918" s="5">
        <v>44227</v>
      </c>
      <c r="Q918" s="6">
        <v>31.271407809999999</v>
      </c>
      <c r="R918" s="6">
        <v>26.73765822</v>
      </c>
      <c r="S918" s="6">
        <v>28.31122517</v>
      </c>
      <c r="T918" s="6" t="s">
        <v>311</v>
      </c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J918" s="10" t="s">
        <v>607</v>
      </c>
      <c r="AK918" s="4" t="s">
        <v>608</v>
      </c>
      <c r="AL918" s="4" t="s">
        <v>44</v>
      </c>
      <c r="AM918" s="4" t="s">
        <v>44</v>
      </c>
      <c r="AN918" s="4">
        <v>99.383652280000007</v>
      </c>
    </row>
    <row r="919" spans="1:40">
      <c r="A919" s="10" t="s">
        <v>123</v>
      </c>
      <c r="B919" s="10" t="s">
        <v>59</v>
      </c>
      <c r="C919" s="43" t="s">
        <v>311</v>
      </c>
      <c r="D919" s="4" t="s">
        <v>49</v>
      </c>
      <c r="E919" s="5">
        <v>44587</v>
      </c>
      <c r="F919" s="5">
        <v>44587</v>
      </c>
      <c r="G919" s="4" t="s">
        <v>312</v>
      </c>
      <c r="H919" s="4" t="s">
        <v>518</v>
      </c>
      <c r="I919" s="4" t="s">
        <v>154</v>
      </c>
      <c r="J919" s="4" t="s">
        <v>437</v>
      </c>
      <c r="K919" s="4">
        <v>10</v>
      </c>
      <c r="L919" s="5">
        <v>44587</v>
      </c>
      <c r="M919" s="4" t="s">
        <v>224</v>
      </c>
      <c r="N919" s="4">
        <v>45</v>
      </c>
      <c r="O919" s="4">
        <v>5</v>
      </c>
      <c r="P919" s="5">
        <v>44227</v>
      </c>
      <c r="Q919" s="6">
        <v>29.303033200000002</v>
      </c>
      <c r="R919" s="6">
        <v>26.706803369999999</v>
      </c>
      <c r="S919" s="6">
        <v>26.83375916</v>
      </c>
      <c r="T919" s="6" t="s">
        <v>311</v>
      </c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J919" s="10" t="s">
        <v>607</v>
      </c>
      <c r="AK919" s="4" t="s">
        <v>609</v>
      </c>
      <c r="AL919" s="4" t="s">
        <v>44</v>
      </c>
      <c r="AM919" s="4" t="s">
        <v>44</v>
      </c>
      <c r="AN919" s="4">
        <v>99.383652280000007</v>
      </c>
    </row>
    <row r="920" spans="1:40">
      <c r="A920" s="10" t="s">
        <v>152</v>
      </c>
      <c r="B920" s="10" t="s">
        <v>59</v>
      </c>
      <c r="C920" s="43" t="s">
        <v>311</v>
      </c>
      <c r="D920" s="4" t="s">
        <v>49</v>
      </c>
      <c r="E920" s="5">
        <v>44587</v>
      </c>
      <c r="F920" s="5">
        <v>44587</v>
      </c>
      <c r="G920" s="4" t="s">
        <v>312</v>
      </c>
      <c r="H920" s="4" t="s">
        <v>518</v>
      </c>
      <c r="I920" s="4" t="s">
        <v>154</v>
      </c>
      <c r="J920" s="4" t="s">
        <v>437</v>
      </c>
      <c r="K920" s="4">
        <v>10</v>
      </c>
      <c r="L920" s="5">
        <v>44587</v>
      </c>
      <c r="M920" s="4" t="s">
        <v>224</v>
      </c>
      <c r="N920" s="4">
        <v>46</v>
      </c>
      <c r="O920" s="4">
        <v>5</v>
      </c>
      <c r="P920" s="5">
        <v>44227</v>
      </c>
      <c r="Q920" s="6">
        <v>30.218517389999999</v>
      </c>
      <c r="R920" s="6">
        <v>26.329065419999999</v>
      </c>
      <c r="S920" s="6">
        <v>25.647181889999999</v>
      </c>
      <c r="T920" s="6" t="s">
        <v>311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J920" s="10" t="s">
        <v>607</v>
      </c>
      <c r="AK920" s="4" t="s">
        <v>610</v>
      </c>
      <c r="AL920" s="4" t="s">
        <v>44</v>
      </c>
      <c r="AM920" s="4" t="s">
        <v>44</v>
      </c>
      <c r="AN920" s="4">
        <v>99.383652280000007</v>
      </c>
    </row>
    <row r="921" spans="1:40">
      <c r="A921" s="10" t="s">
        <v>349</v>
      </c>
      <c r="B921" s="10" t="s">
        <v>59</v>
      </c>
      <c r="C921" s="43" t="s">
        <v>311</v>
      </c>
      <c r="D921" s="4" t="s">
        <v>49</v>
      </c>
      <c r="E921" s="5">
        <v>44587</v>
      </c>
      <c r="F921" s="5">
        <v>44587</v>
      </c>
      <c r="G921" s="4" t="s">
        <v>312</v>
      </c>
      <c r="H921" s="4" t="s">
        <v>518</v>
      </c>
      <c r="I921" s="4" t="s">
        <v>154</v>
      </c>
      <c r="J921" s="4" t="s">
        <v>437</v>
      </c>
      <c r="K921" s="4">
        <v>10</v>
      </c>
      <c r="L921" s="5">
        <v>44587</v>
      </c>
      <c r="M921" s="4" t="s">
        <v>224</v>
      </c>
      <c r="N921" s="4">
        <v>45</v>
      </c>
      <c r="O921" s="4">
        <v>5</v>
      </c>
      <c r="P921" s="5">
        <v>44227</v>
      </c>
      <c r="Q921" s="6">
        <v>34.44934645</v>
      </c>
      <c r="R921" s="6">
        <v>24.851243350000001</v>
      </c>
      <c r="S921" s="6">
        <v>24.706601620000001</v>
      </c>
      <c r="T921" s="6" t="s">
        <v>311</v>
      </c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J921" s="10" t="s">
        <v>607</v>
      </c>
      <c r="AK921" s="4" t="s">
        <v>611</v>
      </c>
      <c r="AL921" s="4" t="s">
        <v>44</v>
      </c>
      <c r="AM921" s="4" t="s">
        <v>44</v>
      </c>
      <c r="AN921" s="4">
        <v>99.383652280000007</v>
      </c>
    </row>
    <row r="922" spans="1:40">
      <c r="A922" s="10" t="s">
        <v>163</v>
      </c>
      <c r="B922" s="10" t="s">
        <v>59</v>
      </c>
      <c r="C922" s="43" t="s">
        <v>311</v>
      </c>
      <c r="D922" s="4" t="s">
        <v>42</v>
      </c>
      <c r="E922" s="5">
        <v>44587</v>
      </c>
      <c r="F922" s="5">
        <v>44587</v>
      </c>
      <c r="G922" s="4" t="s">
        <v>312</v>
      </c>
      <c r="H922" s="4" t="s">
        <v>518</v>
      </c>
      <c r="I922" s="4" t="s">
        <v>154</v>
      </c>
      <c r="J922" s="4" t="s">
        <v>437</v>
      </c>
      <c r="K922" s="4">
        <v>10</v>
      </c>
      <c r="L922" s="5">
        <v>44587</v>
      </c>
      <c r="M922" s="4" t="s">
        <v>224</v>
      </c>
      <c r="N922" s="4">
        <v>45</v>
      </c>
      <c r="O922" s="4">
        <v>5</v>
      </c>
      <c r="P922" s="5">
        <v>44227</v>
      </c>
      <c r="Q922" s="6">
        <v>33.565865649999999</v>
      </c>
      <c r="R922" s="6">
        <v>24.192362060000001</v>
      </c>
      <c r="S922" s="6">
        <v>24.493928220000001</v>
      </c>
      <c r="T922" s="6" t="s">
        <v>311</v>
      </c>
      <c r="U922" s="4"/>
      <c r="V922" s="10">
        <f>IF(Q922&lt;'Master Linear Model'!$B$8, (10^((Q922-'Master Linear Model'!$B$2)/'Master Linear Model'!$A$2)),('Master Linear Model'!$B$7/2))</f>
        <v>84.59053247591082</v>
      </c>
      <c r="W922" s="10">
        <f>IF(R922&lt;'Master Linear Model'!$B$8, (10^((R922-'Master Linear Model'!$B$2)/'Master Linear Model'!$A$2)),('Master Linear Model'!$B$7/2))</f>
        <v>31431.274606940256</v>
      </c>
      <c r="X922" s="10">
        <f t="shared" ref="X922:X923" si="320">AVERAGE(V922:W922)</f>
        <v>15757.932569708084</v>
      </c>
      <c r="Y922" s="10">
        <f t="shared" ref="Y922:Y923" si="321">STDEV(V922:W922)</f>
        <v>22165.452876766092</v>
      </c>
      <c r="Z922" s="10">
        <f>X922/P922</f>
        <v>0.35629666424826656</v>
      </c>
      <c r="AA922" s="10">
        <f>Y922/P922</f>
        <v>0.50117468688281119</v>
      </c>
      <c r="AB922" s="10">
        <f t="shared" ref="AB922:AB923" si="322">(Z922*N922)/K922</f>
        <v>1.6033349891171995</v>
      </c>
      <c r="AC922" s="10">
        <f t="shared" ref="AC922:AC923" si="323">(AA922*N922)/K922</f>
        <v>2.2552860909726506</v>
      </c>
      <c r="AD922" s="10">
        <f t="shared" ref="AD922:AD923" si="324">AB922*100</f>
        <v>160.33349891171994</v>
      </c>
      <c r="AE922" s="10">
        <f t="shared" ref="AE922:AE923" si="325">AC922*100</f>
        <v>225.52860909726508</v>
      </c>
      <c r="AJ922" s="10" t="s">
        <v>607</v>
      </c>
      <c r="AK922" s="4" t="s">
        <v>612</v>
      </c>
      <c r="AL922" s="4" t="s">
        <v>44</v>
      </c>
      <c r="AM922" s="4" t="s">
        <v>44</v>
      </c>
      <c r="AN922" s="4">
        <v>99.383652280000007</v>
      </c>
    </row>
    <row r="923" spans="1:40">
      <c r="A923" s="10" t="s">
        <v>152</v>
      </c>
      <c r="B923" s="10" t="s">
        <v>59</v>
      </c>
      <c r="C923" s="43" t="s">
        <v>311</v>
      </c>
      <c r="D923" s="4" t="s">
        <v>42</v>
      </c>
      <c r="E923" s="5">
        <v>44587</v>
      </c>
      <c r="F923" s="5">
        <v>44587</v>
      </c>
      <c r="G923" s="4" t="s">
        <v>312</v>
      </c>
      <c r="H923" s="4" t="s">
        <v>518</v>
      </c>
      <c r="I923" s="4" t="s">
        <v>154</v>
      </c>
      <c r="J923" s="4" t="s">
        <v>437</v>
      </c>
      <c r="K923" s="4">
        <v>10</v>
      </c>
      <c r="L923" s="5">
        <v>44587</v>
      </c>
      <c r="M923" s="4" t="s">
        <v>224</v>
      </c>
      <c r="N923" s="4">
        <v>44</v>
      </c>
      <c r="O923" s="4">
        <v>5</v>
      </c>
      <c r="P923" s="5">
        <v>44227</v>
      </c>
      <c r="Q923" s="6">
        <v>31.747012949999998</v>
      </c>
      <c r="R923" s="6">
        <v>24.387529560000001</v>
      </c>
      <c r="S923" s="6">
        <v>24.512150519999999</v>
      </c>
      <c r="T923" s="6" t="s">
        <v>311</v>
      </c>
      <c r="U923" s="4"/>
      <c r="V923" s="10">
        <f>IF(Q923&lt;'Master Linear Model'!$B$8, (10^((Q923-'Master Linear Model'!$B$2)/'Master Linear Model'!$A$2)),('Master Linear Model'!$B$7/2))</f>
        <v>266.69650134353753</v>
      </c>
      <c r="W923" s="10">
        <f>IF(R923&lt;'Master Linear Model'!$B$8, (10^((R923-'Master Linear Model'!$B$2)/'Master Linear Model'!$A$2)),('Master Linear Model'!$B$7/2))</f>
        <v>27787.578124650725</v>
      </c>
      <c r="X923" s="10">
        <f t="shared" si="320"/>
        <v>14027.137312997131</v>
      </c>
      <c r="Y923" s="10">
        <f t="shared" si="321"/>
        <v>19460.202020072753</v>
      </c>
      <c r="Z923" s="10">
        <f>X923/P923</f>
        <v>0.31716230612515273</v>
      </c>
      <c r="AA923" s="10">
        <f>Y923/P923</f>
        <v>0.44000728107429293</v>
      </c>
      <c r="AB923" s="10">
        <f t="shared" si="322"/>
        <v>1.395514146950672</v>
      </c>
      <c r="AC923" s="10">
        <f t="shared" si="323"/>
        <v>1.9360320367268891</v>
      </c>
      <c r="AD923" s="10">
        <f t="shared" si="324"/>
        <v>139.55141469506719</v>
      </c>
      <c r="AE923" s="10">
        <f t="shared" si="325"/>
        <v>193.60320367268889</v>
      </c>
      <c r="AJ923" s="10" t="s">
        <v>607</v>
      </c>
      <c r="AK923" s="4" t="s">
        <v>613</v>
      </c>
      <c r="AL923" s="4" t="s">
        <v>44</v>
      </c>
      <c r="AM923" s="4" t="s">
        <v>44</v>
      </c>
      <c r="AN923" s="4">
        <v>99.383652280000007</v>
      </c>
    </row>
    <row r="924" spans="1:40">
      <c r="A924" s="10" t="s">
        <v>58</v>
      </c>
      <c r="B924" s="10" t="s">
        <v>59</v>
      </c>
      <c r="C924" s="43" t="s">
        <v>311</v>
      </c>
      <c r="D924" s="4" t="s">
        <v>49</v>
      </c>
      <c r="E924" s="5">
        <v>44587</v>
      </c>
      <c r="F924" s="5">
        <v>44587</v>
      </c>
      <c r="G924" s="4" t="s">
        <v>312</v>
      </c>
      <c r="H924" s="4" t="s">
        <v>518</v>
      </c>
      <c r="I924" s="4" t="s">
        <v>154</v>
      </c>
      <c r="J924" s="4" t="s">
        <v>437</v>
      </c>
      <c r="K924" s="4">
        <v>10</v>
      </c>
      <c r="L924" s="5">
        <v>44587</v>
      </c>
      <c r="M924" s="4" t="s">
        <v>224</v>
      </c>
      <c r="N924" s="4">
        <v>48</v>
      </c>
      <c r="O924" s="4">
        <v>5</v>
      </c>
      <c r="P924" s="5">
        <v>44227</v>
      </c>
      <c r="Q924" s="6">
        <v>37.287227909999999</v>
      </c>
      <c r="R924" s="6">
        <v>26.01600461</v>
      </c>
      <c r="S924" s="6">
        <v>25.994389439999999</v>
      </c>
      <c r="T924" s="6" t="s">
        <v>311</v>
      </c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J924" s="10" t="s">
        <v>607</v>
      </c>
      <c r="AK924" s="4" t="s">
        <v>614</v>
      </c>
      <c r="AL924" s="4" t="s">
        <v>44</v>
      </c>
      <c r="AM924" s="4" t="s">
        <v>44</v>
      </c>
      <c r="AN924" s="4">
        <v>99.383652280000007</v>
      </c>
    </row>
    <row r="925" spans="1:40">
      <c r="A925" s="10" t="s">
        <v>58</v>
      </c>
      <c r="B925" s="10" t="s">
        <v>59</v>
      </c>
      <c r="C925" s="43" t="s">
        <v>311</v>
      </c>
      <c r="D925" s="4" t="s">
        <v>42</v>
      </c>
      <c r="E925" s="5">
        <v>44587</v>
      </c>
      <c r="F925" s="5">
        <v>44587</v>
      </c>
      <c r="G925" s="4" t="s">
        <v>312</v>
      </c>
      <c r="H925" s="4" t="s">
        <v>518</v>
      </c>
      <c r="I925" s="4" t="s">
        <v>154</v>
      </c>
      <c r="J925" s="4" t="s">
        <v>437</v>
      </c>
      <c r="K925" s="4">
        <v>10</v>
      </c>
      <c r="L925" s="5">
        <v>44587</v>
      </c>
      <c r="M925" s="4" t="s">
        <v>224</v>
      </c>
      <c r="N925" s="4">
        <v>44</v>
      </c>
      <c r="O925" s="4">
        <v>5</v>
      </c>
      <c r="P925" s="5">
        <v>44227</v>
      </c>
      <c r="Q925" s="6">
        <v>35.752660650000003</v>
      </c>
      <c r="R925" s="6">
        <v>25.88039964</v>
      </c>
      <c r="S925" s="6">
        <v>25.874140130000001</v>
      </c>
      <c r="T925" s="6" t="s">
        <v>311</v>
      </c>
      <c r="U925" s="4"/>
      <c r="V925" s="10">
        <f>IF(Q925&lt;'Master Linear Model'!$B$8, (10^((Q925-'Master Linear Model'!$B$2)/'Master Linear Model'!$A$2)),('Master Linear Model'!$B$7/2))</f>
        <v>21.268813749132281</v>
      </c>
      <c r="W925" s="10">
        <f>IF(R925&lt;'Master Linear Model'!$B$8, (10^((R925-'Master Linear Model'!$B$2)/'Master Linear Model'!$A$2)),('Master Linear Model'!$B$7/2))</f>
        <v>10827.632439884461</v>
      </c>
      <c r="X925" s="10">
        <f>AVERAGE(V925:W925)</f>
        <v>5424.450626816797</v>
      </c>
      <c r="Y925" s="10">
        <f>STDEV(V925:W925)</f>
        <v>7641.2530000079387</v>
      </c>
      <c r="Z925" s="10">
        <f>X925/P925</f>
        <v>0.12265020523247783</v>
      </c>
      <c r="AA925" s="10">
        <f>Y925/P925</f>
        <v>0.17277348678427065</v>
      </c>
      <c r="AB925" s="10">
        <f>(Z925*N925)/K925</f>
        <v>0.53966090302290248</v>
      </c>
      <c r="AC925" s="10">
        <f>(AA925*N925)/K925</f>
        <v>0.76020334185079086</v>
      </c>
      <c r="AD925" s="10">
        <f>AB925*100</f>
        <v>53.966090302290247</v>
      </c>
      <c r="AE925" s="10">
        <f>AC925*100</f>
        <v>76.020334185079079</v>
      </c>
      <c r="AJ925" s="10" t="s">
        <v>607</v>
      </c>
      <c r="AK925" s="4" t="s">
        <v>615</v>
      </c>
      <c r="AL925" s="4" t="s">
        <v>44</v>
      </c>
      <c r="AM925" s="4" t="s">
        <v>44</v>
      </c>
      <c r="AN925" s="4">
        <v>99.383652280000007</v>
      </c>
    </row>
    <row r="926" spans="1:40">
      <c r="A926" s="10" t="s">
        <v>616</v>
      </c>
      <c r="B926" s="10" t="s">
        <v>61</v>
      </c>
      <c r="C926" s="43" t="s">
        <v>311</v>
      </c>
      <c r="D926" s="4" t="s">
        <v>49</v>
      </c>
      <c r="E926" s="5">
        <v>44586</v>
      </c>
      <c r="F926" s="5">
        <v>44586</v>
      </c>
      <c r="G926" s="4" t="s">
        <v>312</v>
      </c>
      <c r="H926" s="4" t="s">
        <v>518</v>
      </c>
      <c r="I926" s="4" t="s">
        <v>154</v>
      </c>
      <c r="J926" s="4" t="s">
        <v>437</v>
      </c>
      <c r="K926" s="4">
        <v>10</v>
      </c>
      <c r="L926" s="5">
        <v>44586</v>
      </c>
      <c r="M926" s="4" t="s">
        <v>224</v>
      </c>
      <c r="N926" s="4">
        <v>47</v>
      </c>
      <c r="O926" s="4">
        <v>5</v>
      </c>
      <c r="P926" s="5">
        <v>44227</v>
      </c>
      <c r="Q926" s="6">
        <v>37.358535529999997</v>
      </c>
      <c r="R926" s="6">
        <v>25.68150103</v>
      </c>
      <c r="S926" s="6">
        <v>26.554212759999999</v>
      </c>
      <c r="T926" s="6" t="s">
        <v>311</v>
      </c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J926" s="10" t="s">
        <v>607</v>
      </c>
      <c r="AK926" s="4" t="s">
        <v>617</v>
      </c>
      <c r="AL926" s="4" t="s">
        <v>44</v>
      </c>
      <c r="AM926" s="4" t="s">
        <v>44</v>
      </c>
      <c r="AN926" s="4">
        <v>99.383652280000007</v>
      </c>
    </row>
    <row r="927" spans="1:40">
      <c r="A927" s="10" t="s">
        <v>394</v>
      </c>
      <c r="B927" s="10" t="s">
        <v>61</v>
      </c>
      <c r="C927" s="43" t="s">
        <v>311</v>
      </c>
      <c r="D927" s="4" t="s">
        <v>49</v>
      </c>
      <c r="E927" s="5">
        <v>44587</v>
      </c>
      <c r="F927" s="5">
        <v>44586</v>
      </c>
      <c r="G927" s="4" t="s">
        <v>312</v>
      </c>
      <c r="H927" s="4" t="s">
        <v>518</v>
      </c>
      <c r="I927" s="4" t="s">
        <v>154</v>
      </c>
      <c r="J927" s="4" t="s">
        <v>437</v>
      </c>
      <c r="K927" s="4">
        <v>10</v>
      </c>
      <c r="L927" s="5">
        <v>44586</v>
      </c>
      <c r="M927" s="4" t="s">
        <v>224</v>
      </c>
      <c r="N927" s="4">
        <v>48</v>
      </c>
      <c r="O927" s="4">
        <v>5</v>
      </c>
      <c r="P927" s="5">
        <v>44227</v>
      </c>
      <c r="Q927" s="6">
        <v>37.982589670000003</v>
      </c>
      <c r="R927" s="6">
        <v>24.45870944</v>
      </c>
      <c r="S927" s="6">
        <v>25.8713838</v>
      </c>
      <c r="T927" s="6" t="s">
        <v>169</v>
      </c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J927" s="10" t="s">
        <v>607</v>
      </c>
      <c r="AK927" s="4" t="s">
        <v>618</v>
      </c>
      <c r="AL927" s="4" t="s">
        <v>44</v>
      </c>
      <c r="AM927" s="4" t="s">
        <v>44</v>
      </c>
      <c r="AN927" s="4">
        <v>99.383652280000007</v>
      </c>
    </row>
    <row r="928" spans="1:40">
      <c r="A928" s="121" t="s">
        <v>208</v>
      </c>
      <c r="B928" s="121" t="s">
        <v>200</v>
      </c>
      <c r="C928" s="161"/>
      <c r="D928" s="122" t="s">
        <v>49</v>
      </c>
      <c r="E928" s="123">
        <v>44586</v>
      </c>
      <c r="F928" s="5">
        <v>44586</v>
      </c>
      <c r="G928" s="122" t="s">
        <v>312</v>
      </c>
      <c r="H928" s="122" t="s">
        <v>518</v>
      </c>
      <c r="I928" s="122" t="s">
        <v>154</v>
      </c>
      <c r="J928" s="122" t="s">
        <v>437</v>
      </c>
      <c r="K928" s="122">
        <v>10</v>
      </c>
      <c r="L928" s="5">
        <v>44586</v>
      </c>
      <c r="M928" s="122" t="s">
        <v>224</v>
      </c>
      <c r="N928" s="122">
        <v>49</v>
      </c>
      <c r="O928" s="122">
        <v>5</v>
      </c>
      <c r="P928" s="123">
        <v>44587</v>
      </c>
      <c r="Q928" s="150">
        <v>33.994236880000003</v>
      </c>
      <c r="R928" s="150">
        <v>34.321443449999997</v>
      </c>
      <c r="S928" s="150">
        <v>25.733633999999999</v>
      </c>
      <c r="T928" s="150">
        <v>25.66193749</v>
      </c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2"/>
      <c r="AG928" s="122"/>
      <c r="AH928" s="122"/>
      <c r="AI928" s="122"/>
      <c r="AJ928" s="122" t="s">
        <v>580</v>
      </c>
      <c r="AK928" s="122" t="s">
        <v>619</v>
      </c>
      <c r="AL928" s="122" t="s">
        <v>44</v>
      </c>
      <c r="AM928" s="122" t="s">
        <v>44</v>
      </c>
      <c r="AN928" s="122"/>
    </row>
    <row r="929" spans="1:40">
      <c r="A929" s="10" t="s">
        <v>579</v>
      </c>
      <c r="B929" s="10" t="s">
        <v>61</v>
      </c>
      <c r="D929" s="4" t="s">
        <v>49</v>
      </c>
      <c r="E929" s="5">
        <v>44593</v>
      </c>
      <c r="F929" s="5">
        <v>44593</v>
      </c>
      <c r="G929" s="4" t="s">
        <v>312</v>
      </c>
      <c r="H929" s="4" t="s">
        <v>518</v>
      </c>
      <c r="I929" s="4" t="s">
        <v>154</v>
      </c>
      <c r="J929" s="4" t="s">
        <v>437</v>
      </c>
      <c r="K929" s="4">
        <v>10</v>
      </c>
      <c r="L929" s="5">
        <v>44593</v>
      </c>
      <c r="M929" s="4" t="s">
        <v>224</v>
      </c>
      <c r="N929" s="4">
        <v>47</v>
      </c>
      <c r="O929" s="4">
        <v>5</v>
      </c>
      <c r="P929" s="5">
        <v>44594</v>
      </c>
      <c r="Q929" s="6" t="s">
        <v>47</v>
      </c>
      <c r="R929" s="6">
        <v>40.149570629999999</v>
      </c>
      <c r="S929" s="6">
        <v>23.274218520000002</v>
      </c>
      <c r="T929" s="6">
        <v>23.97185034</v>
      </c>
      <c r="AJ929" s="4" t="s">
        <v>620</v>
      </c>
      <c r="AK929" s="4" t="s">
        <v>621</v>
      </c>
      <c r="AL929" s="4" t="s">
        <v>44</v>
      </c>
      <c r="AM929" s="4" t="s">
        <v>44</v>
      </c>
      <c r="AN929" s="4">
        <v>80.845477292660604</v>
      </c>
    </row>
    <row r="930" spans="1:40">
      <c r="A930" s="10" t="s">
        <v>582</v>
      </c>
      <c r="B930" s="10" t="s">
        <v>583</v>
      </c>
      <c r="D930" s="4" t="s">
        <v>49</v>
      </c>
      <c r="E930" s="5">
        <v>44593</v>
      </c>
      <c r="F930" s="5">
        <v>44593</v>
      </c>
      <c r="G930" s="4" t="s">
        <v>312</v>
      </c>
      <c r="H930" s="4" t="s">
        <v>518</v>
      </c>
      <c r="I930" s="4" t="s">
        <v>154</v>
      </c>
      <c r="J930" s="4" t="s">
        <v>437</v>
      </c>
      <c r="K930" s="4">
        <v>10</v>
      </c>
      <c r="L930" s="5">
        <v>44593</v>
      </c>
      <c r="M930" s="4" t="s">
        <v>224</v>
      </c>
      <c r="N930" s="4">
        <v>48</v>
      </c>
      <c r="O930" s="4">
        <v>5</v>
      </c>
      <c r="P930" s="5">
        <v>44594</v>
      </c>
      <c r="Q930" s="6" t="s">
        <v>47</v>
      </c>
      <c r="R930" s="6" t="s">
        <v>47</v>
      </c>
      <c r="S930" s="6">
        <v>23.282611760000002</v>
      </c>
      <c r="T930" s="6">
        <v>23.077815180000002</v>
      </c>
      <c r="AJ930" s="4" t="s">
        <v>620</v>
      </c>
      <c r="AK930" s="4" t="s">
        <v>622</v>
      </c>
      <c r="AL930" s="4" t="s">
        <v>44</v>
      </c>
      <c r="AM930" s="4" t="s">
        <v>44</v>
      </c>
      <c r="AN930" s="4">
        <v>80.845477292660604</v>
      </c>
    </row>
    <row r="931" spans="1:40">
      <c r="A931" s="10" t="s">
        <v>205</v>
      </c>
      <c r="B931" s="10" t="s">
        <v>200</v>
      </c>
      <c r="D931" s="4" t="s">
        <v>49</v>
      </c>
      <c r="E931" s="5">
        <v>44593</v>
      </c>
      <c r="F931" s="5">
        <v>44593</v>
      </c>
      <c r="G931" s="4" t="s">
        <v>312</v>
      </c>
      <c r="H931" s="4" t="s">
        <v>518</v>
      </c>
      <c r="I931" s="4" t="s">
        <v>154</v>
      </c>
      <c r="J931" s="4" t="s">
        <v>437</v>
      </c>
      <c r="K931" s="4">
        <v>10</v>
      </c>
      <c r="L931" s="5">
        <v>44593</v>
      </c>
      <c r="M931" s="4" t="s">
        <v>224</v>
      </c>
      <c r="N931" s="4">
        <v>49</v>
      </c>
      <c r="O931" s="4">
        <v>5</v>
      </c>
      <c r="P931" s="5">
        <v>44594</v>
      </c>
      <c r="Q931" s="6">
        <v>35.557587259999998</v>
      </c>
      <c r="R931" s="6">
        <v>35.77498697</v>
      </c>
      <c r="S931" s="6">
        <v>21.616207549999999</v>
      </c>
      <c r="T931" s="6">
        <v>23.019649560000001</v>
      </c>
      <c r="AJ931" s="4" t="s">
        <v>620</v>
      </c>
      <c r="AK931" s="4" t="s">
        <v>623</v>
      </c>
      <c r="AL931" s="4" t="s">
        <v>44</v>
      </c>
      <c r="AM931" s="4" t="s">
        <v>44</v>
      </c>
      <c r="AN931" s="4">
        <v>80.845477292660604</v>
      </c>
    </row>
    <row r="932" spans="1:40">
      <c r="A932" s="10" t="s">
        <v>235</v>
      </c>
      <c r="B932" s="10" t="s">
        <v>200</v>
      </c>
      <c r="D932" s="4" t="s">
        <v>49</v>
      </c>
      <c r="E932" s="5">
        <v>44593</v>
      </c>
      <c r="F932" s="5">
        <v>44593</v>
      </c>
      <c r="G932" s="4" t="s">
        <v>312</v>
      </c>
      <c r="H932" s="4" t="s">
        <v>518</v>
      </c>
      <c r="I932" s="4" t="s">
        <v>154</v>
      </c>
      <c r="J932" s="4" t="s">
        <v>437</v>
      </c>
      <c r="K932" s="4">
        <v>10</v>
      </c>
      <c r="L932" s="5">
        <v>44593</v>
      </c>
      <c r="M932" s="4" t="s">
        <v>224</v>
      </c>
      <c r="N932" s="4">
        <v>48</v>
      </c>
      <c r="O932" s="4">
        <v>5</v>
      </c>
      <c r="P932" s="5">
        <v>44594</v>
      </c>
      <c r="Q932" s="6">
        <v>33.500949509999998</v>
      </c>
      <c r="R932" s="6">
        <v>33.104532910000003</v>
      </c>
      <c r="S932" s="6">
        <v>25.682864639999998</v>
      </c>
      <c r="T932" s="6">
        <v>25.046734520000001</v>
      </c>
      <c r="AJ932" s="4" t="s">
        <v>620</v>
      </c>
      <c r="AK932" s="4" t="s">
        <v>624</v>
      </c>
      <c r="AL932" s="4" t="s">
        <v>44</v>
      </c>
      <c r="AM932" s="4" t="s">
        <v>44</v>
      </c>
      <c r="AN932" s="4">
        <v>80.845477292660604</v>
      </c>
    </row>
    <row r="933" spans="1:40">
      <c r="A933" s="10" t="s">
        <v>207</v>
      </c>
      <c r="B933" s="10" t="s">
        <v>200</v>
      </c>
      <c r="D933" s="4" t="s">
        <v>49</v>
      </c>
      <c r="E933" s="5">
        <v>44593</v>
      </c>
      <c r="F933" s="5">
        <v>44593</v>
      </c>
      <c r="G933" s="4" t="s">
        <v>312</v>
      </c>
      <c r="H933" s="4" t="s">
        <v>518</v>
      </c>
      <c r="I933" s="4" t="s">
        <v>154</v>
      </c>
      <c r="J933" s="4" t="s">
        <v>437</v>
      </c>
      <c r="K933" s="4">
        <v>10</v>
      </c>
      <c r="L933" s="5">
        <v>44593</v>
      </c>
      <c r="M933" s="4" t="s">
        <v>224</v>
      </c>
      <c r="N933" s="4">
        <v>48</v>
      </c>
      <c r="O933" s="4">
        <v>5</v>
      </c>
      <c r="P933" s="5">
        <v>44594</v>
      </c>
      <c r="Q933" s="6">
        <v>32.794558029999997</v>
      </c>
      <c r="R933" s="6">
        <v>32.544466419999999</v>
      </c>
      <c r="S933" s="6">
        <v>23.849394820000001</v>
      </c>
      <c r="T933" s="6">
        <v>24.284402539999999</v>
      </c>
      <c r="AJ933" s="4" t="s">
        <v>620</v>
      </c>
      <c r="AK933" s="4" t="s">
        <v>625</v>
      </c>
      <c r="AL933" s="4" t="s">
        <v>44</v>
      </c>
      <c r="AM933" s="4" t="s">
        <v>44</v>
      </c>
      <c r="AN933" s="4">
        <v>80.845477292660604</v>
      </c>
    </row>
    <row r="934" spans="1:40">
      <c r="A934" s="10" t="s">
        <v>196</v>
      </c>
      <c r="B934" s="10" t="s">
        <v>61</v>
      </c>
      <c r="D934" s="4" t="s">
        <v>49</v>
      </c>
      <c r="E934" s="5">
        <v>44593</v>
      </c>
      <c r="F934" s="5">
        <v>44593</v>
      </c>
      <c r="G934" s="4" t="s">
        <v>312</v>
      </c>
      <c r="H934" s="4" t="s">
        <v>518</v>
      </c>
      <c r="I934" s="4" t="s">
        <v>154</v>
      </c>
      <c r="J934" s="4" t="s">
        <v>437</v>
      </c>
      <c r="K934" s="4">
        <v>10</v>
      </c>
      <c r="L934" s="5">
        <v>44593</v>
      </c>
      <c r="M934" s="4" t="s">
        <v>224</v>
      </c>
      <c r="N934" s="4">
        <v>47</v>
      </c>
      <c r="O934" s="4">
        <v>5</v>
      </c>
      <c r="P934" s="5">
        <v>44594</v>
      </c>
      <c r="Q934" s="6" t="s">
        <v>47</v>
      </c>
      <c r="R934" s="6" t="s">
        <v>47</v>
      </c>
      <c r="S934" s="6">
        <v>24.194684590000001</v>
      </c>
      <c r="T934" s="6">
        <v>23.512943530000001</v>
      </c>
      <c r="AJ934" s="4" t="s">
        <v>620</v>
      </c>
      <c r="AK934" s="4" t="s">
        <v>626</v>
      </c>
      <c r="AL934" s="4" t="s">
        <v>44</v>
      </c>
      <c r="AM934" s="4" t="s">
        <v>44</v>
      </c>
      <c r="AN934" s="4">
        <v>80.845477292660604</v>
      </c>
    </row>
    <row r="935" spans="1:40">
      <c r="A935" s="10" t="s">
        <v>203</v>
      </c>
      <c r="B935" s="10" t="s">
        <v>200</v>
      </c>
      <c r="D935" s="4" t="s">
        <v>49</v>
      </c>
      <c r="E935" s="5">
        <v>44593</v>
      </c>
      <c r="F935" s="5">
        <v>44593</v>
      </c>
      <c r="G935" s="4" t="s">
        <v>312</v>
      </c>
      <c r="H935" s="4" t="s">
        <v>518</v>
      </c>
      <c r="I935" s="4" t="s">
        <v>154</v>
      </c>
      <c r="J935" s="4" t="s">
        <v>437</v>
      </c>
      <c r="K935" s="4">
        <v>10</v>
      </c>
      <c r="L935" s="5">
        <v>44593</v>
      </c>
      <c r="M935" s="4" t="s">
        <v>224</v>
      </c>
      <c r="N935" s="4">
        <v>48</v>
      </c>
      <c r="O935" s="4">
        <v>5</v>
      </c>
      <c r="P935" s="5">
        <v>44594</v>
      </c>
      <c r="Q935" s="6">
        <v>33.799989400000001</v>
      </c>
      <c r="R935" s="6">
        <v>33.505118770000003</v>
      </c>
      <c r="S935" s="6">
        <v>22.725296019999998</v>
      </c>
      <c r="T935" s="6">
        <v>23.65183455</v>
      </c>
      <c r="AJ935" s="4" t="s">
        <v>620</v>
      </c>
      <c r="AK935" s="4" t="s">
        <v>627</v>
      </c>
      <c r="AL935" s="4" t="s">
        <v>44</v>
      </c>
      <c r="AM935" s="4" t="s">
        <v>44</v>
      </c>
      <c r="AN935" s="4">
        <v>80.845477292660604</v>
      </c>
    </row>
    <row r="936" spans="1:40">
      <c r="A936" s="10" t="s">
        <v>163</v>
      </c>
      <c r="B936" s="10" t="s">
        <v>59</v>
      </c>
      <c r="D936" s="4" t="s">
        <v>49</v>
      </c>
      <c r="E936" s="5">
        <v>44594</v>
      </c>
      <c r="F936" s="5">
        <v>44594</v>
      </c>
      <c r="G936" s="4" t="s">
        <v>312</v>
      </c>
      <c r="H936" s="4" t="s">
        <v>518</v>
      </c>
      <c r="I936" s="4" t="s">
        <v>154</v>
      </c>
      <c r="J936" s="4" t="s">
        <v>437</v>
      </c>
      <c r="K936" s="4">
        <v>10</v>
      </c>
      <c r="L936" s="5">
        <v>44594</v>
      </c>
      <c r="M936" s="4" t="s">
        <v>224</v>
      </c>
      <c r="N936" s="4">
        <v>47</v>
      </c>
      <c r="O936" s="4">
        <v>5</v>
      </c>
      <c r="P936" s="5">
        <v>44595</v>
      </c>
      <c r="Q936" s="6">
        <v>28.648724139999999</v>
      </c>
      <c r="R936" s="6">
        <v>28.956007490000001</v>
      </c>
      <c r="S936" s="6">
        <v>25.303348150000001</v>
      </c>
      <c r="T936" s="6">
        <v>25.553421790000002</v>
      </c>
      <c r="AJ936" s="4" t="s">
        <v>628</v>
      </c>
      <c r="AK936" s="4" t="s">
        <v>629</v>
      </c>
      <c r="AL936" s="4" t="s">
        <v>44</v>
      </c>
      <c r="AM936" s="4" t="s">
        <v>44</v>
      </c>
    </row>
    <row r="937" spans="1:40">
      <c r="A937" s="10" t="s">
        <v>123</v>
      </c>
      <c r="B937" s="10" t="s">
        <v>59</v>
      </c>
      <c r="D937" s="4" t="s">
        <v>49</v>
      </c>
      <c r="E937" s="5">
        <v>44594</v>
      </c>
      <c r="F937" s="5">
        <v>44594</v>
      </c>
      <c r="G937" s="4" t="s">
        <v>312</v>
      </c>
      <c r="H937" s="4" t="s">
        <v>518</v>
      </c>
      <c r="I937" s="4" t="s">
        <v>154</v>
      </c>
      <c r="J937" s="4" t="s">
        <v>437</v>
      </c>
      <c r="K937" s="4">
        <v>10</v>
      </c>
      <c r="L937" s="5">
        <v>44594</v>
      </c>
      <c r="M937" s="4" t="s">
        <v>224</v>
      </c>
      <c r="N937" s="4">
        <v>47</v>
      </c>
      <c r="O937" s="4">
        <v>5</v>
      </c>
      <c r="P937" s="5">
        <v>44595</v>
      </c>
      <c r="Q937" s="6">
        <v>27.591949469999999</v>
      </c>
      <c r="R937" s="6">
        <v>27.642561310000001</v>
      </c>
      <c r="S937" s="6">
        <v>26.186607349999999</v>
      </c>
      <c r="T937" s="6">
        <v>26.097029070000001</v>
      </c>
      <c r="AJ937" s="4" t="s">
        <v>628</v>
      </c>
      <c r="AK937" s="4" t="s">
        <v>630</v>
      </c>
      <c r="AL937" s="4" t="s">
        <v>44</v>
      </c>
      <c r="AM937" s="4" t="s">
        <v>44</v>
      </c>
    </row>
    <row r="938" spans="1:40">
      <c r="A938" s="10" t="s">
        <v>152</v>
      </c>
      <c r="B938" s="10" t="s">
        <v>59</v>
      </c>
      <c r="D938" s="4" t="s">
        <v>49</v>
      </c>
      <c r="E938" s="5">
        <v>44594</v>
      </c>
      <c r="F938" s="5">
        <v>44594</v>
      </c>
      <c r="G938" s="4" t="s">
        <v>312</v>
      </c>
      <c r="H938" s="4" t="s">
        <v>518</v>
      </c>
      <c r="I938" s="4" t="s">
        <v>154</v>
      </c>
      <c r="J938" s="4" t="s">
        <v>437</v>
      </c>
      <c r="K938" s="4">
        <v>10</v>
      </c>
      <c r="L938" s="5">
        <v>44594</v>
      </c>
      <c r="M938" s="4" t="s">
        <v>224</v>
      </c>
      <c r="N938" s="4">
        <v>48</v>
      </c>
      <c r="O938" s="4">
        <v>5</v>
      </c>
      <c r="P938" s="5">
        <v>44595</v>
      </c>
      <c r="Q938" s="6">
        <v>28.42670274</v>
      </c>
      <c r="R938" s="6">
        <v>28.464314259999998</v>
      </c>
      <c r="S938" s="6">
        <v>26.457730420000001</v>
      </c>
      <c r="T938" s="6">
        <v>26.47532503</v>
      </c>
      <c r="AJ938" s="4" t="s">
        <v>628</v>
      </c>
      <c r="AK938" s="4" t="s">
        <v>631</v>
      </c>
      <c r="AL938" s="4" t="s">
        <v>44</v>
      </c>
      <c r="AM938" s="4" t="s">
        <v>44</v>
      </c>
    </row>
    <row r="939" spans="1:40">
      <c r="A939" s="10" t="s">
        <v>349</v>
      </c>
      <c r="B939" s="10" t="s">
        <v>59</v>
      </c>
      <c r="D939" s="4" t="s">
        <v>49</v>
      </c>
      <c r="E939" s="5">
        <v>44594</v>
      </c>
      <c r="F939" s="5">
        <v>44594</v>
      </c>
      <c r="G939" s="4" t="s">
        <v>312</v>
      </c>
      <c r="H939" s="4" t="s">
        <v>518</v>
      </c>
      <c r="I939" s="4" t="s">
        <v>154</v>
      </c>
      <c r="J939" s="4" t="s">
        <v>437</v>
      </c>
      <c r="K939" s="4">
        <v>10</v>
      </c>
      <c r="L939" s="5">
        <v>44594</v>
      </c>
      <c r="M939" s="4" t="s">
        <v>224</v>
      </c>
      <c r="N939" s="4">
        <v>48</v>
      </c>
      <c r="O939" s="4">
        <v>5</v>
      </c>
      <c r="P939" s="5">
        <v>44595</v>
      </c>
      <c r="Q939" s="6">
        <v>35.052323430000001</v>
      </c>
      <c r="R939" s="6">
        <v>33.85258382</v>
      </c>
      <c r="S939" s="6">
        <v>26.924840580000001</v>
      </c>
      <c r="T939" s="6">
        <v>26.541601480000001</v>
      </c>
      <c r="AJ939" s="4" t="s">
        <v>628</v>
      </c>
      <c r="AK939" s="4" t="s">
        <v>632</v>
      </c>
      <c r="AL939" s="4" t="s">
        <v>44</v>
      </c>
      <c r="AM939" s="4" t="s">
        <v>44</v>
      </c>
    </row>
    <row r="940" spans="1:40">
      <c r="A940" s="10" t="s">
        <v>163</v>
      </c>
      <c r="B940" s="10" t="s">
        <v>59</v>
      </c>
      <c r="D940" s="4" t="s">
        <v>42</v>
      </c>
      <c r="E940" s="5">
        <v>44593</v>
      </c>
      <c r="F940" s="5">
        <v>44593</v>
      </c>
      <c r="G940" s="4" t="s">
        <v>312</v>
      </c>
      <c r="H940" s="4" t="s">
        <v>518</v>
      </c>
      <c r="I940" s="4" t="s">
        <v>154</v>
      </c>
      <c r="J940" s="4" t="s">
        <v>437</v>
      </c>
      <c r="K940" s="4">
        <v>10</v>
      </c>
      <c r="L940" s="5">
        <v>44593</v>
      </c>
      <c r="M940" s="4" t="s">
        <v>224</v>
      </c>
      <c r="N940" s="4">
        <v>48</v>
      </c>
      <c r="O940" s="4">
        <v>5</v>
      </c>
      <c r="P940" s="5">
        <v>44595</v>
      </c>
      <c r="Q940" s="6">
        <v>30.338526349999999</v>
      </c>
      <c r="R940" s="6">
        <v>30.386042969999998</v>
      </c>
      <c r="S940" s="6">
        <v>23.423264750000001</v>
      </c>
      <c r="T940" s="6">
        <v>23.359477869999999</v>
      </c>
      <c r="V940" s="10">
        <f>IF(Q940&lt;'Master Linear Model'!$B$8, (10^((Q940-'Master Linear Model'!$B$2)/'Master Linear Model'!$A$2)),('Master Linear Model'!$B$7/2))</f>
        <v>648.93041658435857</v>
      </c>
      <c r="W940" s="10">
        <f>IF(R940&lt;'Master Linear Model'!$B$8, (10^((R940-'Master Linear Model'!$B$2)/'Master Linear Model'!$A$2)),('Master Linear Model'!$B$7/2))</f>
        <v>629.75258369353753</v>
      </c>
      <c r="X940" s="10">
        <f t="shared" ref="X940:X941" si="326">AVERAGE(V940:W940)</f>
        <v>639.34150013894805</v>
      </c>
      <c r="Y940" s="10">
        <f t="shared" ref="Y940:Y941" si="327">STDEV(V940:W940)</f>
        <v>13.560775685561966</v>
      </c>
      <c r="Z940" s="10">
        <f t="shared" ref="Z940:Z941" si="328">X940/O940</f>
        <v>127.86830002778962</v>
      </c>
      <c r="AA940" s="10">
        <f t="shared" ref="AA940:AA941" si="329">Y940/O940</f>
        <v>2.7121551371123931</v>
      </c>
      <c r="AB940" s="10">
        <f t="shared" ref="AB940:AB941" si="330">(Z940*N940)/K940</f>
        <v>613.76784013339022</v>
      </c>
      <c r="AC940" s="10">
        <f t="shared" ref="AC940:AC941" si="331">(AA940*N940)/K940</f>
        <v>13.018344658139487</v>
      </c>
      <c r="AD940" s="10">
        <f t="shared" ref="AD940:AD941" si="332">AB940*100</f>
        <v>61376.78401333902</v>
      </c>
      <c r="AE940" s="10">
        <f t="shared" ref="AE940:AE941" si="333">AC940*100</f>
        <v>1301.8344658139488</v>
      </c>
      <c r="AJ940" s="4" t="s">
        <v>620</v>
      </c>
      <c r="AK940" s="4" t="s">
        <v>633</v>
      </c>
      <c r="AL940" s="4" t="s">
        <v>44</v>
      </c>
      <c r="AM940" s="4" t="s">
        <v>44</v>
      </c>
      <c r="AN940" s="4">
        <v>80.845477292660604</v>
      </c>
    </row>
    <row r="941" spans="1:40">
      <c r="A941" s="10" t="s">
        <v>152</v>
      </c>
      <c r="B941" s="10" t="s">
        <v>59</v>
      </c>
      <c r="D941" s="4" t="s">
        <v>42</v>
      </c>
      <c r="E941" s="5">
        <v>44593</v>
      </c>
      <c r="F941" s="5">
        <v>44593</v>
      </c>
      <c r="G941" s="4" t="s">
        <v>312</v>
      </c>
      <c r="H941" s="4" t="s">
        <v>518</v>
      </c>
      <c r="I941" s="4" t="s">
        <v>154</v>
      </c>
      <c r="J941" s="4" t="s">
        <v>437</v>
      </c>
      <c r="K941" s="4">
        <v>10</v>
      </c>
      <c r="L941" s="5">
        <v>44593</v>
      </c>
      <c r="M941" s="4" t="s">
        <v>224</v>
      </c>
      <c r="N941" s="4">
        <v>48</v>
      </c>
      <c r="O941" s="4">
        <v>5</v>
      </c>
      <c r="P941" s="5">
        <v>44595</v>
      </c>
      <c r="Q941" s="6">
        <v>29.444947190000001</v>
      </c>
      <c r="R941" s="6">
        <v>29.397953789999999</v>
      </c>
      <c r="S941" s="6">
        <v>22.698494010000001</v>
      </c>
      <c r="T941" s="6">
        <v>23.81713869</v>
      </c>
      <c r="V941" s="10">
        <f>IF(Q941&lt;'Master Linear Model'!$B$8, (10^((Q941-'Master Linear Model'!$B$2)/'Master Linear Model'!$A$2)),('Master Linear Model'!$B$7/2))</f>
        <v>1140.7773930419546</v>
      </c>
      <c r="W941" s="10">
        <f>IF(R941&lt;'Master Linear Model'!$B$8, (10^((R941-'Master Linear Model'!$B$2)/'Master Linear Model'!$A$2)),('Master Linear Model'!$B$7/2))</f>
        <v>1175.1292105668799</v>
      </c>
      <c r="X941" s="10">
        <f t="shared" si="326"/>
        <v>1157.9533018044172</v>
      </c>
      <c r="Y941" s="10">
        <f t="shared" si="327"/>
        <v>24.29040311795757</v>
      </c>
      <c r="Z941" s="10">
        <f t="shared" si="328"/>
        <v>231.59066036088342</v>
      </c>
      <c r="AA941" s="10">
        <f t="shared" si="329"/>
        <v>4.8580806235915137</v>
      </c>
      <c r="AB941" s="10">
        <f t="shared" si="330"/>
        <v>1111.6351697322402</v>
      </c>
      <c r="AC941" s="10">
        <f t="shared" si="331"/>
        <v>23.318786993239264</v>
      </c>
      <c r="AD941" s="10">
        <f t="shared" si="332"/>
        <v>111163.51697322402</v>
      </c>
      <c r="AE941" s="10">
        <f t="shared" si="333"/>
        <v>2331.8786993239264</v>
      </c>
      <c r="AJ941" s="4" t="s">
        <v>620</v>
      </c>
      <c r="AK941" s="4" t="s">
        <v>634</v>
      </c>
      <c r="AL941" s="4" t="s">
        <v>44</v>
      </c>
      <c r="AM941" s="4" t="s">
        <v>44</v>
      </c>
      <c r="AN941" s="4">
        <v>80.845477292660604</v>
      </c>
    </row>
    <row r="942" spans="1:40">
      <c r="A942" s="10" t="s">
        <v>383</v>
      </c>
      <c r="B942" s="10" t="s">
        <v>61</v>
      </c>
      <c r="D942" s="4" t="s">
        <v>49</v>
      </c>
      <c r="E942" s="5">
        <v>44593</v>
      </c>
      <c r="F942" s="5">
        <v>44593</v>
      </c>
      <c r="G942" s="4" t="s">
        <v>312</v>
      </c>
      <c r="H942" s="4" t="s">
        <v>518</v>
      </c>
      <c r="I942" s="4" t="s">
        <v>154</v>
      </c>
      <c r="J942" s="4" t="s">
        <v>437</v>
      </c>
      <c r="K942" s="4">
        <v>10</v>
      </c>
      <c r="L942" s="5">
        <v>44593</v>
      </c>
      <c r="M942" s="4" t="s">
        <v>224</v>
      </c>
      <c r="N942" s="4">
        <v>47</v>
      </c>
      <c r="O942" s="4">
        <v>5</v>
      </c>
      <c r="P942" s="5">
        <v>44594</v>
      </c>
      <c r="Q942" s="6">
        <v>38.93328193</v>
      </c>
      <c r="R942" s="6">
        <v>40.025782079999999</v>
      </c>
      <c r="S942" s="6">
        <v>23.358341729999999</v>
      </c>
      <c r="T942" s="6">
        <v>23.82757393</v>
      </c>
      <c r="AJ942" s="4" t="s">
        <v>620</v>
      </c>
      <c r="AK942" s="4" t="s">
        <v>635</v>
      </c>
      <c r="AL942" s="4" t="s">
        <v>44</v>
      </c>
      <c r="AM942" s="4" t="s">
        <v>44</v>
      </c>
      <c r="AN942" s="4">
        <v>80.845477292660604</v>
      </c>
    </row>
    <row r="943" spans="1:40">
      <c r="A943" s="10" t="s">
        <v>282</v>
      </c>
      <c r="B943" s="10" t="s">
        <v>200</v>
      </c>
      <c r="D943" s="4" t="s">
        <v>49</v>
      </c>
      <c r="E943" s="5">
        <v>44591</v>
      </c>
      <c r="F943" s="5">
        <v>44592</v>
      </c>
      <c r="G943" s="4" t="s">
        <v>312</v>
      </c>
      <c r="H943" s="4" t="s">
        <v>518</v>
      </c>
      <c r="I943" s="4" t="s">
        <v>154</v>
      </c>
      <c r="J943" s="4" t="s">
        <v>437</v>
      </c>
      <c r="K943" s="4">
        <v>10</v>
      </c>
      <c r="L943" s="5">
        <v>44592</v>
      </c>
      <c r="M943" s="4" t="s">
        <v>224</v>
      </c>
      <c r="N943" s="4">
        <v>48</v>
      </c>
      <c r="O943" s="4">
        <v>5</v>
      </c>
      <c r="P943" s="5">
        <v>44593</v>
      </c>
      <c r="Q943" s="6">
        <v>33.768325230000002</v>
      </c>
      <c r="R943" s="6">
        <v>33.631945420000001</v>
      </c>
      <c r="S943" s="6">
        <v>27.14557954</v>
      </c>
      <c r="T943" s="6">
        <v>27.084118830000001</v>
      </c>
      <c r="AJ943" s="4" t="s">
        <v>636</v>
      </c>
      <c r="AK943" s="4" t="s">
        <v>637</v>
      </c>
      <c r="AL943" s="4" t="s">
        <v>44</v>
      </c>
      <c r="AM943" s="4" t="s">
        <v>154</v>
      </c>
      <c r="AN943" s="4">
        <v>97.449646918418793</v>
      </c>
    </row>
    <row r="944" spans="1:40">
      <c r="A944" s="10" t="s">
        <v>273</v>
      </c>
      <c r="B944" s="10" t="s">
        <v>200</v>
      </c>
      <c r="D944" s="4" t="s">
        <v>49</v>
      </c>
      <c r="E944" s="5">
        <v>44591</v>
      </c>
      <c r="F944" s="5" t="s">
        <v>638</v>
      </c>
      <c r="G944" s="4" t="s">
        <v>312</v>
      </c>
      <c r="H944" s="4" t="s">
        <v>518</v>
      </c>
      <c r="I944" s="4" t="s">
        <v>154</v>
      </c>
      <c r="J944" s="4" t="s">
        <v>437</v>
      </c>
      <c r="K944" s="4">
        <v>10</v>
      </c>
      <c r="L944" s="5" t="s">
        <v>638</v>
      </c>
      <c r="M944" s="4" t="s">
        <v>224</v>
      </c>
      <c r="N944" s="4">
        <v>47</v>
      </c>
      <c r="O944" s="4">
        <v>5</v>
      </c>
      <c r="P944" s="5">
        <v>44593</v>
      </c>
      <c r="Q944" s="6">
        <v>35.940526050000003</v>
      </c>
      <c r="R944" s="6">
        <v>35.160370219999997</v>
      </c>
      <c r="S944" s="6">
        <v>26.68883529</v>
      </c>
      <c r="T944" s="6">
        <v>26.879733739999999</v>
      </c>
      <c r="AJ944" s="4" t="s">
        <v>636</v>
      </c>
      <c r="AK944" s="4" t="s">
        <v>639</v>
      </c>
      <c r="AL944" s="4" t="s">
        <v>44</v>
      </c>
      <c r="AM944" s="4" t="s">
        <v>154</v>
      </c>
      <c r="AN944" s="4">
        <v>97.449646918418793</v>
      </c>
    </row>
    <row r="945" spans="1:40">
      <c r="A945" s="10" t="s">
        <v>58</v>
      </c>
      <c r="B945" s="10" t="s">
        <v>59</v>
      </c>
      <c r="D945" s="4" t="s">
        <v>42</v>
      </c>
      <c r="E945" s="5">
        <v>44593</v>
      </c>
      <c r="F945" s="5">
        <v>44592</v>
      </c>
      <c r="G945" s="4" t="s">
        <v>312</v>
      </c>
      <c r="H945" s="4" t="s">
        <v>518</v>
      </c>
      <c r="I945" s="4" t="s">
        <v>154</v>
      </c>
      <c r="J945" s="4" t="s">
        <v>437</v>
      </c>
      <c r="K945" s="4">
        <v>10</v>
      </c>
      <c r="L945" s="5">
        <v>44592</v>
      </c>
      <c r="M945" s="4" t="s">
        <v>224</v>
      </c>
      <c r="N945" s="4">
        <v>49</v>
      </c>
      <c r="O945" s="4">
        <v>5</v>
      </c>
      <c r="P945" s="5">
        <v>44593</v>
      </c>
      <c r="Q945" s="6">
        <v>39.06632364</v>
      </c>
      <c r="R945" s="6" t="s">
        <v>47</v>
      </c>
      <c r="S945" s="6">
        <v>27.723157279999999</v>
      </c>
      <c r="T945" s="6">
        <v>27.844572240000002</v>
      </c>
      <c r="V945" s="10">
        <f>IF(Q945&lt;'Master Linear Model'!$B$8, (10^((Q945-'Master Linear Model'!$B$2)/'Master Linear Model'!$A$2)),('Master Linear Model'!$B$7/2))</f>
        <v>10</v>
      </c>
      <c r="W945" s="10">
        <f>IF(R945&lt;'Master Linear Model'!$B$8, (10^((R945-'Master Linear Model'!$B$2)/'Master Linear Model'!$A$2)),('Master Linear Model'!$B$7/2))</f>
        <v>10</v>
      </c>
      <c r="X945" s="10">
        <f>AVERAGE(V945:W945)</f>
        <v>10</v>
      </c>
      <c r="Y945" s="10">
        <f>STDEV(V945:W945)</f>
        <v>0</v>
      </c>
      <c r="Z945" s="10">
        <f>X945/O945</f>
        <v>2</v>
      </c>
      <c r="AA945" s="10">
        <f>Y945/O945</f>
        <v>0</v>
      </c>
      <c r="AB945" s="10">
        <f>(Z945*N945)/K945</f>
        <v>9.8000000000000007</v>
      </c>
      <c r="AC945" s="10">
        <f>(AA945*N945)/K945</f>
        <v>0</v>
      </c>
      <c r="AD945" s="10">
        <f>AB945*100</f>
        <v>980.00000000000011</v>
      </c>
      <c r="AE945" s="10">
        <f>AC945*100</f>
        <v>0</v>
      </c>
      <c r="AJ945" s="4" t="s">
        <v>636</v>
      </c>
      <c r="AK945" s="4" t="s">
        <v>640</v>
      </c>
      <c r="AL945" s="4" t="s">
        <v>44</v>
      </c>
      <c r="AM945" s="4" t="s">
        <v>154</v>
      </c>
      <c r="AN945" s="4">
        <v>97.449646918418793</v>
      </c>
    </row>
    <row r="946" spans="1:40">
      <c r="A946" s="10" t="s">
        <v>58</v>
      </c>
      <c r="B946" s="10" t="s">
        <v>59</v>
      </c>
      <c r="D946" s="4" t="s">
        <v>49</v>
      </c>
      <c r="E946" s="5">
        <v>44594</v>
      </c>
      <c r="F946" s="5">
        <v>44593</v>
      </c>
      <c r="G946" s="4" t="s">
        <v>312</v>
      </c>
      <c r="H946" s="4" t="s">
        <v>518</v>
      </c>
      <c r="I946" s="4" t="s">
        <v>154</v>
      </c>
      <c r="J946" s="4" t="s">
        <v>437</v>
      </c>
      <c r="K946" s="4">
        <v>10</v>
      </c>
      <c r="L946" s="5">
        <v>44593</v>
      </c>
      <c r="M946" s="4" t="s">
        <v>224</v>
      </c>
      <c r="N946" s="4">
        <v>48</v>
      </c>
      <c r="O946" s="4">
        <v>5</v>
      </c>
      <c r="P946" s="5">
        <v>44594</v>
      </c>
      <c r="Q946" s="6">
        <v>37.141636839999997</v>
      </c>
      <c r="R946" s="6">
        <v>37.115899259999999</v>
      </c>
      <c r="S946" s="6">
        <v>23.080251350000001</v>
      </c>
      <c r="T946" s="6">
        <v>23.13116196</v>
      </c>
      <c r="AJ946" s="4" t="s">
        <v>620</v>
      </c>
      <c r="AK946" s="4" t="s">
        <v>641</v>
      </c>
      <c r="AL946" s="4" t="s">
        <v>44</v>
      </c>
      <c r="AM946" s="4" t="s">
        <v>44</v>
      </c>
      <c r="AN946" s="4">
        <v>80.845477292660604</v>
      </c>
    </row>
    <row r="947" spans="1:40">
      <c r="A947" s="10" t="s">
        <v>234</v>
      </c>
      <c r="B947" s="10" t="s">
        <v>200</v>
      </c>
      <c r="D947" s="4" t="s">
        <v>49</v>
      </c>
      <c r="E947" s="5">
        <v>44593</v>
      </c>
      <c r="F947" s="5">
        <v>44593</v>
      </c>
      <c r="G947" s="4" t="s">
        <v>312</v>
      </c>
      <c r="H947" s="4" t="s">
        <v>518</v>
      </c>
      <c r="I947" s="4" t="s">
        <v>154</v>
      </c>
      <c r="J947" s="4" t="s">
        <v>437</v>
      </c>
      <c r="K947" s="4">
        <v>10</v>
      </c>
      <c r="L947" s="5">
        <v>44593</v>
      </c>
      <c r="M947" s="4" t="s">
        <v>224</v>
      </c>
      <c r="N947" s="4">
        <v>48</v>
      </c>
      <c r="O947" s="4">
        <v>5</v>
      </c>
      <c r="P947" s="5">
        <v>44594</v>
      </c>
      <c r="Q947" s="6">
        <v>31.132064719999999</v>
      </c>
      <c r="R947" s="6">
        <v>31.737640030000001</v>
      </c>
      <c r="S947" s="6">
        <v>21.645037930000001</v>
      </c>
      <c r="T947" s="6">
        <v>23.952488500000001</v>
      </c>
      <c r="AJ947" s="4" t="s">
        <v>620</v>
      </c>
      <c r="AK947" s="4" t="s">
        <v>642</v>
      </c>
      <c r="AL947" s="4" t="s">
        <v>44</v>
      </c>
      <c r="AM947" s="4" t="s">
        <v>44</v>
      </c>
      <c r="AN947" s="4">
        <v>80.845477292660604</v>
      </c>
    </row>
    <row r="948" spans="1:40">
      <c r="A948" s="10" t="s">
        <v>232</v>
      </c>
      <c r="B948" s="10" t="s">
        <v>200</v>
      </c>
      <c r="D948" s="4" t="s">
        <v>49</v>
      </c>
      <c r="E948" s="5">
        <v>44593</v>
      </c>
      <c r="F948" s="5">
        <v>44593</v>
      </c>
      <c r="G948" s="4" t="s">
        <v>312</v>
      </c>
      <c r="H948" s="4" t="s">
        <v>518</v>
      </c>
      <c r="I948" s="4" t="s">
        <v>154</v>
      </c>
      <c r="J948" s="4" t="s">
        <v>437</v>
      </c>
      <c r="K948" s="4">
        <v>10</v>
      </c>
      <c r="L948" s="5">
        <v>44593</v>
      </c>
      <c r="M948" s="4" t="s">
        <v>224</v>
      </c>
      <c r="N948" s="4">
        <v>48</v>
      </c>
      <c r="O948" s="4">
        <v>5</v>
      </c>
      <c r="P948" s="5">
        <v>44594</v>
      </c>
      <c r="Q948" s="6">
        <v>32.187361160000002</v>
      </c>
      <c r="R948" s="6">
        <v>32.505541450000003</v>
      </c>
      <c r="S948" s="6">
        <v>24.28692041</v>
      </c>
      <c r="T948" s="6">
        <v>23.664924890000002</v>
      </c>
      <c r="AJ948" s="4" t="s">
        <v>620</v>
      </c>
      <c r="AK948" s="4" t="s">
        <v>643</v>
      </c>
      <c r="AL948" s="4" t="s">
        <v>44</v>
      </c>
      <c r="AM948" s="4" t="s">
        <v>44</v>
      </c>
      <c r="AN948" s="4">
        <v>80.845477292660604</v>
      </c>
    </row>
    <row r="949" spans="1:40">
      <c r="A949" s="10" t="s">
        <v>263</v>
      </c>
      <c r="B949" s="10" t="s">
        <v>228</v>
      </c>
      <c r="D949" s="4" t="s">
        <v>49</v>
      </c>
      <c r="E949" s="5">
        <v>44593</v>
      </c>
      <c r="F949" s="5">
        <v>44593</v>
      </c>
      <c r="G949" s="4" t="s">
        <v>312</v>
      </c>
      <c r="H949" s="4" t="s">
        <v>518</v>
      </c>
      <c r="I949" s="4" t="s">
        <v>154</v>
      </c>
      <c r="J949" s="4" t="s">
        <v>437</v>
      </c>
      <c r="K949" s="4">
        <v>10</v>
      </c>
      <c r="L949" s="5">
        <v>44593</v>
      </c>
      <c r="M949" s="4" t="s">
        <v>224</v>
      </c>
      <c r="N949" s="4">
        <v>48</v>
      </c>
      <c r="O949" s="4">
        <v>5</v>
      </c>
      <c r="P949" s="5">
        <v>44594</v>
      </c>
      <c r="Q949" s="6" t="s">
        <v>47</v>
      </c>
      <c r="R949" s="6" t="s">
        <v>47</v>
      </c>
      <c r="S949" s="6">
        <v>25.885009780000001</v>
      </c>
      <c r="T949" s="6">
        <v>26.295947479999999</v>
      </c>
      <c r="AJ949" s="4" t="s">
        <v>620</v>
      </c>
      <c r="AK949" s="4" t="s">
        <v>644</v>
      </c>
      <c r="AL949" s="4" t="s">
        <v>44</v>
      </c>
      <c r="AM949" s="4" t="s">
        <v>44</v>
      </c>
      <c r="AN949" s="4">
        <v>80.845477292660604</v>
      </c>
    </row>
    <row r="950" spans="1:40">
      <c r="A950" s="10" t="s">
        <v>598</v>
      </c>
      <c r="B950" s="10" t="s">
        <v>61</v>
      </c>
      <c r="D950" s="4" t="s">
        <v>49</v>
      </c>
      <c r="E950" s="5">
        <v>44593</v>
      </c>
      <c r="F950" s="5">
        <v>44593</v>
      </c>
      <c r="G950" s="4" t="s">
        <v>312</v>
      </c>
      <c r="H950" s="4" t="s">
        <v>518</v>
      </c>
      <c r="I950" s="4" t="s">
        <v>154</v>
      </c>
      <c r="J950" s="4" t="s">
        <v>437</v>
      </c>
      <c r="K950" s="4">
        <v>10</v>
      </c>
      <c r="L950" s="5">
        <v>44593</v>
      </c>
      <c r="M950" s="4" t="s">
        <v>224</v>
      </c>
      <c r="N950" s="4">
        <v>48</v>
      </c>
      <c r="O950" s="4">
        <v>5</v>
      </c>
      <c r="P950" s="5">
        <v>44594</v>
      </c>
      <c r="Q950" s="6">
        <v>41.230770669999998</v>
      </c>
      <c r="R950" s="6">
        <v>40.612716040000002</v>
      </c>
      <c r="S950" s="6">
        <v>25.910873429999999</v>
      </c>
      <c r="T950" s="6">
        <v>25.88604011</v>
      </c>
      <c r="AJ950" s="4" t="s">
        <v>620</v>
      </c>
      <c r="AK950" s="4" t="s">
        <v>645</v>
      </c>
      <c r="AL950" s="4" t="s">
        <v>44</v>
      </c>
      <c r="AM950" s="4" t="s">
        <v>44</v>
      </c>
      <c r="AN950" s="4">
        <v>80.845477292660604</v>
      </c>
    </row>
    <row r="951" spans="1:40">
      <c r="A951" s="10" t="s">
        <v>646</v>
      </c>
      <c r="B951" s="10" t="s">
        <v>228</v>
      </c>
      <c r="D951" s="4" t="s">
        <v>49</v>
      </c>
      <c r="E951" s="5">
        <v>44593</v>
      </c>
      <c r="F951" s="5">
        <v>44593</v>
      </c>
      <c r="G951" s="4" t="s">
        <v>312</v>
      </c>
      <c r="H951" s="4" t="s">
        <v>518</v>
      </c>
      <c r="I951" s="4" t="s">
        <v>154</v>
      </c>
      <c r="J951" s="4" t="s">
        <v>437</v>
      </c>
      <c r="K951" s="4">
        <v>10</v>
      </c>
      <c r="L951" s="5">
        <v>44593</v>
      </c>
      <c r="M951" s="4" t="s">
        <v>224</v>
      </c>
      <c r="N951" s="4">
        <v>47</v>
      </c>
      <c r="O951" s="4">
        <v>5</v>
      </c>
      <c r="P951" s="5">
        <v>44594</v>
      </c>
      <c r="Q951" s="6">
        <v>38.967893539999999</v>
      </c>
      <c r="R951" s="6">
        <v>39.563574619999997</v>
      </c>
      <c r="S951" s="6">
        <v>28.223600189999999</v>
      </c>
      <c r="T951" s="6">
        <v>28.261562420000001</v>
      </c>
      <c r="AJ951" s="4" t="s">
        <v>647</v>
      </c>
      <c r="AK951" s="4" t="s">
        <v>648</v>
      </c>
      <c r="AL951" s="4" t="s">
        <v>44</v>
      </c>
      <c r="AM951" s="4" t="s">
        <v>44</v>
      </c>
      <c r="AN951" s="4">
        <v>80.845477292660604</v>
      </c>
    </row>
    <row r="952" spans="1:40">
      <c r="A952" s="10" t="s">
        <v>193</v>
      </c>
      <c r="B952" s="10" t="s">
        <v>194</v>
      </c>
      <c r="D952" s="4" t="s">
        <v>49</v>
      </c>
      <c r="E952" s="5">
        <v>44593</v>
      </c>
      <c r="F952" s="5">
        <v>44593</v>
      </c>
      <c r="G952" s="4" t="s">
        <v>312</v>
      </c>
      <c r="H952" s="4" t="s">
        <v>518</v>
      </c>
      <c r="I952" s="4" t="s">
        <v>154</v>
      </c>
      <c r="J952" s="4" t="s">
        <v>437</v>
      </c>
      <c r="K952" s="4">
        <v>10</v>
      </c>
      <c r="L952" s="5">
        <v>44593</v>
      </c>
      <c r="M952" s="4" t="s">
        <v>224</v>
      </c>
      <c r="N952" s="4">
        <v>47</v>
      </c>
      <c r="O952" s="4">
        <v>5</v>
      </c>
      <c r="P952" s="5">
        <v>44594</v>
      </c>
      <c r="Q952" s="6">
        <v>38.043626529999997</v>
      </c>
      <c r="R952" s="6">
        <v>40.445304790000002</v>
      </c>
      <c r="S952" s="6">
        <v>23.61465682</v>
      </c>
      <c r="T952" s="6">
        <v>24.178502470000002</v>
      </c>
      <c r="AJ952" s="4" t="s">
        <v>620</v>
      </c>
      <c r="AK952" s="4" t="s">
        <v>649</v>
      </c>
      <c r="AL952" s="4" t="s">
        <v>44</v>
      </c>
      <c r="AM952" s="4" t="s">
        <v>44</v>
      </c>
      <c r="AN952" s="4">
        <v>80.845477292660604</v>
      </c>
    </row>
    <row r="953" spans="1:40">
      <c r="A953" s="10" t="s">
        <v>572</v>
      </c>
      <c r="B953" s="10" t="s">
        <v>200</v>
      </c>
      <c r="D953" s="4" t="s">
        <v>49</v>
      </c>
      <c r="E953" s="5">
        <v>44593</v>
      </c>
      <c r="F953" s="5">
        <v>44593</v>
      </c>
      <c r="G953" s="4" t="s">
        <v>312</v>
      </c>
      <c r="H953" s="4" t="s">
        <v>518</v>
      </c>
      <c r="I953" s="4" t="s">
        <v>154</v>
      </c>
      <c r="J953" s="4" t="s">
        <v>437</v>
      </c>
      <c r="K953" s="4">
        <v>10</v>
      </c>
      <c r="L953" s="5">
        <v>44593</v>
      </c>
      <c r="M953" s="4" t="s">
        <v>224</v>
      </c>
      <c r="N953" s="4">
        <v>48</v>
      </c>
      <c r="O953" s="4">
        <v>5</v>
      </c>
      <c r="P953" s="5">
        <v>44594</v>
      </c>
      <c r="Q953" s="6">
        <v>32.780680009999998</v>
      </c>
      <c r="R953" s="6">
        <v>33.640226060000003</v>
      </c>
      <c r="S953" s="6">
        <v>23.281703929999999</v>
      </c>
      <c r="T953" s="6">
        <v>23.91333178</v>
      </c>
      <c r="AJ953" s="4" t="s">
        <v>620</v>
      </c>
      <c r="AK953" s="4" t="s">
        <v>650</v>
      </c>
      <c r="AL953" s="4" t="s">
        <v>44</v>
      </c>
      <c r="AM953" s="4" t="s">
        <v>44</v>
      </c>
      <c r="AN953" s="4">
        <v>80.845477292660604</v>
      </c>
    </row>
    <row r="954" spans="1:40">
      <c r="A954" s="10" t="s">
        <v>602</v>
      </c>
      <c r="B954" s="10" t="s">
        <v>200</v>
      </c>
      <c r="D954" s="4" t="s">
        <v>49</v>
      </c>
      <c r="E954" s="5">
        <v>44591</v>
      </c>
      <c r="F954" s="5" t="s">
        <v>638</v>
      </c>
      <c r="G954" s="4" t="s">
        <v>312</v>
      </c>
      <c r="H954" s="4" t="s">
        <v>518</v>
      </c>
      <c r="I954" s="4" t="s">
        <v>154</v>
      </c>
      <c r="J954" s="4" t="s">
        <v>437</v>
      </c>
      <c r="K954" s="4">
        <v>10</v>
      </c>
      <c r="L954" s="5" t="s">
        <v>638</v>
      </c>
      <c r="M954" s="4" t="s">
        <v>224</v>
      </c>
      <c r="N954" s="4">
        <v>60</v>
      </c>
      <c r="O954" s="4">
        <v>5</v>
      </c>
      <c r="P954" s="5">
        <v>44593</v>
      </c>
      <c r="Q954" s="6">
        <v>32.822626640000003</v>
      </c>
      <c r="R954" s="6">
        <v>32.464632100000003</v>
      </c>
      <c r="S954" s="6">
        <v>27.067336340000001</v>
      </c>
      <c r="T954" s="6">
        <v>26.99748653</v>
      </c>
      <c r="AJ954" s="4" t="s">
        <v>636</v>
      </c>
      <c r="AK954" s="4" t="s">
        <v>651</v>
      </c>
      <c r="AL954" s="4" t="s">
        <v>44</v>
      </c>
      <c r="AM954" s="4" t="s">
        <v>154</v>
      </c>
      <c r="AN954" s="4">
        <v>97.449646918418793</v>
      </c>
    </row>
    <row r="955" spans="1:40">
      <c r="A955" s="10" t="s">
        <v>604</v>
      </c>
      <c r="B955" s="10" t="s">
        <v>200</v>
      </c>
      <c r="D955" s="4" t="s">
        <v>49</v>
      </c>
      <c r="E955" s="5">
        <v>44591</v>
      </c>
      <c r="F955" s="5">
        <v>44592</v>
      </c>
      <c r="G955" s="4" t="s">
        <v>312</v>
      </c>
      <c r="H955" s="4" t="s">
        <v>518</v>
      </c>
      <c r="I955" s="4" t="s">
        <v>154</v>
      </c>
      <c r="J955" s="4" t="s">
        <v>437</v>
      </c>
      <c r="K955" s="4">
        <v>10</v>
      </c>
      <c r="L955" s="5">
        <v>44592</v>
      </c>
      <c r="M955" s="4" t="s">
        <v>224</v>
      </c>
      <c r="N955" s="4">
        <v>48</v>
      </c>
      <c r="O955" s="4">
        <v>5</v>
      </c>
      <c r="P955" s="5">
        <v>44593</v>
      </c>
      <c r="Q955" s="6">
        <v>36.721811899999999</v>
      </c>
      <c r="R955" s="6">
        <v>36.734289169999997</v>
      </c>
      <c r="S955" s="6">
        <v>27.381053080000001</v>
      </c>
      <c r="T955" s="6">
        <v>27.141207909999999</v>
      </c>
      <c r="AJ955" s="4" t="s">
        <v>636</v>
      </c>
      <c r="AK955" s="4" t="s">
        <v>652</v>
      </c>
      <c r="AL955" s="4" t="s">
        <v>44</v>
      </c>
      <c r="AM955" s="4" t="s">
        <v>154</v>
      </c>
      <c r="AN955" s="4">
        <v>97.449646918418793</v>
      </c>
    </row>
    <row r="956" spans="1:40">
      <c r="A956" s="10" t="s">
        <v>209</v>
      </c>
      <c r="B956" s="10" t="s">
        <v>200</v>
      </c>
      <c r="D956" s="4" t="s">
        <v>49</v>
      </c>
      <c r="E956" s="5">
        <v>44593</v>
      </c>
      <c r="F956" s="5">
        <v>44593</v>
      </c>
      <c r="G956" s="4" t="s">
        <v>312</v>
      </c>
      <c r="H956" s="4" t="s">
        <v>518</v>
      </c>
      <c r="I956" s="4" t="s">
        <v>154</v>
      </c>
      <c r="J956" s="4" t="s">
        <v>437</v>
      </c>
      <c r="K956" s="4">
        <v>10</v>
      </c>
      <c r="L956" s="5">
        <v>44593</v>
      </c>
      <c r="M956" s="4" t="s">
        <v>224</v>
      </c>
      <c r="N956" s="4">
        <v>48</v>
      </c>
      <c r="O956" s="4">
        <v>5</v>
      </c>
      <c r="P956" s="5">
        <v>44594</v>
      </c>
      <c r="Q956" s="6">
        <v>34.201536339999997</v>
      </c>
      <c r="R956" s="6">
        <v>34.138249940000001</v>
      </c>
      <c r="S956" s="6">
        <v>23.372919410000002</v>
      </c>
      <c r="T956" s="6">
        <v>23.326355800000002</v>
      </c>
      <c r="AJ956" s="4" t="s">
        <v>620</v>
      </c>
      <c r="AK956" s="4" t="s">
        <v>653</v>
      </c>
      <c r="AL956" s="4" t="s">
        <v>44</v>
      </c>
      <c r="AM956" s="4" t="s">
        <v>44</v>
      </c>
      <c r="AN956" s="4">
        <v>80.845477292660604</v>
      </c>
    </row>
    <row r="957" spans="1:40">
      <c r="A957" s="10" t="s">
        <v>616</v>
      </c>
      <c r="B957" s="10" t="s">
        <v>61</v>
      </c>
      <c r="D957" s="4" t="s">
        <v>49</v>
      </c>
      <c r="E957" s="5">
        <v>44593</v>
      </c>
      <c r="F957" s="5">
        <v>44593</v>
      </c>
      <c r="G957" s="4" t="s">
        <v>312</v>
      </c>
      <c r="H957" s="4" t="s">
        <v>518</v>
      </c>
      <c r="I957" s="4" t="s">
        <v>154</v>
      </c>
      <c r="J957" s="4" t="s">
        <v>437</v>
      </c>
      <c r="K957" s="4">
        <v>10</v>
      </c>
      <c r="L957" s="5">
        <v>44593</v>
      </c>
      <c r="M957" s="4" t="s">
        <v>224</v>
      </c>
      <c r="N957" s="4">
        <v>48</v>
      </c>
      <c r="O957" s="4">
        <v>5</v>
      </c>
      <c r="P957" s="5">
        <v>44594</v>
      </c>
      <c r="Q957" s="6">
        <v>44.952292139999997</v>
      </c>
      <c r="R957" s="6" t="s">
        <v>47</v>
      </c>
      <c r="S957" s="6" t="s">
        <v>47</v>
      </c>
      <c r="T957" s="6" t="s">
        <v>47</v>
      </c>
      <c r="AJ957" s="4" t="s">
        <v>620</v>
      </c>
      <c r="AK957" s="4" t="s">
        <v>654</v>
      </c>
      <c r="AL957" s="4" t="s">
        <v>44</v>
      </c>
      <c r="AM957" s="4" t="s">
        <v>44</v>
      </c>
      <c r="AN957" s="4">
        <v>80.845477292660604</v>
      </c>
    </row>
    <row r="958" spans="1:40">
      <c r="A958" s="10" t="s">
        <v>394</v>
      </c>
      <c r="B958" s="10" t="s">
        <v>61</v>
      </c>
      <c r="D958" s="4" t="s">
        <v>49</v>
      </c>
      <c r="E958" s="5">
        <v>44593</v>
      </c>
      <c r="F958" s="5">
        <v>44593</v>
      </c>
      <c r="G958" s="4" t="s">
        <v>312</v>
      </c>
      <c r="H958" s="4" t="s">
        <v>518</v>
      </c>
      <c r="I958" s="4" t="s">
        <v>154</v>
      </c>
      <c r="J958" s="4" t="s">
        <v>437</v>
      </c>
      <c r="K958" s="4">
        <v>10</v>
      </c>
      <c r="L958" s="5">
        <v>44593</v>
      </c>
      <c r="M958" s="4" t="s">
        <v>224</v>
      </c>
      <c r="N958" s="4">
        <v>48</v>
      </c>
      <c r="O958" s="4">
        <v>5</v>
      </c>
      <c r="P958" s="5">
        <v>44594</v>
      </c>
      <c r="Q958" s="6" t="s">
        <v>47</v>
      </c>
      <c r="R958" s="6" t="s">
        <v>47</v>
      </c>
      <c r="S958" s="6">
        <v>25.45261013</v>
      </c>
      <c r="T958" s="6">
        <v>25.212767150000001</v>
      </c>
      <c r="AJ958" s="4" t="s">
        <v>620</v>
      </c>
      <c r="AK958" s="4" t="s">
        <v>655</v>
      </c>
      <c r="AL958" s="4" t="s">
        <v>44</v>
      </c>
      <c r="AM958" s="4" t="s">
        <v>44</v>
      </c>
      <c r="AN958" s="4">
        <v>80.845477292660604</v>
      </c>
    </row>
    <row r="959" spans="1:40">
      <c r="A959" s="10" t="s">
        <v>208</v>
      </c>
      <c r="B959" s="10" t="s">
        <v>200</v>
      </c>
      <c r="D959" s="4" t="s">
        <v>49</v>
      </c>
      <c r="E959" s="5">
        <v>44593</v>
      </c>
      <c r="F959" s="5">
        <v>44593</v>
      </c>
      <c r="G959" s="4" t="s">
        <v>312</v>
      </c>
      <c r="H959" s="4" t="s">
        <v>518</v>
      </c>
      <c r="I959" s="4" t="s">
        <v>154</v>
      </c>
      <c r="J959" s="4" t="s">
        <v>437</v>
      </c>
      <c r="K959" s="4">
        <v>10</v>
      </c>
      <c r="L959" s="5">
        <v>44593</v>
      </c>
      <c r="M959" s="4" t="s">
        <v>224</v>
      </c>
      <c r="N959" s="4">
        <v>48</v>
      </c>
      <c r="O959" s="4">
        <v>5</v>
      </c>
      <c r="P959" s="5">
        <v>44594</v>
      </c>
      <c r="Q959" s="6">
        <v>34.582417100000001</v>
      </c>
      <c r="R959" s="6">
        <v>35.230129470000001</v>
      </c>
      <c r="S959" s="6">
        <v>23.40112053</v>
      </c>
      <c r="T959" s="6">
        <v>25.8911734</v>
      </c>
      <c r="AJ959" s="4" t="s">
        <v>620</v>
      </c>
      <c r="AK959" s="4" t="s">
        <v>656</v>
      </c>
      <c r="AL959" s="4" t="s">
        <v>44</v>
      </c>
      <c r="AM959" s="4" t="s">
        <v>44</v>
      </c>
      <c r="AN959" s="4">
        <v>80.845477292660604</v>
      </c>
    </row>
    <row r="960" spans="1:40">
      <c r="A960" s="10" t="s">
        <v>277</v>
      </c>
      <c r="B960" s="10" t="s">
        <v>200</v>
      </c>
      <c r="D960" s="4" t="s">
        <v>49</v>
      </c>
      <c r="E960" s="5">
        <v>44591</v>
      </c>
      <c r="F960" s="5">
        <v>44592</v>
      </c>
      <c r="G960" s="4" t="s">
        <v>312</v>
      </c>
      <c r="H960" s="4" t="s">
        <v>518</v>
      </c>
      <c r="I960" s="4" t="s">
        <v>154</v>
      </c>
      <c r="J960" s="4" t="s">
        <v>437</v>
      </c>
      <c r="K960" s="4">
        <v>10</v>
      </c>
      <c r="L960" s="5">
        <v>44592</v>
      </c>
      <c r="M960" s="4" t="s">
        <v>224</v>
      </c>
      <c r="N960" s="4">
        <v>48</v>
      </c>
      <c r="O960" s="4">
        <v>5</v>
      </c>
      <c r="P960" s="5">
        <v>44593</v>
      </c>
      <c r="Q960" s="6">
        <v>32.801268190000002</v>
      </c>
      <c r="R960" s="6">
        <v>32.56901963</v>
      </c>
      <c r="S960" s="6">
        <v>27.525400690000001</v>
      </c>
      <c r="T960" s="6">
        <v>27.2946232</v>
      </c>
      <c r="AJ960" s="4" t="s">
        <v>636</v>
      </c>
      <c r="AK960" s="4" t="s">
        <v>657</v>
      </c>
      <c r="AL960" s="4" t="s">
        <v>44</v>
      </c>
      <c r="AM960" s="4" t="s">
        <v>154</v>
      </c>
      <c r="AN960" s="4">
        <v>97.449646918418793</v>
      </c>
    </row>
    <row r="961" spans="1:40">
      <c r="A961" s="10" t="s">
        <v>87</v>
      </c>
      <c r="B961" s="10" t="s">
        <v>61</v>
      </c>
      <c r="D961" s="4" t="s">
        <v>49</v>
      </c>
      <c r="E961" s="5">
        <v>44593</v>
      </c>
      <c r="F961" s="5">
        <v>44593</v>
      </c>
      <c r="G961" s="4" t="s">
        <v>312</v>
      </c>
      <c r="H961" s="4" t="s">
        <v>518</v>
      </c>
      <c r="I961" s="4" t="s">
        <v>154</v>
      </c>
      <c r="J961" s="4" t="s">
        <v>437</v>
      </c>
      <c r="K961" s="4">
        <v>10</v>
      </c>
      <c r="L961" s="5">
        <v>44593</v>
      </c>
      <c r="M961" s="4" t="s">
        <v>224</v>
      </c>
      <c r="N961" s="4">
        <v>48</v>
      </c>
      <c r="O961" s="4">
        <v>5</v>
      </c>
      <c r="P961" s="5">
        <v>44594</v>
      </c>
      <c r="Q961" s="6">
        <v>37.576316669999997</v>
      </c>
      <c r="R961" s="6">
        <v>38.876195379999999</v>
      </c>
      <c r="S961" s="6">
        <v>23.547738720000002</v>
      </c>
      <c r="T961" s="6">
        <v>24.386313170000001</v>
      </c>
      <c r="AJ961" s="4" t="s">
        <v>620</v>
      </c>
      <c r="AK961" s="4" t="s">
        <v>658</v>
      </c>
      <c r="AL961" s="4" t="s">
        <v>44</v>
      </c>
      <c r="AM961" s="4" t="s">
        <v>44</v>
      </c>
      <c r="AN961" s="4">
        <v>80.845477292660604</v>
      </c>
    </row>
    <row r="962" spans="1:40">
      <c r="A962" s="10" t="s">
        <v>659</v>
      </c>
      <c r="B962" s="10" t="s">
        <v>59</v>
      </c>
      <c r="D962" s="4" t="s">
        <v>42</v>
      </c>
      <c r="E962" s="5">
        <v>44595</v>
      </c>
      <c r="F962" s="5">
        <v>44595</v>
      </c>
      <c r="G962" s="4" t="s">
        <v>312</v>
      </c>
      <c r="H962" s="4" t="s">
        <v>518</v>
      </c>
      <c r="I962" s="4" t="s">
        <v>154</v>
      </c>
      <c r="J962" s="4" t="s">
        <v>437</v>
      </c>
      <c r="K962" s="4">
        <v>10</v>
      </c>
      <c r="L962" s="5">
        <v>44595</v>
      </c>
      <c r="M962" s="4" t="s">
        <v>224</v>
      </c>
      <c r="N962" s="4">
        <v>60</v>
      </c>
      <c r="O962" s="4">
        <v>5</v>
      </c>
      <c r="P962" s="5">
        <v>44596</v>
      </c>
      <c r="Q962" s="6">
        <v>36.995208599999998</v>
      </c>
      <c r="R962" s="6">
        <v>37.79717179</v>
      </c>
      <c r="S962" s="6">
        <v>25.728786410000001</v>
      </c>
      <c r="T962" s="6">
        <v>25.73212556</v>
      </c>
      <c r="V962" s="10">
        <f>IF(Q962&lt;'Master Linear Model'!$B$8, (10^((Q962-'Master Linear Model'!$B$2)/'Master Linear Model'!$A$2)),('Master Linear Model'!$B$7/2))</f>
        <v>10</v>
      </c>
      <c r="W962" s="10">
        <f>IF(R962&lt;'Master Linear Model'!$B$8, (10^((R962-'Master Linear Model'!$B$2)/'Master Linear Model'!$A$2)),('Master Linear Model'!$B$7/2))</f>
        <v>10</v>
      </c>
      <c r="X962" s="10">
        <f>AVERAGE(V962:W962)</f>
        <v>10</v>
      </c>
      <c r="Y962" s="10">
        <f>STDEV(V962:W962)</f>
        <v>0</v>
      </c>
      <c r="Z962" s="10">
        <f>X962/O962</f>
        <v>2</v>
      </c>
      <c r="AA962" s="10">
        <f>Y962/O962</f>
        <v>0</v>
      </c>
      <c r="AB962" s="10">
        <f>(Z962*N962)/K962</f>
        <v>12</v>
      </c>
      <c r="AC962" s="10">
        <f>(AA962*N962)/K962</f>
        <v>0</v>
      </c>
      <c r="AD962" s="10">
        <f>AB962*100</f>
        <v>1200</v>
      </c>
      <c r="AE962" s="10">
        <f>AC962*100</f>
        <v>0</v>
      </c>
      <c r="AJ962" s="4" t="s">
        <v>660</v>
      </c>
      <c r="AK962" s="4" t="s">
        <v>661</v>
      </c>
      <c r="AL962" s="4" t="s">
        <v>44</v>
      </c>
      <c r="AM962" s="4" t="s">
        <v>44</v>
      </c>
      <c r="AN962" s="4">
        <v>82.585673071118094</v>
      </c>
    </row>
    <row r="963" spans="1:40">
      <c r="A963" s="121" t="s">
        <v>662</v>
      </c>
      <c r="B963" s="121" t="s">
        <v>59</v>
      </c>
      <c r="C963" s="161"/>
      <c r="D963" s="122" t="s">
        <v>42</v>
      </c>
      <c r="E963" s="123">
        <v>44595</v>
      </c>
      <c r="F963" s="123">
        <v>44595</v>
      </c>
      <c r="G963" s="122" t="s">
        <v>312</v>
      </c>
      <c r="H963" s="122" t="s">
        <v>518</v>
      </c>
      <c r="I963" s="122" t="s">
        <v>154</v>
      </c>
      <c r="J963" s="122" t="s">
        <v>437</v>
      </c>
      <c r="K963" s="122">
        <v>10</v>
      </c>
      <c r="L963" s="123">
        <v>44595</v>
      </c>
      <c r="M963" s="122" t="s">
        <v>224</v>
      </c>
      <c r="N963" s="122">
        <v>60</v>
      </c>
      <c r="O963" s="122">
        <v>5</v>
      </c>
      <c r="P963" s="123">
        <v>44596</v>
      </c>
      <c r="Q963" s="6" t="s">
        <v>47</v>
      </c>
      <c r="R963" s="6" t="s">
        <v>47</v>
      </c>
      <c r="S963" s="150">
        <v>30.68111519</v>
      </c>
      <c r="T963" s="150">
        <v>30.672681359999999</v>
      </c>
      <c r="U963" s="121"/>
      <c r="V963" s="121">
        <f>IF(Q963&lt;'Master Linear Model'!$B$8, (10^((Q963-'Master Linear Model'!$B$2)/'Master Linear Model'!$A$2)),('Master Linear Model'!$B$7/2))</f>
        <v>10</v>
      </c>
      <c r="W963" s="121">
        <f>IF(R963&lt;'Master Linear Model'!$B$8, (10^((R963-'Master Linear Model'!$B$2)/'Master Linear Model'!$A$2)),('Master Linear Model'!$B$7/2))</f>
        <v>10</v>
      </c>
      <c r="X963" s="121">
        <f>AVERAGE(V963:W963)</f>
        <v>10</v>
      </c>
      <c r="Y963" s="121">
        <f>STDEV(V963:W963)</f>
        <v>0</v>
      </c>
      <c r="Z963" s="121">
        <f>X963/O963</f>
        <v>2</v>
      </c>
      <c r="AA963" s="121">
        <f>Y963/O963</f>
        <v>0</v>
      </c>
      <c r="AB963" s="121">
        <f>(Z963*N963)/K963</f>
        <v>12</v>
      </c>
      <c r="AC963" s="121">
        <f>(AA963*N963)/K963</f>
        <v>0</v>
      </c>
      <c r="AD963" s="121">
        <f>AB963*100</f>
        <v>1200</v>
      </c>
      <c r="AE963" s="121">
        <f>AC963*100</f>
        <v>0</v>
      </c>
      <c r="AF963" s="122"/>
      <c r="AG963" s="122"/>
      <c r="AH963" s="122"/>
      <c r="AI963" s="122"/>
      <c r="AJ963" s="122" t="s">
        <v>660</v>
      </c>
      <c r="AK963" s="122" t="s">
        <v>663</v>
      </c>
      <c r="AL963" s="122" t="s">
        <v>44</v>
      </c>
      <c r="AM963" s="122" t="s">
        <v>44</v>
      </c>
      <c r="AN963" s="122">
        <v>82.585673071118094</v>
      </c>
    </row>
    <row r="964" spans="1:40">
      <c r="A964" s="10" t="s">
        <v>579</v>
      </c>
      <c r="B964" s="10" t="s">
        <v>61</v>
      </c>
      <c r="D964" s="4" t="s">
        <v>49</v>
      </c>
      <c r="E964" s="5">
        <v>44600</v>
      </c>
      <c r="F964" s="5">
        <v>44600</v>
      </c>
      <c r="G964" s="4" t="s">
        <v>312</v>
      </c>
      <c r="H964" s="4" t="s">
        <v>518</v>
      </c>
      <c r="I964" s="4" t="s">
        <v>154</v>
      </c>
      <c r="J964" s="4" t="s">
        <v>437</v>
      </c>
      <c r="K964" s="4">
        <v>10</v>
      </c>
      <c r="L964" s="5">
        <v>44600</v>
      </c>
      <c r="M964" s="4" t="s">
        <v>224</v>
      </c>
      <c r="N964" s="4">
        <v>47</v>
      </c>
      <c r="O964" s="4">
        <v>5</v>
      </c>
      <c r="P964" s="5">
        <v>44601</v>
      </c>
      <c r="Q964" s="6" t="s">
        <v>47</v>
      </c>
      <c r="R964" s="6" t="s">
        <v>47</v>
      </c>
      <c r="S964" s="6">
        <v>24.88976894</v>
      </c>
      <c r="T964" s="6">
        <v>25.08728863</v>
      </c>
      <c r="AJ964" s="4" t="s">
        <v>664</v>
      </c>
      <c r="AK964" s="4" t="s">
        <v>665</v>
      </c>
      <c r="AL964" s="4" t="s">
        <v>44</v>
      </c>
      <c r="AM964" s="4" t="s">
        <v>44</v>
      </c>
      <c r="AN964" s="4">
        <v>86.952459651495701</v>
      </c>
    </row>
    <row r="965" spans="1:40">
      <c r="A965" s="10" t="s">
        <v>582</v>
      </c>
      <c r="B965" s="10" t="s">
        <v>583</v>
      </c>
      <c r="D965" s="4" t="s">
        <v>49</v>
      </c>
      <c r="E965" s="5">
        <v>44600</v>
      </c>
      <c r="F965" s="5">
        <v>44600</v>
      </c>
      <c r="G965" s="4" t="s">
        <v>312</v>
      </c>
      <c r="H965" s="4" t="s">
        <v>518</v>
      </c>
      <c r="I965" s="4" t="s">
        <v>154</v>
      </c>
      <c r="J965" s="4" t="s">
        <v>437</v>
      </c>
      <c r="K965" s="4">
        <v>10</v>
      </c>
      <c r="L965" s="5">
        <v>44600</v>
      </c>
      <c r="M965" s="4" t="s">
        <v>224</v>
      </c>
      <c r="N965" s="4">
        <v>47</v>
      </c>
      <c r="O965" s="4">
        <v>5</v>
      </c>
      <c r="P965" s="5">
        <v>44601</v>
      </c>
      <c r="Q965" s="6" t="s">
        <v>47</v>
      </c>
      <c r="R965" s="6" t="s">
        <v>47</v>
      </c>
      <c r="S965" s="6">
        <v>23.483187520000001</v>
      </c>
      <c r="T965" s="6">
        <v>23.976690260000002</v>
      </c>
      <c r="AJ965" s="4" t="s">
        <v>664</v>
      </c>
      <c r="AK965" s="4" t="s">
        <v>666</v>
      </c>
      <c r="AL965" s="4" t="s">
        <v>44</v>
      </c>
      <c r="AM965" s="4" t="s">
        <v>44</v>
      </c>
      <c r="AN965" s="4">
        <v>86.952459651495701</v>
      </c>
    </row>
    <row r="966" spans="1:40">
      <c r="A966" s="10" t="s">
        <v>205</v>
      </c>
      <c r="B966" s="10" t="s">
        <v>200</v>
      </c>
      <c r="D966" s="4" t="s">
        <v>49</v>
      </c>
      <c r="E966" s="5">
        <v>44600</v>
      </c>
      <c r="F966" s="5">
        <v>44600</v>
      </c>
      <c r="G966" s="4" t="s">
        <v>312</v>
      </c>
      <c r="H966" s="4" t="s">
        <v>518</v>
      </c>
      <c r="I966" s="4" t="s">
        <v>154</v>
      </c>
      <c r="J966" s="4" t="s">
        <v>437</v>
      </c>
      <c r="K966" s="4">
        <v>10</v>
      </c>
      <c r="L966" s="5">
        <v>44600</v>
      </c>
      <c r="M966" s="4" t="s">
        <v>224</v>
      </c>
      <c r="N966" s="4">
        <v>46</v>
      </c>
      <c r="O966" s="4">
        <v>5</v>
      </c>
      <c r="P966" s="5">
        <v>44601</v>
      </c>
      <c r="Q966" s="6">
        <v>34.244284059999998</v>
      </c>
      <c r="R966" s="6">
        <v>34.603485220000003</v>
      </c>
      <c r="S966" s="6">
        <v>25.638721650000001</v>
      </c>
      <c r="T966" s="6">
        <v>26.03892055</v>
      </c>
      <c r="AJ966" s="4" t="s">
        <v>664</v>
      </c>
      <c r="AK966" s="4" t="s">
        <v>667</v>
      </c>
      <c r="AL966" s="4" t="s">
        <v>44</v>
      </c>
      <c r="AM966" s="4" t="s">
        <v>44</v>
      </c>
      <c r="AN966" s="4">
        <v>86.952459651495701</v>
      </c>
    </row>
    <row r="967" spans="1:40">
      <c r="A967" s="10" t="s">
        <v>235</v>
      </c>
      <c r="B967" s="10" t="s">
        <v>200</v>
      </c>
      <c r="D967" s="4" t="s">
        <v>49</v>
      </c>
      <c r="E967" s="5">
        <v>44600</v>
      </c>
      <c r="F967" s="5">
        <v>44600</v>
      </c>
      <c r="G967" s="4" t="s">
        <v>312</v>
      </c>
      <c r="H967" s="4" t="s">
        <v>518</v>
      </c>
      <c r="I967" s="4" t="s">
        <v>154</v>
      </c>
      <c r="J967" s="4" t="s">
        <v>437</v>
      </c>
      <c r="K967" s="4">
        <v>10</v>
      </c>
      <c r="L967" s="5">
        <v>44600</v>
      </c>
      <c r="M967" s="4" t="s">
        <v>224</v>
      </c>
      <c r="N967" s="4">
        <v>47</v>
      </c>
      <c r="O967" s="4">
        <v>5</v>
      </c>
      <c r="P967" s="5">
        <v>44601</v>
      </c>
      <c r="Q967" s="6">
        <v>32.412743630000001</v>
      </c>
      <c r="R967" s="6">
        <v>32.250555900000002</v>
      </c>
      <c r="S967" s="6">
        <v>25.89530761</v>
      </c>
      <c r="T967" s="6">
        <v>25.092632009999999</v>
      </c>
      <c r="AJ967" s="4" t="s">
        <v>664</v>
      </c>
      <c r="AK967" s="4" t="s">
        <v>668</v>
      </c>
      <c r="AL967" s="4" t="s">
        <v>44</v>
      </c>
      <c r="AM967" s="4" t="s">
        <v>44</v>
      </c>
      <c r="AN967" s="4">
        <v>86.952459651495701</v>
      </c>
    </row>
    <row r="968" spans="1:40">
      <c r="A968" s="10" t="s">
        <v>207</v>
      </c>
      <c r="B968" s="10" t="s">
        <v>200</v>
      </c>
      <c r="D968" s="4" t="s">
        <v>49</v>
      </c>
      <c r="E968" s="5">
        <v>44600</v>
      </c>
      <c r="F968" s="5">
        <v>44600</v>
      </c>
      <c r="G968" s="4" t="s">
        <v>312</v>
      </c>
      <c r="H968" s="4" t="s">
        <v>518</v>
      </c>
      <c r="I968" s="4" t="s">
        <v>154</v>
      </c>
      <c r="J968" s="4" t="s">
        <v>437</v>
      </c>
      <c r="K968" s="4">
        <v>10</v>
      </c>
      <c r="L968" s="5">
        <v>44600</v>
      </c>
      <c r="M968" s="4" t="s">
        <v>224</v>
      </c>
      <c r="N968" s="4">
        <v>48</v>
      </c>
      <c r="O968" s="4">
        <v>5</v>
      </c>
      <c r="P968" s="5">
        <v>44601</v>
      </c>
      <c r="Q968" s="6">
        <v>33.60573935</v>
      </c>
      <c r="R968" s="6">
        <v>34.347919300000001</v>
      </c>
      <c r="S968" s="6">
        <v>25.54313024</v>
      </c>
      <c r="T968" s="6">
        <v>28.798971829999999</v>
      </c>
      <c r="AJ968" s="4" t="s">
        <v>664</v>
      </c>
      <c r="AK968" s="4" t="s">
        <v>669</v>
      </c>
      <c r="AL968" s="4" t="s">
        <v>44</v>
      </c>
      <c r="AM968" s="4" t="s">
        <v>44</v>
      </c>
      <c r="AN968" s="4">
        <v>86.952459651495701</v>
      </c>
    </row>
    <row r="969" spans="1:40">
      <c r="A969" s="10" t="s">
        <v>196</v>
      </c>
      <c r="B969" s="10" t="s">
        <v>61</v>
      </c>
      <c r="D969" s="4" t="s">
        <v>49</v>
      </c>
      <c r="E969" s="5">
        <v>44600</v>
      </c>
      <c r="F969" s="5">
        <v>44600</v>
      </c>
      <c r="G969" s="4" t="s">
        <v>312</v>
      </c>
      <c r="H969" s="4" t="s">
        <v>518</v>
      </c>
      <c r="I969" s="4" t="s">
        <v>154</v>
      </c>
      <c r="J969" s="4" t="s">
        <v>437</v>
      </c>
      <c r="K969" s="4">
        <v>10</v>
      </c>
      <c r="L969" s="5">
        <v>44600</v>
      </c>
      <c r="M969" s="4" t="s">
        <v>224</v>
      </c>
      <c r="N969" s="4">
        <v>46</v>
      </c>
      <c r="O969" s="4">
        <v>5</v>
      </c>
      <c r="P969" s="5">
        <v>44601</v>
      </c>
      <c r="Q969" s="6">
        <v>39.008256170000003</v>
      </c>
      <c r="R969" s="6" t="s">
        <v>47</v>
      </c>
      <c r="S969" s="6">
        <v>24.628689569999999</v>
      </c>
      <c r="T969" s="6">
        <v>24.57551089</v>
      </c>
      <c r="AJ969" s="4" t="s">
        <v>664</v>
      </c>
      <c r="AK969" s="4" t="s">
        <v>670</v>
      </c>
      <c r="AL969" s="4" t="s">
        <v>44</v>
      </c>
      <c r="AM969" s="4" t="s">
        <v>44</v>
      </c>
      <c r="AN969" s="4">
        <v>86.952459651495701</v>
      </c>
    </row>
    <row r="970" spans="1:40">
      <c r="A970" s="10" t="s">
        <v>203</v>
      </c>
      <c r="B970" s="10" t="s">
        <v>200</v>
      </c>
      <c r="D970" s="4" t="s">
        <v>49</v>
      </c>
      <c r="E970" s="5">
        <v>44600</v>
      </c>
      <c r="F970" s="5">
        <v>44600</v>
      </c>
      <c r="G970" s="4" t="s">
        <v>312</v>
      </c>
      <c r="H970" s="4" t="s">
        <v>518</v>
      </c>
      <c r="I970" s="4" t="s">
        <v>154</v>
      </c>
      <c r="J970" s="4" t="s">
        <v>437</v>
      </c>
      <c r="K970" s="4">
        <v>10</v>
      </c>
      <c r="L970" s="5">
        <v>44600</v>
      </c>
      <c r="M970" s="4" t="s">
        <v>224</v>
      </c>
      <c r="N970" s="4">
        <v>48</v>
      </c>
      <c r="O970" s="4">
        <v>5</v>
      </c>
      <c r="P970" s="5">
        <v>44601</v>
      </c>
      <c r="Q970" s="6">
        <v>33.638134170000001</v>
      </c>
      <c r="R970" s="6">
        <v>34.389387249999999</v>
      </c>
      <c r="S970" s="6">
        <v>25.327657030000001</v>
      </c>
      <c r="T970" s="6">
        <v>25.290185309999998</v>
      </c>
      <c r="AJ970" s="4" t="s">
        <v>664</v>
      </c>
      <c r="AK970" s="4" t="s">
        <v>671</v>
      </c>
      <c r="AL970" s="4" t="s">
        <v>44</v>
      </c>
      <c r="AM970" s="4" t="s">
        <v>44</v>
      </c>
      <c r="AN970" s="4">
        <v>86.952459651495701</v>
      </c>
    </row>
    <row r="971" spans="1:40">
      <c r="A971" s="10" t="s">
        <v>152</v>
      </c>
      <c r="B971" s="10" t="s">
        <v>59</v>
      </c>
      <c r="D971" s="4" t="s">
        <v>42</v>
      </c>
      <c r="E971" s="5">
        <v>44600</v>
      </c>
      <c r="F971" s="5">
        <v>44600</v>
      </c>
      <c r="G971" s="4" t="s">
        <v>312</v>
      </c>
      <c r="H971" s="4" t="s">
        <v>518</v>
      </c>
      <c r="I971" s="4" t="s">
        <v>154</v>
      </c>
      <c r="J971" s="4" t="s">
        <v>437</v>
      </c>
      <c r="K971" s="4">
        <v>10</v>
      </c>
      <c r="L971" s="5">
        <v>44600</v>
      </c>
      <c r="M971" s="4" t="s">
        <v>224</v>
      </c>
      <c r="N971" s="4">
        <v>48</v>
      </c>
      <c r="O971" s="4">
        <v>5</v>
      </c>
      <c r="P971" s="5">
        <v>44601</v>
      </c>
      <c r="Q971" s="6">
        <v>30.977398659999999</v>
      </c>
      <c r="R971" s="6">
        <v>31.023989180000001</v>
      </c>
      <c r="S971" s="6">
        <v>25.308668010000002</v>
      </c>
      <c r="T971" s="6">
        <v>25.180239190000002</v>
      </c>
      <c r="V971" s="10">
        <f>IF(Q971&lt;'Master Linear Model'!$B$8, (10^((Q971-'Master Linear Model'!$B$2)/'Master Linear Model'!$A$2)),('Master Linear Model'!$B$7/2))</f>
        <v>433.54205662776593</v>
      </c>
      <c r="W971" s="10">
        <f>IF(R971&lt;'Master Linear Model'!$B$8, (10^((R971-'Master Linear Model'!$B$2)/'Master Linear Model'!$A$2)),('Master Linear Model'!$B$7/2))</f>
        <v>420.97565369225441</v>
      </c>
      <c r="X971" s="10">
        <f>AVERAGE(V971:W971)</f>
        <v>427.25885516001017</v>
      </c>
      <c r="Y971" s="10">
        <f>STDEV(V971:W971)</f>
        <v>8.8857887308227319</v>
      </c>
      <c r="Z971" s="10">
        <f>X971/O971</f>
        <v>85.451771032002029</v>
      </c>
      <c r="AA971" s="10">
        <f>Y971/O971</f>
        <v>1.7771577461645465</v>
      </c>
      <c r="AB971" s="10">
        <f>(Z971*N971)/K971</f>
        <v>410.16850095360968</v>
      </c>
      <c r="AC971" s="10">
        <f>(AA971*N971)/K971</f>
        <v>8.5303571815898245</v>
      </c>
      <c r="AD971" s="10">
        <f>AB971*100</f>
        <v>41016.850095360969</v>
      </c>
      <c r="AE971" s="10">
        <f>AC971*100</f>
        <v>853.03571815898249</v>
      </c>
      <c r="AJ971" s="4" t="s">
        <v>664</v>
      </c>
      <c r="AK971" s="4" t="s">
        <v>672</v>
      </c>
      <c r="AL971" s="4" t="s">
        <v>44</v>
      </c>
      <c r="AM971" s="4" t="s">
        <v>44</v>
      </c>
      <c r="AN971" s="4">
        <v>86.952459651495701</v>
      </c>
    </row>
    <row r="972" spans="1:40">
      <c r="A972" s="10" t="s">
        <v>383</v>
      </c>
      <c r="B972" s="10" t="s">
        <v>61</v>
      </c>
      <c r="D972" s="4" t="s">
        <v>49</v>
      </c>
      <c r="E972" s="5">
        <v>44600</v>
      </c>
      <c r="F972" s="5">
        <v>44600</v>
      </c>
      <c r="G972" s="4" t="s">
        <v>312</v>
      </c>
      <c r="H972" s="4" t="s">
        <v>518</v>
      </c>
      <c r="I972" s="4" t="s">
        <v>154</v>
      </c>
      <c r="J972" s="4" t="s">
        <v>437</v>
      </c>
      <c r="K972" s="4">
        <v>10</v>
      </c>
      <c r="L972" s="5">
        <v>44600</v>
      </c>
      <c r="M972" s="4" t="s">
        <v>224</v>
      </c>
      <c r="N972" s="4">
        <v>47</v>
      </c>
      <c r="O972" s="4">
        <v>5</v>
      </c>
      <c r="P972" s="5">
        <v>44601</v>
      </c>
      <c r="Q972" s="6" t="s">
        <v>47</v>
      </c>
      <c r="R972" s="6">
        <v>39.691882790000001</v>
      </c>
      <c r="S972" s="6">
        <v>25.844050490000001</v>
      </c>
      <c r="T972" s="6">
        <v>25.768691700000002</v>
      </c>
      <c r="AJ972" s="4" t="s">
        <v>664</v>
      </c>
      <c r="AK972" s="4" t="s">
        <v>673</v>
      </c>
      <c r="AL972" s="4" t="s">
        <v>44</v>
      </c>
      <c r="AM972" s="4" t="s">
        <v>44</v>
      </c>
      <c r="AN972" s="4">
        <v>86.952459651495701</v>
      </c>
    </row>
    <row r="973" spans="1:40">
      <c r="A973" s="10" t="s">
        <v>282</v>
      </c>
      <c r="B973" s="10" t="s">
        <v>200</v>
      </c>
      <c r="D973" s="4" t="s">
        <v>49</v>
      </c>
      <c r="E973" s="5">
        <v>44598</v>
      </c>
      <c r="F973" s="5">
        <v>44599</v>
      </c>
      <c r="G973" s="4" t="s">
        <v>312</v>
      </c>
      <c r="H973" s="4" t="s">
        <v>518</v>
      </c>
      <c r="I973" s="4" t="s">
        <v>154</v>
      </c>
      <c r="J973" s="4" t="s">
        <v>437</v>
      </c>
      <c r="K973" s="4">
        <v>10</v>
      </c>
      <c r="L973" s="5">
        <v>44599</v>
      </c>
      <c r="M973" s="4" t="s">
        <v>224</v>
      </c>
      <c r="N973" s="4">
        <v>46</v>
      </c>
      <c r="O973" s="4">
        <v>5</v>
      </c>
      <c r="P973" s="5">
        <v>44600</v>
      </c>
      <c r="Q973" s="6">
        <v>34.666041489999998</v>
      </c>
      <c r="R973" s="6">
        <v>36.232718660000003</v>
      </c>
      <c r="S973" s="6">
        <v>24.02550205</v>
      </c>
      <c r="T973" s="6">
        <v>23.870419380000001</v>
      </c>
      <c r="AJ973" s="4" t="s">
        <v>674</v>
      </c>
      <c r="AK973" s="4" t="s">
        <v>675</v>
      </c>
      <c r="AL973" s="4" t="s">
        <v>44</v>
      </c>
      <c r="AM973" s="4" t="s">
        <v>44</v>
      </c>
      <c r="AN973" s="4">
        <v>99.894312664086996</v>
      </c>
    </row>
    <row r="974" spans="1:40">
      <c r="A974" s="10" t="s">
        <v>273</v>
      </c>
      <c r="B974" s="10" t="s">
        <v>200</v>
      </c>
      <c r="D974" s="4" t="s">
        <v>49</v>
      </c>
      <c r="E974" s="5">
        <v>44598</v>
      </c>
      <c r="F974" s="5">
        <v>44599</v>
      </c>
      <c r="G974" s="4" t="s">
        <v>312</v>
      </c>
      <c r="H974" s="4" t="s">
        <v>518</v>
      </c>
      <c r="I974" s="4" t="s">
        <v>154</v>
      </c>
      <c r="J974" s="4" t="s">
        <v>437</v>
      </c>
      <c r="K974" s="4">
        <v>10</v>
      </c>
      <c r="L974" s="5">
        <v>44599</v>
      </c>
      <c r="M974" s="4" t="s">
        <v>224</v>
      </c>
      <c r="N974" s="4">
        <v>48</v>
      </c>
      <c r="O974" s="4">
        <v>5</v>
      </c>
      <c r="P974" s="5">
        <v>44600</v>
      </c>
      <c r="Q974" s="6">
        <v>35.800581260000001</v>
      </c>
      <c r="R974" s="6">
        <v>36.14251617</v>
      </c>
      <c r="S974" s="6">
        <v>23.144601850000001</v>
      </c>
      <c r="T974" s="6">
        <v>23.411307300000001</v>
      </c>
      <c r="AJ974" s="4" t="s">
        <v>674</v>
      </c>
      <c r="AK974" s="4" t="s">
        <v>676</v>
      </c>
      <c r="AL974" s="4" t="s">
        <v>44</v>
      </c>
      <c r="AM974" s="4" t="s">
        <v>44</v>
      </c>
      <c r="AN974" s="4">
        <v>99.894312664086996</v>
      </c>
    </row>
    <row r="975" spans="1:40">
      <c r="A975" s="10" t="s">
        <v>58</v>
      </c>
      <c r="B975" s="10" t="s">
        <v>59</v>
      </c>
      <c r="D975" s="4" t="s">
        <v>42</v>
      </c>
      <c r="E975" s="5">
        <v>44599</v>
      </c>
      <c r="F975" s="5">
        <v>44599</v>
      </c>
      <c r="G975" s="4" t="s">
        <v>312</v>
      </c>
      <c r="H975" s="4" t="s">
        <v>518</v>
      </c>
      <c r="I975" s="4" t="s">
        <v>154</v>
      </c>
      <c r="J975" s="4" t="s">
        <v>437</v>
      </c>
      <c r="K975" s="4">
        <v>10</v>
      </c>
      <c r="L975" s="5">
        <v>44599</v>
      </c>
      <c r="M975" s="4" t="s">
        <v>224</v>
      </c>
      <c r="N975" s="4">
        <v>60</v>
      </c>
      <c r="O975" s="4">
        <v>5</v>
      </c>
      <c r="P975" s="5">
        <v>44599</v>
      </c>
      <c r="Q975" s="6">
        <v>38.146603560000003</v>
      </c>
      <c r="R975" s="6">
        <v>36.996471139999997</v>
      </c>
      <c r="S975" s="6">
        <v>24.15009753</v>
      </c>
      <c r="T975" s="6">
        <v>24.265878529999998</v>
      </c>
      <c r="V975" s="10">
        <f>IF(Q975&lt;'Master Linear Model'!$B$8, (10^((Q975-'Master Linear Model'!$B$2)/'Master Linear Model'!$A$2)),('Master Linear Model'!$B$7/2))</f>
        <v>10</v>
      </c>
      <c r="W975" s="10">
        <f>IF(R975&lt;'Master Linear Model'!$B$8, (10^((R975-'Master Linear Model'!$B$2)/'Master Linear Model'!$A$2)),('Master Linear Model'!$B$7/2))</f>
        <v>10</v>
      </c>
      <c r="X975" s="10">
        <f>AVERAGE(V975:W975)</f>
        <v>10</v>
      </c>
      <c r="Y975" s="10">
        <f>STDEV(V975:W975)</f>
        <v>0</v>
      </c>
      <c r="Z975" s="10">
        <f>X975/O975</f>
        <v>2</v>
      </c>
      <c r="AA975" s="10">
        <f>Y975/O975</f>
        <v>0</v>
      </c>
      <c r="AB975" s="10">
        <f>(Z975*N975)/K975</f>
        <v>12</v>
      </c>
      <c r="AC975" s="10">
        <f>(AA975*N975)/K975</f>
        <v>0</v>
      </c>
      <c r="AD975" s="10">
        <f>AB975*100</f>
        <v>1200</v>
      </c>
      <c r="AE975" s="10">
        <f>AC975*100</f>
        <v>0</v>
      </c>
      <c r="AJ975" s="4" t="s">
        <v>674</v>
      </c>
      <c r="AK975" s="4" t="s">
        <v>677</v>
      </c>
      <c r="AL975" s="4" t="s">
        <v>44</v>
      </c>
      <c r="AM975" s="4" t="s">
        <v>44</v>
      </c>
      <c r="AN975" s="4">
        <v>99.894312664086996</v>
      </c>
    </row>
    <row r="976" spans="1:40">
      <c r="A976" s="10" t="s">
        <v>58</v>
      </c>
      <c r="B976" s="10" t="s">
        <v>59</v>
      </c>
      <c r="D976" s="4" t="s">
        <v>49</v>
      </c>
      <c r="E976" s="5">
        <v>44600</v>
      </c>
      <c r="F976" s="5">
        <v>44600</v>
      </c>
      <c r="G976" s="4" t="s">
        <v>312</v>
      </c>
      <c r="H976" s="4" t="s">
        <v>518</v>
      </c>
      <c r="I976" s="4" t="s">
        <v>154</v>
      </c>
      <c r="J976" s="4" t="s">
        <v>437</v>
      </c>
      <c r="K976" s="4">
        <v>10</v>
      </c>
      <c r="L976" s="5">
        <v>44600</v>
      </c>
      <c r="M976" s="4" t="s">
        <v>224</v>
      </c>
      <c r="N976" s="4">
        <v>60</v>
      </c>
      <c r="O976" s="4">
        <v>5</v>
      </c>
      <c r="P976" s="5">
        <v>44600</v>
      </c>
      <c r="Q976" s="6">
        <v>37.457637849999998</v>
      </c>
      <c r="R976" s="6">
        <v>37.102982269999998</v>
      </c>
      <c r="S976" s="6">
        <v>25.495390350000001</v>
      </c>
      <c r="T976" s="6">
        <v>25.152177210000001</v>
      </c>
      <c r="AJ976" s="4" t="s">
        <v>664</v>
      </c>
      <c r="AK976" s="4" t="s">
        <v>678</v>
      </c>
      <c r="AL976" s="4" t="s">
        <v>44</v>
      </c>
      <c r="AM976" s="4" t="s">
        <v>44</v>
      </c>
      <c r="AN976" s="4">
        <v>86.952459651495701</v>
      </c>
    </row>
    <row r="977" spans="1:40">
      <c r="A977" s="10" t="s">
        <v>234</v>
      </c>
      <c r="B977" s="10" t="s">
        <v>200</v>
      </c>
      <c r="D977" s="4" t="s">
        <v>49</v>
      </c>
      <c r="E977" s="5">
        <v>44600</v>
      </c>
      <c r="F977" s="5">
        <v>44600</v>
      </c>
      <c r="G977" s="4" t="s">
        <v>312</v>
      </c>
      <c r="H977" s="4" t="s">
        <v>518</v>
      </c>
      <c r="I977" s="4" t="s">
        <v>154</v>
      </c>
      <c r="J977" s="4" t="s">
        <v>437</v>
      </c>
      <c r="K977" s="4">
        <v>10</v>
      </c>
      <c r="L977" s="5">
        <v>44600</v>
      </c>
      <c r="M977" s="4" t="s">
        <v>224</v>
      </c>
      <c r="N977" s="4">
        <v>47</v>
      </c>
      <c r="O977" s="4">
        <v>5</v>
      </c>
      <c r="P977" s="5">
        <v>44601</v>
      </c>
      <c r="Q977" s="6">
        <v>33.62423313</v>
      </c>
      <c r="R977" s="6">
        <v>33.556058210000003</v>
      </c>
      <c r="S977" s="6">
        <v>26.757416320000001</v>
      </c>
      <c r="T977" s="6">
        <v>26.317465819999999</v>
      </c>
      <c r="AJ977" s="4" t="s">
        <v>664</v>
      </c>
      <c r="AK977" s="4" t="s">
        <v>679</v>
      </c>
      <c r="AL977" s="4" t="s">
        <v>44</v>
      </c>
      <c r="AM977" s="4" t="s">
        <v>44</v>
      </c>
      <c r="AN977" s="4">
        <v>86.952459651495701</v>
      </c>
    </row>
    <row r="978" spans="1:40">
      <c r="A978" s="10" t="s">
        <v>232</v>
      </c>
      <c r="B978" s="10" t="s">
        <v>200</v>
      </c>
      <c r="D978" s="4" t="s">
        <v>49</v>
      </c>
      <c r="E978" s="5">
        <v>44600</v>
      </c>
      <c r="F978" s="5">
        <v>44600</v>
      </c>
      <c r="G978" s="4" t="s">
        <v>312</v>
      </c>
      <c r="H978" s="4" t="s">
        <v>518</v>
      </c>
      <c r="I978" s="4" t="s">
        <v>154</v>
      </c>
      <c r="J978" s="4" t="s">
        <v>437</v>
      </c>
      <c r="K978" s="4">
        <v>10</v>
      </c>
      <c r="L978" s="5">
        <v>44600</v>
      </c>
      <c r="M978" s="4" t="s">
        <v>224</v>
      </c>
      <c r="N978" s="4">
        <v>47</v>
      </c>
      <c r="O978" s="4">
        <v>5</v>
      </c>
      <c r="P978" s="5">
        <v>44601</v>
      </c>
      <c r="Q978" s="6">
        <v>37.462706709999999</v>
      </c>
      <c r="R978" s="6">
        <v>39.243751009999997</v>
      </c>
      <c r="S978" s="6">
        <v>25.83566201</v>
      </c>
      <c r="T978" s="6">
        <v>26.044216710000001</v>
      </c>
      <c r="AJ978" s="4" t="s">
        <v>664</v>
      </c>
      <c r="AK978" s="4" t="s">
        <v>680</v>
      </c>
      <c r="AL978" s="4" t="s">
        <v>44</v>
      </c>
      <c r="AM978" s="4" t="s">
        <v>44</v>
      </c>
      <c r="AN978" s="4">
        <v>86.952459651495701</v>
      </c>
    </row>
    <row r="979" spans="1:40">
      <c r="A979" s="10" t="s">
        <v>263</v>
      </c>
      <c r="B979" s="10" t="s">
        <v>228</v>
      </c>
      <c r="D979" s="4" t="s">
        <v>49</v>
      </c>
      <c r="E979" s="5">
        <v>44600</v>
      </c>
      <c r="F979" s="5">
        <v>44600</v>
      </c>
      <c r="G979" s="4" t="s">
        <v>312</v>
      </c>
      <c r="H979" s="4" t="s">
        <v>518</v>
      </c>
      <c r="I979" s="4" t="s">
        <v>154</v>
      </c>
      <c r="J979" s="4" t="s">
        <v>437</v>
      </c>
      <c r="K979" s="4">
        <v>10</v>
      </c>
      <c r="L979" s="5">
        <v>44600</v>
      </c>
      <c r="M979" s="4" t="s">
        <v>224</v>
      </c>
      <c r="N979" s="4">
        <v>47</v>
      </c>
      <c r="O979" s="4">
        <v>5</v>
      </c>
      <c r="P979" s="5">
        <v>44601</v>
      </c>
      <c r="Q979" s="6" t="s">
        <v>47</v>
      </c>
      <c r="R979" s="6">
        <v>38.533113880000002</v>
      </c>
      <c r="S979" s="6">
        <v>24.400770919999999</v>
      </c>
      <c r="T979" s="6">
        <v>23.995439189999999</v>
      </c>
      <c r="AJ979" s="4" t="s">
        <v>664</v>
      </c>
      <c r="AK979" s="4" t="s">
        <v>681</v>
      </c>
      <c r="AL979" s="4" t="s">
        <v>44</v>
      </c>
      <c r="AM979" s="4" t="s">
        <v>44</v>
      </c>
      <c r="AN979" s="4">
        <v>86.952459651495701</v>
      </c>
    </row>
    <row r="980" spans="1:40">
      <c r="A980" s="10" t="s">
        <v>596</v>
      </c>
      <c r="B980" s="10" t="s">
        <v>200</v>
      </c>
      <c r="D980" s="4" t="s">
        <v>49</v>
      </c>
      <c r="E980" s="5">
        <v>44600</v>
      </c>
      <c r="F980" s="5">
        <v>44600</v>
      </c>
      <c r="G980" s="4" t="s">
        <v>312</v>
      </c>
      <c r="H980" s="4" t="s">
        <v>518</v>
      </c>
      <c r="I980" s="4" t="s">
        <v>154</v>
      </c>
      <c r="J980" s="4" t="s">
        <v>437</v>
      </c>
      <c r="K980" s="4">
        <v>10</v>
      </c>
      <c r="L980" s="5">
        <v>44600</v>
      </c>
      <c r="M980" s="4" t="s">
        <v>224</v>
      </c>
      <c r="N980" s="4">
        <v>46</v>
      </c>
      <c r="O980" s="4">
        <v>5</v>
      </c>
      <c r="P980" s="5">
        <v>44601</v>
      </c>
      <c r="Q980" s="6">
        <v>35.044962320000003</v>
      </c>
      <c r="R980" s="6">
        <v>34.958866649999997</v>
      </c>
      <c r="S980" s="6">
        <v>25.19981834</v>
      </c>
      <c r="T980" s="6">
        <v>25.14370954</v>
      </c>
      <c r="AJ980" s="4" t="s">
        <v>664</v>
      </c>
      <c r="AK980" s="4" t="s">
        <v>682</v>
      </c>
      <c r="AL980" s="4" t="s">
        <v>44</v>
      </c>
      <c r="AM980" s="4" t="s">
        <v>44</v>
      </c>
      <c r="AN980" s="4">
        <v>86.952459651495701</v>
      </c>
    </row>
    <row r="981" spans="1:40">
      <c r="A981" s="10" t="s">
        <v>598</v>
      </c>
      <c r="B981" s="10" t="s">
        <v>61</v>
      </c>
      <c r="D981" s="4" t="s">
        <v>49</v>
      </c>
      <c r="E981" s="5">
        <v>44600</v>
      </c>
      <c r="F981" s="5">
        <v>44600</v>
      </c>
      <c r="G981" s="4" t="s">
        <v>312</v>
      </c>
      <c r="H981" s="4" t="s">
        <v>518</v>
      </c>
      <c r="I981" s="4" t="s">
        <v>154</v>
      </c>
      <c r="J981" s="4" t="s">
        <v>437</v>
      </c>
      <c r="K981" s="4">
        <v>10</v>
      </c>
      <c r="L981" s="5">
        <v>44600</v>
      </c>
      <c r="M981" s="4" t="s">
        <v>224</v>
      </c>
      <c r="N981" s="4">
        <v>47</v>
      </c>
      <c r="O981" s="4">
        <v>5</v>
      </c>
      <c r="P981" s="5">
        <v>44601</v>
      </c>
      <c r="Q981" s="6" t="s">
        <v>47</v>
      </c>
      <c r="R981" s="6">
        <v>39.990435580000003</v>
      </c>
      <c r="S981" s="6">
        <v>24.841305810000001</v>
      </c>
      <c r="T981" s="6">
        <v>25.403987440000002</v>
      </c>
      <c r="AJ981" s="4" t="s">
        <v>664</v>
      </c>
      <c r="AK981" s="4" t="s">
        <v>683</v>
      </c>
      <c r="AL981" s="4" t="s">
        <v>44</v>
      </c>
      <c r="AM981" s="4" t="s">
        <v>44</v>
      </c>
      <c r="AN981" s="4">
        <v>86.952459651495701</v>
      </c>
    </row>
    <row r="982" spans="1:40">
      <c r="A982" s="10" t="s">
        <v>646</v>
      </c>
      <c r="B982" s="10" t="s">
        <v>228</v>
      </c>
      <c r="D982" s="4" t="s">
        <v>49</v>
      </c>
      <c r="E982" s="5">
        <v>44600</v>
      </c>
      <c r="F982" s="5">
        <v>44600</v>
      </c>
      <c r="G982" s="4" t="s">
        <v>312</v>
      </c>
      <c r="H982" s="4" t="s">
        <v>518</v>
      </c>
      <c r="I982" s="4" t="s">
        <v>154</v>
      </c>
      <c r="J982" s="4" t="s">
        <v>437</v>
      </c>
      <c r="K982" s="4">
        <v>10</v>
      </c>
      <c r="L982" s="5">
        <v>44600</v>
      </c>
      <c r="M982" s="4" t="s">
        <v>224</v>
      </c>
      <c r="N982" s="4">
        <v>47</v>
      </c>
      <c r="O982" s="4">
        <v>5</v>
      </c>
      <c r="P982" s="5">
        <v>44601</v>
      </c>
      <c r="Q982" s="6">
        <v>38.088327929999998</v>
      </c>
      <c r="R982" s="6">
        <v>37.403180220000003</v>
      </c>
      <c r="S982" s="6">
        <v>24.672645620000001</v>
      </c>
      <c r="T982" s="6">
        <v>24.762007969999999</v>
      </c>
      <c r="AJ982" s="4" t="s">
        <v>664</v>
      </c>
      <c r="AK982" s="4" t="s">
        <v>684</v>
      </c>
      <c r="AL982" s="4" t="s">
        <v>44</v>
      </c>
      <c r="AM982" s="4" t="s">
        <v>44</v>
      </c>
      <c r="AN982" s="4">
        <v>86.952459651495701</v>
      </c>
    </row>
    <row r="983" spans="1:40">
      <c r="A983" s="10" t="s">
        <v>193</v>
      </c>
      <c r="B983" s="10" t="s">
        <v>194</v>
      </c>
      <c r="D983" s="4" t="s">
        <v>49</v>
      </c>
      <c r="E983" s="5">
        <v>44600</v>
      </c>
      <c r="F983" s="5">
        <v>44600</v>
      </c>
      <c r="G983" s="4" t="s">
        <v>312</v>
      </c>
      <c r="H983" s="4" t="s">
        <v>518</v>
      </c>
      <c r="I983" s="4" t="s">
        <v>154</v>
      </c>
      <c r="J983" s="4" t="s">
        <v>437</v>
      </c>
      <c r="K983" s="4">
        <v>10</v>
      </c>
      <c r="L983" s="5">
        <v>44600</v>
      </c>
      <c r="M983" s="4" t="s">
        <v>224</v>
      </c>
      <c r="N983" s="4">
        <v>48</v>
      </c>
      <c r="O983" s="4">
        <v>5</v>
      </c>
      <c r="P983" s="5">
        <v>44601</v>
      </c>
      <c r="Q983" s="6">
        <v>41.174817590000004</v>
      </c>
      <c r="R983" s="6">
        <v>40.544133539999997</v>
      </c>
      <c r="S983" s="6">
        <v>26.622000979999999</v>
      </c>
      <c r="T983" s="6">
        <v>26.46155684</v>
      </c>
      <c r="AJ983" s="4" t="s">
        <v>664</v>
      </c>
      <c r="AK983" s="4" t="s">
        <v>685</v>
      </c>
      <c r="AL983" s="4" t="s">
        <v>44</v>
      </c>
      <c r="AM983" s="4" t="s">
        <v>44</v>
      </c>
      <c r="AN983" s="4">
        <v>86.952459651495701</v>
      </c>
    </row>
    <row r="984" spans="1:40">
      <c r="A984" s="10" t="s">
        <v>572</v>
      </c>
      <c r="B984" s="10" t="s">
        <v>200</v>
      </c>
      <c r="D984" s="4" t="s">
        <v>49</v>
      </c>
      <c r="E984" s="5">
        <v>44600</v>
      </c>
      <c r="F984" s="5">
        <v>44600</v>
      </c>
      <c r="G984" s="4" t="s">
        <v>312</v>
      </c>
      <c r="H984" s="4" t="s">
        <v>518</v>
      </c>
      <c r="I984" s="4" t="s">
        <v>154</v>
      </c>
      <c r="J984" s="4" t="s">
        <v>437</v>
      </c>
      <c r="K984" s="4">
        <v>10</v>
      </c>
      <c r="L984" s="5">
        <v>44600</v>
      </c>
      <c r="M984" s="4" t="s">
        <v>224</v>
      </c>
      <c r="N984" s="4">
        <v>48</v>
      </c>
      <c r="O984" s="4">
        <v>5</v>
      </c>
      <c r="P984" s="5">
        <v>44601</v>
      </c>
      <c r="Q984" s="6">
        <v>33.915820330000003</v>
      </c>
      <c r="R984" s="6">
        <v>33.708989449999997</v>
      </c>
      <c r="S984" s="6">
        <v>24.843672659999999</v>
      </c>
      <c r="T984" s="6">
        <v>24.903216260000001</v>
      </c>
      <c r="AJ984" s="4" t="s">
        <v>664</v>
      </c>
      <c r="AK984" s="4" t="s">
        <v>686</v>
      </c>
      <c r="AL984" s="4" t="s">
        <v>44</v>
      </c>
      <c r="AM984" s="4" t="s">
        <v>44</v>
      </c>
      <c r="AN984" s="4">
        <v>86.952459651495701</v>
      </c>
    </row>
    <row r="985" spans="1:40">
      <c r="A985" s="10" t="s">
        <v>275</v>
      </c>
      <c r="B985" s="10" t="s">
        <v>200</v>
      </c>
      <c r="D985" s="4" t="s">
        <v>49</v>
      </c>
      <c r="E985" s="5">
        <v>44598</v>
      </c>
      <c r="F985" s="5">
        <v>44599</v>
      </c>
      <c r="G985" s="4" t="s">
        <v>312</v>
      </c>
      <c r="H985" s="4" t="s">
        <v>518</v>
      </c>
      <c r="I985" s="4" t="s">
        <v>154</v>
      </c>
      <c r="J985" s="4" t="s">
        <v>437</v>
      </c>
      <c r="K985" s="4">
        <v>10</v>
      </c>
      <c r="L985" s="5">
        <v>44599</v>
      </c>
      <c r="M985" s="4" t="s">
        <v>224</v>
      </c>
      <c r="N985" s="4">
        <v>47</v>
      </c>
      <c r="O985" s="4">
        <v>5</v>
      </c>
      <c r="P985" s="5">
        <v>44600</v>
      </c>
      <c r="Q985" s="6">
        <v>32.774996299999998</v>
      </c>
      <c r="R985" s="6">
        <v>32.462554740000002</v>
      </c>
      <c r="S985" s="6">
        <v>25.167425940000001</v>
      </c>
      <c r="T985" s="6">
        <v>24.732980340000001</v>
      </c>
      <c r="AJ985" s="4" t="s">
        <v>674</v>
      </c>
      <c r="AK985" s="4" t="s">
        <v>687</v>
      </c>
      <c r="AL985" s="4" t="s">
        <v>44</v>
      </c>
      <c r="AM985" s="4" t="s">
        <v>44</v>
      </c>
      <c r="AN985" s="4">
        <v>99.894312664086996</v>
      </c>
    </row>
    <row r="986" spans="1:40">
      <c r="A986" s="10" t="s">
        <v>602</v>
      </c>
      <c r="B986" s="10" t="s">
        <v>200</v>
      </c>
      <c r="D986" s="4" t="s">
        <v>49</v>
      </c>
      <c r="E986" s="5">
        <v>44598</v>
      </c>
      <c r="F986" s="5">
        <v>44599</v>
      </c>
      <c r="G986" s="4" t="s">
        <v>312</v>
      </c>
      <c r="H986" s="4" t="s">
        <v>518</v>
      </c>
      <c r="I986" s="4" t="s">
        <v>154</v>
      </c>
      <c r="J986" s="4" t="s">
        <v>437</v>
      </c>
      <c r="K986" s="4">
        <v>10</v>
      </c>
      <c r="L986" s="5">
        <v>44599</v>
      </c>
      <c r="M986" s="4" t="s">
        <v>224</v>
      </c>
      <c r="N986" s="4">
        <v>47</v>
      </c>
      <c r="O986" s="4">
        <v>5</v>
      </c>
      <c r="P986" s="5">
        <v>44600</v>
      </c>
      <c r="Q986" s="6">
        <v>33.030234499999999</v>
      </c>
      <c r="R986" s="6">
        <v>32.929093459999997</v>
      </c>
      <c r="S986" s="6">
        <v>24.964967779999998</v>
      </c>
      <c r="T986" s="6">
        <v>25.0837355</v>
      </c>
      <c r="AJ986" s="4" t="s">
        <v>674</v>
      </c>
      <c r="AK986" s="4" t="s">
        <v>688</v>
      </c>
      <c r="AL986" s="4" t="s">
        <v>44</v>
      </c>
      <c r="AM986" s="4" t="s">
        <v>44</v>
      </c>
      <c r="AN986" s="4">
        <v>99.894312664086996</v>
      </c>
    </row>
    <row r="987" spans="1:40">
      <c r="A987" s="10" t="s">
        <v>604</v>
      </c>
      <c r="B987" s="10" t="s">
        <v>200</v>
      </c>
      <c r="D987" s="4" t="s">
        <v>49</v>
      </c>
      <c r="E987" s="5">
        <v>44598</v>
      </c>
      <c r="F987" s="5">
        <v>44599</v>
      </c>
      <c r="G987" s="4" t="s">
        <v>312</v>
      </c>
      <c r="H987" s="4" t="s">
        <v>518</v>
      </c>
      <c r="I987" s="4" t="s">
        <v>154</v>
      </c>
      <c r="J987" s="4" t="s">
        <v>437</v>
      </c>
      <c r="K987" s="4">
        <v>10</v>
      </c>
      <c r="L987" s="5">
        <v>44599</v>
      </c>
      <c r="M987" s="4" t="s">
        <v>224</v>
      </c>
      <c r="N987" s="4">
        <v>46</v>
      </c>
      <c r="O987" s="4">
        <v>5</v>
      </c>
      <c r="P987" s="5">
        <v>44600</v>
      </c>
      <c r="Q987" s="6">
        <v>31.406173509999999</v>
      </c>
      <c r="R987" s="6">
        <v>31.51348393</v>
      </c>
      <c r="S987" s="6">
        <v>25.819370660000001</v>
      </c>
      <c r="T987" s="6">
        <v>25.662182189999999</v>
      </c>
      <c r="AJ987" s="4" t="s">
        <v>674</v>
      </c>
      <c r="AK987" s="4" t="s">
        <v>689</v>
      </c>
      <c r="AL987" s="4" t="s">
        <v>44</v>
      </c>
      <c r="AM987" s="4" t="s">
        <v>44</v>
      </c>
      <c r="AN987" s="4">
        <v>99.894312664086996</v>
      </c>
    </row>
    <row r="988" spans="1:40">
      <c r="A988" s="10" t="s">
        <v>209</v>
      </c>
      <c r="B988" s="10" t="s">
        <v>200</v>
      </c>
      <c r="D988" s="4" t="s">
        <v>49</v>
      </c>
      <c r="E988" s="5">
        <v>44600</v>
      </c>
      <c r="F988" s="5">
        <v>44600</v>
      </c>
      <c r="G988" s="4" t="s">
        <v>312</v>
      </c>
      <c r="H988" s="4" t="s">
        <v>518</v>
      </c>
      <c r="I988" s="4" t="s">
        <v>154</v>
      </c>
      <c r="J988" s="4" t="s">
        <v>437</v>
      </c>
      <c r="K988" s="4">
        <v>10</v>
      </c>
      <c r="L988" s="5">
        <v>44600</v>
      </c>
      <c r="M988" s="4" t="s">
        <v>224</v>
      </c>
      <c r="N988" s="4">
        <v>48</v>
      </c>
      <c r="O988" s="4">
        <v>5</v>
      </c>
      <c r="P988" s="5">
        <v>44601</v>
      </c>
      <c r="Q988" s="6">
        <v>33.407912099999997</v>
      </c>
      <c r="R988" s="6">
        <v>34.116392480000002</v>
      </c>
      <c r="S988" s="6">
        <v>25.707541299999999</v>
      </c>
      <c r="T988" s="6">
        <v>25.850289790000001</v>
      </c>
      <c r="AJ988" s="4" t="s">
        <v>664</v>
      </c>
      <c r="AK988" s="4" t="s">
        <v>690</v>
      </c>
      <c r="AL988" s="4" t="s">
        <v>44</v>
      </c>
      <c r="AM988" s="4" t="s">
        <v>44</v>
      </c>
      <c r="AN988" s="4">
        <v>86.952459651495701</v>
      </c>
    </row>
    <row r="989" spans="1:40">
      <c r="A989" s="10" t="s">
        <v>616</v>
      </c>
      <c r="B989" s="10" t="s">
        <v>61</v>
      </c>
      <c r="D989" s="4" t="s">
        <v>49</v>
      </c>
      <c r="E989" s="5">
        <v>44600</v>
      </c>
      <c r="F989" s="5">
        <v>44600</v>
      </c>
      <c r="G989" s="4" t="s">
        <v>312</v>
      </c>
      <c r="H989" s="4" t="s">
        <v>518</v>
      </c>
      <c r="I989" s="4" t="s">
        <v>154</v>
      </c>
      <c r="J989" s="4" t="s">
        <v>437</v>
      </c>
      <c r="K989" s="4">
        <v>10</v>
      </c>
      <c r="L989" s="5">
        <v>44600</v>
      </c>
      <c r="M989" s="4" t="s">
        <v>224</v>
      </c>
      <c r="N989" s="4">
        <v>47</v>
      </c>
      <c r="O989" s="4">
        <v>5</v>
      </c>
      <c r="P989" s="5">
        <v>44601</v>
      </c>
      <c r="Q989" s="6">
        <v>38.124044439999999</v>
      </c>
      <c r="R989" s="6">
        <v>39.40430782</v>
      </c>
      <c r="S989" s="6">
        <v>26.92263492</v>
      </c>
      <c r="T989" s="6">
        <v>26.375294220000001</v>
      </c>
      <c r="AJ989" s="4" t="s">
        <v>664</v>
      </c>
      <c r="AK989" s="4" t="s">
        <v>691</v>
      </c>
      <c r="AL989" s="4" t="s">
        <v>44</v>
      </c>
      <c r="AM989" s="4" t="s">
        <v>44</v>
      </c>
      <c r="AN989" s="4">
        <v>86.952459651495701</v>
      </c>
    </row>
    <row r="990" spans="1:40">
      <c r="A990" s="10" t="s">
        <v>394</v>
      </c>
      <c r="B990" s="10" t="s">
        <v>61</v>
      </c>
      <c r="D990" s="4" t="s">
        <v>49</v>
      </c>
      <c r="E990" s="5">
        <v>44600</v>
      </c>
      <c r="F990" s="5">
        <v>44600</v>
      </c>
      <c r="G990" s="4" t="s">
        <v>312</v>
      </c>
      <c r="H990" s="4" t="s">
        <v>518</v>
      </c>
      <c r="I990" s="4" t="s">
        <v>154</v>
      </c>
      <c r="J990" s="4" t="s">
        <v>437</v>
      </c>
      <c r="K990" s="4">
        <v>10</v>
      </c>
      <c r="L990" s="5">
        <v>44600</v>
      </c>
      <c r="M990" s="4" t="s">
        <v>224</v>
      </c>
      <c r="N990" s="4">
        <v>47</v>
      </c>
      <c r="O990" s="4">
        <v>5</v>
      </c>
      <c r="P990" s="5">
        <v>44601</v>
      </c>
      <c r="Q990" s="6" t="s">
        <v>47</v>
      </c>
      <c r="R990" s="6" t="s">
        <v>47</v>
      </c>
      <c r="S990" s="6">
        <v>26.01742604</v>
      </c>
      <c r="T990" s="6">
        <v>25.368234999999999</v>
      </c>
      <c r="AJ990" s="4" t="s">
        <v>664</v>
      </c>
      <c r="AK990" s="4" t="s">
        <v>692</v>
      </c>
      <c r="AL990" s="4" t="s">
        <v>44</v>
      </c>
      <c r="AM990" s="4" t="s">
        <v>44</v>
      </c>
      <c r="AN990" s="4">
        <v>86.952459651495701</v>
      </c>
    </row>
    <row r="991" spans="1:40">
      <c r="A991" s="10" t="s">
        <v>277</v>
      </c>
      <c r="B991" s="10" t="s">
        <v>200</v>
      </c>
      <c r="D991" s="4" t="s">
        <v>49</v>
      </c>
      <c r="E991" s="5">
        <v>44598</v>
      </c>
      <c r="F991" s="5">
        <v>44599</v>
      </c>
      <c r="G991" s="4" t="s">
        <v>312</v>
      </c>
      <c r="H991" s="4" t="s">
        <v>518</v>
      </c>
      <c r="I991" s="4" t="s">
        <v>154</v>
      </c>
      <c r="J991" s="4" t="s">
        <v>437</v>
      </c>
      <c r="K991" s="4">
        <v>10</v>
      </c>
      <c r="L991" s="5">
        <v>44599</v>
      </c>
      <c r="M991" s="4" t="s">
        <v>224</v>
      </c>
      <c r="N991" s="4">
        <v>45</v>
      </c>
      <c r="O991" s="4">
        <v>5</v>
      </c>
      <c r="P991" s="5">
        <v>44600</v>
      </c>
      <c r="Q991" s="6">
        <v>30.168514699999999</v>
      </c>
      <c r="R991" s="6">
        <v>29.87812035</v>
      </c>
      <c r="S991" s="6">
        <v>23.711552990000001</v>
      </c>
      <c r="T991" s="6">
        <v>22.654561770000001</v>
      </c>
      <c r="AJ991" s="4" t="s">
        <v>674</v>
      </c>
      <c r="AK991" s="4" t="s">
        <v>693</v>
      </c>
      <c r="AL991" s="4" t="s">
        <v>44</v>
      </c>
      <c r="AM991" s="4" t="s">
        <v>44</v>
      </c>
      <c r="AN991" s="4">
        <v>99.894312664086996</v>
      </c>
    </row>
    <row r="992" spans="1:40">
      <c r="A992" s="10" t="s">
        <v>87</v>
      </c>
      <c r="B992" s="10" t="s">
        <v>61</v>
      </c>
      <c r="D992" s="4" t="s">
        <v>49</v>
      </c>
      <c r="E992" s="5">
        <v>44600</v>
      </c>
      <c r="F992" s="5">
        <v>44600</v>
      </c>
      <c r="G992" s="4" t="s">
        <v>312</v>
      </c>
      <c r="H992" s="4" t="s">
        <v>518</v>
      </c>
      <c r="I992" s="4" t="s">
        <v>154</v>
      </c>
      <c r="J992" s="4" t="s">
        <v>437</v>
      </c>
      <c r="K992" s="4">
        <v>10</v>
      </c>
      <c r="L992" s="5">
        <v>44600</v>
      </c>
      <c r="M992" s="4" t="s">
        <v>224</v>
      </c>
      <c r="N992" s="4">
        <v>47</v>
      </c>
      <c r="O992" s="4">
        <v>5</v>
      </c>
      <c r="P992" s="5">
        <v>44601</v>
      </c>
      <c r="Q992" s="6" t="s">
        <v>47</v>
      </c>
      <c r="R992" s="6" t="s">
        <v>47</v>
      </c>
      <c r="S992" s="6">
        <v>26.00357915</v>
      </c>
      <c r="T992" s="6">
        <v>25.841068119999999</v>
      </c>
      <c r="AJ992" s="4" t="s">
        <v>664</v>
      </c>
      <c r="AK992" s="4" t="s">
        <v>694</v>
      </c>
      <c r="AL992" s="4" t="s">
        <v>44</v>
      </c>
      <c r="AM992" s="4" t="s">
        <v>44</v>
      </c>
      <c r="AN992" s="4">
        <v>86.952459651495701</v>
      </c>
    </row>
    <row r="993" spans="1:40">
      <c r="A993" s="10" t="s">
        <v>163</v>
      </c>
      <c r="B993" s="10" t="s">
        <v>59</v>
      </c>
      <c r="D993" s="4" t="s">
        <v>42</v>
      </c>
      <c r="E993" s="5">
        <v>44600</v>
      </c>
      <c r="F993" s="5">
        <v>44602</v>
      </c>
      <c r="G993" s="4" t="s">
        <v>695</v>
      </c>
      <c r="H993" s="4" t="s">
        <v>696</v>
      </c>
      <c r="I993" s="4" t="s">
        <v>154</v>
      </c>
      <c r="J993" s="4" t="s">
        <v>437</v>
      </c>
      <c r="K993" s="4">
        <v>40</v>
      </c>
      <c r="L993" s="5">
        <v>44602</v>
      </c>
      <c r="M993" s="4" t="s">
        <v>50</v>
      </c>
      <c r="N993" s="4">
        <v>60</v>
      </c>
      <c r="P993" s="5">
        <v>44602</v>
      </c>
      <c r="Q993" s="6">
        <v>33.186735519999999</v>
      </c>
      <c r="R993" s="6">
        <v>33.172284599999998</v>
      </c>
      <c r="S993" s="6">
        <v>31.127861549999999</v>
      </c>
      <c r="T993" s="6">
        <v>31.06729224</v>
      </c>
      <c r="V993" s="10">
        <f>IF(Q993&lt;'Master Linear Model'!$B$8, (10^((Q993-'Master Linear Model'!$B$2)/'Master Linear Model'!$A$2)),('Master Linear Model'!$B$7/2))</f>
        <v>107.46627222738651</v>
      </c>
      <c r="W993" s="10">
        <f>IF(R993&lt;'Master Linear Model'!$B$8, (10^((R993-'Master Linear Model'!$B$2)/'Master Linear Model'!$A$2)),('Master Linear Model'!$B$7/2))</f>
        <v>108.4511989823482</v>
      </c>
      <c r="X993" s="10">
        <f>AVERAGE(V993:W993)</f>
        <v>107.95873560486736</v>
      </c>
      <c r="Y993" s="10">
        <f>STDEV(V993:W993)</f>
        <v>0.69644838740547288</v>
      </c>
      <c r="Z993" s="10" t="e">
        <f>X993/O993</f>
        <v>#DIV/0!</v>
      </c>
      <c r="AA993" s="10" t="e">
        <f>Y993/O993</f>
        <v>#DIV/0!</v>
      </c>
      <c r="AB993" s="10" t="e">
        <f>(Z993*N993)/K993</f>
        <v>#DIV/0!</v>
      </c>
      <c r="AC993" s="10" t="e">
        <f>(AA993*N993)/K993</f>
        <v>#DIV/0!</v>
      </c>
      <c r="AD993" s="10" t="e">
        <f>AB993*100</f>
        <v>#DIV/0!</v>
      </c>
      <c r="AE993" s="10" t="e">
        <f>AC993*100</f>
        <v>#DIV/0!</v>
      </c>
      <c r="AJ993" t="s">
        <v>697</v>
      </c>
      <c r="AK993" s="64" t="s">
        <v>698</v>
      </c>
      <c r="AL993" t="s">
        <v>44</v>
      </c>
      <c r="AM993" t="s">
        <v>44</v>
      </c>
      <c r="AN993">
        <v>0.99039086911366103</v>
      </c>
    </row>
    <row r="994" spans="1:40">
      <c r="A994" s="10" t="s">
        <v>163</v>
      </c>
      <c r="B994" s="10" t="s">
        <v>59</v>
      </c>
      <c r="D994" s="4" t="s">
        <v>49</v>
      </c>
      <c r="E994" s="5">
        <v>44601</v>
      </c>
      <c r="F994" s="5">
        <v>44602</v>
      </c>
      <c r="G994" s="4" t="s">
        <v>695</v>
      </c>
      <c r="H994" s="4" t="s">
        <v>696</v>
      </c>
      <c r="I994" s="4" t="s">
        <v>154</v>
      </c>
      <c r="J994" s="4" t="s">
        <v>437</v>
      </c>
      <c r="K994" s="4">
        <v>40</v>
      </c>
      <c r="L994" s="5">
        <v>44602</v>
      </c>
      <c r="M994" s="4" t="s">
        <v>50</v>
      </c>
      <c r="N994" s="4">
        <v>60</v>
      </c>
      <c r="P994" s="5">
        <v>44602</v>
      </c>
      <c r="Q994" s="6">
        <v>30.105651309999999</v>
      </c>
      <c r="R994" s="6">
        <v>30.003352899999999</v>
      </c>
      <c r="S994" s="6">
        <v>28.270140820000002</v>
      </c>
      <c r="T994" s="6">
        <v>28.24166426</v>
      </c>
      <c r="AJ994" t="s">
        <v>697</v>
      </c>
      <c r="AK994" s="64" t="s">
        <v>699</v>
      </c>
      <c r="AL994" t="s">
        <v>44</v>
      </c>
      <c r="AM994" t="s">
        <v>44</v>
      </c>
      <c r="AN994">
        <v>0.99039086911366103</v>
      </c>
    </row>
    <row r="995" spans="1:40">
      <c r="A995" s="10" t="s">
        <v>123</v>
      </c>
      <c r="B995" s="10" t="s">
        <v>59</v>
      </c>
      <c r="D995" s="4" t="s">
        <v>49</v>
      </c>
      <c r="E995" s="5">
        <v>44601</v>
      </c>
      <c r="F995" s="5">
        <v>44602</v>
      </c>
      <c r="G995" s="4" t="s">
        <v>695</v>
      </c>
      <c r="H995" s="4" t="s">
        <v>696</v>
      </c>
      <c r="I995" s="4" t="s">
        <v>154</v>
      </c>
      <c r="J995" s="4" t="s">
        <v>437</v>
      </c>
      <c r="K995" s="4">
        <v>40</v>
      </c>
      <c r="L995" s="5">
        <v>44602</v>
      </c>
      <c r="M995" s="4" t="s">
        <v>50</v>
      </c>
      <c r="N995" s="4">
        <v>60</v>
      </c>
      <c r="P995" s="5">
        <v>44602</v>
      </c>
      <c r="Q995" s="6">
        <v>31.455853380000001</v>
      </c>
      <c r="R995" s="6">
        <v>30.976428980000001</v>
      </c>
      <c r="S995" s="6">
        <v>28.597333200000001</v>
      </c>
      <c r="T995" s="6">
        <v>28.161704919999998</v>
      </c>
      <c r="AJ995" t="s">
        <v>697</v>
      </c>
      <c r="AK995" s="64" t="s">
        <v>700</v>
      </c>
      <c r="AL995" t="s">
        <v>44</v>
      </c>
      <c r="AM995" t="s">
        <v>44</v>
      </c>
      <c r="AN995">
        <v>0.99039086911366103</v>
      </c>
    </row>
    <row r="996" spans="1:40">
      <c r="A996" s="10" t="s">
        <v>152</v>
      </c>
      <c r="B996" s="10" t="s">
        <v>59</v>
      </c>
      <c r="D996" s="4" t="s">
        <v>49</v>
      </c>
      <c r="E996" s="5">
        <v>44601</v>
      </c>
      <c r="F996" s="5">
        <v>44602</v>
      </c>
      <c r="G996" s="4" t="s">
        <v>695</v>
      </c>
      <c r="H996" s="4" t="s">
        <v>696</v>
      </c>
      <c r="I996" s="4" t="s">
        <v>154</v>
      </c>
      <c r="J996" s="4" t="s">
        <v>437</v>
      </c>
      <c r="K996" s="4">
        <v>40</v>
      </c>
      <c r="L996" s="5">
        <v>44602</v>
      </c>
      <c r="M996" s="4" t="s">
        <v>50</v>
      </c>
      <c r="N996" s="4">
        <v>60</v>
      </c>
      <c r="P996" s="5">
        <v>44602</v>
      </c>
      <c r="Q996" s="6">
        <v>30.987097779999999</v>
      </c>
      <c r="R996" s="6">
        <v>31.04407514</v>
      </c>
      <c r="S996" s="6">
        <v>27.998775080000001</v>
      </c>
      <c r="T996" s="6">
        <v>28.100816609999999</v>
      </c>
      <c r="AJ996" t="s">
        <v>697</v>
      </c>
      <c r="AK996" s="64" t="s">
        <v>701</v>
      </c>
      <c r="AL996" t="s">
        <v>44</v>
      </c>
      <c r="AM996" t="s">
        <v>44</v>
      </c>
      <c r="AN996">
        <v>0.99039086911366103</v>
      </c>
    </row>
    <row r="997" spans="1:40">
      <c r="A997" s="121" t="s">
        <v>349</v>
      </c>
      <c r="B997" s="121" t="s">
        <v>59</v>
      </c>
      <c r="C997" s="161"/>
      <c r="D997" s="122" t="s">
        <v>49</v>
      </c>
      <c r="E997" s="123">
        <v>44601</v>
      </c>
      <c r="F997" s="123">
        <v>44602</v>
      </c>
      <c r="G997" s="4" t="s">
        <v>695</v>
      </c>
      <c r="H997" s="122" t="s">
        <v>696</v>
      </c>
      <c r="I997" s="122" t="s">
        <v>154</v>
      </c>
      <c r="J997" s="122" t="s">
        <v>437</v>
      </c>
      <c r="K997" s="122">
        <v>40</v>
      </c>
      <c r="L997" s="123">
        <v>44602</v>
      </c>
      <c r="M997" s="122" t="s">
        <v>50</v>
      </c>
      <c r="N997" s="122">
        <v>60</v>
      </c>
      <c r="O997" s="122"/>
      <c r="P997" s="123">
        <v>44602</v>
      </c>
      <c r="Q997" s="150">
        <v>36.435562070000003</v>
      </c>
      <c r="R997" s="150">
        <v>37.461176860000002</v>
      </c>
      <c r="S997" s="150">
        <v>27.519771209999998</v>
      </c>
      <c r="T997" s="150">
        <v>27.747784020000001</v>
      </c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2"/>
      <c r="AG997" s="122"/>
      <c r="AH997" s="122"/>
      <c r="AI997" s="122"/>
      <c r="AJ997" s="160" t="s">
        <v>697</v>
      </c>
      <c r="AK997" s="192" t="s">
        <v>702</v>
      </c>
      <c r="AL997" s="160" t="s">
        <v>44</v>
      </c>
      <c r="AM997" s="160" t="s">
        <v>44</v>
      </c>
      <c r="AN997" s="122">
        <v>0.99039086899999995</v>
      </c>
    </row>
    <row r="998" spans="1:40">
      <c r="A998" s="10" t="s">
        <v>579</v>
      </c>
      <c r="B998" s="10" t="s">
        <v>61</v>
      </c>
      <c r="D998" s="4" t="s">
        <v>49</v>
      </c>
      <c r="E998" s="5">
        <v>44607</v>
      </c>
      <c r="F998" s="5">
        <v>44607</v>
      </c>
      <c r="G998" s="4" t="s">
        <v>312</v>
      </c>
      <c r="H998" s="4" t="s">
        <v>518</v>
      </c>
      <c r="I998" s="4" t="s">
        <v>154</v>
      </c>
      <c r="J998" s="4" t="s">
        <v>437</v>
      </c>
      <c r="K998" s="4">
        <v>10</v>
      </c>
      <c r="L998" s="5">
        <v>44607</v>
      </c>
      <c r="M998" s="4" t="s">
        <v>224</v>
      </c>
      <c r="N998" s="4">
        <v>51</v>
      </c>
      <c r="O998" s="4">
        <v>5</v>
      </c>
      <c r="P998" s="5">
        <v>44608</v>
      </c>
      <c r="Q998" s="6" t="s">
        <v>47</v>
      </c>
      <c r="R998" s="6" t="s">
        <v>47</v>
      </c>
      <c r="S998" s="6">
        <v>25.332599250000001</v>
      </c>
      <c r="T998" s="6">
        <v>25.831800309999998</v>
      </c>
      <c r="AJ998" s="4" t="s">
        <v>703</v>
      </c>
      <c r="AK998" s="4" t="s">
        <v>704</v>
      </c>
      <c r="AL998" s="4" t="s">
        <v>44</v>
      </c>
      <c r="AM998" s="4" t="s">
        <v>44</v>
      </c>
      <c r="AN998" s="4">
        <v>99.319515643140093</v>
      </c>
    </row>
    <row r="999" spans="1:40">
      <c r="A999" s="10" t="s">
        <v>582</v>
      </c>
      <c r="B999" s="10" t="s">
        <v>583</v>
      </c>
      <c r="D999" s="4" t="s">
        <v>49</v>
      </c>
      <c r="E999" s="5">
        <v>44607</v>
      </c>
      <c r="F999" s="5">
        <v>44607</v>
      </c>
      <c r="G999" s="4" t="s">
        <v>312</v>
      </c>
      <c r="H999" s="4" t="s">
        <v>518</v>
      </c>
      <c r="I999" s="4" t="s">
        <v>154</v>
      </c>
      <c r="J999" s="4" t="s">
        <v>437</v>
      </c>
      <c r="K999" s="4">
        <v>10</v>
      </c>
      <c r="L999" s="5">
        <v>44607</v>
      </c>
      <c r="M999" s="4" t="s">
        <v>224</v>
      </c>
      <c r="N999" s="4">
        <v>53</v>
      </c>
      <c r="O999" s="4">
        <v>5</v>
      </c>
      <c r="P999" s="5">
        <v>44608</v>
      </c>
      <c r="Q999" s="6">
        <v>39.105345759999999</v>
      </c>
      <c r="R999" s="6" t="s">
        <v>47</v>
      </c>
      <c r="S999" s="6">
        <v>25.335298139999999</v>
      </c>
      <c r="T999" s="6">
        <v>25.75004775</v>
      </c>
      <c r="AJ999" s="4" t="s">
        <v>703</v>
      </c>
      <c r="AK999" s="4" t="s">
        <v>705</v>
      </c>
      <c r="AL999" s="4" t="s">
        <v>44</v>
      </c>
      <c r="AM999" s="4" t="s">
        <v>44</v>
      </c>
      <c r="AN999" s="4">
        <v>99.319515643140093</v>
      </c>
    </row>
    <row r="1000" spans="1:40">
      <c r="A1000" s="10" t="s">
        <v>205</v>
      </c>
      <c r="B1000" s="10" t="s">
        <v>200</v>
      </c>
      <c r="D1000" s="4" t="s">
        <v>49</v>
      </c>
      <c r="E1000" s="5">
        <v>44607</v>
      </c>
      <c r="F1000" s="5">
        <v>44607</v>
      </c>
      <c r="G1000" s="4" t="s">
        <v>312</v>
      </c>
      <c r="H1000" s="4" t="s">
        <v>518</v>
      </c>
      <c r="I1000" s="4" t="s">
        <v>154</v>
      </c>
      <c r="J1000" s="4" t="s">
        <v>437</v>
      </c>
      <c r="K1000" s="4">
        <v>10</v>
      </c>
      <c r="L1000" s="5">
        <v>44607</v>
      </c>
      <c r="M1000" s="4" t="s">
        <v>224</v>
      </c>
      <c r="N1000" s="4">
        <v>49</v>
      </c>
      <c r="O1000" s="4">
        <v>5</v>
      </c>
      <c r="P1000" s="5">
        <v>44608</v>
      </c>
      <c r="Q1000" s="6">
        <v>36.17987703</v>
      </c>
      <c r="R1000" s="6">
        <v>36.369927410000003</v>
      </c>
      <c r="S1000" s="6">
        <v>26.348292489999999</v>
      </c>
      <c r="T1000" s="6">
        <v>26.289691059999999</v>
      </c>
      <c r="AJ1000" s="4" t="s">
        <v>703</v>
      </c>
      <c r="AK1000" s="4" t="s">
        <v>706</v>
      </c>
      <c r="AL1000" s="4" t="s">
        <v>44</v>
      </c>
      <c r="AM1000" s="4" t="s">
        <v>44</v>
      </c>
      <c r="AN1000" s="4">
        <v>99.319515643140093</v>
      </c>
    </row>
    <row r="1001" spans="1:40">
      <c r="A1001" s="10" t="s">
        <v>235</v>
      </c>
      <c r="B1001" s="10" t="s">
        <v>200</v>
      </c>
      <c r="D1001" s="4" t="s">
        <v>49</v>
      </c>
      <c r="E1001" s="5">
        <v>44607</v>
      </c>
      <c r="F1001" s="5">
        <v>44607</v>
      </c>
      <c r="G1001" s="4" t="s">
        <v>312</v>
      </c>
      <c r="H1001" s="4" t="s">
        <v>518</v>
      </c>
      <c r="I1001" s="4" t="s">
        <v>154</v>
      </c>
      <c r="J1001" s="4" t="s">
        <v>437</v>
      </c>
      <c r="K1001" s="4">
        <v>10</v>
      </c>
      <c r="L1001" s="5">
        <v>44607</v>
      </c>
      <c r="M1001" s="4" t="s">
        <v>224</v>
      </c>
      <c r="N1001" s="4">
        <v>50</v>
      </c>
      <c r="O1001" s="4">
        <v>5</v>
      </c>
      <c r="P1001" s="5">
        <v>44608</v>
      </c>
      <c r="Q1001" s="6">
        <v>34.247075240000001</v>
      </c>
      <c r="R1001" s="6">
        <v>34.215729660000001</v>
      </c>
      <c r="S1001" s="6">
        <v>26.536378200000001</v>
      </c>
      <c r="T1001" s="6">
        <v>26.593296259999999</v>
      </c>
      <c r="AJ1001" s="4" t="s">
        <v>703</v>
      </c>
      <c r="AK1001" s="4" t="s">
        <v>707</v>
      </c>
      <c r="AL1001" s="4" t="s">
        <v>44</v>
      </c>
      <c r="AM1001" s="4" t="s">
        <v>44</v>
      </c>
      <c r="AN1001" s="4">
        <v>99.319515643140093</v>
      </c>
    </row>
    <row r="1002" spans="1:40">
      <c r="A1002" s="10" t="s">
        <v>207</v>
      </c>
      <c r="B1002" s="10" t="s">
        <v>200</v>
      </c>
      <c r="D1002" s="4" t="s">
        <v>49</v>
      </c>
      <c r="E1002" s="5">
        <v>44607</v>
      </c>
      <c r="F1002" s="5">
        <v>44607</v>
      </c>
      <c r="G1002" s="4" t="s">
        <v>312</v>
      </c>
      <c r="H1002" s="4" t="s">
        <v>518</v>
      </c>
      <c r="I1002" s="4" t="s">
        <v>154</v>
      </c>
      <c r="J1002" s="4" t="s">
        <v>437</v>
      </c>
      <c r="K1002" s="4">
        <v>10</v>
      </c>
      <c r="L1002" s="5">
        <v>44607</v>
      </c>
      <c r="M1002" s="4" t="s">
        <v>224</v>
      </c>
      <c r="N1002" s="4">
        <v>49</v>
      </c>
      <c r="O1002" s="4">
        <v>5</v>
      </c>
      <c r="P1002" s="5">
        <v>44608</v>
      </c>
      <c r="Q1002" s="6">
        <v>35.171229539999999</v>
      </c>
      <c r="R1002" s="6">
        <v>35.271174360000003</v>
      </c>
      <c r="S1002" s="6">
        <v>26.027640420000001</v>
      </c>
      <c r="T1002" s="6">
        <v>26.028273710000001</v>
      </c>
      <c r="AJ1002" s="4" t="s">
        <v>703</v>
      </c>
      <c r="AK1002" s="4" t="s">
        <v>708</v>
      </c>
      <c r="AL1002" s="4" t="s">
        <v>44</v>
      </c>
      <c r="AM1002" s="4" t="s">
        <v>44</v>
      </c>
      <c r="AN1002" s="4">
        <v>99.319515643140093</v>
      </c>
    </row>
    <row r="1003" spans="1:40">
      <c r="A1003" s="10" t="s">
        <v>196</v>
      </c>
      <c r="B1003" s="10" t="s">
        <v>61</v>
      </c>
      <c r="D1003" s="4" t="s">
        <v>49</v>
      </c>
      <c r="E1003" s="5">
        <v>44607</v>
      </c>
      <c r="F1003" s="5">
        <v>44607</v>
      </c>
      <c r="G1003" s="4" t="s">
        <v>312</v>
      </c>
      <c r="H1003" s="4" t="s">
        <v>518</v>
      </c>
      <c r="I1003" s="4" t="s">
        <v>154</v>
      </c>
      <c r="J1003" s="4" t="s">
        <v>437</v>
      </c>
      <c r="K1003" s="4">
        <v>10</v>
      </c>
      <c r="L1003" s="5">
        <v>44607</v>
      </c>
      <c r="M1003" s="4" t="s">
        <v>224</v>
      </c>
      <c r="N1003" s="4">
        <v>53</v>
      </c>
      <c r="O1003" s="4">
        <v>5</v>
      </c>
      <c r="P1003" s="5">
        <v>44608</v>
      </c>
      <c r="Q1003" s="6">
        <v>38.382522950000002</v>
      </c>
      <c r="R1003" s="6">
        <v>38.319578360000001</v>
      </c>
      <c r="S1003" s="6">
        <v>26.474949420000002</v>
      </c>
      <c r="T1003" s="6">
        <v>26.434970450000002</v>
      </c>
      <c r="AJ1003" s="4" t="s">
        <v>703</v>
      </c>
      <c r="AK1003" s="4" t="s">
        <v>709</v>
      </c>
      <c r="AL1003" s="4" t="s">
        <v>44</v>
      </c>
      <c r="AM1003" s="4" t="s">
        <v>44</v>
      </c>
      <c r="AN1003" s="4">
        <v>99.319515643140093</v>
      </c>
    </row>
    <row r="1004" spans="1:40">
      <c r="A1004" s="10" t="s">
        <v>203</v>
      </c>
      <c r="B1004" s="10" t="s">
        <v>200</v>
      </c>
      <c r="D1004" s="4" t="s">
        <v>49</v>
      </c>
      <c r="E1004" s="5">
        <v>44607</v>
      </c>
      <c r="F1004" s="5">
        <v>44607</v>
      </c>
      <c r="G1004" s="4" t="s">
        <v>312</v>
      </c>
      <c r="H1004" s="4" t="s">
        <v>518</v>
      </c>
      <c r="I1004" s="4" t="s">
        <v>154</v>
      </c>
      <c r="J1004" s="4" t="s">
        <v>437</v>
      </c>
      <c r="K1004" s="4">
        <v>10</v>
      </c>
      <c r="L1004" s="5">
        <v>44607</v>
      </c>
      <c r="M1004" s="4" t="s">
        <v>224</v>
      </c>
      <c r="N1004" s="4">
        <v>50</v>
      </c>
      <c r="O1004" s="4">
        <v>5</v>
      </c>
      <c r="P1004" s="5">
        <v>44608</v>
      </c>
      <c r="Q1004" s="6">
        <v>35.824271779999997</v>
      </c>
      <c r="R1004" s="6">
        <v>35.311379500000001</v>
      </c>
      <c r="S1004" s="6">
        <v>25.625815769999999</v>
      </c>
      <c r="T1004" s="6">
        <v>25.870029219999999</v>
      </c>
      <c r="AJ1004" s="4" t="s">
        <v>703</v>
      </c>
      <c r="AK1004" s="4" t="s">
        <v>710</v>
      </c>
      <c r="AL1004" s="4" t="s">
        <v>44</v>
      </c>
      <c r="AM1004" s="4" t="s">
        <v>44</v>
      </c>
      <c r="AN1004" s="4">
        <v>99.319515643140093</v>
      </c>
    </row>
    <row r="1005" spans="1:40">
      <c r="A1005" s="10" t="s">
        <v>163</v>
      </c>
      <c r="B1005" s="10" t="s">
        <v>59</v>
      </c>
      <c r="D1005" s="4" t="s">
        <v>49</v>
      </c>
      <c r="E1005" s="5">
        <v>44608</v>
      </c>
      <c r="F1005" s="5">
        <v>44608</v>
      </c>
      <c r="G1005" s="4" t="s">
        <v>312</v>
      </c>
      <c r="H1005" s="4" t="s">
        <v>518</v>
      </c>
      <c r="I1005" s="4" t="s">
        <v>154</v>
      </c>
      <c r="J1005" s="4" t="s">
        <v>437</v>
      </c>
      <c r="K1005" s="4">
        <v>10</v>
      </c>
      <c r="L1005" s="5">
        <v>44608</v>
      </c>
      <c r="M1005" s="4" t="s">
        <v>224</v>
      </c>
      <c r="N1005" s="4">
        <v>50</v>
      </c>
      <c r="O1005" s="4">
        <v>5</v>
      </c>
      <c r="P1005" s="5">
        <v>44244</v>
      </c>
      <c r="Q1005" s="6">
        <v>34.18</v>
      </c>
      <c r="R1005" s="6">
        <v>34.07</v>
      </c>
      <c r="S1005" s="6">
        <v>29.61</v>
      </c>
      <c r="T1005" s="6">
        <v>29.4</v>
      </c>
      <c r="AJ1005" s="4" t="s">
        <v>711</v>
      </c>
      <c r="AK1005" s="4" t="s">
        <v>712</v>
      </c>
      <c r="AL1005" s="4" t="s">
        <v>44</v>
      </c>
      <c r="AM1005" s="4" t="s">
        <v>44</v>
      </c>
      <c r="AN1005" s="4">
        <v>106.04958423366401</v>
      </c>
    </row>
    <row r="1006" spans="1:40">
      <c r="A1006" s="10" t="s">
        <v>123</v>
      </c>
      <c r="B1006" s="10" t="s">
        <v>59</v>
      </c>
      <c r="D1006" s="4" t="s">
        <v>49</v>
      </c>
      <c r="E1006" s="5">
        <v>44608</v>
      </c>
      <c r="F1006" s="5">
        <v>44608</v>
      </c>
      <c r="G1006" s="4" t="s">
        <v>312</v>
      </c>
      <c r="H1006" s="4" t="s">
        <v>518</v>
      </c>
      <c r="I1006" s="4" t="s">
        <v>154</v>
      </c>
      <c r="J1006" s="4" t="s">
        <v>437</v>
      </c>
      <c r="K1006" s="4">
        <v>10</v>
      </c>
      <c r="L1006" s="5">
        <v>44608</v>
      </c>
      <c r="M1006" s="4" t="s">
        <v>224</v>
      </c>
      <c r="N1006" s="4">
        <v>50</v>
      </c>
      <c r="O1006" s="4">
        <v>5</v>
      </c>
      <c r="P1006" s="5">
        <v>44244</v>
      </c>
      <c r="Q1006" s="6">
        <v>34.21</v>
      </c>
      <c r="R1006" s="6">
        <v>34.090000000000003</v>
      </c>
      <c r="S1006" s="6">
        <v>28.37</v>
      </c>
      <c r="T1006" s="6">
        <v>28.17</v>
      </c>
      <c r="AJ1006" s="4" t="s">
        <v>711</v>
      </c>
      <c r="AK1006" s="4" t="s">
        <v>713</v>
      </c>
      <c r="AL1006" s="4" t="s">
        <v>44</v>
      </c>
      <c r="AM1006" s="4" t="s">
        <v>44</v>
      </c>
      <c r="AN1006" s="4">
        <v>106.04958423366401</v>
      </c>
    </row>
    <row r="1007" spans="1:40">
      <c r="A1007" s="10" t="s">
        <v>152</v>
      </c>
      <c r="B1007" s="10" t="s">
        <v>59</v>
      </c>
      <c r="D1007" s="4" t="s">
        <v>49</v>
      </c>
      <c r="E1007" s="5">
        <v>44608</v>
      </c>
      <c r="F1007" s="5">
        <v>44608</v>
      </c>
      <c r="G1007" s="4" t="s">
        <v>312</v>
      </c>
      <c r="H1007" s="4" t="s">
        <v>518</v>
      </c>
      <c r="I1007" s="4" t="s">
        <v>154</v>
      </c>
      <c r="J1007" s="4" t="s">
        <v>437</v>
      </c>
      <c r="K1007" s="4">
        <v>10</v>
      </c>
      <c r="L1007" s="5">
        <v>44608</v>
      </c>
      <c r="M1007" s="4" t="s">
        <v>224</v>
      </c>
      <c r="N1007" s="4">
        <v>49</v>
      </c>
      <c r="O1007" s="4">
        <v>5</v>
      </c>
      <c r="P1007" s="5">
        <v>44244</v>
      </c>
      <c r="Q1007" s="6">
        <v>33.799999999999997</v>
      </c>
      <c r="R1007" s="6">
        <v>34.340000000000003</v>
      </c>
      <c r="S1007" s="6">
        <v>27.78</v>
      </c>
      <c r="T1007" s="6">
        <v>28.66</v>
      </c>
      <c r="AJ1007" s="4" t="s">
        <v>711</v>
      </c>
      <c r="AK1007" s="4" t="s">
        <v>714</v>
      </c>
      <c r="AL1007" s="4" t="s">
        <v>44</v>
      </c>
      <c r="AM1007" s="4" t="s">
        <v>44</v>
      </c>
      <c r="AN1007" s="4">
        <v>106.04958423366401</v>
      </c>
    </row>
    <row r="1008" spans="1:40">
      <c r="A1008" s="10" t="s">
        <v>349</v>
      </c>
      <c r="B1008" s="10" t="s">
        <v>59</v>
      </c>
      <c r="D1008" s="4" t="s">
        <v>49</v>
      </c>
      <c r="E1008" s="5">
        <v>44608</v>
      </c>
      <c r="F1008" s="5">
        <v>44608</v>
      </c>
      <c r="G1008" s="4" t="s">
        <v>312</v>
      </c>
      <c r="H1008" s="4" t="s">
        <v>518</v>
      </c>
      <c r="I1008" s="4" t="s">
        <v>154</v>
      </c>
      <c r="J1008" s="4" t="s">
        <v>437</v>
      </c>
      <c r="K1008" s="4">
        <v>10</v>
      </c>
      <c r="L1008" s="5">
        <v>44608</v>
      </c>
      <c r="M1008" s="4" t="s">
        <v>224</v>
      </c>
      <c r="N1008" s="4">
        <v>49</v>
      </c>
      <c r="O1008" s="4">
        <v>5</v>
      </c>
      <c r="P1008" s="5">
        <v>44244</v>
      </c>
      <c r="Q1008" s="6">
        <v>36.47</v>
      </c>
      <c r="R1008" s="6">
        <v>38.020000000000003</v>
      </c>
      <c r="S1008" s="6">
        <v>27.47</v>
      </c>
      <c r="T1008" s="6">
        <v>28.15</v>
      </c>
      <c r="AJ1008" s="4" t="s">
        <v>711</v>
      </c>
      <c r="AK1008" s="4" t="s">
        <v>715</v>
      </c>
      <c r="AL1008" s="4" t="s">
        <v>44</v>
      </c>
      <c r="AM1008" s="4" t="s">
        <v>44</v>
      </c>
      <c r="AN1008" s="4">
        <v>106.04958423366401</v>
      </c>
    </row>
    <row r="1009" spans="1:40">
      <c r="A1009" s="10" t="s">
        <v>163</v>
      </c>
      <c r="B1009" s="10" t="s">
        <v>59</v>
      </c>
      <c r="D1009" s="4" t="s">
        <v>42</v>
      </c>
      <c r="E1009" s="5">
        <v>44607</v>
      </c>
      <c r="F1009" s="5">
        <v>44608</v>
      </c>
      <c r="G1009" s="4" t="s">
        <v>312</v>
      </c>
      <c r="H1009" s="4" t="s">
        <v>518</v>
      </c>
      <c r="I1009" s="4" t="s">
        <v>154</v>
      </c>
      <c r="J1009" s="4" t="s">
        <v>437</v>
      </c>
      <c r="K1009" s="4">
        <v>10</v>
      </c>
      <c r="L1009" s="5">
        <v>44608</v>
      </c>
      <c r="M1009" s="4" t="s">
        <v>224</v>
      </c>
      <c r="N1009" s="4">
        <v>48</v>
      </c>
      <c r="O1009" s="4">
        <v>5</v>
      </c>
      <c r="P1009" s="5">
        <v>44244</v>
      </c>
      <c r="Q1009" s="6">
        <v>37.479999999999997</v>
      </c>
      <c r="R1009" s="6">
        <v>39.32</v>
      </c>
      <c r="S1009" s="6">
        <v>26.02</v>
      </c>
      <c r="T1009" s="6">
        <v>26.58</v>
      </c>
      <c r="V1009" s="10">
        <f>IF(Q1009&lt;'Master Linear Model'!$B$8, (10^((Q1009-'Master Linear Model'!$B$2)/'Master Linear Model'!$A$2)),('Master Linear Model'!$B$7/2))</f>
        <v>10</v>
      </c>
      <c r="W1009" s="10">
        <f>IF(R1009&lt;'Master Linear Model'!$B$8, (10^((R1009-'Master Linear Model'!$B$2)/'Master Linear Model'!$A$2)),('Master Linear Model'!$B$7/2))</f>
        <v>10</v>
      </c>
      <c r="X1009" s="10">
        <f>AVERAGE(V1009:W1009)</f>
        <v>10</v>
      </c>
      <c r="Y1009" s="10">
        <f>STDEV(V1009:W1009)</f>
        <v>0</v>
      </c>
      <c r="Z1009" s="10">
        <f>X1009/O1009</f>
        <v>2</v>
      </c>
      <c r="AA1009" s="10">
        <f>Y1009/O1009</f>
        <v>0</v>
      </c>
      <c r="AB1009" s="10">
        <f>(Z1009*N1009)/K1009</f>
        <v>9.6</v>
      </c>
      <c r="AC1009" s="10">
        <f>(AA1009*N1009)/K1009</f>
        <v>0</v>
      </c>
      <c r="AD1009" s="10">
        <f>AB1009*100</f>
        <v>960</v>
      </c>
      <c r="AE1009" s="10">
        <f>AC1009*100</f>
        <v>0</v>
      </c>
      <c r="AJ1009" s="4" t="s">
        <v>711</v>
      </c>
      <c r="AK1009" s="4" t="s">
        <v>716</v>
      </c>
      <c r="AL1009" s="4" t="s">
        <v>44</v>
      </c>
      <c r="AM1009" s="4" t="s">
        <v>44</v>
      </c>
      <c r="AN1009" s="4">
        <v>106.04958423366401</v>
      </c>
    </row>
    <row r="1010" spans="1:40">
      <c r="A1010" s="10" t="s">
        <v>152</v>
      </c>
      <c r="B1010" s="10" t="s">
        <v>59</v>
      </c>
      <c r="D1010" s="4" t="s">
        <v>42</v>
      </c>
      <c r="E1010" s="5">
        <v>44607</v>
      </c>
      <c r="F1010" s="5">
        <v>44608</v>
      </c>
      <c r="G1010" s="4" t="s">
        <v>312</v>
      </c>
      <c r="H1010" s="4" t="s">
        <v>518</v>
      </c>
      <c r="I1010" s="4" t="s">
        <v>154</v>
      </c>
      <c r="J1010" s="4" t="s">
        <v>437</v>
      </c>
      <c r="K1010" s="4">
        <v>10</v>
      </c>
      <c r="L1010" s="5">
        <v>44608</v>
      </c>
      <c r="M1010" s="4" t="s">
        <v>224</v>
      </c>
      <c r="N1010" s="4">
        <v>50</v>
      </c>
      <c r="O1010" s="4">
        <v>5</v>
      </c>
      <c r="P1010" s="5">
        <v>44244</v>
      </c>
      <c r="Q1010" s="6">
        <v>36.22</v>
      </c>
      <c r="R1010" s="6">
        <v>35.86</v>
      </c>
      <c r="S1010" s="6">
        <v>26.69</v>
      </c>
      <c r="T1010" s="6">
        <v>26.31</v>
      </c>
      <c r="V1010" s="10">
        <f>IF(Q1010&lt;'Master Linear Model'!$B$8, (10^((Q1010-'Master Linear Model'!$B$2)/'Master Linear Model'!$A$2)),('Master Linear Model'!$B$7/2))</f>
        <v>10</v>
      </c>
      <c r="W1010" s="10">
        <f>IF(R1010&lt;'Master Linear Model'!$B$8, (10^((R1010-'Master Linear Model'!$B$2)/'Master Linear Model'!$A$2)),('Master Linear Model'!$B$7/2))</f>
        <v>19.875259883225418</v>
      </c>
      <c r="X1010" s="10">
        <f>AVERAGE(V1010:W1010)</f>
        <v>14.937629941612709</v>
      </c>
      <c r="Y1010" s="10">
        <f>STDEV(V1010:W1010)</f>
        <v>6.9828632294081654</v>
      </c>
      <c r="Z1010" s="10">
        <f>X1010/O1010</f>
        <v>2.9875259883225418</v>
      </c>
      <c r="AA1010" s="10">
        <f>Y1010/O1010</f>
        <v>1.396572645881633</v>
      </c>
      <c r="AB1010" s="10">
        <f>(Z1010*N1010)/K1010</f>
        <v>14.937629941612709</v>
      </c>
      <c r="AC1010" s="10">
        <f>(AA1010*N1010)/K1010</f>
        <v>6.9828632294081645</v>
      </c>
      <c r="AD1010" s="10">
        <f>AB1010*100</f>
        <v>1493.7629941612709</v>
      </c>
      <c r="AE1010" s="10">
        <f>AC1010*100</f>
        <v>698.28632294081649</v>
      </c>
      <c r="AJ1010" s="4" t="s">
        <v>711</v>
      </c>
      <c r="AK1010" s="4" t="s">
        <v>717</v>
      </c>
      <c r="AL1010" s="4" t="s">
        <v>44</v>
      </c>
      <c r="AM1010" s="4" t="s">
        <v>44</v>
      </c>
      <c r="AN1010" s="4">
        <v>106.04958423366401</v>
      </c>
    </row>
    <row r="1011" spans="1:40">
      <c r="A1011" s="10" t="s">
        <v>383</v>
      </c>
      <c r="B1011" s="10" t="s">
        <v>61</v>
      </c>
      <c r="D1011" s="4" t="s">
        <v>49</v>
      </c>
      <c r="E1011" s="5">
        <v>44607</v>
      </c>
      <c r="F1011" s="5">
        <v>44607</v>
      </c>
      <c r="G1011" s="4" t="s">
        <v>312</v>
      </c>
      <c r="H1011" s="4" t="s">
        <v>518</v>
      </c>
      <c r="I1011" s="4" t="s">
        <v>154</v>
      </c>
      <c r="J1011" s="4" t="s">
        <v>437</v>
      </c>
      <c r="K1011" s="4">
        <v>10</v>
      </c>
      <c r="L1011" s="5">
        <v>44607</v>
      </c>
      <c r="M1011" s="4" t="s">
        <v>224</v>
      </c>
      <c r="N1011" s="4">
        <v>51</v>
      </c>
      <c r="O1011" s="4">
        <v>5</v>
      </c>
      <c r="P1011" s="5">
        <v>44608</v>
      </c>
      <c r="Q1011" s="6" t="s">
        <v>47</v>
      </c>
      <c r="R1011" s="6" t="s">
        <v>47</v>
      </c>
      <c r="S1011" s="6">
        <v>27.005386990000002</v>
      </c>
      <c r="T1011" s="6">
        <v>26.624241479999998</v>
      </c>
      <c r="AJ1011" s="4" t="s">
        <v>703</v>
      </c>
      <c r="AK1011" s="4" t="s">
        <v>718</v>
      </c>
      <c r="AL1011" s="4" t="s">
        <v>44</v>
      </c>
      <c r="AM1011" s="4" t="s">
        <v>44</v>
      </c>
      <c r="AN1011" s="4">
        <v>99.319515643140093</v>
      </c>
    </row>
    <row r="1012" spans="1:40">
      <c r="A1012" s="10" t="s">
        <v>282</v>
      </c>
      <c r="B1012" s="10" t="s">
        <v>200</v>
      </c>
      <c r="D1012" s="4" t="s">
        <v>49</v>
      </c>
      <c r="E1012" s="5">
        <v>44605</v>
      </c>
      <c r="F1012" s="5">
        <v>44606</v>
      </c>
      <c r="G1012" s="4" t="s">
        <v>312</v>
      </c>
      <c r="H1012" s="4" t="s">
        <v>518</v>
      </c>
      <c r="I1012" s="4" t="s">
        <v>154</v>
      </c>
      <c r="J1012" s="4" t="s">
        <v>437</v>
      </c>
      <c r="K1012" s="4">
        <v>10</v>
      </c>
      <c r="L1012" s="5">
        <v>44606</v>
      </c>
      <c r="M1012" s="4" t="s">
        <v>224</v>
      </c>
      <c r="N1012" s="4">
        <v>48</v>
      </c>
      <c r="O1012" s="4">
        <v>5</v>
      </c>
      <c r="P1012" s="5">
        <v>44608</v>
      </c>
      <c r="Q1012" s="6">
        <v>36.497921830000003</v>
      </c>
      <c r="R1012" s="6">
        <v>37.155006960000001</v>
      </c>
      <c r="S1012" s="6">
        <v>26.001625069999999</v>
      </c>
      <c r="T1012" s="6">
        <v>25.973763510000001</v>
      </c>
      <c r="AJ1012" s="4" t="s">
        <v>703</v>
      </c>
      <c r="AK1012" s="4" t="s">
        <v>719</v>
      </c>
      <c r="AL1012" s="4" t="s">
        <v>44</v>
      </c>
      <c r="AM1012" s="4" t="s">
        <v>44</v>
      </c>
      <c r="AN1012" s="4">
        <v>99.319515643140093</v>
      </c>
    </row>
    <row r="1013" spans="1:40">
      <c r="A1013" s="10" t="s">
        <v>273</v>
      </c>
      <c r="B1013" s="10" t="s">
        <v>200</v>
      </c>
      <c r="D1013" s="4" t="s">
        <v>49</v>
      </c>
      <c r="E1013" s="5">
        <v>44605</v>
      </c>
      <c r="F1013" s="5">
        <v>44606</v>
      </c>
      <c r="G1013" s="4" t="s">
        <v>312</v>
      </c>
      <c r="H1013" s="4" t="s">
        <v>518</v>
      </c>
      <c r="I1013" s="4" t="s">
        <v>154</v>
      </c>
      <c r="J1013" s="4" t="s">
        <v>437</v>
      </c>
      <c r="K1013" s="4">
        <v>10</v>
      </c>
      <c r="L1013" s="5">
        <v>44606</v>
      </c>
      <c r="M1013" s="4" t="s">
        <v>224</v>
      </c>
      <c r="N1013" s="4">
        <v>49</v>
      </c>
      <c r="O1013" s="4">
        <v>5</v>
      </c>
      <c r="P1013" s="5">
        <v>44608</v>
      </c>
      <c r="Q1013" s="6">
        <v>36.660540240000003</v>
      </c>
      <c r="R1013" s="6">
        <v>35.664653549999997</v>
      </c>
      <c r="S1013" s="6">
        <v>26.31101112</v>
      </c>
      <c r="T1013" s="6">
        <v>26.12347286</v>
      </c>
      <c r="AJ1013" s="4" t="s">
        <v>703</v>
      </c>
      <c r="AK1013" s="4" t="s">
        <v>720</v>
      </c>
      <c r="AL1013" s="4" t="s">
        <v>44</v>
      </c>
      <c r="AM1013" s="4" t="s">
        <v>44</v>
      </c>
      <c r="AN1013" s="4">
        <v>99.319515643140093</v>
      </c>
    </row>
    <row r="1014" spans="1:40">
      <c r="A1014" s="10" t="s">
        <v>58</v>
      </c>
      <c r="B1014" s="10" t="s">
        <v>59</v>
      </c>
      <c r="D1014" s="4" t="s">
        <v>42</v>
      </c>
      <c r="E1014" s="5">
        <v>44606</v>
      </c>
      <c r="F1014" s="5">
        <v>44606</v>
      </c>
      <c r="G1014" s="4" t="s">
        <v>312</v>
      </c>
      <c r="H1014" s="4" t="s">
        <v>518</v>
      </c>
      <c r="I1014" s="4" t="s">
        <v>154</v>
      </c>
      <c r="J1014" s="4" t="s">
        <v>437</v>
      </c>
      <c r="K1014" s="4">
        <v>10</v>
      </c>
      <c r="L1014" s="5">
        <v>44606</v>
      </c>
      <c r="M1014" s="4" t="s">
        <v>224</v>
      </c>
      <c r="N1014" s="4">
        <v>48</v>
      </c>
      <c r="O1014" s="4">
        <v>5</v>
      </c>
      <c r="P1014" s="5">
        <v>44608</v>
      </c>
      <c r="Q1014" s="6" t="s">
        <v>47</v>
      </c>
      <c r="R1014" s="6">
        <v>38.056853920000002</v>
      </c>
      <c r="S1014" s="6">
        <v>25.89935066</v>
      </c>
      <c r="T1014" s="6">
        <v>25.64517133</v>
      </c>
      <c r="V1014" s="10">
        <f>IF(Q1014&lt;'Master Linear Model'!$B$8, (10^((Q1014-'Master Linear Model'!$B$2)/'Master Linear Model'!$A$2)),('Master Linear Model'!$B$7/2))</f>
        <v>10</v>
      </c>
      <c r="W1014" s="10">
        <f>IF(R1014&lt;'Master Linear Model'!$B$8, (10^((R1014-'Master Linear Model'!$B$2)/'Master Linear Model'!$A$2)),('Master Linear Model'!$B$7/2))</f>
        <v>10</v>
      </c>
      <c r="X1014" s="10">
        <f>AVERAGE(V1014:W1014)</f>
        <v>10</v>
      </c>
      <c r="Y1014" s="10">
        <f>STDEV(V1014:W1014)</f>
        <v>0</v>
      </c>
      <c r="Z1014" s="10">
        <f>X1014/O1014</f>
        <v>2</v>
      </c>
      <c r="AA1014" s="10">
        <f>Y1014/O1014</f>
        <v>0</v>
      </c>
      <c r="AB1014" s="10">
        <f>(Z1014*N1014)/K1014</f>
        <v>9.6</v>
      </c>
      <c r="AC1014" s="10">
        <f>(AA1014*N1014)/K1014</f>
        <v>0</v>
      </c>
      <c r="AD1014" s="10">
        <f>AB1014*100</f>
        <v>960</v>
      </c>
      <c r="AE1014" s="10">
        <f>AC1014*100</f>
        <v>0</v>
      </c>
      <c r="AJ1014" s="4" t="s">
        <v>703</v>
      </c>
      <c r="AK1014" s="4" t="s">
        <v>721</v>
      </c>
      <c r="AL1014" s="4" t="s">
        <v>44</v>
      </c>
      <c r="AM1014" s="4" t="s">
        <v>44</v>
      </c>
      <c r="AN1014" s="4">
        <v>99.319515643140093</v>
      </c>
    </row>
    <row r="1015" spans="1:40">
      <c r="A1015" s="10" t="s">
        <v>58</v>
      </c>
      <c r="B1015" s="10" t="s">
        <v>59</v>
      </c>
      <c r="D1015" s="4" t="s">
        <v>49</v>
      </c>
      <c r="E1015" s="5">
        <v>44607</v>
      </c>
      <c r="F1015" s="5">
        <v>44607</v>
      </c>
      <c r="G1015" s="4" t="s">
        <v>312</v>
      </c>
      <c r="H1015" s="4" t="s">
        <v>518</v>
      </c>
      <c r="I1015" s="4" t="s">
        <v>154</v>
      </c>
      <c r="J1015" s="4" t="s">
        <v>437</v>
      </c>
      <c r="K1015" s="4">
        <v>10</v>
      </c>
      <c r="L1015" s="5">
        <v>44607</v>
      </c>
      <c r="M1015" s="4" t="s">
        <v>224</v>
      </c>
      <c r="N1015" s="4">
        <v>49</v>
      </c>
      <c r="O1015" s="4">
        <v>5</v>
      </c>
      <c r="P1015" s="5">
        <v>44608</v>
      </c>
      <c r="Q1015" s="6">
        <v>39.226124349999999</v>
      </c>
      <c r="R1015" s="6">
        <v>37.798169559999998</v>
      </c>
      <c r="S1015" s="6">
        <v>25.880274700000001</v>
      </c>
      <c r="T1015" s="6">
        <v>26.036645839999998</v>
      </c>
      <c r="AJ1015" s="4" t="s">
        <v>703</v>
      </c>
      <c r="AK1015" s="4" t="s">
        <v>722</v>
      </c>
      <c r="AL1015" s="4" t="s">
        <v>44</v>
      </c>
      <c r="AM1015" s="4" t="s">
        <v>44</v>
      </c>
      <c r="AN1015" s="4">
        <v>99.319515643140093</v>
      </c>
    </row>
    <row r="1016" spans="1:40">
      <c r="A1016" s="10" t="s">
        <v>234</v>
      </c>
      <c r="B1016" s="10" t="s">
        <v>200</v>
      </c>
      <c r="D1016" s="4" t="s">
        <v>49</v>
      </c>
      <c r="E1016" s="5">
        <v>44607</v>
      </c>
      <c r="F1016" s="5">
        <v>44607</v>
      </c>
      <c r="G1016" s="4" t="s">
        <v>312</v>
      </c>
      <c r="H1016" s="4" t="s">
        <v>518</v>
      </c>
      <c r="I1016" s="4" t="s">
        <v>154</v>
      </c>
      <c r="J1016" s="4" t="s">
        <v>437</v>
      </c>
      <c r="K1016" s="4">
        <v>10</v>
      </c>
      <c r="L1016" s="5">
        <v>44607</v>
      </c>
      <c r="M1016" s="4" t="s">
        <v>224</v>
      </c>
      <c r="N1016" s="4">
        <v>50</v>
      </c>
      <c r="O1016" s="4">
        <v>5</v>
      </c>
      <c r="P1016" s="5">
        <v>44608</v>
      </c>
      <c r="Q1016" s="6">
        <v>38.433419020000002</v>
      </c>
      <c r="R1016" s="6" t="s">
        <v>47</v>
      </c>
      <c r="S1016" s="6">
        <v>26.06873753</v>
      </c>
      <c r="T1016" s="6">
        <v>25.99842185</v>
      </c>
      <c r="AJ1016" s="4" t="s">
        <v>703</v>
      </c>
      <c r="AK1016" s="4" t="s">
        <v>723</v>
      </c>
      <c r="AL1016" s="4" t="s">
        <v>44</v>
      </c>
      <c r="AM1016" s="4" t="s">
        <v>44</v>
      </c>
      <c r="AN1016" s="4">
        <v>99.319515643140093</v>
      </c>
    </row>
    <row r="1017" spans="1:40">
      <c r="A1017" s="10" t="s">
        <v>232</v>
      </c>
      <c r="B1017" s="10" t="s">
        <v>200</v>
      </c>
      <c r="D1017" s="4" t="s">
        <v>49</v>
      </c>
      <c r="E1017" s="5">
        <v>44607</v>
      </c>
      <c r="F1017" s="5">
        <v>44607</v>
      </c>
      <c r="G1017" s="4" t="s">
        <v>312</v>
      </c>
      <c r="H1017" s="4" t="s">
        <v>518</v>
      </c>
      <c r="I1017" s="4" t="s">
        <v>154</v>
      </c>
      <c r="J1017" s="4" t="s">
        <v>437</v>
      </c>
      <c r="K1017" s="4">
        <v>10</v>
      </c>
      <c r="L1017" s="5">
        <v>44607</v>
      </c>
      <c r="M1017" s="4" t="s">
        <v>224</v>
      </c>
      <c r="N1017" s="4">
        <v>48</v>
      </c>
      <c r="O1017" s="4">
        <v>5</v>
      </c>
      <c r="P1017" s="5">
        <v>44608</v>
      </c>
      <c r="Q1017" s="6">
        <v>39.482875389999997</v>
      </c>
      <c r="R1017" s="6">
        <v>38.230449360000001</v>
      </c>
      <c r="S1017" s="6">
        <v>26.265662379999998</v>
      </c>
      <c r="T1017" s="6">
        <v>26.162004939999999</v>
      </c>
      <c r="AJ1017" s="4" t="s">
        <v>703</v>
      </c>
      <c r="AK1017" s="4" t="s">
        <v>724</v>
      </c>
      <c r="AL1017" s="4" t="s">
        <v>44</v>
      </c>
      <c r="AM1017" s="4" t="s">
        <v>44</v>
      </c>
      <c r="AN1017" s="4">
        <v>99.319515643140093</v>
      </c>
    </row>
    <row r="1018" spans="1:40">
      <c r="A1018" s="10" t="s">
        <v>263</v>
      </c>
      <c r="B1018" s="10" t="s">
        <v>228</v>
      </c>
      <c r="D1018" s="4" t="s">
        <v>49</v>
      </c>
      <c r="E1018" s="5">
        <v>44607</v>
      </c>
      <c r="F1018" s="5">
        <v>44607</v>
      </c>
      <c r="G1018" s="4" t="s">
        <v>312</v>
      </c>
      <c r="H1018" s="4" t="s">
        <v>518</v>
      </c>
      <c r="I1018" s="4" t="s">
        <v>154</v>
      </c>
      <c r="J1018" s="4" t="s">
        <v>437</v>
      </c>
      <c r="K1018" s="4">
        <v>10</v>
      </c>
      <c r="L1018" s="5">
        <v>44607</v>
      </c>
      <c r="M1018" s="4" t="s">
        <v>224</v>
      </c>
      <c r="N1018" s="4">
        <v>53</v>
      </c>
      <c r="O1018" s="4">
        <v>5</v>
      </c>
      <c r="P1018" s="5">
        <v>44608</v>
      </c>
      <c r="Q1018" s="6">
        <v>39.981485069999998</v>
      </c>
      <c r="R1018" s="6" t="s">
        <v>47</v>
      </c>
      <c r="S1018" s="6">
        <v>27.829144320000001</v>
      </c>
      <c r="T1018" s="6">
        <v>27.39146852</v>
      </c>
      <c r="AJ1018" s="4" t="s">
        <v>703</v>
      </c>
      <c r="AK1018" s="4" t="s">
        <v>725</v>
      </c>
      <c r="AL1018" s="4" t="s">
        <v>44</v>
      </c>
      <c r="AM1018" s="4" t="s">
        <v>44</v>
      </c>
      <c r="AN1018" s="4">
        <v>99.319515643140093</v>
      </c>
    </row>
    <row r="1019" spans="1:40">
      <c r="A1019" s="10" t="s">
        <v>596</v>
      </c>
      <c r="B1019" s="10" t="s">
        <v>200</v>
      </c>
      <c r="D1019" s="4" t="s">
        <v>49</v>
      </c>
      <c r="E1019" s="5">
        <v>44607</v>
      </c>
      <c r="F1019" s="5">
        <v>44607</v>
      </c>
      <c r="G1019" s="4" t="s">
        <v>312</v>
      </c>
      <c r="H1019" s="4" t="s">
        <v>518</v>
      </c>
      <c r="I1019" s="4" t="s">
        <v>154</v>
      </c>
      <c r="J1019" s="4" t="s">
        <v>437</v>
      </c>
      <c r="K1019" s="4">
        <v>10</v>
      </c>
      <c r="L1019" s="5">
        <v>44607</v>
      </c>
      <c r="M1019" s="4" t="s">
        <v>224</v>
      </c>
      <c r="N1019" s="4">
        <v>50</v>
      </c>
      <c r="O1019" s="4">
        <v>5</v>
      </c>
      <c r="P1019" s="5">
        <v>44608</v>
      </c>
      <c r="Q1019" s="6">
        <v>37.649208600000001</v>
      </c>
      <c r="R1019" s="6">
        <v>36.387455840000001</v>
      </c>
      <c r="S1019" s="6">
        <v>26.139997749999999</v>
      </c>
      <c r="T1019" s="6">
        <v>26.1755052</v>
      </c>
      <c r="AJ1019" s="4" t="s">
        <v>703</v>
      </c>
      <c r="AK1019" s="4" t="s">
        <v>726</v>
      </c>
      <c r="AL1019" s="4" t="s">
        <v>44</v>
      </c>
      <c r="AM1019" s="4" t="s">
        <v>44</v>
      </c>
      <c r="AN1019" s="4">
        <v>99.319515643140093</v>
      </c>
    </row>
    <row r="1020" spans="1:40">
      <c r="A1020" s="10" t="s">
        <v>598</v>
      </c>
      <c r="B1020" s="10" t="s">
        <v>61</v>
      </c>
      <c r="D1020" s="4" t="s">
        <v>49</v>
      </c>
      <c r="E1020" s="5">
        <v>44607</v>
      </c>
      <c r="F1020" s="5">
        <v>44607</v>
      </c>
      <c r="G1020" s="4" t="s">
        <v>312</v>
      </c>
      <c r="H1020" s="4" t="s">
        <v>518</v>
      </c>
      <c r="I1020" s="4" t="s">
        <v>154</v>
      </c>
      <c r="J1020" s="4" t="s">
        <v>437</v>
      </c>
      <c r="K1020" s="4">
        <v>10</v>
      </c>
      <c r="L1020" s="5">
        <v>44607</v>
      </c>
      <c r="M1020" s="4" t="s">
        <v>224</v>
      </c>
      <c r="N1020" s="4">
        <v>53</v>
      </c>
      <c r="O1020" s="4">
        <v>5</v>
      </c>
      <c r="P1020" s="5">
        <v>44608</v>
      </c>
      <c r="Q1020" s="6">
        <v>39.2708862</v>
      </c>
      <c r="R1020" s="6" t="s">
        <v>47</v>
      </c>
      <c r="S1020" s="6">
        <v>27.149710410000001</v>
      </c>
      <c r="T1020" s="6">
        <v>27.25366829</v>
      </c>
      <c r="AJ1020" s="4" t="s">
        <v>703</v>
      </c>
      <c r="AK1020" s="4" t="s">
        <v>727</v>
      </c>
      <c r="AL1020" s="4" t="s">
        <v>44</v>
      </c>
      <c r="AM1020" s="4" t="s">
        <v>44</v>
      </c>
      <c r="AN1020" s="4">
        <v>99.319515643140093</v>
      </c>
    </row>
    <row r="1021" spans="1:40">
      <c r="A1021" s="10" t="s">
        <v>646</v>
      </c>
      <c r="B1021" s="10" t="s">
        <v>228</v>
      </c>
      <c r="D1021" s="4" t="s">
        <v>49</v>
      </c>
      <c r="E1021" s="5">
        <v>44607</v>
      </c>
      <c r="F1021" s="5">
        <v>44607</v>
      </c>
      <c r="G1021" s="4" t="s">
        <v>312</v>
      </c>
      <c r="H1021" s="4" t="s">
        <v>518</v>
      </c>
      <c r="I1021" s="4" t="s">
        <v>154</v>
      </c>
      <c r="J1021" s="4" t="s">
        <v>437</v>
      </c>
      <c r="K1021" s="4">
        <v>10</v>
      </c>
      <c r="L1021" s="5">
        <v>44607</v>
      </c>
      <c r="M1021" s="4" t="s">
        <v>224</v>
      </c>
      <c r="N1021" s="4">
        <v>51</v>
      </c>
      <c r="O1021" s="4">
        <v>5</v>
      </c>
      <c r="P1021" s="5">
        <v>44608</v>
      </c>
      <c r="Q1021" s="6" t="s">
        <v>47</v>
      </c>
      <c r="R1021" s="6" t="s">
        <v>47</v>
      </c>
      <c r="S1021" s="6">
        <v>26.100073720000001</v>
      </c>
      <c r="T1021" s="6">
        <v>26.08437258</v>
      </c>
      <c r="AJ1021" s="4" t="s">
        <v>703</v>
      </c>
      <c r="AK1021" s="4" t="s">
        <v>728</v>
      </c>
      <c r="AL1021" s="4" t="s">
        <v>44</v>
      </c>
      <c r="AM1021" s="4" t="s">
        <v>44</v>
      </c>
      <c r="AN1021" s="4">
        <v>99.319515643140093</v>
      </c>
    </row>
    <row r="1022" spans="1:40">
      <c r="A1022" s="10" t="s">
        <v>193</v>
      </c>
      <c r="B1022" s="10" t="s">
        <v>194</v>
      </c>
      <c r="D1022" s="4" t="s">
        <v>49</v>
      </c>
      <c r="E1022" s="5">
        <v>44607</v>
      </c>
      <c r="F1022" s="5">
        <v>44607</v>
      </c>
      <c r="G1022" s="4" t="s">
        <v>312</v>
      </c>
      <c r="H1022" s="4" t="s">
        <v>518</v>
      </c>
      <c r="I1022" s="4" t="s">
        <v>154</v>
      </c>
      <c r="J1022" s="4" t="s">
        <v>437</v>
      </c>
      <c r="K1022" s="4">
        <v>10</v>
      </c>
      <c r="L1022" s="5">
        <v>44607</v>
      </c>
      <c r="M1022" s="4" t="s">
        <v>224</v>
      </c>
      <c r="N1022" s="4">
        <v>53</v>
      </c>
      <c r="O1022" s="4">
        <v>5</v>
      </c>
      <c r="P1022" s="5">
        <v>44608</v>
      </c>
      <c r="Q1022" s="6" t="s">
        <v>47</v>
      </c>
      <c r="R1022" s="6" t="s">
        <v>47</v>
      </c>
      <c r="S1022" s="6">
        <v>25.661906309999999</v>
      </c>
      <c r="T1022" s="6">
        <v>25.417843439999999</v>
      </c>
      <c r="AJ1022" s="4" t="s">
        <v>703</v>
      </c>
      <c r="AK1022" s="4" t="s">
        <v>729</v>
      </c>
      <c r="AL1022" s="4" t="s">
        <v>44</v>
      </c>
      <c r="AM1022" s="4" t="s">
        <v>44</v>
      </c>
      <c r="AN1022" s="4">
        <v>99.319515643140093</v>
      </c>
    </row>
    <row r="1023" spans="1:40">
      <c r="A1023" s="10" t="s">
        <v>572</v>
      </c>
      <c r="B1023" s="10" t="s">
        <v>200</v>
      </c>
      <c r="D1023" s="4" t="s">
        <v>49</v>
      </c>
      <c r="E1023" s="5">
        <v>44607</v>
      </c>
      <c r="F1023" s="5">
        <v>44607</v>
      </c>
      <c r="G1023" s="4" t="s">
        <v>312</v>
      </c>
      <c r="H1023" s="4" t="s">
        <v>518</v>
      </c>
      <c r="I1023" s="4" t="s">
        <v>154</v>
      </c>
      <c r="J1023" s="4" t="s">
        <v>437</v>
      </c>
      <c r="K1023" s="4">
        <v>10</v>
      </c>
      <c r="L1023" s="5">
        <v>44607</v>
      </c>
      <c r="M1023" s="4" t="s">
        <v>224</v>
      </c>
      <c r="N1023" s="4">
        <v>49</v>
      </c>
      <c r="O1023" s="4">
        <v>5</v>
      </c>
      <c r="P1023" s="5">
        <v>44608</v>
      </c>
      <c r="Q1023" s="6">
        <v>36.540675129999997</v>
      </c>
      <c r="R1023" s="6">
        <v>37.97314162</v>
      </c>
      <c r="S1023" s="6">
        <v>25.673115289999998</v>
      </c>
      <c r="T1023" s="6">
        <v>25.7375495</v>
      </c>
      <c r="AJ1023" s="4" t="s">
        <v>703</v>
      </c>
      <c r="AK1023" s="4" t="s">
        <v>730</v>
      </c>
      <c r="AL1023" s="4" t="s">
        <v>44</v>
      </c>
      <c r="AM1023" s="4" t="s">
        <v>44</v>
      </c>
      <c r="AN1023" s="4">
        <v>99.319515643140093</v>
      </c>
    </row>
    <row r="1024" spans="1:40">
      <c r="A1024" s="10" t="s">
        <v>275</v>
      </c>
      <c r="B1024" s="10" t="s">
        <v>200</v>
      </c>
      <c r="D1024" s="4" t="s">
        <v>49</v>
      </c>
      <c r="E1024" s="5">
        <v>44605</v>
      </c>
      <c r="F1024" s="5">
        <v>44606</v>
      </c>
      <c r="G1024" s="4" t="s">
        <v>312</v>
      </c>
      <c r="H1024" s="4" t="s">
        <v>518</v>
      </c>
      <c r="I1024" s="4" t="s">
        <v>154</v>
      </c>
      <c r="J1024" s="4" t="s">
        <v>437</v>
      </c>
      <c r="K1024" s="4">
        <v>10</v>
      </c>
      <c r="L1024" s="5">
        <v>44606</v>
      </c>
      <c r="M1024" s="4" t="s">
        <v>224</v>
      </c>
      <c r="N1024" s="4">
        <v>48</v>
      </c>
      <c r="O1024" s="4">
        <v>5</v>
      </c>
      <c r="P1024" s="5">
        <v>44608</v>
      </c>
      <c r="Q1024" s="6">
        <v>34.837220209999998</v>
      </c>
      <c r="R1024" s="6">
        <v>35.503270460000003</v>
      </c>
      <c r="S1024" s="6">
        <v>26.120435270000002</v>
      </c>
      <c r="T1024" s="6">
        <v>26.158520150000001</v>
      </c>
      <c r="AJ1024" s="4" t="s">
        <v>703</v>
      </c>
      <c r="AK1024" s="4" t="s">
        <v>731</v>
      </c>
      <c r="AL1024" s="4" t="s">
        <v>44</v>
      </c>
      <c r="AM1024" s="4" t="s">
        <v>44</v>
      </c>
      <c r="AN1024" s="4">
        <v>99.319515643140093</v>
      </c>
    </row>
    <row r="1025" spans="1:40">
      <c r="A1025" s="10" t="s">
        <v>602</v>
      </c>
      <c r="B1025" s="10" t="s">
        <v>200</v>
      </c>
      <c r="D1025" s="4" t="s">
        <v>49</v>
      </c>
      <c r="E1025" s="5">
        <v>44605</v>
      </c>
      <c r="F1025" s="5">
        <v>44606</v>
      </c>
      <c r="G1025" s="4" t="s">
        <v>312</v>
      </c>
      <c r="H1025" s="4" t="s">
        <v>518</v>
      </c>
      <c r="I1025" s="4" t="s">
        <v>154</v>
      </c>
      <c r="J1025" s="4" t="s">
        <v>437</v>
      </c>
      <c r="K1025" s="4">
        <v>10</v>
      </c>
      <c r="L1025" s="5">
        <v>44606</v>
      </c>
      <c r="M1025" s="4" t="s">
        <v>224</v>
      </c>
      <c r="N1025" s="4">
        <v>48</v>
      </c>
      <c r="O1025" s="4">
        <v>5</v>
      </c>
      <c r="P1025" s="5">
        <v>44608</v>
      </c>
      <c r="Q1025" s="6">
        <v>35.181387970000003</v>
      </c>
      <c r="R1025" s="6">
        <v>35.517211639999999</v>
      </c>
      <c r="S1025" s="6">
        <v>26.550883729999999</v>
      </c>
      <c r="T1025" s="6">
        <v>26.810577380000002</v>
      </c>
      <c r="AJ1025" s="4" t="s">
        <v>703</v>
      </c>
      <c r="AK1025" s="4" t="s">
        <v>732</v>
      </c>
      <c r="AL1025" s="4" t="s">
        <v>44</v>
      </c>
      <c r="AM1025" s="4" t="s">
        <v>44</v>
      </c>
      <c r="AN1025" s="4">
        <v>99.319515643140093</v>
      </c>
    </row>
    <row r="1026" spans="1:40">
      <c r="A1026" s="10" t="s">
        <v>604</v>
      </c>
      <c r="B1026" s="10" t="s">
        <v>200</v>
      </c>
      <c r="D1026" s="4" t="s">
        <v>49</v>
      </c>
      <c r="E1026" s="5">
        <v>44605</v>
      </c>
      <c r="F1026" s="5">
        <v>44606</v>
      </c>
      <c r="G1026" s="4" t="s">
        <v>312</v>
      </c>
      <c r="H1026" s="4" t="s">
        <v>518</v>
      </c>
      <c r="I1026" s="4" t="s">
        <v>154</v>
      </c>
      <c r="J1026" s="4" t="s">
        <v>437</v>
      </c>
      <c r="K1026" s="4">
        <v>10</v>
      </c>
      <c r="L1026" s="5">
        <v>44606</v>
      </c>
      <c r="M1026" s="4" t="s">
        <v>224</v>
      </c>
      <c r="N1026" s="4">
        <v>48</v>
      </c>
      <c r="O1026" s="4">
        <v>5</v>
      </c>
      <c r="P1026" s="5">
        <v>44608</v>
      </c>
      <c r="Q1026" s="6">
        <v>34.737524649999997</v>
      </c>
      <c r="R1026" s="6">
        <v>34.519720329999998</v>
      </c>
      <c r="S1026" s="6">
        <v>26.43950267</v>
      </c>
      <c r="T1026" s="6">
        <v>26.413344899999998</v>
      </c>
      <c r="AJ1026" s="4" t="s">
        <v>703</v>
      </c>
      <c r="AK1026" s="4" t="s">
        <v>733</v>
      </c>
      <c r="AL1026" s="4" t="s">
        <v>44</v>
      </c>
      <c r="AM1026" s="4" t="s">
        <v>44</v>
      </c>
      <c r="AN1026" s="4">
        <v>99.319515643140093</v>
      </c>
    </row>
    <row r="1027" spans="1:40">
      <c r="A1027" s="10" t="s">
        <v>209</v>
      </c>
      <c r="B1027" s="10" t="s">
        <v>200</v>
      </c>
      <c r="D1027" s="4" t="s">
        <v>49</v>
      </c>
      <c r="E1027" s="5">
        <v>44607</v>
      </c>
      <c r="F1027" s="5">
        <v>44607</v>
      </c>
      <c r="G1027" s="4" t="s">
        <v>312</v>
      </c>
      <c r="H1027" s="4" t="s">
        <v>518</v>
      </c>
      <c r="I1027" s="4" t="s">
        <v>154</v>
      </c>
      <c r="J1027" s="4" t="s">
        <v>437</v>
      </c>
      <c r="K1027" s="4">
        <v>10</v>
      </c>
      <c r="L1027" s="5">
        <v>44607</v>
      </c>
      <c r="M1027" s="4" t="s">
        <v>224</v>
      </c>
      <c r="N1027" s="4">
        <v>50</v>
      </c>
      <c r="O1027" s="4">
        <v>5</v>
      </c>
      <c r="P1027" s="5">
        <v>44608</v>
      </c>
      <c r="Q1027" s="6">
        <v>35.448275039999999</v>
      </c>
      <c r="R1027" s="6">
        <v>37.783411659999999</v>
      </c>
      <c r="S1027" s="6">
        <v>25.59930636</v>
      </c>
      <c r="T1027" s="6">
        <v>25.64191319</v>
      </c>
      <c r="AJ1027" s="4" t="s">
        <v>703</v>
      </c>
      <c r="AK1027" s="4" t="s">
        <v>734</v>
      </c>
      <c r="AL1027" s="4" t="s">
        <v>44</v>
      </c>
      <c r="AM1027" s="4" t="s">
        <v>44</v>
      </c>
      <c r="AN1027" s="4">
        <v>99.319515643140093</v>
      </c>
    </row>
    <row r="1028" spans="1:40">
      <c r="A1028" s="10" t="s">
        <v>616</v>
      </c>
      <c r="B1028" s="10" t="s">
        <v>61</v>
      </c>
      <c r="D1028" s="4" t="s">
        <v>49</v>
      </c>
      <c r="E1028" s="5">
        <v>44607</v>
      </c>
      <c r="F1028" s="5">
        <v>44607</v>
      </c>
      <c r="G1028" s="4" t="s">
        <v>312</v>
      </c>
      <c r="H1028" s="4" t="s">
        <v>518</v>
      </c>
      <c r="I1028" s="4" t="s">
        <v>154</v>
      </c>
      <c r="J1028" s="4" t="s">
        <v>437</v>
      </c>
      <c r="K1028" s="4">
        <v>10</v>
      </c>
      <c r="L1028" s="5">
        <v>44607</v>
      </c>
      <c r="M1028" s="4" t="s">
        <v>224</v>
      </c>
      <c r="N1028" s="4">
        <v>52</v>
      </c>
      <c r="O1028" s="4">
        <v>5</v>
      </c>
      <c r="P1028" s="5">
        <v>44608</v>
      </c>
      <c r="Q1028" s="6" t="s">
        <v>47</v>
      </c>
      <c r="R1028" s="6" t="s">
        <v>47</v>
      </c>
      <c r="S1028" s="6">
        <v>27.157614120000002</v>
      </c>
      <c r="T1028" s="6">
        <v>27.212430690000001</v>
      </c>
      <c r="AJ1028" s="4" t="s">
        <v>703</v>
      </c>
      <c r="AK1028" s="4" t="s">
        <v>735</v>
      </c>
      <c r="AL1028" s="4" t="s">
        <v>44</v>
      </c>
      <c r="AM1028" s="4" t="s">
        <v>44</v>
      </c>
      <c r="AN1028" s="4">
        <v>99.319515643140093</v>
      </c>
    </row>
    <row r="1029" spans="1:40">
      <c r="A1029" s="10" t="s">
        <v>394</v>
      </c>
      <c r="B1029" s="10" t="s">
        <v>61</v>
      </c>
      <c r="D1029" s="4" t="s">
        <v>49</v>
      </c>
      <c r="E1029" s="5">
        <v>44607</v>
      </c>
      <c r="F1029" s="5">
        <v>44607</v>
      </c>
      <c r="G1029" s="4" t="s">
        <v>312</v>
      </c>
      <c r="H1029" s="4" t="s">
        <v>518</v>
      </c>
      <c r="I1029" s="4" t="s">
        <v>154</v>
      </c>
      <c r="J1029" s="4" t="s">
        <v>437</v>
      </c>
      <c r="K1029" s="4">
        <v>10</v>
      </c>
      <c r="L1029" s="5">
        <v>44607</v>
      </c>
      <c r="M1029" s="4" t="s">
        <v>224</v>
      </c>
      <c r="N1029" s="4">
        <v>52</v>
      </c>
      <c r="O1029" s="4">
        <v>5</v>
      </c>
      <c r="P1029" s="5">
        <v>44608</v>
      </c>
      <c r="Q1029" s="6" t="s">
        <v>47</v>
      </c>
      <c r="R1029" s="6" t="s">
        <v>47</v>
      </c>
      <c r="S1029" s="6">
        <v>27.094891459999999</v>
      </c>
      <c r="T1029" s="6">
        <v>27.01243792</v>
      </c>
      <c r="AJ1029" s="4" t="s">
        <v>703</v>
      </c>
      <c r="AK1029" s="4" t="s">
        <v>736</v>
      </c>
      <c r="AL1029" s="4" t="s">
        <v>44</v>
      </c>
      <c r="AM1029" s="4" t="s">
        <v>44</v>
      </c>
      <c r="AN1029" s="4">
        <v>99.319515643140093</v>
      </c>
    </row>
    <row r="1030" spans="1:40">
      <c r="A1030" s="10" t="s">
        <v>208</v>
      </c>
      <c r="B1030" s="10" t="s">
        <v>200</v>
      </c>
      <c r="D1030" s="4" t="s">
        <v>49</v>
      </c>
      <c r="E1030" s="5">
        <v>44607</v>
      </c>
      <c r="F1030" s="5">
        <v>44607</v>
      </c>
      <c r="G1030" s="4" t="s">
        <v>312</v>
      </c>
      <c r="H1030" s="4" t="s">
        <v>518</v>
      </c>
      <c r="I1030" s="4" t="s">
        <v>154</v>
      </c>
      <c r="J1030" s="4" t="s">
        <v>437</v>
      </c>
      <c r="K1030" s="4">
        <v>10</v>
      </c>
      <c r="L1030" s="5">
        <v>44607</v>
      </c>
      <c r="M1030" s="4" t="s">
        <v>224</v>
      </c>
      <c r="N1030" s="4">
        <v>49</v>
      </c>
      <c r="O1030" s="4">
        <v>5</v>
      </c>
      <c r="P1030" s="5">
        <v>44608</v>
      </c>
      <c r="Q1030" s="6">
        <v>36.027800720000002</v>
      </c>
      <c r="R1030" s="6">
        <v>36.65492339</v>
      </c>
      <c r="S1030" s="6">
        <v>26.594207610000002</v>
      </c>
      <c r="T1030" s="6">
        <v>26.642427619999999</v>
      </c>
      <c r="AJ1030" s="4" t="s">
        <v>703</v>
      </c>
      <c r="AK1030" s="4" t="s">
        <v>737</v>
      </c>
      <c r="AL1030" s="4" t="s">
        <v>44</v>
      </c>
      <c r="AM1030" s="4" t="s">
        <v>44</v>
      </c>
      <c r="AN1030" s="4">
        <v>99.319515643140093</v>
      </c>
    </row>
    <row r="1031" spans="1:40">
      <c r="A1031" s="10" t="s">
        <v>277</v>
      </c>
      <c r="B1031" s="10" t="s">
        <v>200</v>
      </c>
      <c r="D1031" s="4" t="s">
        <v>49</v>
      </c>
      <c r="E1031" s="5">
        <v>44605</v>
      </c>
      <c r="F1031" s="5">
        <v>44606</v>
      </c>
      <c r="G1031" s="4" t="s">
        <v>312</v>
      </c>
      <c r="H1031" s="4" t="s">
        <v>518</v>
      </c>
      <c r="I1031" s="4" t="s">
        <v>154</v>
      </c>
      <c r="J1031" s="4" t="s">
        <v>437</v>
      </c>
      <c r="K1031" s="4">
        <v>10</v>
      </c>
      <c r="L1031" s="5">
        <v>44606</v>
      </c>
      <c r="M1031" s="4" t="s">
        <v>224</v>
      </c>
      <c r="N1031" s="4">
        <v>49</v>
      </c>
      <c r="O1031" s="4">
        <v>5</v>
      </c>
      <c r="P1031" s="5">
        <v>44608</v>
      </c>
      <c r="Q1031" s="6">
        <v>32.145190849999999</v>
      </c>
      <c r="R1031" s="6">
        <v>32.526073490000002</v>
      </c>
      <c r="S1031" s="6">
        <v>26.724737040000001</v>
      </c>
      <c r="T1031" s="6">
        <v>26.534734520000001</v>
      </c>
      <c r="AJ1031" s="4" t="s">
        <v>703</v>
      </c>
      <c r="AK1031" s="4" t="s">
        <v>738</v>
      </c>
      <c r="AL1031" s="4" t="s">
        <v>44</v>
      </c>
      <c r="AM1031" s="4" t="s">
        <v>44</v>
      </c>
      <c r="AN1031" s="4">
        <v>99.319515643140093</v>
      </c>
    </row>
    <row r="1032" spans="1:40">
      <c r="A1032" s="121" t="s">
        <v>87</v>
      </c>
      <c r="B1032" s="121" t="s">
        <v>61</v>
      </c>
      <c r="C1032" s="161"/>
      <c r="D1032" s="122" t="s">
        <v>49</v>
      </c>
      <c r="E1032" s="123">
        <v>44607</v>
      </c>
      <c r="F1032" s="123">
        <v>44607</v>
      </c>
      <c r="G1032" s="122" t="s">
        <v>312</v>
      </c>
      <c r="H1032" s="122" t="s">
        <v>518</v>
      </c>
      <c r="I1032" s="122" t="s">
        <v>154</v>
      </c>
      <c r="J1032" s="122" t="s">
        <v>437</v>
      </c>
      <c r="K1032" s="122">
        <v>10</v>
      </c>
      <c r="L1032" s="123">
        <v>44607</v>
      </c>
      <c r="M1032" s="122" t="s">
        <v>224</v>
      </c>
      <c r="N1032" s="122">
        <v>53</v>
      </c>
      <c r="O1032" s="122">
        <v>5</v>
      </c>
      <c r="P1032" s="123">
        <v>44608</v>
      </c>
      <c r="Q1032" s="150" t="s">
        <v>47</v>
      </c>
      <c r="R1032" s="150">
        <v>39.635469319999999</v>
      </c>
      <c r="S1032" s="150">
        <v>31.21229645</v>
      </c>
      <c r="T1032" s="150">
        <v>32.665209859999997</v>
      </c>
      <c r="U1032" s="121"/>
      <c r="V1032" s="121"/>
      <c r="W1032" s="121"/>
      <c r="X1032" s="121"/>
      <c r="Y1032" s="121"/>
      <c r="Z1032" s="121"/>
      <c r="AA1032" s="121"/>
      <c r="AB1032" s="121"/>
      <c r="AC1032" s="121"/>
      <c r="AD1032" s="121"/>
      <c r="AE1032" s="121"/>
      <c r="AF1032" s="122"/>
      <c r="AG1032" s="122"/>
      <c r="AH1032" s="122"/>
      <c r="AI1032" s="122"/>
      <c r="AJ1032" s="122" t="s">
        <v>703</v>
      </c>
      <c r="AK1032" s="122" t="s">
        <v>739</v>
      </c>
      <c r="AL1032" s="122" t="s">
        <v>44</v>
      </c>
      <c r="AM1032" s="122" t="s">
        <v>44</v>
      </c>
      <c r="AN1032" s="122">
        <v>99.319515643140093</v>
      </c>
    </row>
    <row r="1033" spans="1:40">
      <c r="A1033" s="10" t="s">
        <v>582</v>
      </c>
      <c r="B1033" s="10" t="s">
        <v>583</v>
      </c>
      <c r="D1033" s="4" t="s">
        <v>49</v>
      </c>
      <c r="E1033" s="5">
        <v>44614</v>
      </c>
      <c r="F1033" s="5">
        <v>44614</v>
      </c>
      <c r="G1033" s="4" t="s">
        <v>312</v>
      </c>
      <c r="H1033" s="4" t="s">
        <v>518</v>
      </c>
      <c r="I1033" s="4" t="s">
        <v>154</v>
      </c>
      <c r="J1033" s="4" t="s">
        <v>437</v>
      </c>
      <c r="K1033" s="4">
        <v>10</v>
      </c>
      <c r="L1033" s="5">
        <v>44614</v>
      </c>
      <c r="M1033" s="4" t="s">
        <v>224</v>
      </c>
      <c r="N1033" s="4">
        <v>50</v>
      </c>
      <c r="O1033" s="4">
        <v>5</v>
      </c>
      <c r="P1033" s="5">
        <v>44615</v>
      </c>
      <c r="Q1033" s="6" t="s">
        <v>47</v>
      </c>
      <c r="R1033" s="6" t="s">
        <v>47</v>
      </c>
      <c r="S1033" s="6">
        <v>24.630896029999999</v>
      </c>
      <c r="T1033" s="6">
        <v>24.739049349999998</v>
      </c>
      <c r="U1033" s="10" t="s">
        <v>740</v>
      </c>
      <c r="AJ1033" s="4" t="s">
        <v>741</v>
      </c>
      <c r="AK1033" s="4" t="s">
        <v>742</v>
      </c>
      <c r="AL1033" s="4" t="s">
        <v>44</v>
      </c>
      <c r="AM1033" s="4" t="s">
        <v>44</v>
      </c>
      <c r="AN1033" s="4">
        <v>102.87049635388399</v>
      </c>
    </row>
    <row r="1034" spans="1:40">
      <c r="A1034" s="10" t="s">
        <v>205</v>
      </c>
      <c r="B1034" s="10" t="s">
        <v>200</v>
      </c>
      <c r="D1034" s="4" t="s">
        <v>49</v>
      </c>
      <c r="E1034" s="5">
        <v>44614</v>
      </c>
      <c r="F1034" s="5">
        <v>44614</v>
      </c>
      <c r="G1034" s="4" t="s">
        <v>312</v>
      </c>
      <c r="H1034" s="4" t="s">
        <v>518</v>
      </c>
      <c r="I1034" s="4" t="s">
        <v>154</v>
      </c>
      <c r="J1034" s="4" t="s">
        <v>437</v>
      </c>
      <c r="K1034" s="4">
        <v>10</v>
      </c>
      <c r="L1034" s="5">
        <v>44614</v>
      </c>
      <c r="M1034" s="4" t="s">
        <v>224</v>
      </c>
      <c r="N1034" s="4">
        <v>51</v>
      </c>
      <c r="O1034" s="4">
        <v>5</v>
      </c>
      <c r="P1034" s="5">
        <v>44615</v>
      </c>
      <c r="Q1034" s="6">
        <v>33.062919409999999</v>
      </c>
      <c r="R1034" s="6">
        <v>33.528362960000003</v>
      </c>
      <c r="S1034" s="6">
        <v>26.095669220000001</v>
      </c>
      <c r="T1034" s="6">
        <v>26.36564907</v>
      </c>
      <c r="AJ1034" s="4" t="s">
        <v>741</v>
      </c>
      <c r="AK1034" s="4" t="s">
        <v>743</v>
      </c>
      <c r="AL1034" s="4" t="s">
        <v>44</v>
      </c>
      <c r="AM1034" s="4" t="s">
        <v>44</v>
      </c>
      <c r="AN1034" s="4">
        <v>102.87049635388399</v>
      </c>
    </row>
    <row r="1035" spans="1:40">
      <c r="A1035" s="10" t="s">
        <v>235</v>
      </c>
      <c r="B1035" s="10" t="s">
        <v>200</v>
      </c>
      <c r="D1035" s="4" t="s">
        <v>49</v>
      </c>
      <c r="E1035" s="5">
        <v>44614</v>
      </c>
      <c r="F1035" s="5">
        <v>44614</v>
      </c>
      <c r="G1035" s="4" t="s">
        <v>312</v>
      </c>
      <c r="H1035" s="4" t="s">
        <v>518</v>
      </c>
      <c r="I1035" s="4" t="s">
        <v>154</v>
      </c>
      <c r="J1035" s="4" t="s">
        <v>437</v>
      </c>
      <c r="K1035" s="4">
        <v>10</v>
      </c>
      <c r="L1035" s="5">
        <v>44614</v>
      </c>
      <c r="M1035" s="4" t="s">
        <v>224</v>
      </c>
      <c r="N1035" s="4">
        <v>50</v>
      </c>
      <c r="O1035" s="4">
        <v>5</v>
      </c>
      <c r="P1035" s="5">
        <v>44615</v>
      </c>
      <c r="Q1035" s="6">
        <v>37.398365650000002</v>
      </c>
      <c r="R1035" s="6">
        <v>36.672031199999999</v>
      </c>
      <c r="S1035" s="6">
        <v>26.3015404</v>
      </c>
      <c r="T1035" s="6">
        <v>26.215531670000001</v>
      </c>
      <c r="AJ1035" s="4" t="s">
        <v>741</v>
      </c>
      <c r="AK1035" s="4" t="s">
        <v>744</v>
      </c>
      <c r="AL1035" s="4" t="s">
        <v>44</v>
      </c>
      <c r="AM1035" s="4" t="s">
        <v>44</v>
      </c>
      <c r="AN1035" s="4">
        <v>102.87049635388399</v>
      </c>
    </row>
    <row r="1036" spans="1:40">
      <c r="A1036" s="10" t="s">
        <v>207</v>
      </c>
      <c r="B1036" s="10" t="s">
        <v>200</v>
      </c>
      <c r="D1036" s="4" t="s">
        <v>49</v>
      </c>
      <c r="E1036" s="5">
        <v>44614</v>
      </c>
      <c r="F1036" s="5">
        <v>44614</v>
      </c>
      <c r="G1036" s="4" t="s">
        <v>312</v>
      </c>
      <c r="H1036" s="4" t="s">
        <v>518</v>
      </c>
      <c r="I1036" s="4" t="s">
        <v>154</v>
      </c>
      <c r="J1036" s="4" t="s">
        <v>437</v>
      </c>
      <c r="K1036" s="4">
        <v>10</v>
      </c>
      <c r="L1036" s="5">
        <v>44614</v>
      </c>
      <c r="M1036" s="4" t="s">
        <v>224</v>
      </c>
      <c r="N1036" s="4">
        <v>51</v>
      </c>
      <c r="O1036" s="4">
        <v>5</v>
      </c>
      <c r="P1036" s="5">
        <v>44615</v>
      </c>
      <c r="Q1036" s="6">
        <v>39.952541250000003</v>
      </c>
      <c r="R1036" s="6">
        <v>39.146913419999997</v>
      </c>
      <c r="S1036" s="6">
        <v>26.930647159999999</v>
      </c>
      <c r="T1036" s="6">
        <v>27.069249339999999</v>
      </c>
      <c r="AJ1036" s="4" t="s">
        <v>741</v>
      </c>
      <c r="AK1036" s="4" t="s">
        <v>745</v>
      </c>
      <c r="AL1036" s="4" t="s">
        <v>44</v>
      </c>
      <c r="AM1036" s="4" t="s">
        <v>44</v>
      </c>
      <c r="AN1036" s="4">
        <v>102.87049635388399</v>
      </c>
    </row>
    <row r="1037" spans="1:40">
      <c r="A1037" s="10" t="s">
        <v>196</v>
      </c>
      <c r="B1037" s="10" t="s">
        <v>61</v>
      </c>
      <c r="D1037" s="4" t="s">
        <v>49</v>
      </c>
      <c r="E1037" s="5">
        <v>44614</v>
      </c>
      <c r="F1037" s="5">
        <v>44614</v>
      </c>
      <c r="G1037" s="4" t="s">
        <v>312</v>
      </c>
      <c r="H1037" s="4" t="s">
        <v>518</v>
      </c>
      <c r="I1037" s="4" t="s">
        <v>154</v>
      </c>
      <c r="J1037" s="4" t="s">
        <v>437</v>
      </c>
      <c r="K1037" s="4">
        <v>10</v>
      </c>
      <c r="L1037" s="5">
        <v>44614</v>
      </c>
      <c r="M1037" s="4" t="s">
        <v>224</v>
      </c>
      <c r="N1037" s="4">
        <v>50</v>
      </c>
      <c r="O1037" s="4">
        <v>5</v>
      </c>
      <c r="P1037" s="5">
        <v>44615</v>
      </c>
      <c r="Q1037" s="6">
        <v>37.36019632</v>
      </c>
      <c r="R1037" s="6">
        <v>37.3640373</v>
      </c>
      <c r="S1037" s="6">
        <v>27.60680966</v>
      </c>
      <c r="T1037" s="6">
        <v>27.592188010000001</v>
      </c>
      <c r="U1037" s="10" t="s">
        <v>740</v>
      </c>
      <c r="AJ1037" s="4" t="s">
        <v>741</v>
      </c>
      <c r="AK1037" s="4" t="s">
        <v>746</v>
      </c>
      <c r="AL1037" s="4" t="s">
        <v>44</v>
      </c>
      <c r="AM1037" s="4" t="s">
        <v>44</v>
      </c>
      <c r="AN1037" s="4">
        <v>102.87049635388399</v>
      </c>
    </row>
    <row r="1038" spans="1:40">
      <c r="A1038" s="10" t="s">
        <v>203</v>
      </c>
      <c r="B1038" s="10" t="s">
        <v>200</v>
      </c>
      <c r="D1038" s="4" t="s">
        <v>49</v>
      </c>
      <c r="E1038" s="5">
        <v>44614</v>
      </c>
      <c r="F1038" s="5">
        <v>44614</v>
      </c>
      <c r="G1038" s="4" t="s">
        <v>312</v>
      </c>
      <c r="H1038" s="4" t="s">
        <v>518</v>
      </c>
      <c r="I1038" s="4" t="s">
        <v>154</v>
      </c>
      <c r="J1038" s="4" t="s">
        <v>437</v>
      </c>
      <c r="K1038" s="4">
        <v>10</v>
      </c>
      <c r="L1038" s="5">
        <v>44614</v>
      </c>
      <c r="M1038" s="4" t="s">
        <v>224</v>
      </c>
      <c r="N1038" s="4">
        <v>50</v>
      </c>
      <c r="O1038" s="4">
        <v>5</v>
      </c>
      <c r="P1038" s="5">
        <v>44615</v>
      </c>
      <c r="Q1038" s="6">
        <v>35.075422529999997</v>
      </c>
      <c r="R1038" s="6">
        <v>35.736999920000002</v>
      </c>
      <c r="S1038" s="6">
        <v>26.121260840000001</v>
      </c>
      <c r="T1038" s="6">
        <v>26.22575058</v>
      </c>
      <c r="AJ1038" s="4" t="s">
        <v>741</v>
      </c>
      <c r="AK1038" s="4" t="s">
        <v>747</v>
      </c>
      <c r="AL1038" s="4" t="s">
        <v>44</v>
      </c>
      <c r="AM1038" s="4" t="s">
        <v>44</v>
      </c>
      <c r="AN1038" s="4">
        <v>102.87049635388399</v>
      </c>
    </row>
    <row r="1039" spans="1:40">
      <c r="A1039" s="10" t="s">
        <v>163</v>
      </c>
      <c r="B1039" s="10" t="s">
        <v>59</v>
      </c>
      <c r="D1039" s="4" t="s">
        <v>49</v>
      </c>
      <c r="E1039" s="5">
        <v>44615</v>
      </c>
      <c r="F1039" s="5">
        <v>44615</v>
      </c>
      <c r="G1039" s="4" t="s">
        <v>312</v>
      </c>
      <c r="H1039" s="4" t="s">
        <v>518</v>
      </c>
      <c r="I1039" s="4" t="s">
        <v>154</v>
      </c>
      <c r="J1039" s="4" t="s">
        <v>437</v>
      </c>
      <c r="K1039" s="4">
        <v>10</v>
      </c>
      <c r="L1039" s="5">
        <v>44615</v>
      </c>
      <c r="M1039" s="4" t="s">
        <v>224</v>
      </c>
      <c r="N1039" s="4">
        <v>50</v>
      </c>
      <c r="O1039" s="4">
        <v>5</v>
      </c>
      <c r="P1039" s="5">
        <v>44615</v>
      </c>
      <c r="Q1039" s="6">
        <v>39.48350061</v>
      </c>
      <c r="R1039" s="6">
        <v>39.750035019999999</v>
      </c>
      <c r="S1039" s="6">
        <v>38.429413240000002</v>
      </c>
      <c r="T1039" s="6">
        <v>40.981198110000001</v>
      </c>
      <c r="U1039" s="10" t="s">
        <v>172</v>
      </c>
      <c r="AJ1039" s="4" t="s">
        <v>748</v>
      </c>
      <c r="AK1039" s="4" t="s">
        <v>749</v>
      </c>
      <c r="AL1039" s="4" t="s">
        <v>44</v>
      </c>
      <c r="AM1039" s="4" t="s">
        <v>44</v>
      </c>
      <c r="AN1039" s="4">
        <v>88.925236284031399</v>
      </c>
    </row>
    <row r="1040" spans="1:40">
      <c r="A1040" s="10" t="s">
        <v>123</v>
      </c>
      <c r="B1040" s="10" t="s">
        <v>59</v>
      </c>
      <c r="D1040" s="4" t="s">
        <v>49</v>
      </c>
      <c r="E1040" s="5">
        <v>44615</v>
      </c>
      <c r="F1040" s="5">
        <v>44615</v>
      </c>
      <c r="G1040" s="4" t="s">
        <v>312</v>
      </c>
      <c r="H1040" s="4" t="s">
        <v>518</v>
      </c>
      <c r="I1040" s="4" t="s">
        <v>154</v>
      </c>
      <c r="J1040" s="4" t="s">
        <v>437</v>
      </c>
      <c r="K1040" s="4">
        <v>10</v>
      </c>
      <c r="L1040" s="5">
        <v>44615</v>
      </c>
      <c r="M1040" s="4" t="s">
        <v>224</v>
      </c>
      <c r="N1040" s="4">
        <v>50</v>
      </c>
      <c r="O1040" s="4">
        <v>5</v>
      </c>
      <c r="P1040" s="5">
        <v>44615</v>
      </c>
      <c r="Q1040" s="6">
        <v>38.428849030000002</v>
      </c>
      <c r="R1040" s="6">
        <v>37.578995939999999</v>
      </c>
      <c r="S1040" s="6">
        <v>28.44867618</v>
      </c>
      <c r="T1040" s="6">
        <v>28.404481619999999</v>
      </c>
      <c r="AJ1040" s="4" t="s">
        <v>750</v>
      </c>
      <c r="AK1040" s="4" t="s">
        <v>751</v>
      </c>
      <c r="AL1040" s="4" t="s">
        <v>44</v>
      </c>
      <c r="AM1040" s="4" t="s">
        <v>44</v>
      </c>
      <c r="AN1040" s="4">
        <v>97.374760246202598</v>
      </c>
    </row>
    <row r="1041" spans="1:40">
      <c r="A1041" s="10" t="s">
        <v>152</v>
      </c>
      <c r="B1041" s="10" t="s">
        <v>59</v>
      </c>
      <c r="D1041" s="4" t="s">
        <v>49</v>
      </c>
      <c r="E1041" s="5">
        <v>44615</v>
      </c>
      <c r="F1041" s="5">
        <v>44615</v>
      </c>
      <c r="G1041" s="4" t="s">
        <v>312</v>
      </c>
      <c r="H1041" s="4" t="s">
        <v>518</v>
      </c>
      <c r="I1041" s="4" t="s">
        <v>154</v>
      </c>
      <c r="J1041" s="4" t="s">
        <v>437</v>
      </c>
      <c r="K1041" s="4">
        <v>10</v>
      </c>
      <c r="L1041" s="5">
        <v>44615</v>
      </c>
      <c r="M1041" s="4" t="s">
        <v>224</v>
      </c>
      <c r="N1041" s="4">
        <v>51</v>
      </c>
      <c r="O1041" s="4">
        <v>5</v>
      </c>
      <c r="P1041" s="5">
        <v>44615</v>
      </c>
      <c r="Q1041" s="6">
        <v>34.627541669999999</v>
      </c>
      <c r="R1041" s="6">
        <v>34.485401539999998</v>
      </c>
      <c r="S1041" s="6">
        <v>28.300755880000001</v>
      </c>
      <c r="T1041" s="6">
        <v>28.353486570000001</v>
      </c>
      <c r="AJ1041" s="4" t="s">
        <v>750</v>
      </c>
      <c r="AK1041" s="4" t="s">
        <v>752</v>
      </c>
      <c r="AL1041" s="4" t="s">
        <v>44</v>
      </c>
      <c r="AM1041" s="4" t="s">
        <v>44</v>
      </c>
      <c r="AN1041" s="4">
        <v>97.374760246202598</v>
      </c>
    </row>
    <row r="1042" spans="1:40">
      <c r="A1042" s="10" t="s">
        <v>349</v>
      </c>
      <c r="B1042" s="10" t="s">
        <v>59</v>
      </c>
      <c r="D1042" s="4" t="s">
        <v>49</v>
      </c>
      <c r="E1042" s="5">
        <v>44615</v>
      </c>
      <c r="F1042" s="5">
        <v>44615</v>
      </c>
      <c r="G1042" s="4" t="s">
        <v>312</v>
      </c>
      <c r="H1042" s="4" t="s">
        <v>518</v>
      </c>
      <c r="I1042" s="4" t="s">
        <v>154</v>
      </c>
      <c r="J1042" s="4" t="s">
        <v>437</v>
      </c>
      <c r="K1042" s="4">
        <v>10</v>
      </c>
      <c r="L1042" s="5">
        <v>44615</v>
      </c>
      <c r="M1042" s="4" t="s">
        <v>224</v>
      </c>
      <c r="N1042" s="4">
        <v>50</v>
      </c>
      <c r="O1042" s="4">
        <v>5</v>
      </c>
      <c r="P1042" s="5">
        <v>44615</v>
      </c>
      <c r="Q1042" s="6">
        <v>37.272762120000003</v>
      </c>
      <c r="R1042" s="6">
        <v>36.684987769999999</v>
      </c>
      <c r="S1042" s="6">
        <v>27.035268479999999</v>
      </c>
      <c r="T1042" s="6">
        <v>27.029078460000001</v>
      </c>
      <c r="AJ1042" s="4" t="s">
        <v>750</v>
      </c>
      <c r="AK1042" s="4" t="s">
        <v>753</v>
      </c>
      <c r="AL1042" s="4" t="s">
        <v>44</v>
      </c>
      <c r="AM1042" s="4" t="s">
        <v>44</v>
      </c>
      <c r="AN1042" s="4">
        <v>97.374760246202598</v>
      </c>
    </row>
    <row r="1043" spans="1:40">
      <c r="A1043" s="10" t="s">
        <v>163</v>
      </c>
      <c r="B1043" s="10" t="s">
        <v>59</v>
      </c>
      <c r="D1043" s="4" t="s">
        <v>42</v>
      </c>
      <c r="E1043" s="5">
        <v>44614</v>
      </c>
      <c r="F1043" s="5">
        <v>44614</v>
      </c>
      <c r="G1043" s="4" t="s">
        <v>312</v>
      </c>
      <c r="H1043" s="4" t="s">
        <v>518</v>
      </c>
      <c r="I1043" s="4" t="s">
        <v>154</v>
      </c>
      <c r="J1043" s="4" t="s">
        <v>437</v>
      </c>
      <c r="K1043" s="4">
        <v>10</v>
      </c>
      <c r="L1043" s="5">
        <v>44614</v>
      </c>
      <c r="M1043" s="4" t="s">
        <v>224</v>
      </c>
      <c r="N1043" s="4">
        <v>51</v>
      </c>
      <c r="O1043" s="4">
        <v>5</v>
      </c>
      <c r="P1043" s="5">
        <v>44615</v>
      </c>
      <c r="Q1043" s="6" t="s">
        <v>47</v>
      </c>
      <c r="R1043" s="6">
        <v>38.729338249999998</v>
      </c>
      <c r="S1043" s="6">
        <v>26.192240389999998</v>
      </c>
      <c r="T1043" s="6">
        <v>26.272968219999999</v>
      </c>
      <c r="V1043" s="10">
        <f>IF(Q1043&lt;'Master Linear Model'!$B$8, (10^((Q1043-'Master Linear Model'!$B$2)/'Master Linear Model'!$A$2)),('Master Linear Model'!$B$7/2))</f>
        <v>10</v>
      </c>
      <c r="W1043" s="10">
        <f>IF(R1043&lt;'Master Linear Model'!$B$8, (10^((R1043-'Master Linear Model'!$B$2)/'Master Linear Model'!$A$2)),('Master Linear Model'!$B$7/2))</f>
        <v>10</v>
      </c>
      <c r="X1043" s="10">
        <f>AVERAGE(V1043:W1043)</f>
        <v>10</v>
      </c>
      <c r="Y1043" s="10">
        <f>STDEV(V1043:W1043)</f>
        <v>0</v>
      </c>
      <c r="Z1043" s="10">
        <f>X1043/O1043</f>
        <v>2</v>
      </c>
      <c r="AA1043" s="10">
        <f>Y1043/O1043</f>
        <v>0</v>
      </c>
      <c r="AB1043" s="10">
        <f>(Z1043*N1043)/K1043</f>
        <v>10.199999999999999</v>
      </c>
      <c r="AC1043" s="10">
        <f>(AA1043*N1043)/K1043</f>
        <v>0</v>
      </c>
      <c r="AD1043" s="10">
        <f>AB1043*100</f>
        <v>1019.9999999999999</v>
      </c>
      <c r="AE1043" s="10">
        <f>AC1043*100</f>
        <v>0</v>
      </c>
      <c r="AJ1043" s="4" t="s">
        <v>741</v>
      </c>
      <c r="AK1043" s="4" t="s">
        <v>754</v>
      </c>
      <c r="AL1043" s="4" t="s">
        <v>44</v>
      </c>
      <c r="AM1043" s="4" t="s">
        <v>44</v>
      </c>
      <c r="AN1043" s="4">
        <v>102.87049635388399</v>
      </c>
    </row>
    <row r="1044" spans="1:40">
      <c r="A1044" s="10" t="s">
        <v>152</v>
      </c>
      <c r="B1044" s="10" t="s">
        <v>59</v>
      </c>
      <c r="D1044" s="4" t="s">
        <v>42</v>
      </c>
      <c r="E1044" s="5">
        <v>44614</v>
      </c>
      <c r="F1044" s="5">
        <v>44614</v>
      </c>
      <c r="G1044" s="4" t="s">
        <v>312</v>
      </c>
      <c r="H1044" s="4" t="s">
        <v>518</v>
      </c>
      <c r="I1044" s="4" t="s">
        <v>154</v>
      </c>
      <c r="J1044" s="4" t="s">
        <v>437</v>
      </c>
      <c r="K1044" s="4">
        <v>10</v>
      </c>
      <c r="L1044" s="5">
        <v>44614</v>
      </c>
      <c r="M1044" s="4" t="s">
        <v>224</v>
      </c>
      <c r="N1044" s="4">
        <v>51</v>
      </c>
      <c r="O1044" s="4">
        <v>5</v>
      </c>
      <c r="P1044" s="5">
        <v>44615</v>
      </c>
      <c r="Q1044" s="6">
        <v>37.066541049999998</v>
      </c>
      <c r="R1044" s="6">
        <v>36.889256949999996</v>
      </c>
      <c r="S1044" s="6">
        <v>25.784968710000001</v>
      </c>
      <c r="T1044" s="6">
        <v>26.004339860000002</v>
      </c>
      <c r="V1044" s="10">
        <f>IF(Q1044&lt;'Master Linear Model'!$B$8, (10^((Q1044-'Master Linear Model'!$B$2)/'Master Linear Model'!$A$2)),('Master Linear Model'!$B$7/2))</f>
        <v>10</v>
      </c>
      <c r="W1044" s="10">
        <f>IF(R1044&lt;'Master Linear Model'!$B$8, (10^((R1044-'Master Linear Model'!$B$2)/'Master Linear Model'!$A$2)),('Master Linear Model'!$B$7/2))</f>
        <v>10</v>
      </c>
      <c r="X1044" s="10">
        <f>AVERAGE(V1044:W1044)</f>
        <v>10</v>
      </c>
      <c r="Y1044" s="10">
        <f>STDEV(V1044:W1044)</f>
        <v>0</v>
      </c>
      <c r="Z1044" s="10">
        <f>X1044/O1044</f>
        <v>2</v>
      </c>
      <c r="AA1044" s="10">
        <f>Y1044/O1044</f>
        <v>0</v>
      </c>
      <c r="AB1044" s="10">
        <f>(Z1044*N1044)/K1044</f>
        <v>10.199999999999999</v>
      </c>
      <c r="AC1044" s="10">
        <f>(AA1044*N1044)/K1044</f>
        <v>0</v>
      </c>
      <c r="AD1044" s="10">
        <f>AB1044*100</f>
        <v>1019.9999999999999</v>
      </c>
      <c r="AE1044" s="10">
        <f>AC1044*100</f>
        <v>0</v>
      </c>
      <c r="AJ1044" s="4" t="s">
        <v>741</v>
      </c>
      <c r="AK1044" s="4" t="s">
        <v>755</v>
      </c>
      <c r="AL1044" s="4" t="s">
        <v>44</v>
      </c>
      <c r="AM1044" s="4" t="s">
        <v>44</v>
      </c>
      <c r="AN1044" s="4">
        <v>102.87049635388399</v>
      </c>
    </row>
    <row r="1045" spans="1:40">
      <c r="A1045" s="10" t="s">
        <v>383</v>
      </c>
      <c r="B1045" s="10" t="s">
        <v>61</v>
      </c>
      <c r="D1045" s="4" t="s">
        <v>49</v>
      </c>
      <c r="E1045" s="5">
        <v>44614</v>
      </c>
      <c r="F1045" s="5">
        <v>44614</v>
      </c>
      <c r="G1045" s="4" t="s">
        <v>312</v>
      </c>
      <c r="H1045" s="4" t="s">
        <v>518</v>
      </c>
      <c r="I1045" s="4" t="s">
        <v>154</v>
      </c>
      <c r="J1045" s="4" t="s">
        <v>437</v>
      </c>
      <c r="K1045" s="4">
        <v>10</v>
      </c>
      <c r="L1045" s="5">
        <v>44614</v>
      </c>
      <c r="M1045" s="4" t="s">
        <v>224</v>
      </c>
      <c r="N1045" s="4">
        <v>51</v>
      </c>
      <c r="O1045" s="4">
        <v>5</v>
      </c>
      <c r="P1045" s="5">
        <v>44615</v>
      </c>
      <c r="Q1045" s="6" t="s">
        <v>47</v>
      </c>
      <c r="R1045" s="6" t="s">
        <v>47</v>
      </c>
      <c r="S1045" s="6">
        <v>29.576894899999999</v>
      </c>
      <c r="T1045" s="6">
        <v>32.367933010000002</v>
      </c>
      <c r="U1045" s="10" t="s">
        <v>740</v>
      </c>
      <c r="AJ1045" s="4" t="s">
        <v>741</v>
      </c>
      <c r="AK1045" s="4" t="s">
        <v>756</v>
      </c>
      <c r="AL1045" s="4" t="s">
        <v>44</v>
      </c>
      <c r="AM1045" s="4" t="s">
        <v>44</v>
      </c>
      <c r="AN1045" s="4">
        <v>102.87049635388399</v>
      </c>
    </row>
    <row r="1046" spans="1:40">
      <c r="A1046" s="10" t="s">
        <v>282</v>
      </c>
      <c r="B1046" s="10" t="s">
        <v>200</v>
      </c>
      <c r="D1046" s="4" t="s">
        <v>49</v>
      </c>
      <c r="E1046" s="5">
        <v>44612</v>
      </c>
      <c r="F1046" s="5">
        <v>44613</v>
      </c>
      <c r="G1046" s="4" t="s">
        <v>312</v>
      </c>
      <c r="H1046" s="4" t="s">
        <v>518</v>
      </c>
      <c r="I1046" s="4" t="s">
        <v>154</v>
      </c>
      <c r="J1046" s="4" t="s">
        <v>437</v>
      </c>
      <c r="K1046" s="4">
        <v>10</v>
      </c>
      <c r="L1046" s="5">
        <v>44613</v>
      </c>
      <c r="M1046" s="4" t="s">
        <v>224</v>
      </c>
      <c r="N1046" s="4">
        <v>48</v>
      </c>
      <c r="O1046" s="4">
        <v>5</v>
      </c>
      <c r="P1046" s="5">
        <v>44614</v>
      </c>
      <c r="Q1046" s="6">
        <v>34.655459260000001</v>
      </c>
      <c r="R1046" s="6">
        <v>34.175733860000001</v>
      </c>
      <c r="S1046" s="6">
        <v>26.84633496</v>
      </c>
      <c r="T1046" s="6">
        <v>26.55432227</v>
      </c>
      <c r="AJ1046" s="4" t="s">
        <v>757</v>
      </c>
      <c r="AK1046" s="4" t="s">
        <v>758</v>
      </c>
      <c r="AL1046" s="4" t="s">
        <v>44</v>
      </c>
      <c r="AM1046" s="4" t="s">
        <v>44</v>
      </c>
      <c r="AN1046" s="4">
        <v>102.313885993594</v>
      </c>
    </row>
    <row r="1047" spans="1:40">
      <c r="A1047" s="10" t="s">
        <v>273</v>
      </c>
      <c r="B1047" s="10" t="s">
        <v>200</v>
      </c>
      <c r="D1047" s="4" t="s">
        <v>49</v>
      </c>
      <c r="E1047" s="5">
        <v>44612</v>
      </c>
      <c r="F1047" s="5">
        <v>44613</v>
      </c>
      <c r="G1047" s="4" t="s">
        <v>312</v>
      </c>
      <c r="H1047" s="4" t="s">
        <v>518</v>
      </c>
      <c r="I1047" s="4" t="s">
        <v>154</v>
      </c>
      <c r="J1047" s="4" t="s">
        <v>437</v>
      </c>
      <c r="K1047" s="4">
        <v>10</v>
      </c>
      <c r="L1047" s="5">
        <v>44613</v>
      </c>
      <c r="M1047" s="4" t="s">
        <v>224</v>
      </c>
      <c r="N1047" s="4">
        <v>45</v>
      </c>
      <c r="O1047" s="4">
        <v>5</v>
      </c>
      <c r="P1047" s="5">
        <v>44614</v>
      </c>
      <c r="Q1047" s="6">
        <v>40.115132090000003</v>
      </c>
      <c r="R1047" s="6" t="s">
        <v>47</v>
      </c>
      <c r="S1047" s="6">
        <v>26.927863110000001</v>
      </c>
      <c r="T1047" s="6">
        <v>27.021505699999999</v>
      </c>
      <c r="AJ1047" s="4" t="s">
        <v>757</v>
      </c>
      <c r="AK1047" s="4" t="s">
        <v>759</v>
      </c>
      <c r="AL1047" s="4" t="s">
        <v>44</v>
      </c>
      <c r="AM1047" s="4" t="s">
        <v>44</v>
      </c>
      <c r="AN1047" s="4">
        <v>102.313885993594</v>
      </c>
    </row>
    <row r="1048" spans="1:40">
      <c r="A1048" s="10" t="s">
        <v>58</v>
      </c>
      <c r="B1048" s="10" t="s">
        <v>59</v>
      </c>
      <c r="D1048" s="4" t="s">
        <v>42</v>
      </c>
      <c r="E1048" s="5">
        <v>44613</v>
      </c>
      <c r="F1048" s="5">
        <v>44613</v>
      </c>
      <c r="G1048" s="4" t="s">
        <v>312</v>
      </c>
      <c r="H1048" s="4" t="s">
        <v>518</v>
      </c>
      <c r="I1048" s="4" t="s">
        <v>154</v>
      </c>
      <c r="J1048" s="4" t="s">
        <v>437</v>
      </c>
      <c r="K1048" s="4">
        <v>10</v>
      </c>
      <c r="L1048" s="5">
        <v>44613</v>
      </c>
      <c r="M1048" s="4" t="s">
        <v>224</v>
      </c>
      <c r="N1048" s="4">
        <v>48</v>
      </c>
      <c r="O1048" s="4">
        <v>5</v>
      </c>
      <c r="P1048" s="5">
        <v>44615</v>
      </c>
      <c r="Q1048" s="6">
        <v>39.74220141</v>
      </c>
      <c r="R1048" s="6">
        <v>39.702338439999998</v>
      </c>
      <c r="S1048" s="6">
        <v>28.188210389999998</v>
      </c>
      <c r="T1048" s="6">
        <v>28.121706639999999</v>
      </c>
      <c r="V1048" s="10">
        <f>IF(Q1048&lt;'Master Linear Model'!$B$8, (10^((Q1048-'Master Linear Model'!$B$2)/'Master Linear Model'!$A$2)),('Master Linear Model'!$B$7/2))</f>
        <v>10</v>
      </c>
      <c r="W1048" s="10">
        <f>IF(R1048&lt;'Master Linear Model'!$B$8, (10^((R1048-'Master Linear Model'!$B$2)/'Master Linear Model'!$A$2)),('Master Linear Model'!$B$7/2))</f>
        <v>10</v>
      </c>
      <c r="X1048" s="10">
        <f>AVERAGE(V1048:W1048)</f>
        <v>10</v>
      </c>
      <c r="Y1048" s="10">
        <f>STDEV(V1048:W1048)</f>
        <v>0</v>
      </c>
      <c r="Z1048" s="10">
        <f>X1048/O1048</f>
        <v>2</v>
      </c>
      <c r="AA1048" s="10">
        <f>Y1048/O1048</f>
        <v>0</v>
      </c>
      <c r="AB1048" s="10">
        <f>(Z1048*N1048)/K1048</f>
        <v>9.6</v>
      </c>
      <c r="AC1048" s="10">
        <f>(AA1048*N1048)/K1048</f>
        <v>0</v>
      </c>
      <c r="AD1048" s="10">
        <f>AB1048*100</f>
        <v>960</v>
      </c>
      <c r="AE1048" s="10">
        <f>AC1048*100</f>
        <v>0</v>
      </c>
      <c r="AJ1048" s="4" t="s">
        <v>757</v>
      </c>
      <c r="AK1048" s="4" t="s">
        <v>760</v>
      </c>
      <c r="AL1048" s="4" t="s">
        <v>44</v>
      </c>
      <c r="AM1048" s="4" t="s">
        <v>44</v>
      </c>
      <c r="AN1048" s="4">
        <v>102.313885993594</v>
      </c>
    </row>
    <row r="1049" spans="1:40">
      <c r="A1049" s="10" t="s">
        <v>58</v>
      </c>
      <c r="B1049" s="10" t="s">
        <v>59</v>
      </c>
      <c r="D1049" s="4" t="s">
        <v>49</v>
      </c>
      <c r="E1049" s="5">
        <v>44614</v>
      </c>
      <c r="F1049" s="5">
        <v>44615</v>
      </c>
      <c r="G1049" s="4" t="s">
        <v>312</v>
      </c>
      <c r="H1049" s="4" t="s">
        <v>518</v>
      </c>
      <c r="I1049" s="4" t="s">
        <v>154</v>
      </c>
      <c r="J1049" s="4" t="s">
        <v>437</v>
      </c>
      <c r="K1049" s="4">
        <v>10</v>
      </c>
      <c r="L1049" s="5">
        <v>44615</v>
      </c>
      <c r="M1049" s="4" t="s">
        <v>224</v>
      </c>
      <c r="N1049" s="4">
        <v>50</v>
      </c>
      <c r="O1049" s="4">
        <v>5</v>
      </c>
      <c r="P1049" s="5">
        <v>44614</v>
      </c>
      <c r="Q1049" s="6">
        <v>35.698018050000002</v>
      </c>
      <c r="R1049" s="6">
        <v>35.324643870000003</v>
      </c>
      <c r="S1049" s="6">
        <v>26.307284460000002</v>
      </c>
      <c r="T1049" s="6">
        <v>26.35771656</v>
      </c>
      <c r="AJ1049" s="4" t="s">
        <v>741</v>
      </c>
      <c r="AK1049" s="4" t="s">
        <v>761</v>
      </c>
      <c r="AL1049" s="4" t="s">
        <v>44</v>
      </c>
      <c r="AM1049" s="4" t="s">
        <v>44</v>
      </c>
      <c r="AN1049" s="4">
        <v>102.87049635388399</v>
      </c>
    </row>
    <row r="1050" spans="1:40">
      <c r="A1050" s="10" t="s">
        <v>234</v>
      </c>
      <c r="B1050" s="10" t="s">
        <v>200</v>
      </c>
      <c r="D1050" s="4" t="s">
        <v>49</v>
      </c>
      <c r="E1050" s="5">
        <v>44614</v>
      </c>
      <c r="F1050" s="5">
        <v>44614</v>
      </c>
      <c r="G1050" s="4" t="s">
        <v>312</v>
      </c>
      <c r="H1050" s="4" t="s">
        <v>518</v>
      </c>
      <c r="I1050" s="4" t="s">
        <v>154</v>
      </c>
      <c r="J1050" s="4" t="s">
        <v>437</v>
      </c>
      <c r="K1050" s="4">
        <v>10</v>
      </c>
      <c r="L1050" s="5">
        <v>44614</v>
      </c>
      <c r="M1050" s="4" t="s">
        <v>224</v>
      </c>
      <c r="N1050" s="4">
        <v>50</v>
      </c>
      <c r="O1050" s="4">
        <v>5</v>
      </c>
      <c r="P1050" s="5">
        <v>44615</v>
      </c>
      <c r="Q1050" s="6">
        <v>33.555798279999998</v>
      </c>
      <c r="R1050" s="6">
        <v>33.191279729999998</v>
      </c>
      <c r="S1050" s="6">
        <v>25.623349300000001</v>
      </c>
      <c r="T1050" s="6">
        <v>25.49284128</v>
      </c>
      <c r="AJ1050" s="4" t="s">
        <v>741</v>
      </c>
      <c r="AK1050" s="4" t="s">
        <v>762</v>
      </c>
      <c r="AL1050" s="4" t="s">
        <v>44</v>
      </c>
      <c r="AM1050" s="4" t="s">
        <v>44</v>
      </c>
      <c r="AN1050" s="4">
        <v>102.87049635388399</v>
      </c>
    </row>
    <row r="1051" spans="1:40">
      <c r="A1051" s="10" t="s">
        <v>263</v>
      </c>
      <c r="B1051" s="10" t="s">
        <v>228</v>
      </c>
      <c r="D1051" s="4" t="s">
        <v>49</v>
      </c>
      <c r="E1051" s="5">
        <v>44614</v>
      </c>
      <c r="F1051" s="5">
        <v>44614</v>
      </c>
      <c r="G1051" s="4" t="s">
        <v>312</v>
      </c>
      <c r="H1051" s="4" t="s">
        <v>518</v>
      </c>
      <c r="I1051" s="4" t="s">
        <v>154</v>
      </c>
      <c r="J1051" s="4" t="s">
        <v>437</v>
      </c>
      <c r="K1051" s="4">
        <v>10</v>
      </c>
      <c r="L1051" s="5">
        <v>44614</v>
      </c>
      <c r="M1051" s="4" t="s">
        <v>224</v>
      </c>
      <c r="N1051" s="4">
        <v>50</v>
      </c>
      <c r="O1051" s="4">
        <v>5</v>
      </c>
      <c r="P1051" s="5">
        <v>44615</v>
      </c>
      <c r="Q1051" s="6" t="s">
        <v>47</v>
      </c>
      <c r="R1051" s="6" t="s">
        <v>47</v>
      </c>
      <c r="S1051" s="6">
        <v>24.870640139999999</v>
      </c>
      <c r="T1051" s="6">
        <v>24.510690759999999</v>
      </c>
      <c r="U1051" s="10" t="s">
        <v>740</v>
      </c>
      <c r="AJ1051" s="4" t="s">
        <v>741</v>
      </c>
      <c r="AK1051" s="4" t="s">
        <v>763</v>
      </c>
      <c r="AL1051" s="4" t="s">
        <v>44</v>
      </c>
      <c r="AM1051" s="4" t="s">
        <v>44</v>
      </c>
      <c r="AN1051" s="4">
        <v>102.87049635388399</v>
      </c>
    </row>
    <row r="1052" spans="1:40">
      <c r="A1052" s="10" t="s">
        <v>596</v>
      </c>
      <c r="B1052" s="10" t="s">
        <v>200</v>
      </c>
      <c r="D1052" s="4" t="s">
        <v>49</v>
      </c>
      <c r="E1052" s="5">
        <v>44614</v>
      </c>
      <c r="F1052" s="5">
        <v>44614</v>
      </c>
      <c r="G1052" s="4" t="s">
        <v>312</v>
      </c>
      <c r="H1052" s="4" t="s">
        <v>518</v>
      </c>
      <c r="I1052" s="4" t="s">
        <v>154</v>
      </c>
      <c r="J1052" s="4" t="s">
        <v>437</v>
      </c>
      <c r="K1052" s="4">
        <v>10</v>
      </c>
      <c r="L1052" s="5">
        <v>44614</v>
      </c>
      <c r="M1052" s="4" t="s">
        <v>224</v>
      </c>
      <c r="N1052" s="4">
        <v>51</v>
      </c>
      <c r="O1052" s="4">
        <v>5</v>
      </c>
      <c r="P1052" s="5">
        <v>44615</v>
      </c>
      <c r="Q1052" s="6">
        <v>36.905354729999999</v>
      </c>
      <c r="R1052" s="6">
        <v>37.398635560000002</v>
      </c>
      <c r="S1052" s="6">
        <v>26.05019484</v>
      </c>
      <c r="T1052" s="6">
        <v>26.423549560000001</v>
      </c>
      <c r="AJ1052" s="4" t="s">
        <v>741</v>
      </c>
      <c r="AK1052" s="4" t="s">
        <v>764</v>
      </c>
      <c r="AL1052" s="4" t="s">
        <v>44</v>
      </c>
      <c r="AM1052" s="4" t="s">
        <v>44</v>
      </c>
      <c r="AN1052" s="4">
        <v>102.87049635388399</v>
      </c>
    </row>
    <row r="1053" spans="1:40">
      <c r="A1053" s="10" t="s">
        <v>598</v>
      </c>
      <c r="B1053" s="10" t="s">
        <v>61</v>
      </c>
      <c r="D1053" s="4" t="s">
        <v>49</v>
      </c>
      <c r="E1053" s="5">
        <v>44614</v>
      </c>
      <c r="F1053" s="5">
        <v>44614</v>
      </c>
      <c r="G1053" s="4" t="s">
        <v>312</v>
      </c>
      <c r="H1053" s="4" t="s">
        <v>518</v>
      </c>
      <c r="I1053" s="4" t="s">
        <v>154</v>
      </c>
      <c r="J1053" s="4" t="s">
        <v>437</v>
      </c>
      <c r="K1053" s="4">
        <v>10</v>
      </c>
      <c r="L1053" s="5">
        <v>44614</v>
      </c>
      <c r="M1053" s="4" t="s">
        <v>224</v>
      </c>
      <c r="N1053" s="4">
        <v>50</v>
      </c>
      <c r="O1053" s="4">
        <v>5</v>
      </c>
      <c r="P1053" s="5">
        <v>44615</v>
      </c>
      <c r="Q1053" s="6" t="s">
        <v>47</v>
      </c>
      <c r="R1053" s="6" t="s">
        <v>47</v>
      </c>
      <c r="S1053" s="6">
        <v>25.1128903</v>
      </c>
      <c r="T1053" s="6">
        <v>25.091941559999999</v>
      </c>
      <c r="U1053" s="10" t="s">
        <v>740</v>
      </c>
      <c r="AJ1053" s="4" t="s">
        <v>741</v>
      </c>
      <c r="AK1053" s="4" t="s">
        <v>765</v>
      </c>
      <c r="AL1053" s="4" t="s">
        <v>44</v>
      </c>
      <c r="AM1053" s="4" t="s">
        <v>44</v>
      </c>
      <c r="AN1053" s="4">
        <v>102.87049635388399</v>
      </c>
    </row>
    <row r="1054" spans="1:40">
      <c r="A1054" s="10" t="s">
        <v>646</v>
      </c>
      <c r="B1054" s="10" t="s">
        <v>228</v>
      </c>
      <c r="D1054" s="4" t="s">
        <v>49</v>
      </c>
      <c r="E1054" s="5">
        <v>44614</v>
      </c>
      <c r="F1054" s="5">
        <v>44614</v>
      </c>
      <c r="G1054" s="4" t="s">
        <v>312</v>
      </c>
      <c r="H1054" s="4" t="s">
        <v>518</v>
      </c>
      <c r="I1054" s="4" t="s">
        <v>154</v>
      </c>
      <c r="J1054" s="4" t="s">
        <v>437</v>
      </c>
      <c r="K1054" s="4">
        <v>10</v>
      </c>
      <c r="L1054" s="5">
        <v>44614</v>
      </c>
      <c r="M1054" s="4" t="s">
        <v>224</v>
      </c>
      <c r="N1054" s="4">
        <v>50</v>
      </c>
      <c r="O1054" s="4">
        <v>5</v>
      </c>
      <c r="P1054" s="5">
        <v>44615</v>
      </c>
      <c r="Q1054" s="6" t="s">
        <v>47</v>
      </c>
      <c r="R1054" s="6">
        <v>41.313827029999999</v>
      </c>
      <c r="S1054" s="6">
        <v>25.152163139999999</v>
      </c>
      <c r="T1054" s="6">
        <v>25.19826372</v>
      </c>
      <c r="AJ1054" s="4" t="s">
        <v>741</v>
      </c>
      <c r="AK1054" s="4" t="s">
        <v>766</v>
      </c>
      <c r="AL1054" s="4" t="s">
        <v>44</v>
      </c>
      <c r="AM1054" s="4" t="s">
        <v>44</v>
      </c>
      <c r="AN1054" s="4">
        <v>102.87049635388399</v>
      </c>
    </row>
    <row r="1055" spans="1:40">
      <c r="A1055" s="10" t="s">
        <v>193</v>
      </c>
      <c r="B1055" s="10" t="s">
        <v>194</v>
      </c>
      <c r="D1055" s="4" t="s">
        <v>49</v>
      </c>
      <c r="E1055" s="5">
        <v>44614</v>
      </c>
      <c r="F1055" s="5">
        <v>44614</v>
      </c>
      <c r="G1055" s="4" t="s">
        <v>312</v>
      </c>
      <c r="H1055" s="4" t="s">
        <v>518</v>
      </c>
      <c r="I1055" s="4" t="s">
        <v>154</v>
      </c>
      <c r="J1055" s="4" t="s">
        <v>437</v>
      </c>
      <c r="K1055" s="4">
        <v>10</v>
      </c>
      <c r="L1055" s="5">
        <v>44614</v>
      </c>
      <c r="M1055" s="4" t="s">
        <v>224</v>
      </c>
      <c r="N1055" s="4">
        <v>50</v>
      </c>
      <c r="O1055" s="4">
        <v>5</v>
      </c>
      <c r="P1055" s="5">
        <v>44615</v>
      </c>
      <c r="Q1055" s="6" t="s">
        <v>47</v>
      </c>
      <c r="R1055" s="6" t="s">
        <v>47</v>
      </c>
      <c r="S1055" s="6">
        <v>25.117561540000001</v>
      </c>
      <c r="T1055" s="6">
        <v>25.052484199999999</v>
      </c>
      <c r="U1055" s="10" t="s">
        <v>740</v>
      </c>
      <c r="AJ1055" s="4" t="s">
        <v>741</v>
      </c>
      <c r="AK1055" s="4" t="s">
        <v>767</v>
      </c>
      <c r="AL1055" s="4" t="s">
        <v>44</v>
      </c>
      <c r="AM1055" s="4" t="s">
        <v>44</v>
      </c>
      <c r="AN1055" s="4">
        <v>102.87049635388399</v>
      </c>
    </row>
    <row r="1056" spans="1:40">
      <c r="A1056" s="10" t="s">
        <v>572</v>
      </c>
      <c r="B1056" s="10" t="s">
        <v>200</v>
      </c>
      <c r="D1056" s="4" t="s">
        <v>49</v>
      </c>
      <c r="E1056" s="5">
        <v>44614</v>
      </c>
      <c r="F1056" s="5">
        <v>44614</v>
      </c>
      <c r="G1056" s="4" t="s">
        <v>312</v>
      </c>
      <c r="H1056" s="4" t="s">
        <v>518</v>
      </c>
      <c r="I1056" s="4" t="s">
        <v>154</v>
      </c>
      <c r="J1056" s="4" t="s">
        <v>437</v>
      </c>
      <c r="K1056" s="4">
        <v>10</v>
      </c>
      <c r="L1056" s="5">
        <v>44614</v>
      </c>
      <c r="M1056" s="4" t="s">
        <v>224</v>
      </c>
      <c r="N1056" s="4">
        <v>51</v>
      </c>
      <c r="O1056" s="4">
        <v>5</v>
      </c>
      <c r="P1056" s="5">
        <v>44615</v>
      </c>
      <c r="Q1056" s="6">
        <v>36.10484288</v>
      </c>
      <c r="R1056" s="6">
        <v>36.339520200000003</v>
      </c>
      <c r="S1056" s="6">
        <v>25.4140351</v>
      </c>
      <c r="T1056" s="6">
        <v>25.32988417</v>
      </c>
      <c r="AJ1056" s="4" t="s">
        <v>741</v>
      </c>
      <c r="AK1056" s="4" t="s">
        <v>768</v>
      </c>
      <c r="AL1056" s="4" t="s">
        <v>44</v>
      </c>
      <c r="AM1056" s="4" t="s">
        <v>44</v>
      </c>
      <c r="AN1056" s="4">
        <v>102.87049635388399</v>
      </c>
    </row>
    <row r="1057" spans="1:40">
      <c r="A1057" s="10" t="s">
        <v>602</v>
      </c>
      <c r="B1057" s="10" t="s">
        <v>200</v>
      </c>
      <c r="D1057" s="4" t="s">
        <v>49</v>
      </c>
      <c r="E1057" s="5">
        <v>44612</v>
      </c>
      <c r="F1057" s="5">
        <v>44613</v>
      </c>
      <c r="G1057" s="4" t="s">
        <v>312</v>
      </c>
      <c r="H1057" s="4" t="s">
        <v>518</v>
      </c>
      <c r="I1057" s="4" t="s">
        <v>154</v>
      </c>
      <c r="J1057" s="4" t="s">
        <v>437</v>
      </c>
      <c r="K1057" s="4">
        <v>10</v>
      </c>
      <c r="L1057" s="5">
        <v>44613</v>
      </c>
      <c r="M1057" s="4" t="s">
        <v>224</v>
      </c>
      <c r="N1057" s="4">
        <v>46</v>
      </c>
      <c r="O1057" s="4">
        <v>5</v>
      </c>
      <c r="P1057" s="5">
        <v>44614</v>
      </c>
      <c r="Q1057" s="6">
        <v>40.42631454</v>
      </c>
      <c r="R1057" s="6" t="s">
        <v>47</v>
      </c>
      <c r="S1057" s="6">
        <v>27.883069720000002</v>
      </c>
      <c r="T1057" s="6">
        <v>27.805736530000001</v>
      </c>
      <c r="AJ1057" s="4" t="s">
        <v>757</v>
      </c>
      <c r="AK1057" s="4" t="s">
        <v>769</v>
      </c>
      <c r="AL1057" s="4" t="s">
        <v>44</v>
      </c>
      <c r="AM1057" s="4" t="s">
        <v>44</v>
      </c>
      <c r="AN1057" s="4">
        <v>102.313885993594</v>
      </c>
    </row>
    <row r="1058" spans="1:40">
      <c r="A1058" s="10" t="s">
        <v>604</v>
      </c>
      <c r="B1058" s="10" t="s">
        <v>200</v>
      </c>
      <c r="D1058" s="4" t="s">
        <v>49</v>
      </c>
      <c r="E1058" s="5">
        <v>44612</v>
      </c>
      <c r="F1058" s="5">
        <v>44613</v>
      </c>
      <c r="G1058" s="4" t="s">
        <v>312</v>
      </c>
      <c r="H1058" s="4" t="s">
        <v>518</v>
      </c>
      <c r="I1058" s="4" t="s">
        <v>154</v>
      </c>
      <c r="J1058" s="4" t="s">
        <v>437</v>
      </c>
      <c r="K1058" s="4">
        <v>10</v>
      </c>
      <c r="L1058" s="5">
        <v>44613</v>
      </c>
      <c r="M1058" s="4" t="s">
        <v>224</v>
      </c>
      <c r="N1058" s="4">
        <v>47</v>
      </c>
      <c r="O1058" s="4">
        <v>5</v>
      </c>
      <c r="P1058" s="5">
        <v>44614</v>
      </c>
      <c r="Q1058" s="6">
        <v>36.338031970000003</v>
      </c>
      <c r="R1058" s="6">
        <v>36.062368669999998</v>
      </c>
      <c r="S1058" s="6">
        <v>27.153654249999999</v>
      </c>
      <c r="T1058" s="6">
        <v>27.158892349999999</v>
      </c>
      <c r="AJ1058" s="4" t="s">
        <v>757</v>
      </c>
      <c r="AK1058" s="4" t="s">
        <v>770</v>
      </c>
      <c r="AL1058" s="4" t="s">
        <v>44</v>
      </c>
      <c r="AM1058" s="4" t="s">
        <v>44</v>
      </c>
      <c r="AN1058" s="4">
        <v>102.313885993594</v>
      </c>
    </row>
    <row r="1059" spans="1:40">
      <c r="A1059" s="10" t="s">
        <v>209</v>
      </c>
      <c r="B1059" s="10" t="s">
        <v>200</v>
      </c>
      <c r="D1059" s="4" t="s">
        <v>49</v>
      </c>
      <c r="E1059" s="5">
        <v>44614</v>
      </c>
      <c r="F1059" s="5">
        <v>44614</v>
      </c>
      <c r="G1059" s="4" t="s">
        <v>312</v>
      </c>
      <c r="H1059" s="4" t="s">
        <v>518</v>
      </c>
      <c r="I1059" s="4" t="s">
        <v>154</v>
      </c>
      <c r="J1059" s="4" t="s">
        <v>437</v>
      </c>
      <c r="K1059" s="4">
        <v>10</v>
      </c>
      <c r="L1059" s="5">
        <v>44614</v>
      </c>
      <c r="M1059" s="4" t="s">
        <v>224</v>
      </c>
      <c r="N1059" s="4">
        <v>51</v>
      </c>
      <c r="O1059" s="4">
        <v>5</v>
      </c>
      <c r="P1059" s="5">
        <v>44615</v>
      </c>
      <c r="Q1059" s="6">
        <v>36.471411340000003</v>
      </c>
      <c r="R1059" s="6">
        <v>37.067697269999996</v>
      </c>
      <c r="S1059" s="6">
        <v>25.67199973</v>
      </c>
      <c r="T1059" s="6">
        <v>25.719009790000001</v>
      </c>
      <c r="AJ1059" s="4" t="s">
        <v>741</v>
      </c>
      <c r="AK1059" s="4" t="s">
        <v>771</v>
      </c>
      <c r="AL1059" s="4" t="s">
        <v>44</v>
      </c>
      <c r="AM1059" s="4" t="s">
        <v>44</v>
      </c>
      <c r="AN1059" s="4">
        <v>102.87049635388399</v>
      </c>
    </row>
    <row r="1060" spans="1:40">
      <c r="A1060" s="10" t="s">
        <v>616</v>
      </c>
      <c r="B1060" s="10" t="s">
        <v>61</v>
      </c>
      <c r="D1060" s="4" t="s">
        <v>49</v>
      </c>
      <c r="E1060" s="5">
        <v>44614</v>
      </c>
      <c r="F1060" s="5">
        <v>44614</v>
      </c>
      <c r="G1060" s="4" t="s">
        <v>312</v>
      </c>
      <c r="H1060" s="4" t="s">
        <v>518</v>
      </c>
      <c r="I1060" s="4" t="s">
        <v>154</v>
      </c>
      <c r="J1060" s="4" t="s">
        <v>437</v>
      </c>
      <c r="K1060" s="4">
        <v>10</v>
      </c>
      <c r="L1060" s="5">
        <v>44614</v>
      </c>
      <c r="M1060" s="4" t="s">
        <v>224</v>
      </c>
      <c r="N1060" s="4">
        <v>50</v>
      </c>
      <c r="O1060" s="4">
        <v>5</v>
      </c>
      <c r="P1060" s="5">
        <v>44615</v>
      </c>
      <c r="Q1060" s="6">
        <v>39.568186560000001</v>
      </c>
      <c r="R1060" s="6" t="s">
        <v>47</v>
      </c>
      <c r="S1060" s="6">
        <v>25.273262970000001</v>
      </c>
      <c r="T1060" s="6">
        <v>26.00167867</v>
      </c>
      <c r="U1060" s="10" t="s">
        <v>740</v>
      </c>
      <c r="AJ1060" s="4" t="s">
        <v>741</v>
      </c>
      <c r="AK1060" s="4" t="s">
        <v>772</v>
      </c>
      <c r="AL1060" s="4" t="s">
        <v>44</v>
      </c>
      <c r="AM1060" s="4" t="s">
        <v>44</v>
      </c>
      <c r="AN1060" s="4">
        <v>102.87049635388399</v>
      </c>
    </row>
    <row r="1061" spans="1:40">
      <c r="A1061" s="10" t="s">
        <v>394</v>
      </c>
      <c r="B1061" s="10" t="s">
        <v>61</v>
      </c>
      <c r="D1061" s="4" t="s">
        <v>49</v>
      </c>
      <c r="E1061" s="5">
        <v>44614</v>
      </c>
      <c r="F1061" s="5">
        <v>44614</v>
      </c>
      <c r="G1061" s="4" t="s">
        <v>312</v>
      </c>
      <c r="H1061" s="4" t="s">
        <v>518</v>
      </c>
      <c r="I1061" s="4" t="s">
        <v>154</v>
      </c>
      <c r="J1061" s="4" t="s">
        <v>437</v>
      </c>
      <c r="K1061" s="4">
        <v>10</v>
      </c>
      <c r="L1061" s="5">
        <v>44614</v>
      </c>
      <c r="M1061" s="4" t="s">
        <v>224</v>
      </c>
      <c r="N1061" s="4">
        <v>51</v>
      </c>
      <c r="O1061" s="4">
        <v>5</v>
      </c>
      <c r="P1061" s="5">
        <v>44615</v>
      </c>
      <c r="Q1061" s="6" t="s">
        <v>47</v>
      </c>
      <c r="R1061" s="6" t="s">
        <v>47</v>
      </c>
      <c r="S1061" s="6">
        <v>26.11250038</v>
      </c>
      <c r="T1061" s="6">
        <v>26.535405109999999</v>
      </c>
      <c r="U1061" s="10" t="s">
        <v>740</v>
      </c>
      <c r="AJ1061" s="4" t="s">
        <v>741</v>
      </c>
      <c r="AK1061" s="4" t="s">
        <v>773</v>
      </c>
      <c r="AL1061" s="4" t="s">
        <v>44</v>
      </c>
      <c r="AM1061" s="4" t="s">
        <v>44</v>
      </c>
      <c r="AN1061" s="4">
        <v>102.87049635388399</v>
      </c>
    </row>
    <row r="1062" spans="1:40">
      <c r="A1062" s="10" t="s">
        <v>208</v>
      </c>
      <c r="B1062" s="10" t="s">
        <v>200</v>
      </c>
      <c r="D1062" s="4" t="s">
        <v>49</v>
      </c>
      <c r="E1062" s="5">
        <v>44614</v>
      </c>
      <c r="F1062" s="5">
        <v>44614</v>
      </c>
      <c r="G1062" s="4" t="s">
        <v>312</v>
      </c>
      <c r="H1062" s="4" t="s">
        <v>518</v>
      </c>
      <c r="I1062" s="4" t="s">
        <v>154</v>
      </c>
      <c r="J1062" s="4" t="s">
        <v>437</v>
      </c>
      <c r="K1062" s="4">
        <v>10</v>
      </c>
      <c r="L1062" s="5">
        <v>44614</v>
      </c>
      <c r="M1062" s="4" t="s">
        <v>224</v>
      </c>
      <c r="N1062" s="4">
        <v>50</v>
      </c>
      <c r="O1062" s="4">
        <v>5</v>
      </c>
      <c r="P1062" s="5">
        <v>44615</v>
      </c>
      <c r="Q1062" s="6">
        <v>37.137027709999998</v>
      </c>
      <c r="R1062" s="6">
        <v>36.997273839999998</v>
      </c>
      <c r="S1062" s="6">
        <v>26.293709450000001</v>
      </c>
      <c r="T1062" s="6">
        <v>26.207793930000001</v>
      </c>
      <c r="AJ1062" s="4" t="s">
        <v>741</v>
      </c>
      <c r="AK1062" s="4" t="s">
        <v>774</v>
      </c>
      <c r="AL1062" s="4" t="s">
        <v>44</v>
      </c>
      <c r="AM1062" s="4" t="s">
        <v>44</v>
      </c>
      <c r="AN1062" s="4">
        <v>102.87049635388399</v>
      </c>
    </row>
    <row r="1063" spans="1:40">
      <c r="A1063" s="121" t="s">
        <v>87</v>
      </c>
      <c r="B1063" s="121" t="s">
        <v>61</v>
      </c>
      <c r="C1063" s="161"/>
      <c r="D1063" s="122" t="s">
        <v>49</v>
      </c>
      <c r="E1063" s="123">
        <v>44614</v>
      </c>
      <c r="F1063" s="123">
        <v>44614</v>
      </c>
      <c r="G1063" s="122" t="s">
        <v>312</v>
      </c>
      <c r="H1063" s="122" t="s">
        <v>518</v>
      </c>
      <c r="I1063" s="122" t="s">
        <v>154</v>
      </c>
      <c r="J1063" s="122" t="s">
        <v>437</v>
      </c>
      <c r="K1063" s="122">
        <v>10</v>
      </c>
      <c r="L1063" s="123">
        <v>44614</v>
      </c>
      <c r="M1063" s="122" t="s">
        <v>224</v>
      </c>
      <c r="N1063" s="122">
        <v>50</v>
      </c>
      <c r="O1063" s="122">
        <v>5</v>
      </c>
      <c r="P1063" s="123">
        <v>44615</v>
      </c>
      <c r="Q1063" s="150" t="s">
        <v>47</v>
      </c>
      <c r="R1063" s="150" t="s">
        <v>47</v>
      </c>
      <c r="S1063" s="150">
        <v>26.209322350000001</v>
      </c>
      <c r="T1063" s="150">
        <v>26.19025285</v>
      </c>
      <c r="U1063" s="121" t="s">
        <v>740</v>
      </c>
      <c r="V1063" s="121"/>
      <c r="W1063" s="121"/>
      <c r="X1063" s="121"/>
      <c r="Y1063" s="121"/>
      <c r="Z1063" s="121"/>
      <c r="AA1063" s="121"/>
      <c r="AB1063" s="121"/>
      <c r="AC1063" s="121"/>
      <c r="AD1063" s="121"/>
      <c r="AE1063" s="121"/>
      <c r="AF1063" s="122"/>
      <c r="AG1063" s="122"/>
      <c r="AH1063" s="122"/>
      <c r="AI1063" s="122"/>
      <c r="AJ1063" s="122" t="s">
        <v>741</v>
      </c>
      <c r="AK1063" s="122" t="s">
        <v>775</v>
      </c>
      <c r="AL1063" s="122" t="s">
        <v>44</v>
      </c>
      <c r="AM1063" s="122" t="s">
        <v>44</v>
      </c>
      <c r="AN1063" s="122">
        <v>102.87049635388399</v>
      </c>
    </row>
    <row r="1064" spans="1:40">
      <c r="A1064" s="10" t="s">
        <v>579</v>
      </c>
      <c r="B1064" s="10" t="s">
        <v>61</v>
      </c>
      <c r="D1064" s="4" t="s">
        <v>49</v>
      </c>
      <c r="E1064" s="5">
        <v>44621</v>
      </c>
      <c r="F1064" s="5">
        <v>44621</v>
      </c>
      <c r="G1064" s="4" t="s">
        <v>312</v>
      </c>
      <c r="H1064" s="4" t="s">
        <v>518</v>
      </c>
      <c r="I1064" s="4" t="s">
        <v>154</v>
      </c>
      <c r="J1064" s="4" t="s">
        <v>437</v>
      </c>
      <c r="K1064" s="4">
        <v>10</v>
      </c>
      <c r="L1064" s="5">
        <v>44621</v>
      </c>
      <c r="M1064" s="4" t="s">
        <v>224</v>
      </c>
      <c r="N1064" s="4">
        <v>50</v>
      </c>
      <c r="O1064" s="4">
        <v>5</v>
      </c>
      <c r="P1064" s="5">
        <v>44622</v>
      </c>
      <c r="Q1064" s="6" t="s">
        <v>47</v>
      </c>
      <c r="R1064" s="6" t="s">
        <v>47</v>
      </c>
      <c r="S1064" s="6">
        <v>25.499974940000001</v>
      </c>
      <c r="T1064" s="6">
        <v>25.434101120000001</v>
      </c>
      <c r="AJ1064" s="4" t="s">
        <v>776</v>
      </c>
      <c r="AK1064" s="4" t="s">
        <v>777</v>
      </c>
      <c r="AL1064" s="4" t="s">
        <v>44</v>
      </c>
      <c r="AM1064" s="4" t="s">
        <v>44</v>
      </c>
      <c r="AN1064" s="4">
        <v>94.038537540936204</v>
      </c>
    </row>
    <row r="1065" spans="1:40">
      <c r="A1065" s="10" t="s">
        <v>582</v>
      </c>
      <c r="B1065" s="10" t="s">
        <v>583</v>
      </c>
      <c r="D1065" s="4" t="s">
        <v>49</v>
      </c>
      <c r="E1065" s="5">
        <v>44621</v>
      </c>
      <c r="F1065" s="5">
        <v>44621</v>
      </c>
      <c r="G1065" s="4" t="s">
        <v>312</v>
      </c>
      <c r="H1065" s="4" t="s">
        <v>518</v>
      </c>
      <c r="I1065" s="4" t="s">
        <v>154</v>
      </c>
      <c r="J1065" s="4" t="s">
        <v>437</v>
      </c>
      <c r="K1065" s="4">
        <v>10</v>
      </c>
      <c r="L1065" s="5">
        <v>44621</v>
      </c>
      <c r="M1065" s="4" t="s">
        <v>224</v>
      </c>
      <c r="N1065" s="4">
        <v>50</v>
      </c>
      <c r="O1065" s="4">
        <v>5</v>
      </c>
      <c r="P1065" s="5">
        <v>44622</v>
      </c>
      <c r="Q1065" s="6" t="s">
        <v>47</v>
      </c>
      <c r="R1065" s="6" t="s">
        <v>47</v>
      </c>
      <c r="S1065" s="6">
        <v>25.970098879999998</v>
      </c>
      <c r="T1065" s="6">
        <v>26.073537949999999</v>
      </c>
      <c r="AJ1065" s="4" t="s">
        <v>776</v>
      </c>
      <c r="AK1065" s="4" t="s">
        <v>778</v>
      </c>
      <c r="AL1065" s="4" t="s">
        <v>44</v>
      </c>
      <c r="AM1065" s="4" t="s">
        <v>44</v>
      </c>
      <c r="AN1065" s="4">
        <v>94.038537540936204</v>
      </c>
    </row>
    <row r="1066" spans="1:40">
      <c r="A1066" s="10" t="s">
        <v>205</v>
      </c>
      <c r="B1066" s="10" t="s">
        <v>200</v>
      </c>
      <c r="D1066" s="4" t="s">
        <v>49</v>
      </c>
      <c r="E1066" s="5">
        <v>44621</v>
      </c>
      <c r="F1066" s="5">
        <v>44621</v>
      </c>
      <c r="G1066" s="4" t="s">
        <v>312</v>
      </c>
      <c r="H1066" s="4" t="s">
        <v>518</v>
      </c>
      <c r="I1066" s="4" t="s">
        <v>154</v>
      </c>
      <c r="J1066" s="4" t="s">
        <v>437</v>
      </c>
      <c r="K1066" s="4">
        <v>10</v>
      </c>
      <c r="L1066" s="5">
        <v>44621</v>
      </c>
      <c r="M1066" s="4" t="s">
        <v>224</v>
      </c>
      <c r="N1066" s="4">
        <v>48</v>
      </c>
      <c r="O1066" s="4">
        <v>5</v>
      </c>
      <c r="P1066" s="5">
        <v>44622</v>
      </c>
      <c r="Q1066" s="6">
        <v>35.859967159999997</v>
      </c>
      <c r="R1066" s="6">
        <v>35.116037149999997</v>
      </c>
      <c r="S1066" s="6">
        <v>25.427057130000001</v>
      </c>
      <c r="T1066" s="6">
        <v>26.573882480000002</v>
      </c>
      <c r="AJ1066" s="4" t="s">
        <v>776</v>
      </c>
      <c r="AK1066" s="4" t="s">
        <v>779</v>
      </c>
      <c r="AL1066" s="4" t="s">
        <v>44</v>
      </c>
      <c r="AM1066" s="4" t="s">
        <v>44</v>
      </c>
      <c r="AN1066" s="4">
        <v>94.038537540936204</v>
      </c>
    </row>
    <row r="1067" spans="1:40">
      <c r="A1067" s="10" t="s">
        <v>235</v>
      </c>
      <c r="B1067" s="10" t="s">
        <v>200</v>
      </c>
      <c r="D1067" s="4" t="s">
        <v>49</v>
      </c>
      <c r="E1067" s="5">
        <v>44621</v>
      </c>
      <c r="F1067" s="5">
        <v>44621</v>
      </c>
      <c r="G1067" s="4" t="s">
        <v>312</v>
      </c>
      <c r="H1067" s="4" t="s">
        <v>518</v>
      </c>
      <c r="I1067" s="4" t="s">
        <v>154</v>
      </c>
      <c r="J1067" s="4" t="s">
        <v>437</v>
      </c>
      <c r="K1067" s="4">
        <v>10</v>
      </c>
      <c r="L1067" s="5">
        <v>44621</v>
      </c>
      <c r="M1067" s="4" t="s">
        <v>224</v>
      </c>
      <c r="N1067" s="4">
        <v>46</v>
      </c>
      <c r="O1067" s="4">
        <v>5</v>
      </c>
      <c r="P1067" s="5">
        <v>44622</v>
      </c>
      <c r="Q1067" s="6">
        <v>37.023865100000002</v>
      </c>
      <c r="R1067" s="6">
        <v>36.663966039999998</v>
      </c>
      <c r="S1067" s="6">
        <v>25.61444672</v>
      </c>
      <c r="T1067" s="6">
        <v>25.62442527</v>
      </c>
      <c r="AJ1067" s="4" t="s">
        <v>776</v>
      </c>
      <c r="AK1067" s="4" t="s">
        <v>780</v>
      </c>
      <c r="AL1067" s="4" t="s">
        <v>44</v>
      </c>
      <c r="AM1067" s="4" t="s">
        <v>44</v>
      </c>
      <c r="AN1067" s="4">
        <v>94.038537540936204</v>
      </c>
    </row>
    <row r="1068" spans="1:40">
      <c r="A1068" s="10" t="s">
        <v>207</v>
      </c>
      <c r="B1068" s="10" t="s">
        <v>200</v>
      </c>
      <c r="D1068" s="4" t="s">
        <v>49</v>
      </c>
      <c r="E1068" s="5">
        <v>44621</v>
      </c>
      <c r="F1068" s="5">
        <v>44621</v>
      </c>
      <c r="G1068" s="4" t="s">
        <v>312</v>
      </c>
      <c r="H1068" s="4" t="s">
        <v>518</v>
      </c>
      <c r="I1068" s="4" t="s">
        <v>154</v>
      </c>
      <c r="J1068" s="4" t="s">
        <v>437</v>
      </c>
      <c r="K1068" s="4">
        <v>10</v>
      </c>
      <c r="L1068" s="5">
        <v>44621</v>
      </c>
      <c r="M1068" s="4" t="s">
        <v>224</v>
      </c>
      <c r="N1068" s="4">
        <v>50</v>
      </c>
      <c r="O1068" s="4">
        <v>5</v>
      </c>
      <c r="P1068" s="5">
        <v>44622</v>
      </c>
      <c r="Q1068" s="6">
        <v>38.99420937</v>
      </c>
      <c r="R1068" s="6">
        <v>37.858440610000002</v>
      </c>
      <c r="S1068" s="6">
        <v>25.47783437</v>
      </c>
      <c r="T1068" s="6">
        <v>25.420054149999999</v>
      </c>
      <c r="AJ1068" s="4" t="s">
        <v>776</v>
      </c>
      <c r="AK1068" s="4" t="s">
        <v>781</v>
      </c>
      <c r="AL1068" s="4" t="s">
        <v>44</v>
      </c>
      <c r="AM1068" s="4" t="s">
        <v>44</v>
      </c>
      <c r="AN1068" s="4">
        <v>94.038537540936204</v>
      </c>
    </row>
    <row r="1069" spans="1:40">
      <c r="A1069" s="10" t="s">
        <v>196</v>
      </c>
      <c r="B1069" s="10" t="s">
        <v>61</v>
      </c>
      <c r="D1069" s="4" t="s">
        <v>49</v>
      </c>
      <c r="E1069" s="5">
        <v>44621</v>
      </c>
      <c r="F1069" s="5">
        <v>44621</v>
      </c>
      <c r="G1069" s="4" t="s">
        <v>312</v>
      </c>
      <c r="H1069" s="4" t="s">
        <v>518</v>
      </c>
      <c r="I1069" s="4" t="s">
        <v>154</v>
      </c>
      <c r="J1069" s="4" t="s">
        <v>437</v>
      </c>
      <c r="K1069" s="4">
        <v>10</v>
      </c>
      <c r="L1069" s="5">
        <v>44621</v>
      </c>
      <c r="M1069" s="4" t="s">
        <v>224</v>
      </c>
      <c r="N1069" s="4">
        <v>49</v>
      </c>
      <c r="O1069" s="4">
        <v>5</v>
      </c>
      <c r="P1069" s="5">
        <v>44622</v>
      </c>
      <c r="Q1069" s="6" t="s">
        <v>47</v>
      </c>
      <c r="R1069" s="6" t="s">
        <v>47</v>
      </c>
      <c r="S1069" s="6">
        <v>26.31871452</v>
      </c>
      <c r="T1069" s="6">
        <v>26.735369649999999</v>
      </c>
      <c r="AJ1069" s="4" t="s">
        <v>776</v>
      </c>
      <c r="AK1069" s="4" t="s">
        <v>782</v>
      </c>
      <c r="AL1069" s="4" t="s">
        <v>44</v>
      </c>
      <c r="AM1069" s="4" t="s">
        <v>44</v>
      </c>
      <c r="AN1069" s="4">
        <v>94.038537540936204</v>
      </c>
    </row>
    <row r="1070" spans="1:40">
      <c r="A1070" s="10" t="s">
        <v>203</v>
      </c>
      <c r="B1070" s="10" t="s">
        <v>200</v>
      </c>
      <c r="D1070" s="4" t="s">
        <v>49</v>
      </c>
      <c r="E1070" s="5">
        <v>44621</v>
      </c>
      <c r="F1070" s="5">
        <v>44621</v>
      </c>
      <c r="G1070" s="4" t="s">
        <v>312</v>
      </c>
      <c r="H1070" s="4" t="s">
        <v>518</v>
      </c>
      <c r="I1070" s="4" t="s">
        <v>154</v>
      </c>
      <c r="J1070" s="4" t="s">
        <v>437</v>
      </c>
      <c r="K1070" s="4">
        <v>10</v>
      </c>
      <c r="L1070" s="5">
        <v>44621</v>
      </c>
      <c r="M1070" s="4" t="s">
        <v>224</v>
      </c>
      <c r="N1070" s="4">
        <v>50</v>
      </c>
      <c r="O1070" s="4">
        <v>5</v>
      </c>
      <c r="P1070" s="5">
        <v>44622</v>
      </c>
      <c r="Q1070" s="6">
        <v>36.55761184</v>
      </c>
      <c r="R1070" s="6">
        <v>36.596079930000002</v>
      </c>
      <c r="S1070" s="6">
        <v>25.550848040000002</v>
      </c>
      <c r="T1070" s="6">
        <v>25.95355387</v>
      </c>
      <c r="AJ1070" s="4" t="s">
        <v>776</v>
      </c>
      <c r="AK1070" s="4" t="s">
        <v>783</v>
      </c>
      <c r="AL1070" s="4" t="s">
        <v>44</v>
      </c>
      <c r="AM1070" s="4" t="s">
        <v>44</v>
      </c>
      <c r="AN1070" s="4">
        <v>94.038537540936204</v>
      </c>
    </row>
    <row r="1071" spans="1:40">
      <c r="A1071" s="10" t="s">
        <v>163</v>
      </c>
      <c r="B1071" s="10" t="s">
        <v>59</v>
      </c>
      <c r="D1071" s="4" t="s">
        <v>49</v>
      </c>
      <c r="E1071" s="5">
        <v>44622</v>
      </c>
      <c r="F1071" s="5">
        <v>44622</v>
      </c>
      <c r="G1071" s="4" t="s">
        <v>312</v>
      </c>
      <c r="H1071" s="4" t="s">
        <v>518</v>
      </c>
      <c r="I1071" s="4" t="s">
        <v>154</v>
      </c>
      <c r="J1071" s="4" t="s">
        <v>437</v>
      </c>
      <c r="K1071" s="4">
        <v>10</v>
      </c>
      <c r="L1071" s="5">
        <v>44622</v>
      </c>
      <c r="M1071" s="4" t="s">
        <v>224</v>
      </c>
      <c r="N1071" s="4">
        <v>48</v>
      </c>
      <c r="O1071" s="4">
        <v>5</v>
      </c>
      <c r="P1071" s="5">
        <v>44623</v>
      </c>
      <c r="Q1071" s="6">
        <v>37.992132529999999</v>
      </c>
      <c r="R1071" s="6">
        <v>37.247408129999997</v>
      </c>
      <c r="S1071" s="6">
        <v>27.355430479999999</v>
      </c>
      <c r="T1071" s="6">
        <v>28.539802030000001</v>
      </c>
      <c r="AJ1071" s="4" t="s">
        <v>784</v>
      </c>
      <c r="AK1071" s="4" t="s">
        <v>785</v>
      </c>
      <c r="AL1071" s="4" t="s">
        <v>44</v>
      </c>
      <c r="AM1071" s="4" t="s">
        <v>44</v>
      </c>
      <c r="AN1071" s="4">
        <v>75.022698759462003</v>
      </c>
    </row>
    <row r="1072" spans="1:40">
      <c r="A1072" s="10" t="s">
        <v>123</v>
      </c>
      <c r="B1072" s="10" t="s">
        <v>59</v>
      </c>
      <c r="D1072" s="4" t="s">
        <v>49</v>
      </c>
      <c r="E1072" s="5">
        <v>44622</v>
      </c>
      <c r="F1072" s="5">
        <v>44622</v>
      </c>
      <c r="G1072" s="4" t="s">
        <v>312</v>
      </c>
      <c r="H1072" s="4" t="s">
        <v>518</v>
      </c>
      <c r="I1072" s="4" t="s">
        <v>154</v>
      </c>
      <c r="J1072" s="4" t="s">
        <v>437</v>
      </c>
      <c r="K1072" s="4">
        <v>10</v>
      </c>
      <c r="L1072" s="5">
        <v>44622</v>
      </c>
      <c r="M1072" s="4" t="s">
        <v>224</v>
      </c>
      <c r="N1072" s="4">
        <v>46</v>
      </c>
      <c r="O1072" s="4">
        <v>5</v>
      </c>
      <c r="P1072" s="5">
        <v>44623</v>
      </c>
      <c r="Q1072" s="6">
        <v>39.360970250000001</v>
      </c>
      <c r="R1072" s="6" t="s">
        <v>47</v>
      </c>
      <c r="S1072" s="6">
        <v>23.1708444</v>
      </c>
      <c r="T1072" s="6">
        <v>23.08292398</v>
      </c>
      <c r="AJ1072" s="4" t="s">
        <v>784</v>
      </c>
      <c r="AK1072" s="4" t="s">
        <v>786</v>
      </c>
      <c r="AL1072" s="4" t="s">
        <v>44</v>
      </c>
      <c r="AM1072" s="4" t="s">
        <v>44</v>
      </c>
      <c r="AN1072" s="4">
        <v>75.022698759462003</v>
      </c>
    </row>
    <row r="1073" spans="1:40">
      <c r="A1073" s="10" t="s">
        <v>349</v>
      </c>
      <c r="B1073" s="10" t="s">
        <v>59</v>
      </c>
      <c r="D1073" s="4" t="s">
        <v>49</v>
      </c>
      <c r="E1073" s="5">
        <v>44622</v>
      </c>
      <c r="F1073" s="5">
        <v>44622</v>
      </c>
      <c r="G1073" s="4" t="s">
        <v>312</v>
      </c>
      <c r="H1073" s="4" t="s">
        <v>518</v>
      </c>
      <c r="I1073" s="4" t="s">
        <v>154</v>
      </c>
      <c r="J1073" s="4" t="s">
        <v>437</v>
      </c>
      <c r="K1073" s="4">
        <v>10</v>
      </c>
      <c r="L1073" s="5">
        <v>44622</v>
      </c>
      <c r="M1073" s="4" t="s">
        <v>224</v>
      </c>
      <c r="N1073" s="4">
        <v>44</v>
      </c>
      <c r="O1073" s="4">
        <v>5</v>
      </c>
      <c r="P1073" s="5">
        <v>44623</v>
      </c>
      <c r="Q1073" s="6">
        <v>35.757067399999997</v>
      </c>
      <c r="R1073" s="6">
        <v>35.847755530000001</v>
      </c>
      <c r="S1073" s="6">
        <v>24.718146820000001</v>
      </c>
      <c r="T1073" s="6">
        <v>24.465813059999999</v>
      </c>
      <c r="AJ1073" s="4" t="s">
        <v>784</v>
      </c>
      <c r="AK1073" s="4" t="s">
        <v>787</v>
      </c>
      <c r="AL1073" s="4" t="s">
        <v>44</v>
      </c>
      <c r="AM1073" s="4" t="s">
        <v>44</v>
      </c>
      <c r="AN1073" s="4">
        <v>75.022698759462003</v>
      </c>
    </row>
    <row r="1074" spans="1:40">
      <c r="A1074" s="10" t="s">
        <v>163</v>
      </c>
      <c r="B1074" s="10" t="s">
        <v>59</v>
      </c>
      <c r="D1074" s="4" t="s">
        <v>42</v>
      </c>
      <c r="E1074" s="5">
        <v>44621</v>
      </c>
      <c r="F1074" s="5">
        <v>44621</v>
      </c>
      <c r="G1074" s="4" t="s">
        <v>312</v>
      </c>
      <c r="H1074" s="4" t="s">
        <v>518</v>
      </c>
      <c r="I1074" s="4" t="s">
        <v>154</v>
      </c>
      <c r="J1074" s="4" t="s">
        <v>437</v>
      </c>
      <c r="K1074" s="4">
        <v>10</v>
      </c>
      <c r="L1074" s="5">
        <v>44621</v>
      </c>
      <c r="M1074" s="4" t="s">
        <v>224</v>
      </c>
      <c r="N1074" s="4">
        <v>49</v>
      </c>
      <c r="O1074" s="4">
        <v>5</v>
      </c>
      <c r="P1074" s="5">
        <v>44622</v>
      </c>
      <c r="Q1074" s="6">
        <v>33.228349020000003</v>
      </c>
      <c r="R1074" s="6">
        <v>33.079906090000001</v>
      </c>
      <c r="S1074" s="6">
        <v>24.264059289999999</v>
      </c>
      <c r="T1074" s="6">
        <v>24.3947498</v>
      </c>
      <c r="V1074" s="10">
        <f>IF(Q1074&lt;'Master Linear Model'!$B$8, (10^((Q1074-'Master Linear Model'!$B$2)/'Master Linear Model'!$A$2)),('Master Linear Model'!$B$7/2))</f>
        <v>104.67971635139291</v>
      </c>
      <c r="W1074" s="10">
        <f>IF(R1074&lt;'Master Linear Model'!$B$8, (10^((R1074-'Master Linear Model'!$B$2)/'Master Linear Model'!$A$2)),('Master Linear Model'!$B$7/2))</f>
        <v>114.96425409757755</v>
      </c>
      <c r="X1074" s="10">
        <f>AVERAGE(V1074:W1074)</f>
        <v>109.82198522448523</v>
      </c>
      <c r="Y1074" s="10">
        <f>STDEV(V1074:W1074)</f>
        <v>7.2722663816961708</v>
      </c>
      <c r="Z1074" s="10">
        <f>X1074/O1074</f>
        <v>21.964397044897048</v>
      </c>
      <c r="AA1074" s="10">
        <f>Y1074/O1074</f>
        <v>1.4544532763392342</v>
      </c>
      <c r="AB1074" s="10">
        <f>(Z1074*N1074)/K1074</f>
        <v>107.62554551999554</v>
      </c>
      <c r="AC1074" s="10">
        <f>(AA1074*N1074)/K1074</f>
        <v>7.1268210540622476</v>
      </c>
      <c r="AD1074" s="10">
        <f>AB1074*100</f>
        <v>10762.554551999554</v>
      </c>
      <c r="AE1074" s="10">
        <f>AC1074*100</f>
        <v>712.68210540622476</v>
      </c>
      <c r="AJ1074" s="4" t="s">
        <v>776</v>
      </c>
      <c r="AK1074" s="4" t="s">
        <v>788</v>
      </c>
      <c r="AL1074" s="4" t="s">
        <v>44</v>
      </c>
      <c r="AM1074" s="4" t="s">
        <v>44</v>
      </c>
      <c r="AN1074" s="4">
        <v>94.038537540936204</v>
      </c>
    </row>
    <row r="1075" spans="1:40">
      <c r="A1075" s="10" t="s">
        <v>152</v>
      </c>
      <c r="B1075" s="10" t="s">
        <v>59</v>
      </c>
      <c r="D1075" s="4" t="s">
        <v>42</v>
      </c>
      <c r="E1075" s="5">
        <v>44621</v>
      </c>
      <c r="F1075" s="5">
        <v>44621</v>
      </c>
      <c r="G1075" s="4" t="s">
        <v>312</v>
      </c>
      <c r="H1075" s="4" t="s">
        <v>518</v>
      </c>
      <c r="I1075" s="4" t="s">
        <v>154</v>
      </c>
      <c r="J1075" s="4" t="s">
        <v>437</v>
      </c>
      <c r="K1075" s="4">
        <v>10</v>
      </c>
      <c r="L1075" s="5">
        <v>44621</v>
      </c>
      <c r="M1075" s="4" t="s">
        <v>224</v>
      </c>
      <c r="N1075" s="4">
        <v>50</v>
      </c>
      <c r="O1075" s="4">
        <v>5</v>
      </c>
      <c r="P1075" s="5">
        <v>44622</v>
      </c>
      <c r="Q1075" s="6">
        <v>32.466632359999998</v>
      </c>
      <c r="R1075" s="6">
        <v>32.367595559999998</v>
      </c>
      <c r="S1075" s="6">
        <v>28.210136250000001</v>
      </c>
      <c r="T1075" s="6">
        <v>24.89104871</v>
      </c>
      <c r="V1075" s="10">
        <f>IF(Q1075&lt;'Master Linear Model'!$B$8, (10^((Q1075-'Master Linear Model'!$B$2)/'Master Linear Model'!$A$2)),('Master Linear Model'!$B$7/2))</f>
        <v>169.32109525282902</v>
      </c>
      <c r="W1075" s="10">
        <f>IF(R1075&lt;'Master Linear Model'!$B$8, (10^((R1075-'Master Linear Model'!$B$2)/'Master Linear Model'!$A$2)),('Master Linear Model'!$B$7/2))</f>
        <v>180.24578449446776</v>
      </c>
      <c r="X1075" s="10">
        <f>AVERAGE(V1075:W1075)</f>
        <v>174.78343987364838</v>
      </c>
      <c r="Y1075" s="10">
        <f>STDEV(V1075:W1075)</f>
        <v>7.7249218451184678</v>
      </c>
      <c r="Z1075" s="10">
        <f>X1075/O1075</f>
        <v>34.956687974729675</v>
      </c>
      <c r="AA1075" s="10">
        <f>Y1075/O1075</f>
        <v>1.5449843690236935</v>
      </c>
      <c r="AB1075" s="10">
        <f>(Z1075*N1075)/K1075</f>
        <v>174.78343987364838</v>
      </c>
      <c r="AC1075" s="10">
        <f>(AA1075*N1075)/K1075</f>
        <v>7.7249218451184678</v>
      </c>
      <c r="AD1075" s="10">
        <f>AB1075*100</f>
        <v>17478.343987364839</v>
      </c>
      <c r="AE1075" s="10">
        <f>AC1075*100</f>
        <v>772.49218451184674</v>
      </c>
      <c r="AJ1075" s="4" t="s">
        <v>776</v>
      </c>
      <c r="AK1075" s="4" t="s">
        <v>789</v>
      </c>
      <c r="AL1075" s="4" t="s">
        <v>44</v>
      </c>
      <c r="AM1075" s="4" t="s">
        <v>44</v>
      </c>
      <c r="AN1075" s="4">
        <v>94.038537540936204</v>
      </c>
    </row>
    <row r="1076" spans="1:40">
      <c r="A1076" s="10" t="s">
        <v>383</v>
      </c>
      <c r="B1076" s="10" t="s">
        <v>61</v>
      </c>
      <c r="D1076" s="4" t="s">
        <v>49</v>
      </c>
      <c r="E1076" s="5">
        <v>44621</v>
      </c>
      <c r="F1076" s="5">
        <v>44621</v>
      </c>
      <c r="G1076" s="4" t="s">
        <v>312</v>
      </c>
      <c r="H1076" s="4" t="s">
        <v>518</v>
      </c>
      <c r="I1076" s="4" t="s">
        <v>154</v>
      </c>
      <c r="J1076" s="4" t="s">
        <v>437</v>
      </c>
      <c r="K1076" s="4">
        <v>10</v>
      </c>
      <c r="L1076" s="5">
        <v>44621</v>
      </c>
      <c r="M1076" s="4" t="s">
        <v>224</v>
      </c>
      <c r="N1076" s="4">
        <v>50</v>
      </c>
      <c r="O1076" s="4">
        <v>5</v>
      </c>
      <c r="P1076" s="5">
        <v>44622</v>
      </c>
      <c r="Q1076" s="6" t="s">
        <v>47</v>
      </c>
      <c r="R1076" s="6">
        <v>40.250142009999998</v>
      </c>
      <c r="S1076" s="6">
        <v>25.57962148</v>
      </c>
      <c r="T1076" s="6">
        <v>25.31762543</v>
      </c>
      <c r="AJ1076" s="4" t="s">
        <v>776</v>
      </c>
      <c r="AK1076" s="4" t="s">
        <v>790</v>
      </c>
      <c r="AL1076" s="4" t="s">
        <v>44</v>
      </c>
      <c r="AM1076" s="4" t="s">
        <v>44</v>
      </c>
      <c r="AN1076" s="4">
        <v>94.038537540936204</v>
      </c>
    </row>
    <row r="1077" spans="1:40">
      <c r="A1077" s="10" t="s">
        <v>282</v>
      </c>
      <c r="B1077" s="10" t="s">
        <v>200</v>
      </c>
      <c r="D1077" s="4" t="s">
        <v>49</v>
      </c>
      <c r="E1077" s="5">
        <v>44619</v>
      </c>
      <c r="F1077" s="5">
        <v>44620</v>
      </c>
      <c r="G1077" s="4" t="s">
        <v>312</v>
      </c>
      <c r="H1077" s="4" t="s">
        <v>518</v>
      </c>
      <c r="I1077" s="4" t="s">
        <v>154</v>
      </c>
      <c r="J1077" s="4" t="s">
        <v>437</v>
      </c>
      <c r="K1077" s="4">
        <v>10</v>
      </c>
      <c r="L1077" s="5">
        <v>44620</v>
      </c>
      <c r="M1077" s="4" t="s">
        <v>224</v>
      </c>
      <c r="N1077" s="4">
        <v>47</v>
      </c>
      <c r="O1077" s="4">
        <v>5</v>
      </c>
      <c r="P1077" s="5">
        <v>44621</v>
      </c>
      <c r="Q1077" s="6">
        <v>38.690779339999999</v>
      </c>
      <c r="R1077" s="6">
        <v>37.190097010000002</v>
      </c>
      <c r="S1077" s="6">
        <v>25.982023829999999</v>
      </c>
      <c r="T1077" s="6">
        <v>25.777234799999999</v>
      </c>
      <c r="AJ1077" s="4" t="s">
        <v>748</v>
      </c>
      <c r="AK1077" s="4" t="s">
        <v>791</v>
      </c>
      <c r="AL1077" s="4" t="s">
        <v>44</v>
      </c>
      <c r="AM1077" s="4" t="s">
        <v>44</v>
      </c>
      <c r="AN1077" s="4">
        <v>88.925236284031399</v>
      </c>
    </row>
    <row r="1078" spans="1:40">
      <c r="A1078" s="10" t="s">
        <v>273</v>
      </c>
      <c r="B1078" s="10" t="s">
        <v>200</v>
      </c>
      <c r="D1078" s="4" t="s">
        <v>49</v>
      </c>
      <c r="E1078" s="5">
        <v>44619</v>
      </c>
      <c r="F1078" s="5">
        <v>44620</v>
      </c>
      <c r="G1078" s="4" t="s">
        <v>312</v>
      </c>
      <c r="H1078" s="4" t="s">
        <v>518</v>
      </c>
      <c r="I1078" s="4" t="s">
        <v>154</v>
      </c>
      <c r="J1078" s="4" t="s">
        <v>437</v>
      </c>
      <c r="K1078" s="4">
        <v>10</v>
      </c>
      <c r="L1078" s="5">
        <v>44620</v>
      </c>
      <c r="M1078" s="4" t="s">
        <v>224</v>
      </c>
      <c r="N1078" s="4">
        <v>46</v>
      </c>
      <c r="O1078" s="4">
        <v>5</v>
      </c>
      <c r="P1078" s="5">
        <v>44621</v>
      </c>
      <c r="Q1078" s="6">
        <v>39.810576990000001</v>
      </c>
      <c r="R1078" s="6">
        <v>38.808151809999998</v>
      </c>
      <c r="S1078" s="6">
        <v>26.095925080000001</v>
      </c>
      <c r="T1078" s="6">
        <v>26.111913359999999</v>
      </c>
      <c r="AJ1078" s="4" t="s">
        <v>748</v>
      </c>
      <c r="AK1078" s="4" t="s">
        <v>792</v>
      </c>
      <c r="AL1078" s="4" t="s">
        <v>44</v>
      </c>
      <c r="AM1078" s="4" t="s">
        <v>44</v>
      </c>
      <c r="AN1078" s="4">
        <v>88.925236284031399</v>
      </c>
    </row>
    <row r="1079" spans="1:40">
      <c r="A1079" s="10" t="s">
        <v>58</v>
      </c>
      <c r="B1079" s="10" t="s">
        <v>59</v>
      </c>
      <c r="D1079" s="4" t="s">
        <v>42</v>
      </c>
      <c r="E1079" s="5">
        <v>44256</v>
      </c>
      <c r="F1079" s="5">
        <v>44621</v>
      </c>
      <c r="G1079" s="4" t="s">
        <v>312</v>
      </c>
      <c r="H1079" s="4" t="s">
        <v>518</v>
      </c>
      <c r="I1079" s="4" t="s">
        <v>154</v>
      </c>
      <c r="J1079" s="4" t="s">
        <v>437</v>
      </c>
      <c r="K1079" s="4">
        <v>10</v>
      </c>
      <c r="L1079" s="5">
        <v>44621</v>
      </c>
      <c r="M1079" s="4" t="s">
        <v>224</v>
      </c>
      <c r="N1079" s="4">
        <v>50</v>
      </c>
      <c r="O1079" s="4">
        <v>5</v>
      </c>
      <c r="P1079" s="5">
        <v>44622</v>
      </c>
      <c r="Q1079" s="6" t="s">
        <v>47</v>
      </c>
      <c r="R1079" s="6" t="s">
        <v>47</v>
      </c>
      <c r="S1079" s="6">
        <v>25.796527439999998</v>
      </c>
      <c r="T1079" s="6">
        <v>25.8769761</v>
      </c>
      <c r="V1079" s="10">
        <f>IF(Q1079&lt;'Master Linear Model'!$B$8, (10^((Q1079-'Master Linear Model'!$B$2)/'Master Linear Model'!$A$2)),('Master Linear Model'!$B$7/2))</f>
        <v>10</v>
      </c>
      <c r="W1079" s="10">
        <f>IF(R1079&lt;'Master Linear Model'!$B$8, (10^((R1079-'Master Linear Model'!$B$2)/'Master Linear Model'!$A$2)),('Master Linear Model'!$B$7/2))</f>
        <v>10</v>
      </c>
      <c r="X1079" s="10">
        <f>AVERAGE(V1079:W1079)</f>
        <v>10</v>
      </c>
      <c r="Y1079" s="10">
        <f>STDEV(V1079:W1079)</f>
        <v>0</v>
      </c>
      <c r="Z1079" s="10">
        <f>X1079/O1079</f>
        <v>2</v>
      </c>
      <c r="AA1079" s="10">
        <f>Y1079/O1079</f>
        <v>0</v>
      </c>
      <c r="AB1079" s="10">
        <f>(Z1079*N1079)/K1079</f>
        <v>10</v>
      </c>
      <c r="AC1079" s="10">
        <f>(AA1079*N1079)/K1079</f>
        <v>0</v>
      </c>
      <c r="AD1079" s="10">
        <f>AB1079*100</f>
        <v>1000</v>
      </c>
      <c r="AE1079" s="10">
        <f>AC1079*100</f>
        <v>0</v>
      </c>
      <c r="AJ1079" s="4" t="s">
        <v>776</v>
      </c>
      <c r="AK1079" s="4" t="s">
        <v>793</v>
      </c>
      <c r="AL1079" s="4" t="s">
        <v>44</v>
      </c>
      <c r="AM1079" s="4" t="s">
        <v>44</v>
      </c>
      <c r="AN1079" s="4">
        <v>94.038537540936204</v>
      </c>
    </row>
    <row r="1080" spans="1:40">
      <c r="A1080" s="10" t="s">
        <v>58</v>
      </c>
      <c r="B1080" s="10" t="s">
        <v>59</v>
      </c>
      <c r="D1080" s="4" t="s">
        <v>49</v>
      </c>
      <c r="E1080" s="5">
        <v>44622</v>
      </c>
      <c r="F1080" s="5">
        <v>44622</v>
      </c>
      <c r="G1080" s="4" t="s">
        <v>312</v>
      </c>
      <c r="H1080" s="4" t="s">
        <v>518</v>
      </c>
      <c r="I1080" s="4" t="s">
        <v>154</v>
      </c>
      <c r="J1080" s="4" t="s">
        <v>437</v>
      </c>
      <c r="K1080" s="4">
        <v>10</v>
      </c>
      <c r="L1080" s="5">
        <v>44622</v>
      </c>
      <c r="M1080" s="4" t="s">
        <v>224</v>
      </c>
      <c r="N1080" s="4">
        <v>44</v>
      </c>
      <c r="O1080" s="4">
        <v>5</v>
      </c>
      <c r="P1080" s="5">
        <v>44623</v>
      </c>
      <c r="Q1080" s="6" t="s">
        <v>47</v>
      </c>
      <c r="R1080" s="6" t="s">
        <v>47</v>
      </c>
      <c r="S1080" s="6">
        <v>23.989529409999999</v>
      </c>
      <c r="T1080" s="6">
        <v>23.79516267</v>
      </c>
      <c r="AJ1080" s="4" t="s">
        <v>784</v>
      </c>
      <c r="AK1080" s="4" t="s">
        <v>794</v>
      </c>
      <c r="AL1080" s="4" t="s">
        <v>44</v>
      </c>
      <c r="AM1080" s="4" t="s">
        <v>44</v>
      </c>
      <c r="AN1080" s="4">
        <v>75.022698759462003</v>
      </c>
    </row>
    <row r="1081" spans="1:40">
      <c r="A1081" s="10" t="s">
        <v>152</v>
      </c>
      <c r="B1081" s="10" t="s">
        <v>59</v>
      </c>
      <c r="D1081" s="4" t="s">
        <v>49</v>
      </c>
      <c r="E1081" s="5">
        <v>44622</v>
      </c>
      <c r="F1081" s="5">
        <v>44622</v>
      </c>
      <c r="G1081" s="4" t="s">
        <v>312</v>
      </c>
      <c r="H1081" s="4" t="s">
        <v>518</v>
      </c>
      <c r="I1081" s="4" t="s">
        <v>154</v>
      </c>
      <c r="J1081" s="4" t="s">
        <v>437</v>
      </c>
      <c r="K1081" s="4">
        <v>10</v>
      </c>
      <c r="L1081" s="5">
        <v>44622</v>
      </c>
      <c r="M1081" s="4" t="s">
        <v>224</v>
      </c>
      <c r="N1081" s="4">
        <v>47</v>
      </c>
      <c r="O1081" s="4">
        <v>5</v>
      </c>
      <c r="P1081" s="5">
        <v>44623</v>
      </c>
      <c r="Q1081" s="6">
        <v>35.757067399999997</v>
      </c>
      <c r="R1081" s="6">
        <v>35.847755530000001</v>
      </c>
      <c r="S1081" s="6">
        <v>27.10500292</v>
      </c>
      <c r="T1081" s="6">
        <v>27.147355350000002</v>
      </c>
      <c r="AJ1081" s="4" t="s">
        <v>784</v>
      </c>
      <c r="AK1081" s="4" t="s">
        <v>795</v>
      </c>
      <c r="AL1081" s="4" t="s">
        <v>44</v>
      </c>
      <c r="AM1081" s="4" t="s">
        <v>44</v>
      </c>
      <c r="AN1081" s="4">
        <v>75.022698759462003</v>
      </c>
    </row>
    <row r="1082" spans="1:40">
      <c r="A1082" s="10" t="s">
        <v>234</v>
      </c>
      <c r="B1082" s="10" t="s">
        <v>200</v>
      </c>
      <c r="D1082" s="4" t="s">
        <v>49</v>
      </c>
      <c r="E1082" s="5">
        <v>44621</v>
      </c>
      <c r="F1082" s="5">
        <v>44621</v>
      </c>
      <c r="G1082" s="4" t="s">
        <v>312</v>
      </c>
      <c r="H1082" s="4" t="s">
        <v>518</v>
      </c>
      <c r="I1082" s="4" t="s">
        <v>154</v>
      </c>
      <c r="J1082" s="4" t="s">
        <v>437</v>
      </c>
      <c r="K1082" s="4">
        <v>10</v>
      </c>
      <c r="L1082" s="5">
        <v>44621</v>
      </c>
      <c r="M1082" s="4" t="s">
        <v>224</v>
      </c>
      <c r="N1082" s="4">
        <v>50</v>
      </c>
      <c r="O1082" s="4">
        <v>5</v>
      </c>
      <c r="P1082" s="5">
        <v>44622</v>
      </c>
      <c r="Q1082" s="6">
        <v>42.594630379999998</v>
      </c>
      <c r="R1082" s="6" t="s">
        <v>47</v>
      </c>
      <c r="S1082" s="6">
        <v>25.422836279999999</v>
      </c>
      <c r="T1082" s="6">
        <v>26.382234570000001</v>
      </c>
      <c r="AJ1082" s="4" t="s">
        <v>776</v>
      </c>
      <c r="AK1082" s="4" t="s">
        <v>796</v>
      </c>
      <c r="AL1082" s="4" t="s">
        <v>44</v>
      </c>
      <c r="AM1082" s="4" t="s">
        <v>44</v>
      </c>
      <c r="AN1082" s="4">
        <v>94.038537540936204</v>
      </c>
    </row>
    <row r="1083" spans="1:40">
      <c r="A1083" s="10" t="s">
        <v>232</v>
      </c>
      <c r="B1083" s="10" t="s">
        <v>200</v>
      </c>
      <c r="D1083" s="4" t="s">
        <v>49</v>
      </c>
      <c r="E1083" s="5">
        <v>44621</v>
      </c>
      <c r="F1083" s="5">
        <v>44621</v>
      </c>
      <c r="G1083" s="4" t="s">
        <v>312</v>
      </c>
      <c r="H1083" s="4" t="s">
        <v>518</v>
      </c>
      <c r="I1083" s="4" t="s">
        <v>154</v>
      </c>
      <c r="J1083" s="4" t="s">
        <v>437</v>
      </c>
      <c r="K1083" s="4">
        <v>10</v>
      </c>
      <c r="L1083" s="5">
        <v>44621</v>
      </c>
      <c r="M1083" s="4" t="s">
        <v>224</v>
      </c>
      <c r="N1083" s="4">
        <v>47</v>
      </c>
      <c r="O1083" s="4">
        <v>5</v>
      </c>
      <c r="P1083" s="5">
        <v>44622</v>
      </c>
      <c r="Q1083" s="6" t="s">
        <v>47</v>
      </c>
      <c r="R1083" s="6" t="s">
        <v>47</v>
      </c>
      <c r="S1083" s="6">
        <v>26.088080919999999</v>
      </c>
      <c r="T1083" s="6">
        <v>25.713968000000001</v>
      </c>
      <c r="AJ1083" s="4" t="s">
        <v>776</v>
      </c>
      <c r="AK1083" s="4" t="s">
        <v>797</v>
      </c>
      <c r="AL1083" s="4" t="s">
        <v>44</v>
      </c>
      <c r="AM1083" s="4" t="s">
        <v>44</v>
      </c>
      <c r="AN1083" s="4">
        <v>94.038537540936204</v>
      </c>
    </row>
    <row r="1084" spans="1:40">
      <c r="A1084" s="10" t="s">
        <v>263</v>
      </c>
      <c r="B1084" s="10" t="s">
        <v>228</v>
      </c>
      <c r="D1084" s="4" t="s">
        <v>49</v>
      </c>
      <c r="E1084" s="5">
        <v>44621</v>
      </c>
      <c r="F1084" s="5">
        <v>44621</v>
      </c>
      <c r="G1084" s="4" t="s">
        <v>312</v>
      </c>
      <c r="H1084" s="4" t="s">
        <v>518</v>
      </c>
      <c r="I1084" s="4" t="s">
        <v>154</v>
      </c>
      <c r="J1084" s="4" t="s">
        <v>437</v>
      </c>
      <c r="K1084" s="4">
        <v>10</v>
      </c>
      <c r="L1084" s="5">
        <v>44621</v>
      </c>
      <c r="M1084" s="4" t="s">
        <v>224</v>
      </c>
      <c r="N1084" s="4">
        <v>50</v>
      </c>
      <c r="O1084" s="4">
        <v>5</v>
      </c>
      <c r="P1084" s="5">
        <v>44622</v>
      </c>
      <c r="Q1084" s="6" t="s">
        <v>47</v>
      </c>
      <c r="R1084" s="6" t="s">
        <v>47</v>
      </c>
      <c r="S1084" s="6">
        <v>25.42867966</v>
      </c>
      <c r="T1084" s="6">
        <v>25.700803799999999</v>
      </c>
      <c r="AJ1084" s="4" t="s">
        <v>776</v>
      </c>
      <c r="AK1084" s="4" t="s">
        <v>798</v>
      </c>
      <c r="AL1084" s="4" t="s">
        <v>44</v>
      </c>
      <c r="AM1084" s="4" t="s">
        <v>44</v>
      </c>
      <c r="AN1084" s="4">
        <v>94.038537540936204</v>
      </c>
    </row>
    <row r="1085" spans="1:40">
      <c r="A1085" s="10" t="s">
        <v>598</v>
      </c>
      <c r="B1085" s="10" t="s">
        <v>61</v>
      </c>
      <c r="D1085" s="4" t="s">
        <v>49</v>
      </c>
      <c r="E1085" s="5">
        <v>44621</v>
      </c>
      <c r="F1085" s="5">
        <v>44621</v>
      </c>
      <c r="G1085" s="4" t="s">
        <v>312</v>
      </c>
      <c r="H1085" s="4" t="s">
        <v>518</v>
      </c>
      <c r="I1085" s="4" t="s">
        <v>154</v>
      </c>
      <c r="J1085" s="4" t="s">
        <v>437</v>
      </c>
      <c r="K1085" s="4">
        <v>10</v>
      </c>
      <c r="L1085" s="5">
        <v>44621</v>
      </c>
      <c r="M1085" s="4" t="s">
        <v>224</v>
      </c>
      <c r="N1085" s="4">
        <v>50</v>
      </c>
      <c r="O1085" s="4">
        <v>5</v>
      </c>
      <c r="P1085" s="5">
        <v>44622</v>
      </c>
      <c r="Q1085" s="6" t="s">
        <v>47</v>
      </c>
      <c r="R1085" s="6" t="s">
        <v>47</v>
      </c>
      <c r="S1085" s="6">
        <v>25.151724049999999</v>
      </c>
      <c r="T1085" s="6">
        <v>25.067979449999999</v>
      </c>
      <c r="AJ1085" s="4" t="s">
        <v>776</v>
      </c>
      <c r="AK1085" s="4" t="s">
        <v>799</v>
      </c>
      <c r="AL1085" s="4" t="s">
        <v>44</v>
      </c>
      <c r="AM1085" s="4" t="s">
        <v>44</v>
      </c>
      <c r="AN1085" s="4">
        <v>94.038537540936204</v>
      </c>
    </row>
    <row r="1086" spans="1:40">
      <c r="A1086" s="10" t="s">
        <v>646</v>
      </c>
      <c r="B1086" s="10" t="s">
        <v>228</v>
      </c>
      <c r="D1086" s="4" t="s">
        <v>49</v>
      </c>
      <c r="E1086" s="5">
        <v>44621</v>
      </c>
      <c r="F1086" s="5">
        <v>44621</v>
      </c>
      <c r="G1086" s="4" t="s">
        <v>312</v>
      </c>
      <c r="H1086" s="4" t="s">
        <v>518</v>
      </c>
      <c r="I1086" s="4" t="s">
        <v>154</v>
      </c>
      <c r="J1086" s="4" t="s">
        <v>437</v>
      </c>
      <c r="K1086" s="4">
        <v>10</v>
      </c>
      <c r="L1086" s="5">
        <v>44621</v>
      </c>
      <c r="M1086" s="4" t="s">
        <v>224</v>
      </c>
      <c r="N1086" s="4">
        <v>50</v>
      </c>
      <c r="O1086" s="4">
        <v>5</v>
      </c>
      <c r="P1086" s="5">
        <v>44622</v>
      </c>
      <c r="Q1086" s="6" t="s">
        <v>47</v>
      </c>
      <c r="R1086" s="6" t="s">
        <v>47</v>
      </c>
      <c r="S1086" s="6">
        <v>25.677859999999999</v>
      </c>
      <c r="T1086" s="6">
        <v>25.74390764</v>
      </c>
      <c r="AJ1086" s="4" t="s">
        <v>776</v>
      </c>
      <c r="AK1086" s="4" t="s">
        <v>800</v>
      </c>
      <c r="AL1086" s="4" t="s">
        <v>44</v>
      </c>
      <c r="AM1086" s="4" t="s">
        <v>44</v>
      </c>
      <c r="AN1086" s="4">
        <v>94.038537540936204</v>
      </c>
    </row>
    <row r="1087" spans="1:40">
      <c r="A1087" s="10" t="s">
        <v>275</v>
      </c>
      <c r="B1087" s="10" t="s">
        <v>200</v>
      </c>
      <c r="D1087" s="4" t="s">
        <v>49</v>
      </c>
      <c r="E1087" s="5">
        <v>44619</v>
      </c>
      <c r="F1087" s="5">
        <v>44620</v>
      </c>
      <c r="G1087" s="4" t="s">
        <v>312</v>
      </c>
      <c r="H1087" s="4" t="s">
        <v>518</v>
      </c>
      <c r="I1087" s="4" t="s">
        <v>154</v>
      </c>
      <c r="J1087" s="4" t="s">
        <v>437</v>
      </c>
      <c r="K1087" s="4">
        <v>10</v>
      </c>
      <c r="L1087" s="5">
        <v>44620</v>
      </c>
      <c r="M1087" s="4" t="s">
        <v>224</v>
      </c>
      <c r="N1087" s="4">
        <v>48</v>
      </c>
      <c r="O1087" s="4">
        <v>5</v>
      </c>
      <c r="P1087" s="5">
        <v>44621</v>
      </c>
      <c r="Q1087" s="6">
        <v>38.204923379999997</v>
      </c>
      <c r="R1087" s="6">
        <v>39.197488530000001</v>
      </c>
      <c r="S1087" s="6">
        <v>24.792982989999999</v>
      </c>
      <c r="T1087" s="6">
        <v>24.831151309999999</v>
      </c>
      <c r="AJ1087" s="4" t="s">
        <v>801</v>
      </c>
      <c r="AK1087" s="4" t="s">
        <v>802</v>
      </c>
      <c r="AL1087" s="4" t="s">
        <v>154</v>
      </c>
      <c r="AM1087" s="4" t="s">
        <v>44</v>
      </c>
    </row>
    <row r="1088" spans="1:40">
      <c r="A1088" s="10" t="s">
        <v>602</v>
      </c>
      <c r="B1088" s="10" t="s">
        <v>200</v>
      </c>
      <c r="D1088" s="4" t="s">
        <v>49</v>
      </c>
      <c r="E1088" s="5">
        <v>44619</v>
      </c>
      <c r="F1088" s="5">
        <v>44620</v>
      </c>
      <c r="G1088" s="4" t="s">
        <v>312</v>
      </c>
      <c r="H1088" s="4" t="s">
        <v>518</v>
      </c>
      <c r="I1088" s="4" t="s">
        <v>154</v>
      </c>
      <c r="J1088" s="4" t="s">
        <v>437</v>
      </c>
      <c r="K1088" s="4">
        <v>10</v>
      </c>
      <c r="L1088" s="5">
        <v>44620</v>
      </c>
      <c r="M1088" s="4" t="s">
        <v>224</v>
      </c>
      <c r="N1088" s="4">
        <v>48</v>
      </c>
      <c r="O1088" s="4">
        <v>5</v>
      </c>
      <c r="P1088" s="5">
        <v>44621</v>
      </c>
      <c r="Q1088" s="6">
        <v>35.831877499999997</v>
      </c>
      <c r="R1088" s="6">
        <v>37.315653019999999</v>
      </c>
      <c r="S1088" s="6">
        <v>26.69409624</v>
      </c>
      <c r="T1088" s="6">
        <v>26.815567170000001</v>
      </c>
      <c r="AJ1088" s="4" t="s">
        <v>748</v>
      </c>
      <c r="AK1088" s="4" t="s">
        <v>803</v>
      </c>
      <c r="AL1088" s="4" t="s">
        <v>44</v>
      </c>
      <c r="AM1088" s="4" t="s">
        <v>44</v>
      </c>
      <c r="AN1088" s="4">
        <v>88.925236284031399</v>
      </c>
    </row>
    <row r="1089" spans="1:40">
      <c r="A1089" s="10" t="s">
        <v>604</v>
      </c>
      <c r="B1089" s="10" t="s">
        <v>200</v>
      </c>
      <c r="D1089" s="4" t="s">
        <v>49</v>
      </c>
      <c r="E1089" s="5">
        <v>44619</v>
      </c>
      <c r="F1089" s="5">
        <v>44620</v>
      </c>
      <c r="G1089" s="4" t="s">
        <v>312</v>
      </c>
      <c r="H1089" s="4" t="s">
        <v>518</v>
      </c>
      <c r="I1089" s="4" t="s">
        <v>154</v>
      </c>
      <c r="J1089" s="4" t="s">
        <v>437</v>
      </c>
      <c r="K1089" s="4">
        <v>10</v>
      </c>
      <c r="L1089" s="5">
        <v>44620</v>
      </c>
      <c r="M1089" s="4" t="s">
        <v>224</v>
      </c>
      <c r="N1089" s="4">
        <v>48</v>
      </c>
      <c r="O1089" s="4">
        <v>5</v>
      </c>
      <c r="P1089" s="5">
        <v>44621</v>
      </c>
      <c r="Q1089" s="6">
        <v>36.776752309999999</v>
      </c>
      <c r="R1089" s="6">
        <v>36.721867099999997</v>
      </c>
      <c r="S1089" s="6">
        <v>27.013690610000001</v>
      </c>
      <c r="T1089" s="6">
        <v>27.136985580000001</v>
      </c>
      <c r="AJ1089" s="4" t="s">
        <v>748</v>
      </c>
      <c r="AK1089" s="4" t="s">
        <v>804</v>
      </c>
      <c r="AL1089" s="4" t="s">
        <v>44</v>
      </c>
      <c r="AM1089" s="4" t="s">
        <v>44</v>
      </c>
      <c r="AN1089" s="4">
        <v>88.925236284031399</v>
      </c>
    </row>
    <row r="1090" spans="1:40">
      <c r="A1090" s="10" t="s">
        <v>209</v>
      </c>
      <c r="B1090" s="10" t="s">
        <v>200</v>
      </c>
      <c r="D1090" s="4" t="s">
        <v>49</v>
      </c>
      <c r="E1090" s="5">
        <v>44621</v>
      </c>
      <c r="F1090" s="5">
        <v>44621</v>
      </c>
      <c r="G1090" s="4" t="s">
        <v>312</v>
      </c>
      <c r="H1090" s="4" t="s">
        <v>518</v>
      </c>
      <c r="I1090" s="4" t="s">
        <v>154</v>
      </c>
      <c r="J1090" s="4" t="s">
        <v>437</v>
      </c>
      <c r="K1090" s="4">
        <v>10</v>
      </c>
      <c r="L1090" s="5">
        <v>44621</v>
      </c>
      <c r="M1090" s="4" t="s">
        <v>224</v>
      </c>
      <c r="N1090" s="4">
        <v>50</v>
      </c>
      <c r="O1090" s="4">
        <v>5</v>
      </c>
      <c r="P1090" s="5">
        <v>44622</v>
      </c>
      <c r="Q1090" s="6">
        <v>43.57455848</v>
      </c>
      <c r="R1090" s="6">
        <v>42.268792740000002</v>
      </c>
      <c r="S1090" s="6">
        <v>26.849610779999999</v>
      </c>
      <c r="T1090" s="6">
        <v>26.16621808</v>
      </c>
      <c r="AJ1090" s="4" t="s">
        <v>776</v>
      </c>
      <c r="AK1090" s="4" t="s">
        <v>805</v>
      </c>
      <c r="AL1090" s="4" t="s">
        <v>44</v>
      </c>
      <c r="AM1090" s="4" t="s">
        <v>44</v>
      </c>
      <c r="AN1090" s="4">
        <v>94.038537540936204</v>
      </c>
    </row>
    <row r="1091" spans="1:40">
      <c r="A1091" s="10" t="s">
        <v>616</v>
      </c>
      <c r="B1091" s="10" t="s">
        <v>61</v>
      </c>
      <c r="D1091" s="4" t="s">
        <v>49</v>
      </c>
      <c r="E1091" s="5">
        <v>44621</v>
      </c>
      <c r="F1091" s="5">
        <v>44621</v>
      </c>
      <c r="G1091" s="4" t="s">
        <v>312</v>
      </c>
      <c r="H1091" s="4" t="s">
        <v>518</v>
      </c>
      <c r="I1091" s="4" t="s">
        <v>154</v>
      </c>
      <c r="J1091" s="4" t="s">
        <v>437</v>
      </c>
      <c r="K1091" s="4">
        <v>10</v>
      </c>
      <c r="L1091" s="5">
        <v>44621</v>
      </c>
      <c r="M1091" s="4" t="s">
        <v>224</v>
      </c>
      <c r="N1091" s="4">
        <v>51</v>
      </c>
      <c r="O1091" s="4">
        <v>5</v>
      </c>
      <c r="P1091" s="5">
        <v>44622</v>
      </c>
      <c r="Q1091" s="6" t="s">
        <v>47</v>
      </c>
      <c r="R1091" s="6" t="s">
        <v>47</v>
      </c>
      <c r="S1091" s="6">
        <v>33.143530259999999</v>
      </c>
      <c r="T1091" s="6">
        <v>34.227117550000003</v>
      </c>
      <c r="AJ1091" s="4" t="s">
        <v>776</v>
      </c>
      <c r="AK1091" s="4" t="s">
        <v>806</v>
      </c>
      <c r="AL1091" s="4" t="s">
        <v>44</v>
      </c>
      <c r="AM1091" s="4" t="s">
        <v>44</v>
      </c>
      <c r="AN1091" s="4">
        <v>94.038537540936204</v>
      </c>
    </row>
    <row r="1092" spans="1:40">
      <c r="A1092" s="10" t="s">
        <v>394</v>
      </c>
      <c r="B1092" s="10" t="s">
        <v>61</v>
      </c>
      <c r="D1092" s="4" t="s">
        <v>49</v>
      </c>
      <c r="E1092" s="5">
        <v>44621</v>
      </c>
      <c r="F1092" s="5">
        <v>44621</v>
      </c>
      <c r="G1092" s="4" t="s">
        <v>312</v>
      </c>
      <c r="H1092" s="4" t="s">
        <v>518</v>
      </c>
      <c r="I1092" s="4" t="s">
        <v>154</v>
      </c>
      <c r="J1092" s="4" t="s">
        <v>437</v>
      </c>
      <c r="K1092" s="4">
        <v>10</v>
      </c>
      <c r="L1092" s="5">
        <v>44621</v>
      </c>
      <c r="M1092" s="4" t="s">
        <v>224</v>
      </c>
      <c r="N1092" s="4">
        <v>50</v>
      </c>
      <c r="O1092" s="4">
        <v>5</v>
      </c>
      <c r="P1092" s="5">
        <v>44622</v>
      </c>
      <c r="Q1092" s="6" t="s">
        <v>47</v>
      </c>
      <c r="R1092" s="6" t="s">
        <v>47</v>
      </c>
      <c r="S1092" s="6">
        <v>24.715795279999998</v>
      </c>
      <c r="T1092" s="6">
        <v>25.071164799999998</v>
      </c>
      <c r="AJ1092" s="4" t="s">
        <v>776</v>
      </c>
      <c r="AK1092" s="4" t="s">
        <v>807</v>
      </c>
      <c r="AL1092" s="4" t="s">
        <v>44</v>
      </c>
      <c r="AM1092" s="4" t="s">
        <v>44</v>
      </c>
      <c r="AN1092" s="4">
        <v>94.038537540936204</v>
      </c>
    </row>
    <row r="1093" spans="1:40">
      <c r="A1093" s="10" t="s">
        <v>208</v>
      </c>
      <c r="B1093" s="10" t="s">
        <v>200</v>
      </c>
      <c r="D1093" s="4" t="s">
        <v>49</v>
      </c>
      <c r="E1093" s="5">
        <v>44621</v>
      </c>
      <c r="F1093" s="5">
        <v>44621</v>
      </c>
      <c r="G1093" s="4" t="s">
        <v>312</v>
      </c>
      <c r="H1093" s="4" t="s">
        <v>518</v>
      </c>
      <c r="I1093" s="4" t="s">
        <v>154</v>
      </c>
      <c r="J1093" s="4" t="s">
        <v>437</v>
      </c>
      <c r="K1093" s="4">
        <v>10</v>
      </c>
      <c r="L1093" s="5">
        <v>44621</v>
      </c>
      <c r="M1093" s="4" t="s">
        <v>224</v>
      </c>
      <c r="N1093" s="4">
        <v>49</v>
      </c>
      <c r="O1093" s="4">
        <v>5</v>
      </c>
      <c r="P1093" s="5">
        <v>44622</v>
      </c>
      <c r="Q1093" s="6" t="s">
        <v>47</v>
      </c>
      <c r="R1093" s="6">
        <v>40.031227889999997</v>
      </c>
      <c r="S1093" s="6">
        <v>25.96562466</v>
      </c>
      <c r="T1093" s="6">
        <v>25.779613470000001</v>
      </c>
      <c r="AJ1093" s="4" t="s">
        <v>776</v>
      </c>
      <c r="AK1093" s="4" t="s">
        <v>808</v>
      </c>
      <c r="AL1093" s="4" t="s">
        <v>44</v>
      </c>
      <c r="AM1093" s="4" t="s">
        <v>44</v>
      </c>
      <c r="AN1093" s="4">
        <v>94.038537540936204</v>
      </c>
    </row>
    <row r="1094" spans="1:40">
      <c r="A1094" s="10" t="s">
        <v>87</v>
      </c>
      <c r="B1094" s="10" t="s">
        <v>61</v>
      </c>
      <c r="D1094" s="4" t="s">
        <v>49</v>
      </c>
      <c r="E1094" s="5">
        <v>44621</v>
      </c>
      <c r="F1094" s="5">
        <v>44621</v>
      </c>
      <c r="G1094" s="4" t="s">
        <v>312</v>
      </c>
      <c r="H1094" s="4" t="s">
        <v>518</v>
      </c>
      <c r="I1094" s="4" t="s">
        <v>154</v>
      </c>
      <c r="J1094" s="4" t="s">
        <v>437</v>
      </c>
      <c r="K1094" s="4">
        <v>10</v>
      </c>
      <c r="L1094" s="5">
        <v>44621</v>
      </c>
      <c r="M1094" s="4" t="s">
        <v>224</v>
      </c>
      <c r="N1094" s="4">
        <v>49</v>
      </c>
      <c r="O1094" s="4">
        <v>5</v>
      </c>
      <c r="P1094" s="5">
        <v>44622</v>
      </c>
      <c r="Q1094" s="6" t="s">
        <v>47</v>
      </c>
      <c r="R1094" s="6">
        <v>40.743646269999999</v>
      </c>
      <c r="S1094" s="6">
        <v>25.63124943</v>
      </c>
      <c r="T1094" s="6">
        <v>25.277149229999999</v>
      </c>
      <c r="AJ1094" s="4" t="s">
        <v>776</v>
      </c>
      <c r="AK1094" s="4" t="s">
        <v>809</v>
      </c>
      <c r="AL1094" s="4" t="s">
        <v>44</v>
      </c>
      <c r="AM1094" s="4" t="s">
        <v>44</v>
      </c>
      <c r="AN1094" s="4">
        <v>94.038537540936204</v>
      </c>
    </row>
    <row r="1095" spans="1:40">
      <c r="A1095" s="10" t="s">
        <v>810</v>
      </c>
      <c r="B1095" s="10" t="s">
        <v>811</v>
      </c>
      <c r="D1095" s="4" t="s">
        <v>42</v>
      </c>
      <c r="E1095" s="5">
        <v>44624</v>
      </c>
      <c r="F1095" s="5">
        <v>44624</v>
      </c>
      <c r="G1095" s="4" t="s">
        <v>312</v>
      </c>
      <c r="H1095" s="4" t="s">
        <v>518</v>
      </c>
      <c r="I1095" s="4" t="s">
        <v>154</v>
      </c>
      <c r="J1095" s="4" t="s">
        <v>437</v>
      </c>
      <c r="K1095" s="4">
        <v>10</v>
      </c>
      <c r="L1095" s="5">
        <v>44624</v>
      </c>
      <c r="M1095" s="4" t="s">
        <v>224</v>
      </c>
      <c r="N1095" s="4">
        <v>60</v>
      </c>
      <c r="O1095" s="4">
        <v>6</v>
      </c>
      <c r="P1095" s="5">
        <v>44624</v>
      </c>
      <c r="Q1095" s="6" t="s">
        <v>311</v>
      </c>
      <c r="R1095" s="6" t="s">
        <v>311</v>
      </c>
      <c r="S1095" s="6">
        <v>25.64190297</v>
      </c>
      <c r="T1095" s="6">
        <v>25.478173160000001</v>
      </c>
      <c r="V1095" s="10">
        <f>IF(Q1095&lt;'Master Linear Model'!$B$8, (10^((Q1095-'Master Linear Model'!$B$2)/'Master Linear Model'!$A$2)),('Master Linear Model'!$B$7/2))</f>
        <v>10</v>
      </c>
      <c r="W1095" s="10">
        <f>IF(R1095&lt;'Master Linear Model'!$B$8, (10^((R1095-'Master Linear Model'!$B$2)/'Master Linear Model'!$A$2)),('Master Linear Model'!$B$7/2))</f>
        <v>10</v>
      </c>
      <c r="X1095" s="10">
        <f>AVERAGE(V1095:W1095)</f>
        <v>10</v>
      </c>
      <c r="Y1095" s="10">
        <f>STDEV(V1095:W1095)</f>
        <v>0</v>
      </c>
      <c r="Z1095" s="10">
        <f>X1095/O1095</f>
        <v>1.6666666666666667</v>
      </c>
      <c r="AA1095" s="10">
        <f>Y1095/O1095</f>
        <v>0</v>
      </c>
      <c r="AB1095" s="10">
        <f>(Z1095*N1095)/K1095</f>
        <v>10</v>
      </c>
      <c r="AC1095" s="10">
        <f>(AA1095*N1095)/K1095</f>
        <v>0</v>
      </c>
      <c r="AD1095" s="10">
        <f>AB1095*100</f>
        <v>1000</v>
      </c>
      <c r="AE1095" s="10">
        <f>AC1095*100</f>
        <v>0</v>
      </c>
      <c r="AJ1095" s="4" t="s">
        <v>801</v>
      </c>
      <c r="AK1095" s="4" t="s">
        <v>812</v>
      </c>
      <c r="AL1095" s="4" t="s">
        <v>154</v>
      </c>
      <c r="AM1095" s="4" t="s">
        <v>44</v>
      </c>
    </row>
    <row r="1096" spans="1:40">
      <c r="A1096" s="10" t="s">
        <v>810</v>
      </c>
      <c r="B1096" s="10" t="s">
        <v>811</v>
      </c>
      <c r="D1096" s="4" t="s">
        <v>42</v>
      </c>
      <c r="E1096" s="5">
        <v>44624</v>
      </c>
      <c r="F1096" s="5">
        <v>44627</v>
      </c>
      <c r="G1096" s="4" t="s">
        <v>155</v>
      </c>
      <c r="I1096" s="4" t="s">
        <v>154</v>
      </c>
      <c r="J1096" s="4" t="s">
        <v>437</v>
      </c>
      <c r="K1096" s="4">
        <v>150</v>
      </c>
      <c r="L1096" s="251">
        <v>44627</v>
      </c>
      <c r="M1096" s="4" t="s">
        <v>46</v>
      </c>
      <c r="N1096" s="4">
        <v>100</v>
      </c>
      <c r="O1096" s="4">
        <v>5</v>
      </c>
      <c r="P1096" s="251">
        <v>44629</v>
      </c>
      <c r="Q1096" s="6">
        <v>36.502292570000002</v>
      </c>
      <c r="R1096" s="6">
        <v>37.565806809999998</v>
      </c>
      <c r="S1096" s="6">
        <v>28.815603970000002</v>
      </c>
      <c r="T1096" s="6">
        <v>28.41214789</v>
      </c>
      <c r="U1096" s="10" t="s">
        <v>813</v>
      </c>
      <c r="V1096" s="10">
        <f>IF(Q1096&lt;'Master Linear Model'!$B$8, (10^((Q1096-'Master Linear Model'!$B$2)/'Master Linear Model'!$A$2)),('Master Linear Model'!$B$7/2))</f>
        <v>10</v>
      </c>
      <c r="W1096" s="10">
        <f>IF(R1096&lt;'Master Linear Model'!$B$8, (10^((R1096-'Master Linear Model'!$B$2)/'Master Linear Model'!$A$2)),('Master Linear Model'!$B$7/2))</f>
        <v>10</v>
      </c>
      <c r="X1096" s="10">
        <f>AVERAGE(V1096:W1096)</f>
        <v>10</v>
      </c>
      <c r="Y1096" s="10">
        <f>STDEV(V1096:W1096)</f>
        <v>0</v>
      </c>
      <c r="Z1096" s="10">
        <f>X1096/O1096</f>
        <v>2</v>
      </c>
      <c r="AA1096" s="10">
        <f>Y1096/O1096</f>
        <v>0</v>
      </c>
      <c r="AB1096" s="10">
        <f>(Z1096*N1096)/K1096</f>
        <v>1.3333333333333333</v>
      </c>
      <c r="AC1096" s="10">
        <f>(AA1096*N1096)/K1096</f>
        <v>0</v>
      </c>
      <c r="AD1096" s="10">
        <f>AB1096*100</f>
        <v>133.33333333333331</v>
      </c>
      <c r="AE1096" s="10">
        <f>AC1096*100</f>
        <v>0</v>
      </c>
      <c r="AJ1096" s="4" t="s">
        <v>814</v>
      </c>
      <c r="AK1096" s="4" t="s">
        <v>815</v>
      </c>
      <c r="AL1096" s="4" t="s">
        <v>44</v>
      </c>
      <c r="AM1096" s="4" t="s">
        <v>44</v>
      </c>
      <c r="AN1096" s="4">
        <v>95.754089864001202</v>
      </c>
    </row>
    <row r="1097" spans="1:40">
      <c r="A1097" s="10" t="s">
        <v>659</v>
      </c>
      <c r="B1097" s="10" t="s">
        <v>59</v>
      </c>
      <c r="D1097" s="4" t="s">
        <v>42</v>
      </c>
      <c r="E1097" s="5">
        <v>44621</v>
      </c>
      <c r="F1097" s="5">
        <v>44622</v>
      </c>
      <c r="G1097" s="4" t="s">
        <v>312</v>
      </c>
      <c r="H1097" s="4" t="s">
        <v>518</v>
      </c>
      <c r="I1097" s="4" t="s">
        <v>154</v>
      </c>
      <c r="J1097" s="4" t="s">
        <v>437</v>
      </c>
      <c r="K1097" s="4">
        <v>10</v>
      </c>
      <c r="L1097" s="5">
        <v>44622</v>
      </c>
      <c r="M1097" s="4" t="s">
        <v>224</v>
      </c>
      <c r="N1097" s="4">
        <v>46</v>
      </c>
      <c r="O1097" s="4">
        <v>5</v>
      </c>
      <c r="P1097" s="5">
        <v>44623</v>
      </c>
      <c r="Q1097" s="6" t="s">
        <v>47</v>
      </c>
      <c r="R1097" s="6" t="s">
        <v>47</v>
      </c>
      <c r="S1097" s="6" t="s">
        <v>47</v>
      </c>
      <c r="T1097" s="6" t="s">
        <v>47</v>
      </c>
      <c r="U1097" s="10" t="s">
        <v>816</v>
      </c>
      <c r="V1097" s="10">
        <f>IF(Q1097&lt;'Master Linear Model'!$B$8, (10^((Q1097-'Master Linear Model'!$B$2)/'Master Linear Model'!$A$2)),('Master Linear Model'!$B$7/2))</f>
        <v>10</v>
      </c>
      <c r="W1097" s="10">
        <f>IF(R1097&lt;'Master Linear Model'!$B$8, (10^((R1097-'Master Linear Model'!$B$2)/'Master Linear Model'!$A$2)),('Master Linear Model'!$B$7/2))</f>
        <v>10</v>
      </c>
      <c r="X1097" s="10">
        <f>AVERAGE(V1097:W1097)</f>
        <v>10</v>
      </c>
      <c r="Y1097" s="10">
        <f>STDEV(V1097:W1097)</f>
        <v>0</v>
      </c>
      <c r="Z1097" s="10">
        <f>X1097/O1097</f>
        <v>2</v>
      </c>
      <c r="AA1097" s="10">
        <f>Y1097/O1097</f>
        <v>0</v>
      </c>
      <c r="AB1097" s="10">
        <f>(Z1097*N1097)/K1097</f>
        <v>9.1999999999999993</v>
      </c>
      <c r="AC1097" s="10">
        <f>(AA1097*N1097)/K1097</f>
        <v>0</v>
      </c>
      <c r="AD1097" s="10">
        <f>AB1097*100</f>
        <v>919.99999999999989</v>
      </c>
      <c r="AE1097" s="10">
        <f>AC1097*100</f>
        <v>0</v>
      </c>
      <c r="AJ1097" s="4" t="s">
        <v>801</v>
      </c>
      <c r="AK1097" s="4" t="s">
        <v>817</v>
      </c>
      <c r="AL1097" s="4" t="s">
        <v>154</v>
      </c>
      <c r="AM1097" s="4" t="s">
        <v>44</v>
      </c>
    </row>
    <row r="1098" spans="1:40">
      <c r="A1098" s="121" t="s">
        <v>662</v>
      </c>
      <c r="B1098" s="121" t="s">
        <v>59</v>
      </c>
      <c r="C1098" s="161"/>
      <c r="D1098" s="122" t="s">
        <v>42</v>
      </c>
      <c r="E1098" s="123">
        <v>44621</v>
      </c>
      <c r="F1098" s="123">
        <v>44622</v>
      </c>
      <c r="G1098" s="122" t="s">
        <v>312</v>
      </c>
      <c r="H1098" s="122" t="s">
        <v>518</v>
      </c>
      <c r="I1098" s="122" t="s">
        <v>154</v>
      </c>
      <c r="J1098" s="122" t="s">
        <v>437</v>
      </c>
      <c r="K1098" s="122">
        <v>10</v>
      </c>
      <c r="L1098" s="123">
        <v>44622</v>
      </c>
      <c r="M1098" s="122" t="s">
        <v>224</v>
      </c>
      <c r="N1098" s="122">
        <v>46</v>
      </c>
      <c r="O1098" s="122">
        <v>5</v>
      </c>
      <c r="P1098" s="123">
        <v>44623</v>
      </c>
      <c r="Q1098" s="150" t="s">
        <v>47</v>
      </c>
      <c r="R1098" s="150" t="s">
        <v>47</v>
      </c>
      <c r="S1098" s="150">
        <v>24.621051269999999</v>
      </c>
      <c r="T1098" s="150">
        <v>24.18799237</v>
      </c>
      <c r="U1098" s="121"/>
      <c r="V1098" s="121">
        <f>IF(Q1098&lt;'Master Linear Model'!$B$8, (10^((Q1098-'Master Linear Model'!$B$2)/'Master Linear Model'!$A$2)),('Master Linear Model'!$B$7/2))</f>
        <v>10</v>
      </c>
      <c r="W1098" s="121">
        <f>IF(R1098&lt;'Master Linear Model'!$B$8, (10^((R1098-'Master Linear Model'!$B$2)/'Master Linear Model'!$A$2)),('Master Linear Model'!$B$7/2))</f>
        <v>10</v>
      </c>
      <c r="X1098" s="121">
        <f>AVERAGE(V1098:W1098)</f>
        <v>10</v>
      </c>
      <c r="Y1098" s="121">
        <f>STDEV(V1098:W1098)</f>
        <v>0</v>
      </c>
      <c r="Z1098" s="121">
        <f>X1098/O1098</f>
        <v>2</v>
      </c>
      <c r="AA1098" s="121">
        <f>Y1098/O1098</f>
        <v>0</v>
      </c>
      <c r="AB1098" s="121">
        <f>(Z1098*N1098)/K1098</f>
        <v>9.1999999999999993</v>
      </c>
      <c r="AC1098" s="121">
        <f>(AA1098*N1098)/K1098</f>
        <v>0</v>
      </c>
      <c r="AD1098" s="121">
        <f>AB1098*100</f>
        <v>919.99999999999989</v>
      </c>
      <c r="AE1098" s="121">
        <f>AC1098*100</f>
        <v>0</v>
      </c>
      <c r="AF1098" s="122"/>
      <c r="AG1098" s="122"/>
      <c r="AH1098" s="122"/>
      <c r="AI1098" s="122"/>
      <c r="AJ1098" s="122" t="s">
        <v>784</v>
      </c>
      <c r="AK1098" s="122" t="s">
        <v>818</v>
      </c>
      <c r="AL1098" s="122" t="s">
        <v>44</v>
      </c>
      <c r="AM1098" s="122" t="s">
        <v>44</v>
      </c>
      <c r="AN1098" s="122">
        <v>75.022698759462003</v>
      </c>
    </row>
    <row r="1099" spans="1:40">
      <c r="A1099" s="10" t="s">
        <v>810</v>
      </c>
      <c r="B1099" s="10" t="s">
        <v>811</v>
      </c>
      <c r="D1099" s="4" t="s">
        <v>49</v>
      </c>
      <c r="E1099" s="5">
        <v>44627</v>
      </c>
      <c r="F1099" s="5">
        <v>44627</v>
      </c>
      <c r="G1099" s="4" t="s">
        <v>312</v>
      </c>
      <c r="H1099" s="4" t="s">
        <v>518</v>
      </c>
      <c r="I1099" s="4" t="s">
        <v>154</v>
      </c>
      <c r="J1099" s="4" t="s">
        <v>437</v>
      </c>
      <c r="K1099" s="4">
        <v>10</v>
      </c>
      <c r="L1099" s="5">
        <v>44627</v>
      </c>
      <c r="M1099" s="4" t="s">
        <v>224</v>
      </c>
      <c r="N1099" s="4">
        <v>53</v>
      </c>
      <c r="O1099" s="4">
        <v>5</v>
      </c>
      <c r="P1099" s="5">
        <v>44629</v>
      </c>
      <c r="Q1099" s="6">
        <v>35.615645129999997</v>
      </c>
      <c r="R1099" s="6">
        <v>36.128960730000003</v>
      </c>
      <c r="S1099" s="6">
        <v>26.061929660000001</v>
      </c>
      <c r="T1099" s="6">
        <v>26.044208919999999</v>
      </c>
      <c r="AJ1099" s="4" t="s">
        <v>814</v>
      </c>
      <c r="AK1099" s="4" t="s">
        <v>819</v>
      </c>
      <c r="AL1099" s="4" t="s">
        <v>44</v>
      </c>
      <c r="AM1099" s="4" t="s">
        <v>44</v>
      </c>
      <c r="AN1099" s="4">
        <v>95.754089864001202</v>
      </c>
    </row>
    <row r="1100" spans="1:40">
      <c r="A1100" s="10" t="s">
        <v>820</v>
      </c>
      <c r="B1100" s="10" t="s">
        <v>811</v>
      </c>
      <c r="D1100" s="4" t="s">
        <v>49</v>
      </c>
      <c r="E1100" s="5">
        <v>44627</v>
      </c>
      <c r="F1100" s="5">
        <v>44627</v>
      </c>
      <c r="G1100" s="4" t="s">
        <v>312</v>
      </c>
      <c r="H1100" s="4" t="s">
        <v>518</v>
      </c>
      <c r="I1100" s="4" t="s">
        <v>154</v>
      </c>
      <c r="J1100" s="4" t="s">
        <v>437</v>
      </c>
      <c r="K1100" s="4">
        <v>10</v>
      </c>
      <c r="L1100" s="251">
        <v>44627</v>
      </c>
      <c r="M1100" s="4" t="s">
        <v>224</v>
      </c>
      <c r="N1100" s="4">
        <v>53</v>
      </c>
      <c r="O1100" s="4">
        <v>5</v>
      </c>
      <c r="P1100" s="251">
        <v>44629</v>
      </c>
      <c r="Q1100" s="6">
        <v>35.436863760000001</v>
      </c>
      <c r="R1100" s="6">
        <v>36.070077830000002</v>
      </c>
      <c r="S1100" s="6">
        <v>25.910497809999999</v>
      </c>
      <c r="T1100" s="6">
        <v>25.551357830000001</v>
      </c>
      <c r="AJ1100" s="4" t="s">
        <v>814</v>
      </c>
      <c r="AK1100" s="4" t="s">
        <v>821</v>
      </c>
      <c r="AL1100" s="4" t="s">
        <v>44</v>
      </c>
      <c r="AM1100" s="4" t="s">
        <v>44</v>
      </c>
      <c r="AN1100" s="4">
        <v>95.754089864001202</v>
      </c>
    </row>
    <row r="1101" spans="1:40">
      <c r="A1101" s="10" t="s">
        <v>822</v>
      </c>
      <c r="B1101" s="10" t="s">
        <v>811</v>
      </c>
      <c r="D1101" s="4" t="s">
        <v>49</v>
      </c>
      <c r="E1101" s="5">
        <v>44627</v>
      </c>
      <c r="F1101" s="5">
        <v>44627</v>
      </c>
      <c r="G1101" s="4" t="s">
        <v>312</v>
      </c>
      <c r="H1101" s="4" t="s">
        <v>518</v>
      </c>
      <c r="I1101" s="4" t="s">
        <v>154</v>
      </c>
      <c r="J1101" s="4" t="s">
        <v>437</v>
      </c>
      <c r="K1101" s="4">
        <v>10</v>
      </c>
      <c r="L1101" s="251">
        <v>44627</v>
      </c>
      <c r="M1101" s="4" t="s">
        <v>224</v>
      </c>
      <c r="N1101" s="4">
        <v>54</v>
      </c>
      <c r="O1101" s="4">
        <v>5</v>
      </c>
      <c r="P1101" s="251">
        <v>44629</v>
      </c>
      <c r="Q1101" s="6" t="s">
        <v>47</v>
      </c>
      <c r="R1101" s="6" t="s">
        <v>47</v>
      </c>
      <c r="S1101" s="6">
        <v>25.75181585</v>
      </c>
      <c r="T1101" s="6">
        <v>25.77411073</v>
      </c>
      <c r="AJ1101" s="4" t="s">
        <v>814</v>
      </c>
      <c r="AK1101" s="4" t="s">
        <v>823</v>
      </c>
      <c r="AL1101" s="4" t="s">
        <v>44</v>
      </c>
      <c r="AM1101" s="4" t="s">
        <v>44</v>
      </c>
      <c r="AN1101" s="4">
        <v>95.754089864001202</v>
      </c>
    </row>
    <row r="1102" spans="1:40">
      <c r="A1102" s="10" t="s">
        <v>824</v>
      </c>
      <c r="B1102" s="10" t="s">
        <v>811</v>
      </c>
      <c r="D1102" s="4" t="s">
        <v>49</v>
      </c>
      <c r="E1102" s="5">
        <v>44628</v>
      </c>
      <c r="F1102" s="5">
        <v>44628</v>
      </c>
      <c r="G1102" s="4" t="s">
        <v>312</v>
      </c>
      <c r="H1102" s="4" t="s">
        <v>518</v>
      </c>
      <c r="I1102" s="4" t="s">
        <v>154</v>
      </c>
      <c r="J1102" s="4" t="s">
        <v>437</v>
      </c>
      <c r="K1102" s="4">
        <v>10</v>
      </c>
      <c r="L1102" s="251">
        <v>44628</v>
      </c>
      <c r="M1102" s="4" t="s">
        <v>224</v>
      </c>
      <c r="N1102" s="4">
        <v>52</v>
      </c>
      <c r="O1102" s="4">
        <v>5</v>
      </c>
      <c r="P1102" s="251">
        <v>44629</v>
      </c>
      <c r="Q1102" s="6">
        <v>36.799652190000003</v>
      </c>
      <c r="R1102" s="6">
        <v>36.959345749999997</v>
      </c>
      <c r="S1102" s="6">
        <v>29.644840859999999</v>
      </c>
      <c r="T1102" s="6">
        <v>30.082542960000001</v>
      </c>
      <c r="AJ1102" s="4" t="s">
        <v>814</v>
      </c>
      <c r="AK1102" s="4" t="s">
        <v>825</v>
      </c>
      <c r="AL1102" s="4" t="s">
        <v>44</v>
      </c>
      <c r="AM1102" s="4" t="s">
        <v>44</v>
      </c>
      <c r="AN1102" s="4">
        <v>95.754089864001202</v>
      </c>
    </row>
    <row r="1103" spans="1:40">
      <c r="A1103" s="10" t="s">
        <v>810</v>
      </c>
      <c r="B1103" s="10" t="s">
        <v>811</v>
      </c>
      <c r="D1103" s="4" t="s">
        <v>42</v>
      </c>
      <c r="E1103" s="5">
        <v>44628</v>
      </c>
      <c r="F1103" s="5">
        <v>44628</v>
      </c>
      <c r="G1103" s="4" t="s">
        <v>312</v>
      </c>
      <c r="H1103" s="4" t="s">
        <v>518</v>
      </c>
      <c r="I1103" s="4" t="s">
        <v>154</v>
      </c>
      <c r="J1103" s="4" t="s">
        <v>437</v>
      </c>
      <c r="K1103" s="4">
        <v>10</v>
      </c>
      <c r="L1103" s="251">
        <v>44628</v>
      </c>
      <c r="M1103" s="4" t="s">
        <v>224</v>
      </c>
      <c r="N1103" s="4">
        <v>60</v>
      </c>
      <c r="O1103" s="4">
        <v>5</v>
      </c>
      <c r="P1103" s="251">
        <v>44629</v>
      </c>
      <c r="Q1103" s="6">
        <v>40.82871316</v>
      </c>
      <c r="R1103" s="6">
        <v>39.632019679999999</v>
      </c>
      <c r="S1103" s="6">
        <v>25.861133219999999</v>
      </c>
      <c r="T1103" s="6">
        <v>25.820113259999999</v>
      </c>
      <c r="V1103" s="10">
        <f>IF(Q1103&lt;'Master Linear Model'!$B$8, (10^((Q1103-'Master Linear Model'!$B$2)/'Master Linear Model'!$A$2)),('Master Linear Model'!$B$7/2))</f>
        <v>10</v>
      </c>
      <c r="W1103" s="10">
        <f>IF(R1103&lt;'Master Linear Model'!$B$8, (10^((R1103-'Master Linear Model'!$B$2)/'Master Linear Model'!$A$2)),('Master Linear Model'!$B$7/2))</f>
        <v>10</v>
      </c>
      <c r="X1103" s="10">
        <f>AVERAGE(V1103:W1103)</f>
        <v>10</v>
      </c>
      <c r="Y1103" s="10">
        <f>STDEV(V1103:W1103)</f>
        <v>0</v>
      </c>
      <c r="Z1103" s="10">
        <f>X1103/O1103</f>
        <v>2</v>
      </c>
      <c r="AA1103" s="10">
        <f>Y1103/O1103</f>
        <v>0</v>
      </c>
      <c r="AB1103" s="10">
        <f>(Z1103*N1103)/K1103</f>
        <v>12</v>
      </c>
      <c r="AC1103" s="10">
        <f>(AA1103*N1103)/K1103</f>
        <v>0</v>
      </c>
      <c r="AD1103" s="10">
        <f>AB1103*100</f>
        <v>1200</v>
      </c>
      <c r="AE1103" s="10">
        <f>AC1103*100</f>
        <v>0</v>
      </c>
      <c r="AJ1103" s="4" t="s">
        <v>814</v>
      </c>
      <c r="AK1103" s="4" t="s">
        <v>826</v>
      </c>
      <c r="AL1103" s="4" t="s">
        <v>44</v>
      </c>
      <c r="AM1103" s="4" t="s">
        <v>44</v>
      </c>
      <c r="AN1103" s="4">
        <v>95.754089864001202</v>
      </c>
    </row>
    <row r="1104" spans="1:40">
      <c r="A1104" s="10" t="s">
        <v>810</v>
      </c>
      <c r="B1104" s="10" t="s">
        <v>811</v>
      </c>
      <c r="D1104" s="4" t="s">
        <v>42</v>
      </c>
      <c r="E1104" s="5">
        <v>44627</v>
      </c>
      <c r="F1104" s="5">
        <v>44627</v>
      </c>
      <c r="G1104" s="4" t="s">
        <v>312</v>
      </c>
      <c r="H1104" s="4" t="s">
        <v>518</v>
      </c>
      <c r="I1104" s="4" t="s">
        <v>154</v>
      </c>
      <c r="J1104" s="4" t="s">
        <v>437</v>
      </c>
      <c r="K1104" s="4">
        <v>10</v>
      </c>
      <c r="L1104" s="251">
        <v>44627</v>
      </c>
      <c r="M1104" s="4" t="s">
        <v>224</v>
      </c>
      <c r="N1104" s="4">
        <v>50</v>
      </c>
      <c r="O1104" s="4">
        <v>5</v>
      </c>
      <c r="P1104" s="251">
        <v>44630</v>
      </c>
      <c r="Q1104" s="6" t="s">
        <v>47</v>
      </c>
      <c r="R1104" s="6">
        <v>39.949010970000003</v>
      </c>
      <c r="S1104" s="6">
        <v>27.824162510000001</v>
      </c>
      <c r="T1104" s="6">
        <v>27.713296509999999</v>
      </c>
      <c r="V1104" s="10">
        <f>IF(Q1104&lt;'Master Linear Model'!$B$8, (10^((Q1104-'Master Linear Model'!$B$2)/'Master Linear Model'!$A$2)),('Master Linear Model'!$B$7/2))</f>
        <v>10</v>
      </c>
      <c r="W1104" s="10">
        <f>IF(R1104&lt;'Master Linear Model'!$B$8, (10^((R1104-'Master Linear Model'!$B$2)/'Master Linear Model'!$A$2)),('Master Linear Model'!$B$7/2))</f>
        <v>10</v>
      </c>
      <c r="X1104" s="10">
        <f>AVERAGE(V1104:W1104)</f>
        <v>10</v>
      </c>
      <c r="Y1104" s="10">
        <f>STDEV(V1104:W1104)</f>
        <v>0</v>
      </c>
      <c r="Z1104" s="10">
        <f>X1104/O1104</f>
        <v>2</v>
      </c>
      <c r="AA1104" s="10">
        <f>Y1104/O1104</f>
        <v>0</v>
      </c>
      <c r="AB1104" s="10">
        <f>(Z1104*N1104)/K1104</f>
        <v>10</v>
      </c>
      <c r="AC1104" s="10">
        <f>(AA1104*N1104)/K1104</f>
        <v>0</v>
      </c>
      <c r="AD1104" s="10">
        <f>AB1104*100</f>
        <v>1000</v>
      </c>
      <c r="AE1104" s="10">
        <f>AC1104*100</f>
        <v>0</v>
      </c>
      <c r="AJ1104" s="4" t="s">
        <v>827</v>
      </c>
      <c r="AK1104" s="4" t="s">
        <v>828</v>
      </c>
      <c r="AL1104" s="4" t="s">
        <v>44</v>
      </c>
      <c r="AM1104" s="4" t="s">
        <v>44</v>
      </c>
      <c r="AN1104" s="4">
        <v>87.847393167262695</v>
      </c>
    </row>
    <row r="1105" spans="1:40">
      <c r="A1105" s="10" t="s">
        <v>579</v>
      </c>
      <c r="B1105" s="10" t="s">
        <v>61</v>
      </c>
      <c r="D1105" s="4" t="s">
        <v>49</v>
      </c>
      <c r="E1105" s="5">
        <v>44629</v>
      </c>
      <c r="F1105" s="5">
        <v>44629</v>
      </c>
      <c r="G1105" s="4" t="s">
        <v>312</v>
      </c>
      <c r="H1105" s="4" t="s">
        <v>518</v>
      </c>
      <c r="I1105" s="4" t="s">
        <v>154</v>
      </c>
      <c r="J1105" s="4" t="s">
        <v>437</v>
      </c>
      <c r="K1105" s="4">
        <v>10</v>
      </c>
      <c r="L1105" s="251">
        <v>44629</v>
      </c>
      <c r="M1105" s="4" t="s">
        <v>224</v>
      </c>
      <c r="N1105" s="4">
        <v>50</v>
      </c>
      <c r="O1105" s="4">
        <v>5</v>
      </c>
      <c r="P1105" s="251">
        <v>44630</v>
      </c>
      <c r="Q1105" s="6">
        <v>41.245715910000001</v>
      </c>
      <c r="R1105" s="6" t="s">
        <v>47</v>
      </c>
      <c r="S1105" s="6">
        <v>31.317180130000001</v>
      </c>
      <c r="T1105" s="6">
        <v>32.12242062</v>
      </c>
      <c r="AJ1105" s="4" t="s">
        <v>827</v>
      </c>
      <c r="AK1105" s="4" t="s">
        <v>829</v>
      </c>
      <c r="AL1105" s="4" t="s">
        <v>44</v>
      </c>
      <c r="AM1105" s="4" t="s">
        <v>44</v>
      </c>
      <c r="AN1105" s="4">
        <v>87.847393167262695</v>
      </c>
    </row>
    <row r="1106" spans="1:40">
      <c r="A1106" s="10" t="s">
        <v>810</v>
      </c>
      <c r="B1106" s="10" t="s">
        <v>811</v>
      </c>
      <c r="D1106" s="4" t="s">
        <v>42</v>
      </c>
      <c r="E1106" s="5">
        <v>44627</v>
      </c>
      <c r="F1106" s="5">
        <v>44627</v>
      </c>
      <c r="G1106" s="4" t="s">
        <v>312</v>
      </c>
      <c r="H1106" s="4" t="s">
        <v>518</v>
      </c>
      <c r="I1106" s="4" t="s">
        <v>154</v>
      </c>
      <c r="J1106" s="4" t="s">
        <v>437</v>
      </c>
      <c r="K1106" s="4">
        <v>10</v>
      </c>
      <c r="L1106" s="251">
        <v>44627</v>
      </c>
      <c r="M1106" s="4" t="s">
        <v>224</v>
      </c>
      <c r="N1106" s="4">
        <v>53</v>
      </c>
      <c r="O1106" s="4">
        <v>5</v>
      </c>
      <c r="P1106" s="251">
        <v>44628</v>
      </c>
      <c r="Q1106" s="6" t="s">
        <v>47</v>
      </c>
      <c r="R1106" s="6" t="s">
        <v>47</v>
      </c>
      <c r="S1106" s="6">
        <v>28.85896842</v>
      </c>
      <c r="T1106" s="6">
        <v>28.982847960000001</v>
      </c>
      <c r="V1106" s="10">
        <f>IF(Q1106&lt;'Master Linear Model'!$B$8, (10^((Q1106-'Master Linear Model'!$B$2)/'Master Linear Model'!$A$2)),('Master Linear Model'!$B$7/2))</f>
        <v>10</v>
      </c>
      <c r="W1106" s="10">
        <f>IF(R1106&lt;'Master Linear Model'!$B$8, (10^((R1106-'Master Linear Model'!$B$2)/'Master Linear Model'!$A$2)),('Master Linear Model'!$B$7/2))</f>
        <v>10</v>
      </c>
      <c r="X1106" s="10">
        <f>AVERAGE(V1106:W1106)</f>
        <v>10</v>
      </c>
      <c r="Y1106" s="10">
        <f>STDEV(V1106:W1106)</f>
        <v>0</v>
      </c>
      <c r="Z1106" s="10">
        <f>X1106/O1106</f>
        <v>2</v>
      </c>
      <c r="AA1106" s="10">
        <f>Y1106/O1106</f>
        <v>0</v>
      </c>
      <c r="AB1106" s="10">
        <f>(Z1106*N1106)/K1106</f>
        <v>10.6</v>
      </c>
      <c r="AC1106" s="10">
        <f>(AA1106*N1106)/K1106</f>
        <v>0</v>
      </c>
      <c r="AD1106" s="10">
        <f>AB1106*100</f>
        <v>1060</v>
      </c>
      <c r="AE1106" s="10">
        <f>AC1106*100</f>
        <v>0</v>
      </c>
      <c r="AJ1106" s="4" t="s">
        <v>830</v>
      </c>
      <c r="AK1106" s="4" t="s">
        <v>831</v>
      </c>
      <c r="AL1106" s="4" t="s">
        <v>44</v>
      </c>
      <c r="AM1106" s="4" t="s">
        <v>44</v>
      </c>
      <c r="AN1106" s="4">
        <v>91.625084176443096</v>
      </c>
    </row>
    <row r="1107" spans="1:40">
      <c r="A1107" s="10" t="s">
        <v>582</v>
      </c>
      <c r="B1107" s="10" t="s">
        <v>583</v>
      </c>
      <c r="D1107" s="4" t="s">
        <v>49</v>
      </c>
      <c r="E1107" s="5">
        <v>44629</v>
      </c>
      <c r="F1107" s="5">
        <v>44629</v>
      </c>
      <c r="G1107" s="4" t="s">
        <v>312</v>
      </c>
      <c r="H1107" s="4" t="s">
        <v>518</v>
      </c>
      <c r="I1107" s="4" t="s">
        <v>154</v>
      </c>
      <c r="J1107" s="4" t="s">
        <v>437</v>
      </c>
      <c r="K1107" s="4">
        <v>10</v>
      </c>
      <c r="L1107" s="251">
        <v>44629</v>
      </c>
      <c r="M1107" s="4" t="s">
        <v>224</v>
      </c>
      <c r="N1107" s="4">
        <v>50</v>
      </c>
      <c r="O1107" s="4">
        <v>5</v>
      </c>
      <c r="P1107" s="251">
        <v>44630</v>
      </c>
      <c r="Q1107" s="6" t="s">
        <v>47</v>
      </c>
      <c r="R1107" s="6" t="s">
        <v>47</v>
      </c>
      <c r="S1107" s="6">
        <v>26.878660700000001</v>
      </c>
      <c r="T1107" s="6">
        <v>27.156799150000001</v>
      </c>
      <c r="AJ1107" s="4" t="s">
        <v>827</v>
      </c>
      <c r="AK1107" s="4" t="s">
        <v>832</v>
      </c>
      <c r="AL1107" s="4" t="s">
        <v>44</v>
      </c>
      <c r="AM1107" s="4" t="s">
        <v>44</v>
      </c>
      <c r="AN1107" s="4">
        <v>87.847393167262695</v>
      </c>
    </row>
    <row r="1108" spans="1:40">
      <c r="A1108" s="10" t="s">
        <v>205</v>
      </c>
      <c r="B1108" s="10" t="s">
        <v>200</v>
      </c>
      <c r="D1108" s="4" t="s">
        <v>49</v>
      </c>
      <c r="E1108" s="5">
        <v>44628</v>
      </c>
      <c r="F1108" s="5">
        <v>44628</v>
      </c>
      <c r="G1108" s="4" t="s">
        <v>312</v>
      </c>
      <c r="H1108" s="4" t="s">
        <v>518</v>
      </c>
      <c r="I1108" s="4" t="s">
        <v>154</v>
      </c>
      <c r="J1108" s="4" t="s">
        <v>437</v>
      </c>
      <c r="K1108" s="4">
        <v>10</v>
      </c>
      <c r="L1108" s="251">
        <v>44628</v>
      </c>
      <c r="M1108" s="4" t="s">
        <v>224</v>
      </c>
      <c r="N1108" s="4">
        <v>54</v>
      </c>
      <c r="O1108" s="4">
        <v>5</v>
      </c>
      <c r="P1108" s="251">
        <v>44629</v>
      </c>
      <c r="Q1108" s="6">
        <v>37.449694119999997</v>
      </c>
      <c r="R1108" s="6">
        <v>36.581128509999999</v>
      </c>
      <c r="S1108" s="6">
        <v>27.23365162</v>
      </c>
      <c r="T1108" s="6">
        <v>27.097260380000002</v>
      </c>
      <c r="AJ1108" s="4" t="s">
        <v>814</v>
      </c>
      <c r="AK1108" s="4" t="s">
        <v>833</v>
      </c>
      <c r="AL1108" s="4" t="s">
        <v>44</v>
      </c>
      <c r="AM1108" s="4" t="s">
        <v>44</v>
      </c>
      <c r="AN1108" s="4">
        <v>95.754089864001202</v>
      </c>
    </row>
    <row r="1109" spans="1:40">
      <c r="A1109" s="10" t="s">
        <v>235</v>
      </c>
      <c r="B1109" s="10" t="s">
        <v>200</v>
      </c>
      <c r="D1109" s="4" t="s">
        <v>49</v>
      </c>
      <c r="E1109" s="5">
        <v>44628</v>
      </c>
      <c r="F1109" s="5">
        <v>44628</v>
      </c>
      <c r="G1109" s="4" t="s">
        <v>312</v>
      </c>
      <c r="H1109" s="4" t="s">
        <v>518</v>
      </c>
      <c r="I1109" s="4" t="s">
        <v>154</v>
      </c>
      <c r="J1109" s="4" t="s">
        <v>437</v>
      </c>
      <c r="K1109" s="4">
        <v>10</v>
      </c>
      <c r="L1109" s="251">
        <v>44628</v>
      </c>
      <c r="M1109" s="4" t="s">
        <v>224</v>
      </c>
      <c r="N1109" s="4">
        <v>53</v>
      </c>
      <c r="O1109" s="4">
        <v>5</v>
      </c>
      <c r="P1109" s="251">
        <v>44630</v>
      </c>
      <c r="Q1109" s="6">
        <v>41.030376529999998</v>
      </c>
      <c r="R1109" s="6">
        <v>41.211036419999999</v>
      </c>
      <c r="S1109" s="6">
        <v>25.25021997</v>
      </c>
      <c r="T1109" s="6">
        <v>25.143499439999999</v>
      </c>
      <c r="AJ1109" s="4" t="s">
        <v>827</v>
      </c>
      <c r="AK1109" s="4" t="s">
        <v>834</v>
      </c>
      <c r="AL1109" s="4" t="s">
        <v>44</v>
      </c>
      <c r="AM1109" s="4" t="s">
        <v>44</v>
      </c>
      <c r="AN1109" s="4">
        <v>87.847393167262695</v>
      </c>
    </row>
    <row r="1110" spans="1:40">
      <c r="A1110" s="10" t="s">
        <v>196</v>
      </c>
      <c r="B1110" s="10" t="s">
        <v>61</v>
      </c>
      <c r="D1110" s="4" t="s">
        <v>49</v>
      </c>
      <c r="E1110" s="5">
        <v>44629</v>
      </c>
      <c r="F1110" s="5">
        <v>44629</v>
      </c>
      <c r="G1110" s="4" t="s">
        <v>312</v>
      </c>
      <c r="H1110" s="4" t="s">
        <v>518</v>
      </c>
      <c r="I1110" s="4" t="s">
        <v>154</v>
      </c>
      <c r="J1110" s="4" t="s">
        <v>437</v>
      </c>
      <c r="K1110" s="4">
        <v>10</v>
      </c>
      <c r="L1110" s="251">
        <v>44629</v>
      </c>
      <c r="M1110" s="4" t="s">
        <v>224</v>
      </c>
      <c r="N1110" s="4">
        <v>50</v>
      </c>
      <c r="O1110" s="4">
        <v>5</v>
      </c>
      <c r="P1110" s="251">
        <v>44630</v>
      </c>
      <c r="Q1110" s="6" t="s">
        <v>47</v>
      </c>
      <c r="R1110" s="6" t="s">
        <v>47</v>
      </c>
      <c r="S1110" s="6">
        <v>40.612463779999999</v>
      </c>
      <c r="T1110" s="6">
        <v>32.78318247</v>
      </c>
      <c r="AJ1110" s="4" t="s">
        <v>827</v>
      </c>
      <c r="AK1110" s="4" t="s">
        <v>835</v>
      </c>
      <c r="AL1110" s="4" t="s">
        <v>44</v>
      </c>
      <c r="AM1110" s="4" t="s">
        <v>44</v>
      </c>
      <c r="AN1110" s="4">
        <v>87.847393167262695</v>
      </c>
    </row>
    <row r="1111" spans="1:40">
      <c r="A1111" s="10" t="s">
        <v>203</v>
      </c>
      <c r="B1111" s="10" t="s">
        <v>200</v>
      </c>
      <c r="D1111" s="4" t="s">
        <v>49</v>
      </c>
      <c r="E1111" s="5">
        <v>44628</v>
      </c>
      <c r="F1111" s="5">
        <v>44628</v>
      </c>
      <c r="G1111" s="4" t="s">
        <v>312</v>
      </c>
      <c r="H1111" s="4" t="s">
        <v>518</v>
      </c>
      <c r="I1111" s="4" t="s">
        <v>154</v>
      </c>
      <c r="J1111" s="4" t="s">
        <v>437</v>
      </c>
      <c r="K1111" s="4">
        <v>10</v>
      </c>
      <c r="L1111" s="251">
        <v>44628</v>
      </c>
      <c r="M1111" s="4" t="s">
        <v>224</v>
      </c>
      <c r="N1111" s="4">
        <v>54</v>
      </c>
      <c r="O1111" s="4">
        <v>5</v>
      </c>
      <c r="P1111" s="251">
        <v>44629</v>
      </c>
      <c r="Q1111" s="6">
        <v>37.14278264</v>
      </c>
      <c r="R1111" s="6">
        <v>38.310691409999997</v>
      </c>
      <c r="S1111" s="6">
        <v>26.127088570000002</v>
      </c>
      <c r="T1111" s="6">
        <v>26.130609379999999</v>
      </c>
      <c r="AJ1111" s="4" t="s">
        <v>814</v>
      </c>
      <c r="AK1111" s="4" t="s">
        <v>836</v>
      </c>
      <c r="AL1111" s="4" t="s">
        <v>44</v>
      </c>
      <c r="AM1111" s="4" t="s">
        <v>44</v>
      </c>
      <c r="AN1111" s="4">
        <v>95.754089864001202</v>
      </c>
    </row>
    <row r="1112" spans="1:40">
      <c r="A1112" s="10" t="s">
        <v>163</v>
      </c>
      <c r="B1112" s="10" t="s">
        <v>59</v>
      </c>
      <c r="D1112" s="4" t="s">
        <v>49</v>
      </c>
      <c r="E1112" s="5">
        <v>44629</v>
      </c>
      <c r="F1112" s="5">
        <v>44629</v>
      </c>
      <c r="G1112" s="4" t="s">
        <v>312</v>
      </c>
      <c r="H1112" s="4" t="s">
        <v>518</v>
      </c>
      <c r="I1112" s="4" t="s">
        <v>154</v>
      </c>
      <c r="J1112" s="4" t="s">
        <v>437</v>
      </c>
      <c r="K1112" s="4">
        <v>10</v>
      </c>
      <c r="L1112" s="251">
        <v>44629</v>
      </c>
      <c r="M1112" s="4" t="s">
        <v>224</v>
      </c>
      <c r="N1112" s="4">
        <v>51</v>
      </c>
      <c r="O1112" s="4">
        <v>5</v>
      </c>
      <c r="P1112" s="251">
        <v>44630</v>
      </c>
      <c r="Q1112" s="6">
        <v>39.532075749999997</v>
      </c>
      <c r="R1112" s="6">
        <v>41.414031280000003</v>
      </c>
      <c r="S1112" s="6">
        <v>34.037850560000003</v>
      </c>
      <c r="T1112" s="6">
        <v>37.302292090000002</v>
      </c>
      <c r="AJ1112" s="4" t="s">
        <v>827</v>
      </c>
      <c r="AK1112" s="4" t="s">
        <v>837</v>
      </c>
      <c r="AL1112" s="4" t="s">
        <v>44</v>
      </c>
      <c r="AM1112" s="4" t="s">
        <v>44</v>
      </c>
      <c r="AN1112" s="4">
        <v>87.847393167262695</v>
      </c>
    </row>
    <row r="1113" spans="1:40">
      <c r="A1113" s="10" t="s">
        <v>123</v>
      </c>
      <c r="B1113" s="10" t="s">
        <v>59</v>
      </c>
      <c r="D1113" s="4" t="s">
        <v>49</v>
      </c>
      <c r="E1113" s="5">
        <v>44629</v>
      </c>
      <c r="F1113" s="5">
        <v>44629</v>
      </c>
      <c r="G1113" s="4" t="s">
        <v>312</v>
      </c>
      <c r="H1113" s="4" t="s">
        <v>518</v>
      </c>
      <c r="I1113" s="4" t="s">
        <v>154</v>
      </c>
      <c r="J1113" s="4" t="s">
        <v>437</v>
      </c>
      <c r="K1113" s="4">
        <v>10</v>
      </c>
      <c r="L1113" s="251">
        <v>44629</v>
      </c>
      <c r="M1113" s="4" t="s">
        <v>224</v>
      </c>
      <c r="N1113" s="4">
        <v>50</v>
      </c>
      <c r="O1113" s="4">
        <v>5</v>
      </c>
      <c r="P1113" s="251">
        <v>44630</v>
      </c>
      <c r="Q1113" s="6">
        <v>37.651875799999999</v>
      </c>
      <c r="R1113" s="6">
        <v>38.90620397</v>
      </c>
      <c r="S1113" s="6">
        <v>30.97980068</v>
      </c>
      <c r="T1113" s="6">
        <v>32.265446140000002</v>
      </c>
      <c r="AJ1113" s="4" t="s">
        <v>827</v>
      </c>
      <c r="AK1113" s="4" t="s">
        <v>838</v>
      </c>
      <c r="AL1113" s="4" t="s">
        <v>44</v>
      </c>
      <c r="AM1113" s="4" t="s">
        <v>44</v>
      </c>
      <c r="AN1113" s="4">
        <v>87.847393167262695</v>
      </c>
    </row>
    <row r="1114" spans="1:40">
      <c r="A1114" s="10" t="s">
        <v>152</v>
      </c>
      <c r="B1114" s="10" t="s">
        <v>59</v>
      </c>
      <c r="D1114" s="4" t="s">
        <v>49</v>
      </c>
      <c r="E1114" s="5">
        <v>44629</v>
      </c>
      <c r="F1114" s="5">
        <v>44629</v>
      </c>
      <c r="G1114" s="4" t="s">
        <v>312</v>
      </c>
      <c r="H1114" s="4" t="s">
        <v>518</v>
      </c>
      <c r="I1114" s="4" t="s">
        <v>154</v>
      </c>
      <c r="J1114" s="4" t="s">
        <v>437</v>
      </c>
      <c r="K1114" s="4">
        <v>10</v>
      </c>
      <c r="L1114" s="251">
        <v>44629</v>
      </c>
      <c r="M1114" s="4" t="s">
        <v>224</v>
      </c>
      <c r="N1114" s="4">
        <v>52</v>
      </c>
      <c r="O1114" s="4">
        <v>5</v>
      </c>
      <c r="P1114" s="251">
        <v>44630</v>
      </c>
      <c r="Q1114" s="6">
        <v>38.708227739999998</v>
      </c>
      <c r="R1114" s="6">
        <v>37.505699610000001</v>
      </c>
      <c r="S1114" s="6">
        <v>30.71256808</v>
      </c>
      <c r="T1114" s="6">
        <v>31.797963719999998</v>
      </c>
      <c r="AJ1114" s="4" t="s">
        <v>827</v>
      </c>
      <c r="AK1114" s="4" t="s">
        <v>839</v>
      </c>
      <c r="AL1114" s="4" t="s">
        <v>44</v>
      </c>
      <c r="AM1114" s="4" t="s">
        <v>44</v>
      </c>
      <c r="AN1114" s="4">
        <v>87.847393167262695</v>
      </c>
    </row>
    <row r="1115" spans="1:40">
      <c r="A1115" s="10" t="s">
        <v>349</v>
      </c>
      <c r="B1115" s="10" t="s">
        <v>59</v>
      </c>
      <c r="D1115" s="4" t="s">
        <v>49</v>
      </c>
      <c r="E1115" s="5">
        <v>44629</v>
      </c>
      <c r="F1115" s="5">
        <v>44629</v>
      </c>
      <c r="G1115" s="4" t="s">
        <v>312</v>
      </c>
      <c r="H1115" s="4" t="s">
        <v>518</v>
      </c>
      <c r="I1115" s="4" t="s">
        <v>154</v>
      </c>
      <c r="J1115" s="4" t="s">
        <v>437</v>
      </c>
      <c r="K1115" s="4">
        <v>10</v>
      </c>
      <c r="L1115" s="251">
        <v>44629</v>
      </c>
      <c r="M1115" s="4" t="s">
        <v>224</v>
      </c>
      <c r="N1115" s="4">
        <v>51</v>
      </c>
      <c r="O1115" s="4">
        <v>5</v>
      </c>
      <c r="P1115" s="251">
        <v>44630</v>
      </c>
      <c r="Q1115" s="6">
        <v>36.655877660000002</v>
      </c>
      <c r="R1115" s="6">
        <v>36.264171040000001</v>
      </c>
      <c r="S1115" s="6">
        <v>25.649395739999999</v>
      </c>
      <c r="T1115" s="6">
        <v>25.813633459999998</v>
      </c>
      <c r="AJ1115" s="4" t="s">
        <v>827</v>
      </c>
      <c r="AK1115" s="4" t="s">
        <v>840</v>
      </c>
      <c r="AL1115" s="4" t="s">
        <v>44</v>
      </c>
      <c r="AM1115" s="4" t="s">
        <v>44</v>
      </c>
      <c r="AN1115" s="4">
        <v>87.847393167262695</v>
      </c>
    </row>
    <row r="1116" spans="1:40">
      <c r="A1116" s="10" t="s">
        <v>163</v>
      </c>
      <c r="B1116" s="10" t="s">
        <v>59</v>
      </c>
      <c r="D1116" s="4" t="s">
        <v>42</v>
      </c>
      <c r="E1116" s="5">
        <v>44628</v>
      </c>
      <c r="F1116" s="5">
        <v>44628</v>
      </c>
      <c r="G1116" s="4" t="s">
        <v>312</v>
      </c>
      <c r="H1116" s="4" t="s">
        <v>518</v>
      </c>
      <c r="I1116" s="4" t="s">
        <v>154</v>
      </c>
      <c r="J1116" s="4" t="s">
        <v>437</v>
      </c>
      <c r="K1116" s="4">
        <v>10</v>
      </c>
      <c r="L1116" s="251">
        <v>44628</v>
      </c>
      <c r="M1116" s="4" t="s">
        <v>224</v>
      </c>
      <c r="N1116" s="4">
        <v>51</v>
      </c>
      <c r="O1116" s="4">
        <v>5</v>
      </c>
      <c r="P1116" s="251">
        <v>44629</v>
      </c>
      <c r="Q1116" s="6" t="s">
        <v>47</v>
      </c>
      <c r="R1116" s="6">
        <v>39.494028030000003</v>
      </c>
      <c r="S1116" s="6">
        <v>27.536839430000001</v>
      </c>
      <c r="T1116" s="6">
        <v>27.69286752</v>
      </c>
      <c r="V1116" s="10">
        <f>IF(Q1116&lt;'Master Linear Model'!$B$8, (10^((Q1116-'Master Linear Model'!$B$2)/'Master Linear Model'!$A$2)),('Master Linear Model'!$B$7/2))</f>
        <v>10</v>
      </c>
      <c r="W1116" s="10">
        <f>IF(R1116&lt;'Master Linear Model'!$B$8, (10^((R1116-'Master Linear Model'!$B$2)/'Master Linear Model'!$A$2)),('Master Linear Model'!$B$7/2))</f>
        <v>10</v>
      </c>
      <c r="X1116" s="10">
        <f>AVERAGE(V1116:W1116)</f>
        <v>10</v>
      </c>
      <c r="Y1116" s="10">
        <f>STDEV(V1116:W1116)</f>
        <v>0</v>
      </c>
      <c r="Z1116" s="10">
        <f>X1116/O1116</f>
        <v>2</v>
      </c>
      <c r="AA1116" s="10">
        <f>Y1116/O1116</f>
        <v>0</v>
      </c>
      <c r="AB1116" s="10">
        <f>(Z1116*N1116)/K1116</f>
        <v>10.199999999999999</v>
      </c>
      <c r="AC1116" s="10">
        <f>(AA1116*N1116)/K1116</f>
        <v>0</v>
      </c>
      <c r="AD1116" s="10">
        <f>AB1116*100</f>
        <v>1019.9999999999999</v>
      </c>
      <c r="AE1116" s="10">
        <f>AC1116*100</f>
        <v>0</v>
      </c>
      <c r="AJ1116" s="4" t="s">
        <v>814</v>
      </c>
      <c r="AK1116" s="4" t="s">
        <v>841</v>
      </c>
      <c r="AL1116" s="4" t="s">
        <v>44</v>
      </c>
      <c r="AM1116" s="4" t="s">
        <v>44</v>
      </c>
      <c r="AN1116" s="4">
        <v>95.754089864001202</v>
      </c>
    </row>
    <row r="1117" spans="1:40">
      <c r="A1117" s="10" t="s">
        <v>152</v>
      </c>
      <c r="B1117" s="10" t="s">
        <v>59</v>
      </c>
      <c r="D1117" s="4" t="s">
        <v>42</v>
      </c>
      <c r="E1117" s="5">
        <v>44628</v>
      </c>
      <c r="F1117" s="5">
        <v>44628</v>
      </c>
      <c r="G1117" s="4" t="s">
        <v>312</v>
      </c>
      <c r="H1117" s="4" t="s">
        <v>518</v>
      </c>
      <c r="I1117" s="4" t="s">
        <v>154</v>
      </c>
      <c r="J1117" s="4" t="s">
        <v>437</v>
      </c>
      <c r="K1117" s="4">
        <v>10</v>
      </c>
      <c r="L1117" s="251">
        <v>44628</v>
      </c>
      <c r="M1117" s="4" t="s">
        <v>224</v>
      </c>
      <c r="N1117" s="4">
        <v>50</v>
      </c>
      <c r="O1117" s="4">
        <v>5</v>
      </c>
      <c r="P1117" s="251">
        <v>44629</v>
      </c>
      <c r="Q1117" s="6">
        <v>39.928736190000002</v>
      </c>
      <c r="R1117" s="6">
        <v>39.689415920000002</v>
      </c>
      <c r="S1117" s="6">
        <v>26.53338484</v>
      </c>
      <c r="T1117" s="6">
        <v>26.426512769999999</v>
      </c>
      <c r="V1117" s="10">
        <f>IF(Q1117&lt;'Master Linear Model'!$B$8, (10^((Q1117-'Master Linear Model'!$B$2)/'Master Linear Model'!$A$2)),('Master Linear Model'!$B$7/2))</f>
        <v>10</v>
      </c>
      <c r="W1117" s="10">
        <f>IF(R1117&lt;'Master Linear Model'!$B$8, (10^((R1117-'Master Linear Model'!$B$2)/'Master Linear Model'!$A$2)),('Master Linear Model'!$B$7/2))</f>
        <v>10</v>
      </c>
      <c r="X1117" s="10">
        <f>AVERAGE(V1117:W1117)</f>
        <v>10</v>
      </c>
      <c r="Y1117" s="10">
        <f>STDEV(V1117:W1117)</f>
        <v>0</v>
      </c>
      <c r="Z1117" s="10">
        <f>X1117/O1117</f>
        <v>2</v>
      </c>
      <c r="AA1117" s="10">
        <f>Y1117/O1117</f>
        <v>0</v>
      </c>
      <c r="AB1117" s="10">
        <f>(Z1117*N1117)/K1117</f>
        <v>10</v>
      </c>
      <c r="AC1117" s="10">
        <f>(AA1117*N1117)/K1117</f>
        <v>0</v>
      </c>
      <c r="AD1117" s="10">
        <f>AB1117*100</f>
        <v>1000</v>
      </c>
      <c r="AE1117" s="10">
        <f>AC1117*100</f>
        <v>0</v>
      </c>
      <c r="AJ1117" s="4" t="s">
        <v>814</v>
      </c>
      <c r="AK1117" s="4" t="s">
        <v>842</v>
      </c>
      <c r="AL1117" s="4" t="s">
        <v>44</v>
      </c>
      <c r="AM1117" s="4" t="s">
        <v>44</v>
      </c>
      <c r="AN1117" s="4">
        <v>95.754089864001202</v>
      </c>
    </row>
    <row r="1118" spans="1:40">
      <c r="A1118" s="10" t="s">
        <v>282</v>
      </c>
      <c r="B1118" s="10" t="s">
        <v>200</v>
      </c>
      <c r="D1118" s="4" t="s">
        <v>49</v>
      </c>
      <c r="E1118" s="5">
        <v>44626</v>
      </c>
      <c r="F1118" s="5">
        <v>44627</v>
      </c>
      <c r="G1118" s="4" t="s">
        <v>312</v>
      </c>
      <c r="H1118" s="4" t="s">
        <v>518</v>
      </c>
      <c r="I1118" s="4" t="s">
        <v>154</v>
      </c>
      <c r="J1118" s="4" t="s">
        <v>437</v>
      </c>
      <c r="K1118" s="4">
        <v>10</v>
      </c>
      <c r="L1118" s="251">
        <v>44627</v>
      </c>
      <c r="M1118" s="4" t="s">
        <v>224</v>
      </c>
      <c r="N1118" s="4">
        <v>53</v>
      </c>
      <c r="O1118" s="4">
        <v>5</v>
      </c>
      <c r="P1118" s="251">
        <v>44629</v>
      </c>
      <c r="Q1118" s="6" t="s">
        <v>47</v>
      </c>
      <c r="R1118" s="6" t="s">
        <v>47</v>
      </c>
      <c r="S1118" s="6">
        <v>25.74875084</v>
      </c>
      <c r="T1118" s="6">
        <v>25.792160429999999</v>
      </c>
      <c r="AJ1118" s="4" t="s">
        <v>814</v>
      </c>
      <c r="AK1118" s="4" t="s">
        <v>843</v>
      </c>
      <c r="AL1118" s="4" t="s">
        <v>44</v>
      </c>
      <c r="AM1118" s="4" t="s">
        <v>44</v>
      </c>
      <c r="AN1118" s="4">
        <v>95.754089864001202</v>
      </c>
    </row>
    <row r="1119" spans="1:40">
      <c r="A1119" s="10" t="s">
        <v>273</v>
      </c>
      <c r="B1119" s="10" t="s">
        <v>200</v>
      </c>
      <c r="D1119" s="4" t="s">
        <v>49</v>
      </c>
      <c r="E1119" s="5">
        <v>44626</v>
      </c>
      <c r="F1119" s="5">
        <v>44627</v>
      </c>
      <c r="G1119" s="4" t="s">
        <v>312</v>
      </c>
      <c r="H1119" s="4" t="s">
        <v>518</v>
      </c>
      <c r="I1119" s="4" t="s">
        <v>154</v>
      </c>
      <c r="J1119" s="4" t="s">
        <v>437</v>
      </c>
      <c r="K1119" s="4">
        <v>10</v>
      </c>
      <c r="L1119" s="251">
        <v>44627</v>
      </c>
      <c r="M1119" s="4" t="s">
        <v>224</v>
      </c>
      <c r="N1119" s="4">
        <v>52</v>
      </c>
      <c r="O1119" s="4">
        <v>5</v>
      </c>
      <c r="P1119" s="251">
        <v>44630</v>
      </c>
      <c r="Q1119" s="6">
        <v>39.090952309999999</v>
      </c>
      <c r="R1119" s="6" t="s">
        <v>47</v>
      </c>
      <c r="S1119" s="6">
        <v>25.594475150000001</v>
      </c>
      <c r="T1119" s="6">
        <v>25.533005039999999</v>
      </c>
      <c r="AJ1119" s="4" t="s">
        <v>827</v>
      </c>
      <c r="AK1119" s="4" t="s">
        <v>844</v>
      </c>
      <c r="AL1119" s="4" t="s">
        <v>44</v>
      </c>
      <c r="AM1119" s="4" t="s">
        <v>44</v>
      </c>
      <c r="AN1119" s="4">
        <v>87.847393167262695</v>
      </c>
    </row>
    <row r="1120" spans="1:40">
      <c r="A1120" s="10" t="s">
        <v>58</v>
      </c>
      <c r="B1120" s="10" t="s">
        <v>59</v>
      </c>
      <c r="D1120" s="4" t="s">
        <v>42</v>
      </c>
      <c r="E1120" s="5">
        <v>44263</v>
      </c>
      <c r="F1120" s="5">
        <v>44628</v>
      </c>
      <c r="G1120" s="4" t="s">
        <v>312</v>
      </c>
      <c r="H1120" s="4" t="s">
        <v>518</v>
      </c>
      <c r="I1120" s="4" t="s">
        <v>154</v>
      </c>
      <c r="J1120" s="4" t="s">
        <v>437</v>
      </c>
      <c r="K1120" s="4">
        <v>10</v>
      </c>
      <c r="L1120" s="251">
        <v>44628</v>
      </c>
      <c r="M1120" s="4" t="s">
        <v>224</v>
      </c>
      <c r="N1120" s="4">
        <v>54</v>
      </c>
      <c r="O1120" s="4">
        <v>5</v>
      </c>
      <c r="P1120" s="251">
        <v>44629</v>
      </c>
      <c r="Q1120" s="6" t="s">
        <v>47</v>
      </c>
      <c r="R1120" s="6" t="s">
        <v>47</v>
      </c>
      <c r="S1120" s="6">
        <v>26.28317324</v>
      </c>
      <c r="T1120" s="6">
        <v>26.283844739999999</v>
      </c>
      <c r="V1120" s="10">
        <f>IF(Q1120&lt;'Master Linear Model'!$B$8, (10^((Q1120-'Master Linear Model'!$B$2)/'Master Linear Model'!$A$2)),('Master Linear Model'!$B$7/2))</f>
        <v>10</v>
      </c>
      <c r="W1120" s="10">
        <f>IF(R1120&lt;'Master Linear Model'!$B$8, (10^((R1120-'Master Linear Model'!$B$2)/'Master Linear Model'!$A$2)),('Master Linear Model'!$B$7/2))</f>
        <v>10</v>
      </c>
      <c r="X1120" s="10">
        <f>AVERAGE(V1120:W1120)</f>
        <v>10</v>
      </c>
      <c r="Y1120" s="10">
        <f>STDEV(V1120:W1120)</f>
        <v>0</v>
      </c>
      <c r="Z1120" s="10">
        <f>X1120/O1120</f>
        <v>2</v>
      </c>
      <c r="AA1120" s="10">
        <f>Y1120/O1120</f>
        <v>0</v>
      </c>
      <c r="AB1120" s="10">
        <f>(Z1120*N1120)/K1120</f>
        <v>10.8</v>
      </c>
      <c r="AC1120" s="10">
        <f>(AA1120*N1120)/K1120</f>
        <v>0</v>
      </c>
      <c r="AD1120" s="10">
        <f>AB1120*100</f>
        <v>1080</v>
      </c>
      <c r="AE1120" s="10">
        <f>AC1120*100</f>
        <v>0</v>
      </c>
      <c r="AJ1120" s="4" t="s">
        <v>814</v>
      </c>
      <c r="AK1120" s="4" t="s">
        <v>845</v>
      </c>
      <c r="AL1120" s="4" t="s">
        <v>44</v>
      </c>
      <c r="AM1120" s="4" t="s">
        <v>44</v>
      </c>
      <c r="AN1120" s="4">
        <v>95.754089864001202</v>
      </c>
    </row>
    <row r="1121" spans="1:40">
      <c r="A1121" s="10" t="s">
        <v>58</v>
      </c>
      <c r="B1121" s="10" t="s">
        <v>59</v>
      </c>
      <c r="D1121" s="4" t="s">
        <v>49</v>
      </c>
      <c r="E1121" s="5">
        <v>44629</v>
      </c>
      <c r="F1121" s="5">
        <v>44628</v>
      </c>
      <c r="G1121" s="4" t="s">
        <v>312</v>
      </c>
      <c r="H1121" s="4" t="s">
        <v>518</v>
      </c>
      <c r="I1121" s="4" t="s">
        <v>154</v>
      </c>
      <c r="J1121" s="4" t="s">
        <v>437</v>
      </c>
      <c r="K1121" s="4">
        <v>10</v>
      </c>
      <c r="L1121" s="251">
        <v>44628</v>
      </c>
      <c r="M1121" s="4" t="s">
        <v>224</v>
      </c>
      <c r="N1121" s="4">
        <v>52</v>
      </c>
      <c r="O1121" s="4">
        <v>5</v>
      </c>
      <c r="P1121" s="251">
        <v>44629</v>
      </c>
      <c r="Q1121" s="6" t="s">
        <v>47</v>
      </c>
      <c r="R1121" s="6" t="s">
        <v>47</v>
      </c>
      <c r="S1121" s="6">
        <v>26.375278460000001</v>
      </c>
      <c r="T1121" s="6">
        <v>26.607809700000001</v>
      </c>
      <c r="AJ1121" s="4" t="s">
        <v>814</v>
      </c>
      <c r="AK1121" s="4" t="s">
        <v>846</v>
      </c>
      <c r="AL1121" s="4" t="s">
        <v>44</v>
      </c>
      <c r="AM1121" s="4" t="s">
        <v>44</v>
      </c>
      <c r="AN1121" s="4">
        <v>95.754089864001202</v>
      </c>
    </row>
    <row r="1122" spans="1:40">
      <c r="A1122" s="10" t="s">
        <v>234</v>
      </c>
      <c r="B1122" s="10" t="s">
        <v>200</v>
      </c>
      <c r="D1122" s="4" t="s">
        <v>49</v>
      </c>
      <c r="E1122" s="5">
        <v>44628</v>
      </c>
      <c r="F1122" s="5">
        <v>44628</v>
      </c>
      <c r="G1122" s="4" t="s">
        <v>312</v>
      </c>
      <c r="H1122" s="4" t="s">
        <v>518</v>
      </c>
      <c r="I1122" s="4" t="s">
        <v>154</v>
      </c>
      <c r="J1122" s="4" t="s">
        <v>437</v>
      </c>
      <c r="K1122" s="4">
        <v>10</v>
      </c>
      <c r="L1122" s="251">
        <v>44628</v>
      </c>
      <c r="M1122" s="4" t="s">
        <v>224</v>
      </c>
      <c r="N1122" s="4">
        <v>52</v>
      </c>
      <c r="O1122" s="4">
        <v>5</v>
      </c>
      <c r="P1122" s="251">
        <v>44629</v>
      </c>
      <c r="Q1122" s="6">
        <v>39.883694140000003</v>
      </c>
      <c r="R1122" s="6" t="s">
        <v>47</v>
      </c>
      <c r="S1122" s="6">
        <v>26.87600831</v>
      </c>
      <c r="T1122" s="6">
        <v>26.66280368</v>
      </c>
      <c r="AJ1122" s="4" t="s">
        <v>814</v>
      </c>
      <c r="AK1122" s="4" t="s">
        <v>847</v>
      </c>
      <c r="AL1122" s="4" t="s">
        <v>44</v>
      </c>
      <c r="AM1122" s="4" t="s">
        <v>44</v>
      </c>
      <c r="AN1122" s="4">
        <v>95.754089864001202</v>
      </c>
    </row>
    <row r="1123" spans="1:40">
      <c r="A1123" s="10" t="s">
        <v>232</v>
      </c>
      <c r="B1123" s="10" t="s">
        <v>200</v>
      </c>
      <c r="D1123" s="4" t="s">
        <v>49</v>
      </c>
      <c r="E1123" s="5">
        <v>44628</v>
      </c>
      <c r="F1123" s="5">
        <v>44628</v>
      </c>
      <c r="G1123" s="4" t="s">
        <v>312</v>
      </c>
      <c r="H1123" s="4" t="s">
        <v>518</v>
      </c>
      <c r="I1123" s="4" t="s">
        <v>154</v>
      </c>
      <c r="J1123" s="4" t="s">
        <v>437</v>
      </c>
      <c r="K1123" s="4">
        <v>10</v>
      </c>
      <c r="L1123" s="251">
        <v>44628</v>
      </c>
      <c r="M1123" s="4" t="s">
        <v>224</v>
      </c>
      <c r="N1123" s="4">
        <v>53</v>
      </c>
      <c r="O1123" s="4">
        <v>5</v>
      </c>
      <c r="P1123" s="251">
        <v>44629</v>
      </c>
      <c r="Q1123" s="6" t="s">
        <v>47</v>
      </c>
      <c r="R1123" s="6" t="s">
        <v>47</v>
      </c>
      <c r="S1123" s="6">
        <v>28.193150859999999</v>
      </c>
      <c r="T1123" s="6">
        <v>28.608297239999999</v>
      </c>
      <c r="AJ1123" s="4" t="s">
        <v>814</v>
      </c>
      <c r="AK1123" s="4" t="s">
        <v>848</v>
      </c>
      <c r="AL1123" s="4" t="s">
        <v>44</v>
      </c>
      <c r="AM1123" s="4" t="s">
        <v>44</v>
      </c>
      <c r="AN1123" s="4">
        <v>95.754089864001202</v>
      </c>
    </row>
    <row r="1124" spans="1:40">
      <c r="A1124" s="10" t="s">
        <v>263</v>
      </c>
      <c r="B1124" s="10" t="s">
        <v>228</v>
      </c>
      <c r="D1124" s="4" t="s">
        <v>49</v>
      </c>
      <c r="E1124" s="5">
        <v>44629</v>
      </c>
      <c r="F1124" s="5">
        <v>44629</v>
      </c>
      <c r="G1124" s="4" t="s">
        <v>312</v>
      </c>
      <c r="H1124" s="4" t="s">
        <v>518</v>
      </c>
      <c r="I1124" s="4" t="s">
        <v>154</v>
      </c>
      <c r="J1124" s="4" t="s">
        <v>437</v>
      </c>
      <c r="K1124" s="4">
        <v>10</v>
      </c>
      <c r="L1124" s="251">
        <v>44629</v>
      </c>
      <c r="M1124" s="4" t="s">
        <v>224</v>
      </c>
      <c r="N1124" s="4">
        <v>50</v>
      </c>
      <c r="O1124" s="4">
        <v>5</v>
      </c>
      <c r="P1124" s="251">
        <v>44630</v>
      </c>
      <c r="Q1124" s="6" t="s">
        <v>47</v>
      </c>
      <c r="R1124" s="6" t="s">
        <v>47</v>
      </c>
      <c r="S1124" s="6">
        <v>25.866589959999999</v>
      </c>
      <c r="T1124" s="6">
        <v>25.854954559999999</v>
      </c>
      <c r="AJ1124" s="4" t="s">
        <v>827</v>
      </c>
      <c r="AK1124" s="4" t="s">
        <v>849</v>
      </c>
      <c r="AL1124" s="4" t="s">
        <v>44</v>
      </c>
      <c r="AM1124" s="4" t="s">
        <v>44</v>
      </c>
      <c r="AN1124" s="4">
        <v>87.847393167262695</v>
      </c>
    </row>
    <row r="1125" spans="1:40">
      <c r="A1125" s="10" t="s">
        <v>598</v>
      </c>
      <c r="B1125" s="10" t="s">
        <v>61</v>
      </c>
      <c r="D1125" s="4" t="s">
        <v>49</v>
      </c>
      <c r="E1125" s="5">
        <v>44629</v>
      </c>
      <c r="F1125" s="5">
        <v>44629</v>
      </c>
      <c r="G1125" s="4" t="s">
        <v>312</v>
      </c>
      <c r="H1125" s="4" t="s">
        <v>518</v>
      </c>
      <c r="I1125" s="4" t="s">
        <v>154</v>
      </c>
      <c r="J1125" s="4" t="s">
        <v>437</v>
      </c>
      <c r="K1125" s="4">
        <v>10</v>
      </c>
      <c r="L1125" s="251">
        <v>44629</v>
      </c>
      <c r="M1125" s="4" t="s">
        <v>224</v>
      </c>
      <c r="N1125" s="4">
        <v>50</v>
      </c>
      <c r="O1125" s="4">
        <v>5</v>
      </c>
      <c r="P1125" s="251">
        <v>44630</v>
      </c>
      <c r="Q1125" s="6" t="s">
        <v>47</v>
      </c>
      <c r="R1125" s="6" t="s">
        <v>47</v>
      </c>
      <c r="S1125" s="6">
        <v>25.50955287</v>
      </c>
      <c r="T1125" s="6">
        <v>25.491674849999999</v>
      </c>
      <c r="AJ1125" s="4" t="s">
        <v>827</v>
      </c>
      <c r="AK1125" s="4" t="s">
        <v>850</v>
      </c>
      <c r="AL1125" s="4" t="s">
        <v>44</v>
      </c>
      <c r="AM1125" s="4" t="s">
        <v>44</v>
      </c>
      <c r="AN1125" s="4">
        <v>87.847393167262695</v>
      </c>
    </row>
    <row r="1126" spans="1:40">
      <c r="A1126" s="10" t="s">
        <v>646</v>
      </c>
      <c r="B1126" s="10" t="s">
        <v>228</v>
      </c>
      <c r="D1126" s="4" t="s">
        <v>49</v>
      </c>
      <c r="E1126" s="5">
        <v>44629</v>
      </c>
      <c r="F1126" s="5">
        <v>44629</v>
      </c>
      <c r="G1126" s="4" t="s">
        <v>312</v>
      </c>
      <c r="H1126" s="4" t="s">
        <v>518</v>
      </c>
      <c r="I1126" s="4" t="s">
        <v>154</v>
      </c>
      <c r="J1126" s="4" t="s">
        <v>437</v>
      </c>
      <c r="K1126" s="4">
        <v>10</v>
      </c>
      <c r="L1126" s="251">
        <v>44629</v>
      </c>
      <c r="M1126" s="4" t="s">
        <v>224</v>
      </c>
      <c r="N1126" s="4">
        <v>52</v>
      </c>
      <c r="O1126" s="4">
        <v>5</v>
      </c>
      <c r="P1126" s="251">
        <v>44630</v>
      </c>
      <c r="Q1126" s="6" t="s">
        <v>47</v>
      </c>
      <c r="R1126" s="6" t="s">
        <v>47</v>
      </c>
      <c r="S1126" s="6">
        <v>27.87686562</v>
      </c>
      <c r="T1126" s="6">
        <v>28.046870590000001</v>
      </c>
      <c r="AJ1126" s="4" t="s">
        <v>827</v>
      </c>
      <c r="AK1126" s="4" t="s">
        <v>851</v>
      </c>
      <c r="AL1126" s="4" t="s">
        <v>44</v>
      </c>
      <c r="AM1126" s="4" t="s">
        <v>44</v>
      </c>
      <c r="AN1126" s="4">
        <v>87.847393167262695</v>
      </c>
    </row>
    <row r="1127" spans="1:40">
      <c r="A1127" s="10" t="s">
        <v>572</v>
      </c>
      <c r="B1127" s="10" t="s">
        <v>200</v>
      </c>
      <c r="D1127" s="4" t="s">
        <v>49</v>
      </c>
      <c r="E1127" s="5">
        <v>44628</v>
      </c>
      <c r="F1127" s="5">
        <v>44628</v>
      </c>
      <c r="G1127" s="4" t="s">
        <v>312</v>
      </c>
      <c r="H1127" s="4" t="s">
        <v>518</v>
      </c>
      <c r="I1127" s="4" t="s">
        <v>154</v>
      </c>
      <c r="J1127" s="4" t="s">
        <v>437</v>
      </c>
      <c r="K1127" s="4">
        <v>10</v>
      </c>
      <c r="L1127" s="251">
        <v>44628</v>
      </c>
      <c r="M1127" s="4" t="s">
        <v>224</v>
      </c>
      <c r="N1127" s="4">
        <v>52</v>
      </c>
      <c r="O1127" s="4">
        <v>5</v>
      </c>
      <c r="P1127" s="251">
        <v>44629</v>
      </c>
      <c r="Q1127" s="6" t="s">
        <v>47</v>
      </c>
      <c r="R1127" s="6">
        <v>38.599175930000001</v>
      </c>
      <c r="S1127" s="6">
        <v>25.77734624</v>
      </c>
      <c r="T1127" s="6">
        <v>25.974684109999998</v>
      </c>
      <c r="AJ1127" s="4" t="s">
        <v>814</v>
      </c>
      <c r="AK1127" s="4" t="s">
        <v>852</v>
      </c>
      <c r="AL1127" s="4" t="s">
        <v>44</v>
      </c>
      <c r="AM1127" s="4" t="s">
        <v>44</v>
      </c>
      <c r="AN1127" s="4">
        <v>95.754089864001202</v>
      </c>
    </row>
    <row r="1128" spans="1:40">
      <c r="A1128" s="10" t="s">
        <v>275</v>
      </c>
      <c r="B1128" s="10" t="s">
        <v>200</v>
      </c>
      <c r="D1128" s="4" t="s">
        <v>49</v>
      </c>
      <c r="E1128" s="5">
        <v>44626</v>
      </c>
      <c r="F1128" s="5">
        <v>44627</v>
      </c>
      <c r="G1128" s="4" t="s">
        <v>312</v>
      </c>
      <c r="H1128" s="4" t="s">
        <v>518</v>
      </c>
      <c r="I1128" s="4" t="s">
        <v>154</v>
      </c>
      <c r="J1128" s="4" t="s">
        <v>437</v>
      </c>
      <c r="K1128" s="4">
        <v>10</v>
      </c>
      <c r="L1128" s="251">
        <v>44627</v>
      </c>
      <c r="M1128" s="4" t="s">
        <v>224</v>
      </c>
      <c r="N1128" s="4">
        <v>50</v>
      </c>
      <c r="O1128" s="4">
        <v>5</v>
      </c>
      <c r="P1128" s="251">
        <v>44629</v>
      </c>
      <c r="Q1128" s="6" t="s">
        <v>47</v>
      </c>
      <c r="R1128" s="6" t="s">
        <v>47</v>
      </c>
      <c r="S1128" s="6">
        <v>26.208286730000001</v>
      </c>
      <c r="T1128" s="6">
        <v>26.10756026</v>
      </c>
      <c r="AJ1128" s="4" t="s">
        <v>814</v>
      </c>
      <c r="AK1128" s="4" t="s">
        <v>853</v>
      </c>
      <c r="AL1128" s="4" t="s">
        <v>44</v>
      </c>
      <c r="AM1128" s="4" t="s">
        <v>44</v>
      </c>
      <c r="AN1128" s="4">
        <v>95.754089864001202</v>
      </c>
    </row>
    <row r="1129" spans="1:40">
      <c r="A1129" s="10" t="s">
        <v>602</v>
      </c>
      <c r="B1129" s="10" t="s">
        <v>200</v>
      </c>
      <c r="D1129" s="4" t="s">
        <v>49</v>
      </c>
      <c r="E1129" s="5">
        <v>44626</v>
      </c>
      <c r="F1129" s="5">
        <v>44627</v>
      </c>
      <c r="G1129" s="4" t="s">
        <v>312</v>
      </c>
      <c r="H1129" s="4" t="s">
        <v>518</v>
      </c>
      <c r="I1129" s="4" t="s">
        <v>154</v>
      </c>
      <c r="J1129" s="4" t="s">
        <v>437</v>
      </c>
      <c r="K1129" s="4">
        <v>10</v>
      </c>
      <c r="L1129" s="251">
        <v>44627</v>
      </c>
      <c r="M1129" s="4" t="s">
        <v>224</v>
      </c>
      <c r="N1129" s="4">
        <v>54</v>
      </c>
      <c r="O1129" s="4">
        <v>5</v>
      </c>
      <c r="P1129" s="251">
        <v>44629</v>
      </c>
      <c r="Q1129" s="6">
        <v>39.568768400000003</v>
      </c>
      <c r="R1129" s="6">
        <v>38.153690910000002</v>
      </c>
      <c r="S1129" s="6">
        <v>27.243922349999998</v>
      </c>
      <c r="T1129" s="6">
        <v>27.107263419999999</v>
      </c>
      <c r="AJ1129" s="4" t="s">
        <v>814</v>
      </c>
      <c r="AK1129" s="4" t="s">
        <v>854</v>
      </c>
      <c r="AL1129" s="4" t="s">
        <v>44</v>
      </c>
      <c r="AM1129" s="4" t="s">
        <v>44</v>
      </c>
      <c r="AN1129" s="4">
        <v>95.754089864001202</v>
      </c>
    </row>
    <row r="1130" spans="1:40">
      <c r="A1130" s="10" t="s">
        <v>209</v>
      </c>
      <c r="B1130" s="10" t="s">
        <v>200</v>
      </c>
      <c r="D1130" s="4" t="s">
        <v>49</v>
      </c>
      <c r="E1130" s="5">
        <v>44628</v>
      </c>
      <c r="F1130" s="5">
        <v>44628</v>
      </c>
      <c r="G1130" s="4" t="s">
        <v>312</v>
      </c>
      <c r="H1130" s="4" t="s">
        <v>518</v>
      </c>
      <c r="I1130" s="4" t="s">
        <v>154</v>
      </c>
      <c r="J1130" s="4" t="s">
        <v>437</v>
      </c>
      <c r="K1130" s="4">
        <v>10</v>
      </c>
      <c r="L1130" s="251">
        <v>44628</v>
      </c>
      <c r="M1130" s="4" t="s">
        <v>224</v>
      </c>
      <c r="N1130" s="4">
        <v>51</v>
      </c>
      <c r="O1130" s="4">
        <v>5</v>
      </c>
      <c r="P1130" s="251">
        <v>44629</v>
      </c>
      <c r="Q1130" s="6">
        <v>40.362850610000002</v>
      </c>
      <c r="R1130" s="6">
        <v>38.627259350000003</v>
      </c>
      <c r="S1130" s="6">
        <v>28.230446499999999</v>
      </c>
      <c r="T1130" s="6">
        <v>27.948570889999999</v>
      </c>
      <c r="AJ1130" s="4" t="s">
        <v>814</v>
      </c>
      <c r="AK1130" s="4" t="s">
        <v>855</v>
      </c>
      <c r="AL1130" s="4" t="s">
        <v>44</v>
      </c>
      <c r="AM1130" s="4" t="s">
        <v>44</v>
      </c>
      <c r="AN1130" s="4">
        <v>95.754089864001202</v>
      </c>
    </row>
    <row r="1131" spans="1:40">
      <c r="A1131" s="10" t="s">
        <v>616</v>
      </c>
      <c r="B1131" s="10" t="s">
        <v>61</v>
      </c>
      <c r="D1131" s="4" t="s">
        <v>49</v>
      </c>
      <c r="E1131" s="5">
        <v>44629</v>
      </c>
      <c r="F1131" s="5">
        <v>44629</v>
      </c>
      <c r="G1131" s="4" t="s">
        <v>312</v>
      </c>
      <c r="H1131" s="4" t="s">
        <v>518</v>
      </c>
      <c r="I1131" s="4" t="s">
        <v>154</v>
      </c>
      <c r="J1131" s="4" t="s">
        <v>437</v>
      </c>
      <c r="K1131" s="4">
        <v>10</v>
      </c>
      <c r="L1131" s="251">
        <v>44629</v>
      </c>
      <c r="M1131" s="4" t="s">
        <v>224</v>
      </c>
      <c r="N1131" s="4">
        <v>50</v>
      </c>
      <c r="O1131" s="4">
        <v>5</v>
      </c>
      <c r="P1131" s="251">
        <v>44630</v>
      </c>
      <c r="Q1131" s="6" t="s">
        <v>47</v>
      </c>
      <c r="R1131" s="6" t="s">
        <v>47</v>
      </c>
      <c r="S1131" s="6">
        <v>31.751232000000002</v>
      </c>
      <c r="T1131" s="6">
        <v>30.902692760000001</v>
      </c>
      <c r="AJ1131" s="4" t="s">
        <v>827</v>
      </c>
      <c r="AK1131" s="4" t="s">
        <v>856</v>
      </c>
      <c r="AL1131" s="4" t="s">
        <v>44</v>
      </c>
      <c r="AM1131" s="4" t="s">
        <v>44</v>
      </c>
      <c r="AN1131" s="4">
        <v>87.847393167262695</v>
      </c>
    </row>
    <row r="1132" spans="1:40">
      <c r="A1132" s="10" t="s">
        <v>394</v>
      </c>
      <c r="B1132" s="10" t="s">
        <v>61</v>
      </c>
      <c r="D1132" s="4" t="s">
        <v>49</v>
      </c>
      <c r="E1132" s="5">
        <v>44629</v>
      </c>
      <c r="F1132" s="5">
        <v>44629</v>
      </c>
      <c r="G1132" s="4" t="s">
        <v>312</v>
      </c>
      <c r="H1132" s="4" t="s">
        <v>518</v>
      </c>
      <c r="I1132" s="4" t="s">
        <v>154</v>
      </c>
      <c r="J1132" s="4" t="s">
        <v>437</v>
      </c>
      <c r="K1132" s="4">
        <v>10</v>
      </c>
      <c r="L1132" s="251">
        <v>44629</v>
      </c>
      <c r="M1132" s="4" t="s">
        <v>224</v>
      </c>
      <c r="N1132" s="4">
        <v>50</v>
      </c>
      <c r="O1132" s="4">
        <v>5</v>
      </c>
      <c r="P1132" s="251">
        <v>44630</v>
      </c>
      <c r="Q1132" s="6" t="s">
        <v>47</v>
      </c>
      <c r="R1132" s="6" t="s">
        <v>47</v>
      </c>
      <c r="S1132" s="6">
        <v>27.780466140000001</v>
      </c>
      <c r="T1132" s="6">
        <v>28.083251130000001</v>
      </c>
      <c r="AJ1132" s="4" t="s">
        <v>827</v>
      </c>
      <c r="AK1132" s="4" t="s">
        <v>857</v>
      </c>
      <c r="AL1132" s="4" t="s">
        <v>44</v>
      </c>
      <c r="AM1132" s="4" t="s">
        <v>44</v>
      </c>
      <c r="AN1132" s="4">
        <v>87.847393167262695</v>
      </c>
    </row>
    <row r="1133" spans="1:40">
      <c r="A1133" s="10" t="s">
        <v>208</v>
      </c>
      <c r="B1133" s="10" t="s">
        <v>200</v>
      </c>
      <c r="D1133" s="4" t="s">
        <v>49</v>
      </c>
      <c r="E1133" s="5">
        <v>44628</v>
      </c>
      <c r="F1133" s="5">
        <v>44628</v>
      </c>
      <c r="G1133" s="4" t="s">
        <v>312</v>
      </c>
      <c r="H1133" s="4" t="s">
        <v>518</v>
      </c>
      <c r="I1133" s="4" t="s">
        <v>154</v>
      </c>
      <c r="J1133" s="4" t="s">
        <v>437</v>
      </c>
      <c r="K1133" s="4">
        <v>10</v>
      </c>
      <c r="L1133" s="251">
        <v>44628</v>
      </c>
      <c r="M1133" s="4" t="s">
        <v>224</v>
      </c>
      <c r="N1133" s="4">
        <v>52</v>
      </c>
      <c r="O1133" s="4">
        <v>5</v>
      </c>
      <c r="P1133" s="251">
        <v>44629</v>
      </c>
      <c r="Q1133" s="6" t="s">
        <v>47</v>
      </c>
      <c r="R1133" s="6">
        <v>39.882052119999997</v>
      </c>
      <c r="S1133" s="6">
        <v>25.986219340000002</v>
      </c>
      <c r="T1133" s="6">
        <v>26.022834320000001</v>
      </c>
      <c r="AJ1133" s="4" t="s">
        <v>814</v>
      </c>
      <c r="AK1133" s="4" t="s">
        <v>858</v>
      </c>
      <c r="AL1133" s="4" t="s">
        <v>44</v>
      </c>
      <c r="AM1133" s="4" t="s">
        <v>44</v>
      </c>
      <c r="AN1133" s="4">
        <v>95.754089864001202</v>
      </c>
    </row>
    <row r="1134" spans="1:40">
      <c r="A1134" s="10" t="s">
        <v>277</v>
      </c>
      <c r="B1134" s="10" t="s">
        <v>200</v>
      </c>
      <c r="D1134" s="4" t="s">
        <v>49</v>
      </c>
      <c r="E1134" s="5">
        <v>44626</v>
      </c>
      <c r="F1134" s="5">
        <v>44627</v>
      </c>
      <c r="G1134" s="4" t="s">
        <v>312</v>
      </c>
      <c r="H1134" s="4" t="s">
        <v>518</v>
      </c>
      <c r="I1134" s="4" t="s">
        <v>154</v>
      </c>
      <c r="J1134" s="4" t="s">
        <v>437</v>
      </c>
      <c r="K1134" s="4">
        <v>10</v>
      </c>
      <c r="L1134" s="251">
        <v>44627</v>
      </c>
      <c r="M1134" s="4" t="s">
        <v>224</v>
      </c>
      <c r="N1134" s="4">
        <v>53</v>
      </c>
      <c r="O1134" s="4">
        <v>5</v>
      </c>
      <c r="P1134" s="251">
        <v>44629</v>
      </c>
      <c r="Q1134" s="6">
        <v>35.873539370000003</v>
      </c>
      <c r="R1134" s="6">
        <v>36.09323406</v>
      </c>
      <c r="S1134" s="6">
        <v>26.1228281</v>
      </c>
      <c r="T1134" s="6">
        <v>26.124618699999999</v>
      </c>
      <c r="AJ1134" s="4" t="s">
        <v>814</v>
      </c>
      <c r="AK1134" s="4" t="s">
        <v>859</v>
      </c>
      <c r="AL1134" s="4" t="s">
        <v>44</v>
      </c>
      <c r="AM1134" s="4" t="s">
        <v>44</v>
      </c>
      <c r="AN1134" s="4">
        <v>95.754089864001202</v>
      </c>
    </row>
    <row r="1135" spans="1:40">
      <c r="A1135" s="121" t="s">
        <v>87</v>
      </c>
      <c r="B1135" s="121" t="s">
        <v>61</v>
      </c>
      <c r="C1135" s="161"/>
      <c r="D1135" s="122" t="s">
        <v>49</v>
      </c>
      <c r="E1135" s="123">
        <v>44629</v>
      </c>
      <c r="F1135" s="123">
        <v>44629</v>
      </c>
      <c r="G1135" s="122" t="s">
        <v>312</v>
      </c>
      <c r="H1135" s="122" t="s">
        <v>518</v>
      </c>
      <c r="I1135" s="122" t="s">
        <v>154</v>
      </c>
      <c r="J1135" s="122" t="s">
        <v>437</v>
      </c>
      <c r="K1135" s="122">
        <v>10</v>
      </c>
      <c r="L1135" s="248">
        <v>44629</v>
      </c>
      <c r="M1135" s="122" t="s">
        <v>224</v>
      </c>
      <c r="N1135" s="122">
        <v>50</v>
      </c>
      <c r="O1135" s="122">
        <v>5</v>
      </c>
      <c r="P1135" s="248">
        <v>44630</v>
      </c>
      <c r="Q1135" s="150" t="s">
        <v>47</v>
      </c>
      <c r="R1135" s="150" t="s">
        <v>47</v>
      </c>
      <c r="S1135" s="150">
        <v>26.219117709999999</v>
      </c>
      <c r="T1135" s="150">
        <v>25.962137259999999</v>
      </c>
      <c r="U1135" s="121"/>
      <c r="V1135" s="121"/>
      <c r="W1135" s="121"/>
      <c r="X1135" s="121"/>
      <c r="Y1135" s="121"/>
      <c r="Z1135" s="121"/>
      <c r="AA1135" s="121"/>
      <c r="AB1135" s="121"/>
      <c r="AC1135" s="121"/>
      <c r="AD1135" s="121"/>
      <c r="AE1135" s="121"/>
      <c r="AF1135" s="122"/>
      <c r="AG1135" s="122"/>
      <c r="AH1135" s="122"/>
      <c r="AI1135" s="122"/>
      <c r="AJ1135" s="122" t="s">
        <v>827</v>
      </c>
      <c r="AK1135" s="122" t="s">
        <v>860</v>
      </c>
      <c r="AL1135" s="122" t="s">
        <v>44</v>
      </c>
      <c r="AM1135" s="122" t="s">
        <v>44</v>
      </c>
      <c r="AN1135" s="122">
        <v>87.847393167262695</v>
      </c>
    </row>
    <row r="1136" spans="1:40">
      <c r="A1136" s="10" t="s">
        <v>810</v>
      </c>
      <c r="B1136" s="10" t="s">
        <v>811</v>
      </c>
      <c r="D1136" s="4" t="s">
        <v>42</v>
      </c>
      <c r="E1136" s="5">
        <v>44636</v>
      </c>
      <c r="F1136" s="5">
        <v>44636</v>
      </c>
      <c r="G1136" s="4" t="s">
        <v>312</v>
      </c>
      <c r="H1136" s="4" t="s">
        <v>518</v>
      </c>
      <c r="I1136" s="4" t="s">
        <v>154</v>
      </c>
      <c r="J1136" s="4" t="s">
        <v>437</v>
      </c>
      <c r="K1136" s="4">
        <v>10</v>
      </c>
      <c r="L1136" s="251">
        <v>44636</v>
      </c>
      <c r="M1136" s="4" t="s">
        <v>224</v>
      </c>
      <c r="N1136" s="4">
        <v>50</v>
      </c>
      <c r="O1136" s="4">
        <v>5</v>
      </c>
      <c r="P1136" s="251">
        <v>44637</v>
      </c>
      <c r="Q1136" s="6" t="s">
        <v>47</v>
      </c>
      <c r="R1136" s="6" t="s">
        <v>47</v>
      </c>
      <c r="S1136" s="6">
        <v>30.750183239999998</v>
      </c>
      <c r="T1136" s="6">
        <v>30.760246469999998</v>
      </c>
      <c r="V1136" s="10">
        <f>IF(Q1136&lt;'Master Linear Model'!$B$8, (10^((Q1136-'Master Linear Model'!$B$2)/'Master Linear Model'!$A$2)),('Master Linear Model'!$B$7/2))</f>
        <v>10</v>
      </c>
      <c r="W1136" s="10">
        <f>IF(R1136&lt;'Master Linear Model'!$B$8, (10^((R1136-'Master Linear Model'!$B$2)/'Master Linear Model'!$A$2)),('Master Linear Model'!$B$7/2))</f>
        <v>10</v>
      </c>
      <c r="X1136" s="10">
        <f>AVERAGE(V1136:W1136)</f>
        <v>10</v>
      </c>
      <c r="Y1136" s="10">
        <f>STDEV(V1136:W1136)</f>
        <v>0</v>
      </c>
      <c r="Z1136" s="10">
        <f>X1136/O1136</f>
        <v>2</v>
      </c>
      <c r="AA1136" s="10">
        <f>Y1136/O1136</f>
        <v>0</v>
      </c>
      <c r="AB1136" s="10">
        <f>(Z1136*N1136)/K1136</f>
        <v>10</v>
      </c>
      <c r="AC1136" s="10">
        <f>(AA1136*N1136)/K1136</f>
        <v>0</v>
      </c>
      <c r="AD1136" s="10">
        <f>AB1136*100</f>
        <v>1000</v>
      </c>
      <c r="AE1136" s="10">
        <f>AC1136*100</f>
        <v>0</v>
      </c>
      <c r="AJ1136" s="4" t="s">
        <v>861</v>
      </c>
      <c r="AK1136" s="4" t="s">
        <v>862</v>
      </c>
      <c r="AL1136" s="4" t="s">
        <v>44</v>
      </c>
      <c r="AM1136" s="4" t="s">
        <v>44</v>
      </c>
      <c r="AN1136" s="4">
        <v>99.087513638511197</v>
      </c>
    </row>
    <row r="1137" spans="1:40">
      <c r="A1137" s="10" t="s">
        <v>810</v>
      </c>
      <c r="B1137" s="10" t="s">
        <v>811</v>
      </c>
      <c r="D1137" s="4" t="s">
        <v>49</v>
      </c>
      <c r="E1137" s="5">
        <v>44636</v>
      </c>
      <c r="F1137" s="5">
        <v>44636</v>
      </c>
      <c r="G1137" s="4" t="s">
        <v>312</v>
      </c>
      <c r="H1137" s="4" t="s">
        <v>518</v>
      </c>
      <c r="I1137" s="4" t="s">
        <v>154</v>
      </c>
      <c r="J1137" s="4" t="s">
        <v>437</v>
      </c>
      <c r="K1137" s="4">
        <v>10</v>
      </c>
      <c r="L1137" s="251">
        <v>44636</v>
      </c>
      <c r="M1137" s="4" t="s">
        <v>224</v>
      </c>
      <c r="N1137" s="4">
        <v>50</v>
      </c>
      <c r="O1137" s="4">
        <v>5</v>
      </c>
      <c r="P1137" s="251">
        <v>44637</v>
      </c>
      <c r="Q1137" s="6">
        <v>34.676594399999999</v>
      </c>
      <c r="R1137" s="6">
        <v>35.3946836</v>
      </c>
      <c r="S1137" s="6">
        <v>25.440276149999999</v>
      </c>
      <c r="T1137" s="6">
        <v>25.795476000000001</v>
      </c>
      <c r="AJ1137" s="4" t="s">
        <v>861</v>
      </c>
      <c r="AK1137" s="4" t="s">
        <v>863</v>
      </c>
      <c r="AL1137" s="4" t="s">
        <v>44</v>
      </c>
      <c r="AM1137" s="4" t="s">
        <v>44</v>
      </c>
      <c r="AN1137" s="4">
        <v>99.087513638511197</v>
      </c>
    </row>
    <row r="1138" spans="1:40">
      <c r="A1138" s="10" t="s">
        <v>579</v>
      </c>
      <c r="B1138" s="10" t="s">
        <v>61</v>
      </c>
      <c r="D1138" s="4" t="s">
        <v>49</v>
      </c>
      <c r="E1138" s="5">
        <v>44635</v>
      </c>
      <c r="F1138" s="5">
        <v>44635</v>
      </c>
      <c r="G1138" s="4" t="s">
        <v>312</v>
      </c>
      <c r="H1138" s="4" t="s">
        <v>518</v>
      </c>
      <c r="I1138" s="4" t="s">
        <v>154</v>
      </c>
      <c r="J1138" s="4" t="s">
        <v>437</v>
      </c>
      <c r="K1138" s="4">
        <v>10</v>
      </c>
      <c r="L1138" s="251">
        <v>44635</v>
      </c>
      <c r="M1138" s="4" t="s">
        <v>224</v>
      </c>
      <c r="N1138" s="4">
        <v>50</v>
      </c>
      <c r="O1138" s="4">
        <v>5</v>
      </c>
      <c r="P1138" s="251">
        <v>44636</v>
      </c>
      <c r="Q1138" s="6" t="s">
        <v>47</v>
      </c>
      <c r="R1138" s="6" t="s">
        <v>47</v>
      </c>
      <c r="S1138" s="6">
        <v>27.988389860000002</v>
      </c>
      <c r="T1138" s="6">
        <v>27.924237900000001</v>
      </c>
      <c r="AJ1138" s="4" t="s">
        <v>864</v>
      </c>
      <c r="AK1138" s="4" t="s">
        <v>865</v>
      </c>
      <c r="AL1138" s="4" t="s">
        <v>44</v>
      </c>
      <c r="AM1138" s="4" t="s">
        <v>44</v>
      </c>
      <c r="AN1138" s="4">
        <v>106.433322411323</v>
      </c>
    </row>
    <row r="1139" spans="1:40">
      <c r="A1139" s="10" t="s">
        <v>582</v>
      </c>
      <c r="B1139" s="10" t="s">
        <v>583</v>
      </c>
      <c r="D1139" s="4" t="s">
        <v>49</v>
      </c>
      <c r="E1139" s="5">
        <v>44635</v>
      </c>
      <c r="F1139" s="5">
        <v>44635</v>
      </c>
      <c r="G1139" s="4" t="s">
        <v>312</v>
      </c>
      <c r="H1139" s="4" t="s">
        <v>518</v>
      </c>
      <c r="I1139" s="4" t="s">
        <v>154</v>
      </c>
      <c r="J1139" s="4" t="s">
        <v>437</v>
      </c>
      <c r="K1139" s="4">
        <v>10</v>
      </c>
      <c r="L1139" s="251">
        <v>44635</v>
      </c>
      <c r="M1139" s="4" t="s">
        <v>224</v>
      </c>
      <c r="N1139" s="4">
        <v>53</v>
      </c>
      <c r="O1139" s="4">
        <v>5</v>
      </c>
      <c r="P1139" s="251">
        <v>44636</v>
      </c>
      <c r="Q1139" s="6" t="s">
        <v>47</v>
      </c>
      <c r="R1139" s="6" t="s">
        <v>47</v>
      </c>
      <c r="S1139" s="6">
        <v>27.066299010000002</v>
      </c>
      <c r="T1139" s="6">
        <v>26.942669049999999</v>
      </c>
      <c r="AJ1139" s="4" t="s">
        <v>864</v>
      </c>
      <c r="AK1139" s="4" t="s">
        <v>866</v>
      </c>
      <c r="AL1139" s="4" t="s">
        <v>44</v>
      </c>
      <c r="AM1139" s="4" t="s">
        <v>44</v>
      </c>
      <c r="AN1139" s="4">
        <v>106.433322411323</v>
      </c>
    </row>
    <row r="1140" spans="1:40">
      <c r="A1140" s="10" t="s">
        <v>205</v>
      </c>
      <c r="B1140" s="10" t="s">
        <v>200</v>
      </c>
      <c r="D1140" s="4" t="s">
        <v>49</v>
      </c>
      <c r="E1140" s="5">
        <v>44635</v>
      </c>
      <c r="F1140" s="5">
        <v>44635</v>
      </c>
      <c r="G1140" s="4" t="s">
        <v>312</v>
      </c>
      <c r="H1140" s="4" t="s">
        <v>518</v>
      </c>
      <c r="I1140" s="4" t="s">
        <v>154</v>
      </c>
      <c r="J1140" s="4" t="s">
        <v>437</v>
      </c>
      <c r="K1140" s="4">
        <v>10</v>
      </c>
      <c r="L1140" s="251">
        <v>44635</v>
      </c>
      <c r="M1140" s="4" t="s">
        <v>224</v>
      </c>
      <c r="N1140" s="4">
        <v>51</v>
      </c>
      <c r="O1140" s="4">
        <v>5</v>
      </c>
      <c r="P1140" s="251">
        <v>44636</v>
      </c>
      <c r="Q1140" s="6" t="s">
        <v>47</v>
      </c>
      <c r="R1140" s="6" t="s">
        <v>47</v>
      </c>
      <c r="S1140" s="6">
        <v>28.182469319999999</v>
      </c>
      <c r="T1140" s="6">
        <v>28.281275990000001</v>
      </c>
      <c r="AJ1140" s="4" t="s">
        <v>864</v>
      </c>
      <c r="AK1140" s="4" t="s">
        <v>867</v>
      </c>
      <c r="AL1140" s="4" t="s">
        <v>44</v>
      </c>
      <c r="AM1140" s="4" t="s">
        <v>44</v>
      </c>
      <c r="AN1140" s="4">
        <v>106.433322411323</v>
      </c>
    </row>
    <row r="1141" spans="1:40">
      <c r="A1141" s="10" t="s">
        <v>235</v>
      </c>
      <c r="B1141" s="10" t="s">
        <v>200</v>
      </c>
      <c r="D1141" s="4" t="s">
        <v>49</v>
      </c>
      <c r="E1141" s="5">
        <v>44635</v>
      </c>
      <c r="F1141" s="5">
        <v>44635</v>
      </c>
      <c r="G1141" s="4" t="s">
        <v>312</v>
      </c>
      <c r="H1141" s="4" t="s">
        <v>518</v>
      </c>
      <c r="I1141" s="4" t="s">
        <v>154</v>
      </c>
      <c r="J1141" s="4" t="s">
        <v>437</v>
      </c>
      <c r="K1141" s="4">
        <v>10</v>
      </c>
      <c r="L1141" s="251">
        <v>44635</v>
      </c>
      <c r="M1141" s="4" t="s">
        <v>224</v>
      </c>
      <c r="N1141" s="4">
        <v>52</v>
      </c>
      <c r="O1141" s="4">
        <v>5</v>
      </c>
      <c r="P1141" s="251">
        <v>44636</v>
      </c>
      <c r="Q1141" s="6">
        <v>40.089351479999998</v>
      </c>
      <c r="R1141" s="6" t="s">
        <v>47</v>
      </c>
      <c r="S1141" s="6">
        <v>26.586804860000001</v>
      </c>
      <c r="T1141" s="6">
        <v>26.65486494</v>
      </c>
      <c r="AJ1141" s="4" t="s">
        <v>864</v>
      </c>
      <c r="AK1141" s="4" t="s">
        <v>868</v>
      </c>
      <c r="AL1141" s="4" t="s">
        <v>44</v>
      </c>
      <c r="AM1141" s="4" t="s">
        <v>44</v>
      </c>
      <c r="AN1141" s="4">
        <v>106.433322411323</v>
      </c>
    </row>
    <row r="1142" spans="1:40">
      <c r="A1142" s="10" t="s">
        <v>207</v>
      </c>
      <c r="B1142" s="10" t="s">
        <v>200</v>
      </c>
      <c r="D1142" s="4" t="s">
        <v>49</v>
      </c>
      <c r="E1142" s="5">
        <v>44634</v>
      </c>
      <c r="F1142" s="5">
        <v>44636</v>
      </c>
      <c r="G1142" s="4" t="s">
        <v>312</v>
      </c>
      <c r="H1142" s="4" t="s">
        <v>518</v>
      </c>
      <c r="I1142" s="4" t="s">
        <v>154</v>
      </c>
      <c r="J1142" s="4" t="s">
        <v>437</v>
      </c>
      <c r="L1142" s="251">
        <v>44636</v>
      </c>
      <c r="M1142" s="4" t="s">
        <v>224</v>
      </c>
      <c r="N1142" s="4">
        <v>53</v>
      </c>
      <c r="O1142" s="4">
        <v>5</v>
      </c>
      <c r="P1142" s="251">
        <v>44637</v>
      </c>
      <c r="Q1142" s="6">
        <v>39.84496403</v>
      </c>
      <c r="R1142" s="6">
        <v>38.895553110000002</v>
      </c>
      <c r="S1142" s="6">
        <v>25.792816909999999</v>
      </c>
      <c r="T1142" s="6">
        <v>25.627229669999998</v>
      </c>
      <c r="U1142" s="10" t="s">
        <v>346</v>
      </c>
      <c r="AJ1142" s="4" t="s">
        <v>861</v>
      </c>
      <c r="AK1142" s="4" t="s">
        <v>869</v>
      </c>
      <c r="AL1142" s="4" t="s">
        <v>44</v>
      </c>
      <c r="AM1142" s="4" t="s">
        <v>44</v>
      </c>
      <c r="AN1142" s="4">
        <v>99.087513638511197</v>
      </c>
    </row>
    <row r="1143" spans="1:40">
      <c r="A1143" s="10" t="s">
        <v>196</v>
      </c>
      <c r="B1143" s="10" t="s">
        <v>61</v>
      </c>
      <c r="D1143" s="4" t="s">
        <v>49</v>
      </c>
      <c r="E1143" s="5">
        <v>44635</v>
      </c>
      <c r="F1143" s="5">
        <v>44635</v>
      </c>
      <c r="G1143" s="4" t="s">
        <v>312</v>
      </c>
      <c r="H1143" s="4" t="s">
        <v>518</v>
      </c>
      <c r="I1143" s="4" t="s">
        <v>154</v>
      </c>
      <c r="J1143" s="4" t="s">
        <v>437</v>
      </c>
      <c r="K1143" s="4">
        <v>10</v>
      </c>
      <c r="L1143" s="251">
        <v>44635</v>
      </c>
      <c r="M1143" s="4" t="s">
        <v>224</v>
      </c>
      <c r="N1143" s="4">
        <v>53</v>
      </c>
      <c r="O1143" s="4">
        <v>5</v>
      </c>
      <c r="P1143" s="251">
        <v>44636</v>
      </c>
      <c r="Q1143" s="6" t="s">
        <v>47</v>
      </c>
      <c r="R1143" s="6" t="s">
        <v>47</v>
      </c>
      <c r="S1143" s="6">
        <v>27.199002010000001</v>
      </c>
      <c r="T1143" s="6">
        <v>27.287113919999999</v>
      </c>
      <c r="AJ1143" s="4" t="s">
        <v>864</v>
      </c>
      <c r="AK1143" s="4" t="s">
        <v>870</v>
      </c>
      <c r="AL1143" s="4" t="s">
        <v>44</v>
      </c>
      <c r="AM1143" s="4" t="s">
        <v>44</v>
      </c>
      <c r="AN1143" s="4">
        <v>106.433322411323</v>
      </c>
    </row>
    <row r="1144" spans="1:40">
      <c r="A1144" s="10" t="s">
        <v>203</v>
      </c>
      <c r="B1144" s="10" t="s">
        <v>200</v>
      </c>
      <c r="D1144" s="4" t="s">
        <v>49</v>
      </c>
      <c r="E1144" s="5">
        <v>44635</v>
      </c>
      <c r="F1144" s="5">
        <v>44635</v>
      </c>
      <c r="G1144" s="4" t="s">
        <v>312</v>
      </c>
      <c r="H1144" s="4" t="s">
        <v>518</v>
      </c>
      <c r="I1144" s="4" t="s">
        <v>154</v>
      </c>
      <c r="J1144" s="4" t="s">
        <v>437</v>
      </c>
      <c r="K1144" s="4">
        <v>10</v>
      </c>
      <c r="L1144" s="251">
        <v>44635</v>
      </c>
      <c r="M1144" s="4" t="s">
        <v>224</v>
      </c>
      <c r="N1144" s="4">
        <v>54</v>
      </c>
      <c r="O1144" s="4">
        <v>5</v>
      </c>
      <c r="P1144" s="251">
        <v>44636</v>
      </c>
      <c r="Q1144" s="6" t="s">
        <v>47</v>
      </c>
      <c r="R1144" s="6" t="s">
        <v>47</v>
      </c>
      <c r="S1144" s="6">
        <v>27.409880739999998</v>
      </c>
      <c r="T1144" s="6">
        <v>27.510225080000001</v>
      </c>
      <c r="AJ1144" s="4" t="s">
        <v>864</v>
      </c>
      <c r="AK1144" s="4" t="s">
        <v>871</v>
      </c>
      <c r="AL1144" s="4" t="s">
        <v>44</v>
      </c>
      <c r="AM1144" s="4" t="s">
        <v>44</v>
      </c>
      <c r="AN1144" s="4">
        <v>106.433322411323</v>
      </c>
    </row>
    <row r="1145" spans="1:40">
      <c r="A1145" s="10" t="s">
        <v>163</v>
      </c>
      <c r="B1145" s="10" t="s">
        <v>59</v>
      </c>
      <c r="D1145" s="4" t="s">
        <v>49</v>
      </c>
      <c r="E1145" s="5">
        <v>44636</v>
      </c>
      <c r="F1145" s="5">
        <v>44636</v>
      </c>
      <c r="G1145" s="4" t="s">
        <v>312</v>
      </c>
      <c r="H1145" s="4" t="s">
        <v>518</v>
      </c>
      <c r="I1145" s="4" t="s">
        <v>154</v>
      </c>
      <c r="J1145" s="4" t="s">
        <v>437</v>
      </c>
      <c r="K1145" s="4">
        <v>10</v>
      </c>
      <c r="L1145" s="251">
        <v>44636</v>
      </c>
      <c r="M1145" s="4" t="s">
        <v>224</v>
      </c>
      <c r="N1145" s="4">
        <v>51</v>
      </c>
      <c r="O1145" s="4">
        <v>5</v>
      </c>
      <c r="P1145" s="251">
        <v>44637</v>
      </c>
      <c r="Q1145" s="6">
        <v>39.896449490000002</v>
      </c>
      <c r="R1145" s="6" t="s">
        <v>47</v>
      </c>
      <c r="S1145" s="6">
        <v>27.563973399999998</v>
      </c>
      <c r="T1145" s="6">
        <v>27.696142590000001</v>
      </c>
      <c r="AJ1145" s="4" t="s">
        <v>861</v>
      </c>
      <c r="AK1145" s="4" t="s">
        <v>872</v>
      </c>
      <c r="AL1145" s="4" t="s">
        <v>44</v>
      </c>
      <c r="AM1145" s="4" t="s">
        <v>44</v>
      </c>
      <c r="AN1145" s="4">
        <v>99.087513638511197</v>
      </c>
    </row>
    <row r="1146" spans="1:40">
      <c r="A1146" s="10" t="s">
        <v>123</v>
      </c>
      <c r="B1146" s="10" t="s">
        <v>59</v>
      </c>
      <c r="D1146" s="4" t="s">
        <v>49</v>
      </c>
      <c r="E1146" s="5">
        <v>44636</v>
      </c>
      <c r="F1146" s="5">
        <v>44636</v>
      </c>
      <c r="G1146" s="4" t="s">
        <v>312</v>
      </c>
      <c r="H1146" s="4" t="s">
        <v>518</v>
      </c>
      <c r="I1146" s="4" t="s">
        <v>154</v>
      </c>
      <c r="J1146" s="4" t="s">
        <v>437</v>
      </c>
      <c r="K1146" s="4">
        <v>10</v>
      </c>
      <c r="L1146" s="251">
        <v>44636</v>
      </c>
      <c r="M1146" s="4" t="s">
        <v>224</v>
      </c>
      <c r="N1146" s="4">
        <v>50</v>
      </c>
      <c r="O1146" s="4">
        <v>5</v>
      </c>
      <c r="P1146" s="251">
        <v>44637</v>
      </c>
      <c r="Q1146" s="6">
        <v>41.416947810000003</v>
      </c>
      <c r="R1146" s="6" t="s">
        <v>47</v>
      </c>
      <c r="S1146" s="6">
        <v>28.22498264</v>
      </c>
      <c r="T1146" s="6">
        <v>28.303179239999999</v>
      </c>
      <c r="AJ1146" s="4" t="s">
        <v>861</v>
      </c>
      <c r="AK1146" s="4" t="s">
        <v>873</v>
      </c>
      <c r="AL1146" s="4" t="s">
        <v>44</v>
      </c>
      <c r="AM1146" s="4" t="s">
        <v>44</v>
      </c>
      <c r="AN1146" s="4">
        <v>99.087513638511197</v>
      </c>
    </row>
    <row r="1147" spans="1:40">
      <c r="A1147" s="10" t="s">
        <v>152</v>
      </c>
      <c r="B1147" s="10" t="s">
        <v>59</v>
      </c>
      <c r="D1147" s="4" t="s">
        <v>49</v>
      </c>
      <c r="E1147" s="5">
        <v>44636</v>
      </c>
      <c r="F1147" s="5">
        <v>44636</v>
      </c>
      <c r="G1147" s="4" t="s">
        <v>312</v>
      </c>
      <c r="H1147" s="4" t="s">
        <v>518</v>
      </c>
      <c r="I1147" s="4" t="s">
        <v>154</v>
      </c>
      <c r="J1147" s="4" t="s">
        <v>437</v>
      </c>
      <c r="K1147" s="4">
        <v>10</v>
      </c>
      <c r="L1147" s="251">
        <v>44636</v>
      </c>
      <c r="M1147" s="4" t="s">
        <v>224</v>
      </c>
      <c r="N1147" s="4">
        <v>51</v>
      </c>
      <c r="O1147" s="4">
        <v>5</v>
      </c>
      <c r="P1147" s="251">
        <v>44637</v>
      </c>
      <c r="Q1147" s="6">
        <v>40.050767899999997</v>
      </c>
      <c r="R1147" s="6">
        <v>39.912859580000003</v>
      </c>
      <c r="S1147" s="6">
        <v>27.398574</v>
      </c>
      <c r="T1147" s="6">
        <v>27.49781475</v>
      </c>
      <c r="AJ1147" s="4" t="s">
        <v>861</v>
      </c>
      <c r="AK1147" s="4" t="s">
        <v>874</v>
      </c>
      <c r="AL1147" s="4" t="s">
        <v>44</v>
      </c>
      <c r="AM1147" s="4" t="s">
        <v>44</v>
      </c>
      <c r="AN1147" s="4">
        <v>99.087513638511197</v>
      </c>
    </row>
    <row r="1148" spans="1:40">
      <c r="A1148" s="10" t="s">
        <v>349</v>
      </c>
      <c r="B1148" s="10" t="s">
        <v>59</v>
      </c>
      <c r="D1148" s="4" t="s">
        <v>49</v>
      </c>
      <c r="E1148" s="5">
        <v>44636</v>
      </c>
      <c r="F1148" s="5">
        <v>44636</v>
      </c>
      <c r="G1148" s="4" t="s">
        <v>312</v>
      </c>
      <c r="H1148" s="4" t="s">
        <v>518</v>
      </c>
      <c r="I1148" s="4" t="s">
        <v>154</v>
      </c>
      <c r="J1148" s="4" t="s">
        <v>437</v>
      </c>
      <c r="K1148" s="4">
        <v>10</v>
      </c>
      <c r="L1148" s="251">
        <v>44636</v>
      </c>
      <c r="M1148" s="4" t="s">
        <v>224</v>
      </c>
      <c r="N1148" s="4">
        <v>50</v>
      </c>
      <c r="O1148" s="4">
        <v>5</v>
      </c>
      <c r="P1148" s="251">
        <v>44637</v>
      </c>
      <c r="Q1148" s="6" t="s">
        <v>47</v>
      </c>
      <c r="R1148" s="6" t="s">
        <v>47</v>
      </c>
      <c r="S1148" s="6">
        <v>25.20622432</v>
      </c>
      <c r="T1148" s="6">
        <v>25.18062578</v>
      </c>
      <c r="AJ1148" s="4" t="s">
        <v>861</v>
      </c>
      <c r="AK1148" s="4" t="s">
        <v>875</v>
      </c>
      <c r="AL1148" s="4" t="s">
        <v>44</v>
      </c>
      <c r="AM1148" s="4" t="s">
        <v>44</v>
      </c>
      <c r="AN1148" s="4">
        <v>99.087513638511197</v>
      </c>
    </row>
    <row r="1149" spans="1:40">
      <c r="A1149" s="10" t="s">
        <v>163</v>
      </c>
      <c r="B1149" s="10" t="s">
        <v>59</v>
      </c>
      <c r="D1149" s="4" t="s">
        <v>42</v>
      </c>
      <c r="E1149" s="5">
        <v>44635</v>
      </c>
      <c r="F1149" s="5">
        <v>44635</v>
      </c>
      <c r="G1149" s="4" t="s">
        <v>312</v>
      </c>
      <c r="H1149" s="4" t="s">
        <v>518</v>
      </c>
      <c r="I1149" s="4" t="s">
        <v>154</v>
      </c>
      <c r="J1149" s="4" t="s">
        <v>437</v>
      </c>
      <c r="K1149" s="4">
        <v>10</v>
      </c>
      <c r="L1149" s="251">
        <v>44635</v>
      </c>
      <c r="M1149" s="4" t="s">
        <v>224</v>
      </c>
      <c r="N1149" s="4">
        <v>52</v>
      </c>
      <c r="O1149" s="4">
        <v>5</v>
      </c>
      <c r="P1149" s="251">
        <v>44636</v>
      </c>
      <c r="Q1149" s="6" t="s">
        <v>47</v>
      </c>
      <c r="R1149" s="6" t="s">
        <v>47</v>
      </c>
      <c r="S1149" s="6">
        <v>26.241138360000001</v>
      </c>
      <c r="T1149" s="6">
        <v>26.266301670000001</v>
      </c>
      <c r="V1149" s="10">
        <f>IF(Q1149&lt;'Master Linear Model'!$B$8, (10^((Q1149-'Master Linear Model'!$B$2)/'Master Linear Model'!$A$2)),('Master Linear Model'!$B$7/2))</f>
        <v>10</v>
      </c>
      <c r="W1149" s="10">
        <f>IF(R1149&lt;'Master Linear Model'!$B$8, (10^((R1149-'Master Linear Model'!$B$2)/'Master Linear Model'!$A$2)),('Master Linear Model'!$B$7/2))</f>
        <v>10</v>
      </c>
      <c r="X1149" s="10">
        <f>AVERAGE(V1149:W1149)</f>
        <v>10</v>
      </c>
      <c r="Y1149" s="10">
        <f>STDEV(V1149:W1149)</f>
        <v>0</v>
      </c>
      <c r="Z1149" s="10">
        <f>X1149/O1149</f>
        <v>2</v>
      </c>
      <c r="AA1149" s="10">
        <f>Y1149/O1149</f>
        <v>0</v>
      </c>
      <c r="AB1149" s="10">
        <f>(Z1149*N1149)/K1149</f>
        <v>10.4</v>
      </c>
      <c r="AC1149" s="10">
        <f>(AA1149*N1149)/K1149</f>
        <v>0</v>
      </c>
      <c r="AD1149" s="10">
        <f>AB1149*100</f>
        <v>1040</v>
      </c>
      <c r="AE1149" s="10">
        <f>AC1149*100</f>
        <v>0</v>
      </c>
      <c r="AJ1149" s="4" t="s">
        <v>864</v>
      </c>
      <c r="AK1149" s="4" t="s">
        <v>876</v>
      </c>
      <c r="AL1149" s="4" t="s">
        <v>44</v>
      </c>
      <c r="AM1149" s="4" t="s">
        <v>44</v>
      </c>
      <c r="AN1149" s="4">
        <v>106.433322411323</v>
      </c>
    </row>
    <row r="1150" spans="1:40">
      <c r="A1150" s="10" t="s">
        <v>152</v>
      </c>
      <c r="B1150" s="10" t="s">
        <v>59</v>
      </c>
      <c r="D1150" s="4" t="s">
        <v>42</v>
      </c>
      <c r="E1150" s="5">
        <v>44635</v>
      </c>
      <c r="F1150" s="5">
        <v>44635</v>
      </c>
      <c r="G1150" s="4" t="s">
        <v>312</v>
      </c>
      <c r="H1150" s="4" t="s">
        <v>518</v>
      </c>
      <c r="I1150" s="4" t="s">
        <v>154</v>
      </c>
      <c r="J1150" s="4" t="s">
        <v>437</v>
      </c>
      <c r="K1150" s="4">
        <v>10</v>
      </c>
      <c r="L1150" s="251">
        <v>44635</v>
      </c>
      <c r="M1150" s="4" t="s">
        <v>224</v>
      </c>
      <c r="N1150" s="4">
        <v>52</v>
      </c>
      <c r="O1150" s="4">
        <v>5</v>
      </c>
      <c r="P1150" s="251">
        <v>44636</v>
      </c>
      <c r="Q1150" s="6" t="s">
        <v>47</v>
      </c>
      <c r="R1150" s="6" t="s">
        <v>47</v>
      </c>
      <c r="S1150" s="6">
        <v>27.145344909999999</v>
      </c>
      <c r="T1150" s="6">
        <v>27.002697749999999</v>
      </c>
      <c r="V1150" s="10">
        <f>IF(Q1150&lt;'Master Linear Model'!$B$8, (10^((Q1150-'Master Linear Model'!$B$2)/'Master Linear Model'!$A$2)),('Master Linear Model'!$B$7/2))</f>
        <v>10</v>
      </c>
      <c r="W1150" s="10">
        <f>IF(R1150&lt;'Master Linear Model'!$B$8, (10^((R1150-'Master Linear Model'!$B$2)/'Master Linear Model'!$A$2)),('Master Linear Model'!$B$7/2))</f>
        <v>10</v>
      </c>
      <c r="X1150" s="10">
        <f>AVERAGE(V1150:W1150)</f>
        <v>10</v>
      </c>
      <c r="Y1150" s="10">
        <f>STDEV(V1150:W1150)</f>
        <v>0</v>
      </c>
      <c r="Z1150" s="10">
        <f>X1150/O1150</f>
        <v>2</v>
      </c>
      <c r="AA1150" s="10">
        <f>Y1150/O1150</f>
        <v>0</v>
      </c>
      <c r="AB1150" s="10">
        <f>(Z1150*N1150)/K1150</f>
        <v>10.4</v>
      </c>
      <c r="AC1150" s="10">
        <f>(AA1150*N1150)/K1150</f>
        <v>0</v>
      </c>
      <c r="AD1150" s="10">
        <f>AB1150*100</f>
        <v>1040</v>
      </c>
      <c r="AE1150" s="10">
        <f>AC1150*100</f>
        <v>0</v>
      </c>
      <c r="AJ1150" s="4" t="s">
        <v>864</v>
      </c>
      <c r="AK1150" s="4" t="s">
        <v>877</v>
      </c>
      <c r="AL1150" s="4" t="s">
        <v>44</v>
      </c>
      <c r="AM1150" s="4" t="s">
        <v>44</v>
      </c>
      <c r="AN1150" s="4">
        <v>106.433322411323</v>
      </c>
    </row>
    <row r="1151" spans="1:40">
      <c r="A1151" s="10" t="s">
        <v>383</v>
      </c>
      <c r="B1151" s="10" t="s">
        <v>61</v>
      </c>
      <c r="D1151" s="4" t="s">
        <v>49</v>
      </c>
      <c r="E1151" s="5">
        <v>44635</v>
      </c>
      <c r="F1151" s="5">
        <v>44635</v>
      </c>
      <c r="G1151" s="4" t="s">
        <v>312</v>
      </c>
      <c r="H1151" s="4" t="s">
        <v>518</v>
      </c>
      <c r="I1151" s="4" t="s">
        <v>154</v>
      </c>
      <c r="J1151" s="4" t="s">
        <v>437</v>
      </c>
      <c r="K1151" s="4">
        <v>10</v>
      </c>
      <c r="L1151" s="251">
        <v>44635</v>
      </c>
      <c r="M1151" s="4" t="s">
        <v>224</v>
      </c>
      <c r="N1151" s="4">
        <v>52</v>
      </c>
      <c r="O1151" s="4">
        <v>5</v>
      </c>
      <c r="P1151" s="251">
        <v>44636</v>
      </c>
      <c r="Q1151" s="6" t="s">
        <v>47</v>
      </c>
      <c r="R1151" s="6" t="s">
        <v>47</v>
      </c>
      <c r="S1151" s="6">
        <v>26.844685030000001</v>
      </c>
      <c r="T1151" s="6">
        <v>27.011804560000002</v>
      </c>
      <c r="AJ1151" s="4" t="s">
        <v>864</v>
      </c>
      <c r="AK1151" s="4" t="s">
        <v>878</v>
      </c>
      <c r="AL1151" s="4" t="s">
        <v>44</v>
      </c>
      <c r="AM1151" s="4" t="s">
        <v>44</v>
      </c>
      <c r="AN1151" s="4">
        <v>106.433322411323</v>
      </c>
    </row>
    <row r="1152" spans="1:40">
      <c r="A1152" s="10" t="s">
        <v>282</v>
      </c>
      <c r="B1152" s="10" t="s">
        <v>200</v>
      </c>
      <c r="D1152" s="4" t="s">
        <v>49</v>
      </c>
      <c r="E1152" s="5">
        <v>44633</v>
      </c>
      <c r="F1152" s="5">
        <v>44634</v>
      </c>
      <c r="G1152" s="4" t="s">
        <v>312</v>
      </c>
      <c r="H1152" s="4" t="s">
        <v>518</v>
      </c>
      <c r="I1152" s="4" t="s">
        <v>154</v>
      </c>
      <c r="J1152" s="4" t="s">
        <v>437</v>
      </c>
      <c r="K1152" s="4">
        <v>10</v>
      </c>
      <c r="L1152" s="251">
        <v>44634</v>
      </c>
      <c r="M1152" s="4" t="s">
        <v>224</v>
      </c>
      <c r="N1152" s="4">
        <v>52</v>
      </c>
      <c r="O1152" s="4">
        <v>5</v>
      </c>
      <c r="P1152" s="251">
        <v>44635</v>
      </c>
      <c r="Q1152" s="6">
        <v>39.110902500000002</v>
      </c>
      <c r="R1152" s="6" t="s">
        <v>47</v>
      </c>
      <c r="S1152" s="6">
        <v>25.371231850000001</v>
      </c>
      <c r="T1152" s="6">
        <v>25.341631329999998</v>
      </c>
      <c r="AJ1152" s="4" t="s">
        <v>879</v>
      </c>
      <c r="AK1152" s="4" t="s">
        <v>880</v>
      </c>
      <c r="AL1152" s="4" t="s">
        <v>44</v>
      </c>
      <c r="AM1152" s="4" t="s">
        <v>44</v>
      </c>
      <c r="AN1152" s="4">
        <v>94.600804012181001</v>
      </c>
    </row>
    <row r="1153" spans="1:40">
      <c r="A1153" s="10" t="s">
        <v>58</v>
      </c>
      <c r="B1153" s="10" t="s">
        <v>59</v>
      </c>
      <c r="D1153" s="4" t="s">
        <v>42</v>
      </c>
      <c r="E1153" s="5">
        <v>44635</v>
      </c>
      <c r="F1153" s="5">
        <v>44635</v>
      </c>
      <c r="G1153" s="4" t="s">
        <v>312</v>
      </c>
      <c r="H1153" s="4" t="s">
        <v>518</v>
      </c>
      <c r="I1153" s="4" t="s">
        <v>154</v>
      </c>
      <c r="J1153" s="4" t="s">
        <v>437</v>
      </c>
      <c r="K1153" s="4">
        <v>10</v>
      </c>
      <c r="L1153" s="251">
        <v>44635</v>
      </c>
      <c r="M1153" s="4" t="s">
        <v>224</v>
      </c>
      <c r="N1153" s="4">
        <v>53</v>
      </c>
      <c r="O1153" s="4">
        <v>5</v>
      </c>
      <c r="P1153" s="251">
        <v>44636</v>
      </c>
      <c r="Q1153" s="6" t="s">
        <v>47</v>
      </c>
      <c r="R1153" s="6" t="s">
        <v>47</v>
      </c>
      <c r="S1153" s="6">
        <v>33.148941829999998</v>
      </c>
      <c r="T1153" s="6">
        <v>33.221043620000003</v>
      </c>
      <c r="V1153" s="10">
        <f>IF(Q1153&lt;'Master Linear Model'!$B$8, (10^((Q1153-'Master Linear Model'!$B$2)/'Master Linear Model'!$A$2)),('Master Linear Model'!$B$7/2))</f>
        <v>10</v>
      </c>
      <c r="W1153" s="10">
        <f>IF(R1153&lt;'Master Linear Model'!$B$8, (10^((R1153-'Master Linear Model'!$B$2)/'Master Linear Model'!$A$2)),('Master Linear Model'!$B$7/2))</f>
        <v>10</v>
      </c>
      <c r="X1153" s="10">
        <f>AVERAGE(V1153:W1153)</f>
        <v>10</v>
      </c>
      <c r="Y1153" s="10">
        <f>STDEV(V1153:W1153)</f>
        <v>0</v>
      </c>
      <c r="Z1153" s="10">
        <f>X1153/O1153</f>
        <v>2</v>
      </c>
      <c r="AA1153" s="10">
        <f>Y1153/O1153</f>
        <v>0</v>
      </c>
      <c r="AB1153" s="10">
        <f>(Z1153*N1153)/K1153</f>
        <v>10.6</v>
      </c>
      <c r="AC1153" s="10">
        <f>(AA1153*N1153)/K1153</f>
        <v>0</v>
      </c>
      <c r="AD1153" s="10">
        <f>AB1153*100</f>
        <v>1060</v>
      </c>
      <c r="AE1153" s="10">
        <f>AC1153*100</f>
        <v>0</v>
      </c>
      <c r="AJ1153" s="4" t="s">
        <v>864</v>
      </c>
      <c r="AK1153" s="4" t="s">
        <v>881</v>
      </c>
      <c r="AL1153" s="4" t="s">
        <v>44</v>
      </c>
      <c r="AM1153" s="4" t="s">
        <v>44</v>
      </c>
      <c r="AN1153" s="4">
        <v>106.433322411323</v>
      </c>
    </row>
    <row r="1154" spans="1:40">
      <c r="A1154" s="10" t="s">
        <v>58</v>
      </c>
      <c r="B1154" s="10" t="s">
        <v>59</v>
      </c>
      <c r="D1154" s="4" t="s">
        <v>49</v>
      </c>
      <c r="E1154" s="5">
        <v>44636</v>
      </c>
      <c r="F1154" s="5">
        <v>44636</v>
      </c>
      <c r="G1154" s="4" t="s">
        <v>312</v>
      </c>
      <c r="H1154" s="4" t="s">
        <v>518</v>
      </c>
      <c r="I1154" s="4" t="s">
        <v>154</v>
      </c>
      <c r="J1154" s="4" t="s">
        <v>437</v>
      </c>
      <c r="K1154" s="4">
        <v>10</v>
      </c>
      <c r="L1154" s="251">
        <v>44636</v>
      </c>
      <c r="M1154" s="4" t="s">
        <v>224</v>
      </c>
      <c r="N1154" s="4">
        <v>51</v>
      </c>
      <c r="O1154" s="4">
        <v>5</v>
      </c>
      <c r="P1154" s="251">
        <v>44637</v>
      </c>
      <c r="Q1154" s="6" t="s">
        <v>47</v>
      </c>
      <c r="R1154" s="6">
        <v>39.53680396</v>
      </c>
      <c r="S1154" s="6">
        <v>25.51583213</v>
      </c>
      <c r="T1154" s="6">
        <v>25.67523958</v>
      </c>
      <c r="AJ1154" s="4" t="s">
        <v>861</v>
      </c>
      <c r="AK1154" s="4" t="s">
        <v>882</v>
      </c>
      <c r="AL1154" s="4" t="s">
        <v>44</v>
      </c>
      <c r="AM1154" s="4" t="s">
        <v>44</v>
      </c>
      <c r="AN1154" s="4">
        <v>99.087513638511197</v>
      </c>
    </row>
    <row r="1155" spans="1:40">
      <c r="A1155" s="10" t="s">
        <v>234</v>
      </c>
      <c r="B1155" s="10" t="s">
        <v>200</v>
      </c>
      <c r="D1155" s="4" t="s">
        <v>49</v>
      </c>
      <c r="E1155" s="5">
        <v>44635</v>
      </c>
      <c r="F1155" s="5">
        <v>44635</v>
      </c>
      <c r="G1155" s="4" t="s">
        <v>312</v>
      </c>
      <c r="H1155" s="4" t="s">
        <v>518</v>
      </c>
      <c r="I1155" s="4" t="s">
        <v>154</v>
      </c>
      <c r="J1155" s="4" t="s">
        <v>437</v>
      </c>
      <c r="K1155" s="4">
        <v>10</v>
      </c>
      <c r="L1155" s="251">
        <v>44635</v>
      </c>
      <c r="M1155" s="4" t="s">
        <v>224</v>
      </c>
      <c r="N1155" s="4">
        <v>52</v>
      </c>
      <c r="O1155" s="4">
        <v>5</v>
      </c>
      <c r="P1155" s="251">
        <v>44636</v>
      </c>
      <c r="Q1155" s="6">
        <v>39.813371529999998</v>
      </c>
      <c r="R1155" s="6">
        <v>39.846769020000004</v>
      </c>
      <c r="S1155" s="6">
        <v>26.770780169999998</v>
      </c>
      <c r="T1155" s="6">
        <v>26.775391500000001</v>
      </c>
      <c r="AJ1155" s="4" t="s">
        <v>864</v>
      </c>
      <c r="AK1155" s="4" t="s">
        <v>883</v>
      </c>
      <c r="AL1155" s="4" t="s">
        <v>44</v>
      </c>
      <c r="AM1155" s="4" t="s">
        <v>44</v>
      </c>
      <c r="AN1155" s="4">
        <v>106.433322411323</v>
      </c>
    </row>
    <row r="1156" spans="1:40">
      <c r="A1156" s="10" t="s">
        <v>232</v>
      </c>
      <c r="B1156" s="10" t="s">
        <v>200</v>
      </c>
      <c r="D1156" s="4" t="s">
        <v>49</v>
      </c>
      <c r="E1156" s="5">
        <v>44635</v>
      </c>
      <c r="F1156" s="5">
        <v>44635</v>
      </c>
      <c r="G1156" s="4" t="s">
        <v>312</v>
      </c>
      <c r="H1156" s="4" t="s">
        <v>518</v>
      </c>
      <c r="I1156" s="4" t="s">
        <v>154</v>
      </c>
      <c r="J1156" s="4" t="s">
        <v>437</v>
      </c>
      <c r="K1156" s="4">
        <v>10</v>
      </c>
      <c r="L1156" s="251">
        <v>44635</v>
      </c>
      <c r="M1156" s="4" t="s">
        <v>224</v>
      </c>
      <c r="N1156" s="4">
        <v>51</v>
      </c>
      <c r="O1156" s="4">
        <v>5</v>
      </c>
      <c r="P1156" s="251">
        <v>44636</v>
      </c>
      <c r="Q1156" s="6" t="s">
        <v>47</v>
      </c>
      <c r="R1156" s="6" t="s">
        <v>47</v>
      </c>
      <c r="S1156" s="6">
        <v>27.512579840000001</v>
      </c>
      <c r="T1156" s="6">
        <v>27.588331570000001</v>
      </c>
      <c r="AJ1156" s="4" t="s">
        <v>864</v>
      </c>
      <c r="AK1156" s="4" t="s">
        <v>884</v>
      </c>
      <c r="AL1156" s="4" t="s">
        <v>44</v>
      </c>
      <c r="AM1156" s="4" t="s">
        <v>44</v>
      </c>
      <c r="AN1156" s="4">
        <v>106.433322411323</v>
      </c>
    </row>
    <row r="1157" spans="1:40">
      <c r="A1157" s="10" t="s">
        <v>263</v>
      </c>
      <c r="B1157" s="10" t="s">
        <v>228</v>
      </c>
      <c r="D1157" s="4" t="s">
        <v>49</v>
      </c>
      <c r="E1157" s="5">
        <v>44635</v>
      </c>
      <c r="F1157" s="5">
        <v>44635</v>
      </c>
      <c r="G1157" s="4" t="s">
        <v>312</v>
      </c>
      <c r="H1157" s="4" t="s">
        <v>518</v>
      </c>
      <c r="I1157" s="4" t="s">
        <v>154</v>
      </c>
      <c r="J1157" s="4" t="s">
        <v>437</v>
      </c>
      <c r="K1157" s="4">
        <v>10</v>
      </c>
      <c r="L1157" s="251">
        <v>44635</v>
      </c>
      <c r="M1157" s="4" t="s">
        <v>224</v>
      </c>
      <c r="N1157" s="4">
        <v>51</v>
      </c>
      <c r="O1157" s="4">
        <v>5</v>
      </c>
      <c r="P1157" s="251">
        <v>44636</v>
      </c>
      <c r="Q1157" s="6" t="s">
        <v>47</v>
      </c>
      <c r="R1157" s="6" t="s">
        <v>47</v>
      </c>
      <c r="S1157" s="6">
        <v>26.588131149999999</v>
      </c>
      <c r="T1157" s="6">
        <v>26.097046710000001</v>
      </c>
      <c r="AJ1157" s="4" t="s">
        <v>864</v>
      </c>
      <c r="AK1157" s="4" t="s">
        <v>885</v>
      </c>
      <c r="AL1157" s="4" t="s">
        <v>44</v>
      </c>
      <c r="AM1157" s="4" t="s">
        <v>44</v>
      </c>
      <c r="AN1157" s="4">
        <v>106.433322411323</v>
      </c>
    </row>
    <row r="1158" spans="1:40">
      <c r="A1158" s="10" t="s">
        <v>598</v>
      </c>
      <c r="B1158" s="10" t="s">
        <v>61</v>
      </c>
      <c r="D1158" s="4" t="s">
        <v>49</v>
      </c>
      <c r="E1158" s="5">
        <v>44635</v>
      </c>
      <c r="F1158" s="5">
        <v>44635</v>
      </c>
      <c r="G1158" s="4" t="s">
        <v>312</v>
      </c>
      <c r="H1158" s="4" t="s">
        <v>518</v>
      </c>
      <c r="I1158" s="4" t="s">
        <v>154</v>
      </c>
      <c r="J1158" s="4" t="s">
        <v>437</v>
      </c>
      <c r="K1158" s="4">
        <v>10</v>
      </c>
      <c r="L1158" s="251">
        <v>44635</v>
      </c>
      <c r="M1158" s="4" t="s">
        <v>224</v>
      </c>
      <c r="N1158" s="4">
        <v>53</v>
      </c>
      <c r="O1158" s="4">
        <v>5</v>
      </c>
      <c r="P1158" s="251">
        <v>44636</v>
      </c>
      <c r="Q1158" s="6" t="s">
        <v>47</v>
      </c>
      <c r="R1158" s="6" t="s">
        <v>47</v>
      </c>
      <c r="S1158" s="6">
        <v>27.98493715</v>
      </c>
      <c r="T1158" s="6">
        <v>28.059698950000001</v>
      </c>
      <c r="AJ1158" s="4" t="s">
        <v>864</v>
      </c>
      <c r="AK1158" s="4" t="s">
        <v>886</v>
      </c>
      <c r="AL1158" s="4" t="s">
        <v>44</v>
      </c>
      <c r="AM1158" s="4" t="s">
        <v>44</v>
      </c>
      <c r="AN1158" s="4">
        <v>106.433322411323</v>
      </c>
    </row>
    <row r="1159" spans="1:40">
      <c r="A1159" s="10" t="s">
        <v>646</v>
      </c>
      <c r="B1159" s="10" t="s">
        <v>228</v>
      </c>
      <c r="D1159" s="4" t="s">
        <v>49</v>
      </c>
      <c r="E1159" s="5">
        <v>44635</v>
      </c>
      <c r="F1159" s="5">
        <v>44635</v>
      </c>
      <c r="G1159" s="4" t="s">
        <v>312</v>
      </c>
      <c r="H1159" s="4" t="s">
        <v>518</v>
      </c>
      <c r="I1159" s="4" t="s">
        <v>154</v>
      </c>
      <c r="J1159" s="4" t="s">
        <v>437</v>
      </c>
      <c r="K1159" s="4">
        <v>10</v>
      </c>
      <c r="L1159" s="251">
        <v>44635</v>
      </c>
      <c r="M1159" s="4" t="s">
        <v>224</v>
      </c>
      <c r="N1159" s="4">
        <v>51</v>
      </c>
      <c r="O1159" s="4">
        <v>5</v>
      </c>
      <c r="P1159" s="251">
        <v>44636</v>
      </c>
      <c r="Q1159" s="6" t="s">
        <v>47</v>
      </c>
      <c r="R1159" s="6" t="s">
        <v>47</v>
      </c>
      <c r="S1159" s="6">
        <v>27.700903220000001</v>
      </c>
      <c r="T1159" s="6">
        <v>27.694308660000001</v>
      </c>
      <c r="AJ1159" s="4" t="s">
        <v>864</v>
      </c>
      <c r="AK1159" s="4" t="s">
        <v>887</v>
      </c>
      <c r="AL1159" s="4" t="s">
        <v>44</v>
      </c>
      <c r="AM1159" s="4" t="s">
        <v>44</v>
      </c>
      <c r="AN1159" s="4">
        <v>106.433322411323</v>
      </c>
    </row>
    <row r="1160" spans="1:40">
      <c r="A1160" s="10" t="s">
        <v>193</v>
      </c>
      <c r="B1160" s="10" t="s">
        <v>194</v>
      </c>
      <c r="D1160" s="4" t="s">
        <v>49</v>
      </c>
      <c r="E1160" s="5">
        <v>44635</v>
      </c>
      <c r="F1160" s="5">
        <v>44635</v>
      </c>
      <c r="G1160" s="4" t="s">
        <v>312</v>
      </c>
      <c r="H1160" s="4" t="s">
        <v>518</v>
      </c>
      <c r="I1160" s="4" t="s">
        <v>154</v>
      </c>
      <c r="J1160" s="4" t="s">
        <v>437</v>
      </c>
      <c r="K1160" s="4">
        <v>10</v>
      </c>
      <c r="L1160" s="251">
        <v>44635</v>
      </c>
      <c r="M1160" s="4" t="s">
        <v>224</v>
      </c>
      <c r="N1160" s="4">
        <v>52</v>
      </c>
      <c r="O1160" s="4">
        <v>5</v>
      </c>
      <c r="P1160" s="251">
        <v>44636</v>
      </c>
      <c r="Q1160" s="6">
        <v>38.654683120000001</v>
      </c>
      <c r="R1160" s="6">
        <v>39.822936689999999</v>
      </c>
      <c r="S1160" s="6">
        <v>27.04198478</v>
      </c>
      <c r="T1160" s="6">
        <v>27.056803250000002</v>
      </c>
      <c r="AJ1160" s="4" t="s">
        <v>864</v>
      </c>
      <c r="AK1160" s="4" t="s">
        <v>888</v>
      </c>
      <c r="AL1160" s="4" t="s">
        <v>44</v>
      </c>
      <c r="AM1160" s="4" t="s">
        <v>44</v>
      </c>
      <c r="AN1160" s="4">
        <v>106.433322411323</v>
      </c>
    </row>
    <row r="1161" spans="1:40">
      <c r="A1161" s="10" t="s">
        <v>572</v>
      </c>
      <c r="B1161" s="10" t="s">
        <v>200</v>
      </c>
      <c r="D1161" s="4" t="s">
        <v>49</v>
      </c>
      <c r="E1161" s="5">
        <v>44635</v>
      </c>
      <c r="F1161" s="5">
        <v>44635</v>
      </c>
      <c r="G1161" s="4" t="s">
        <v>312</v>
      </c>
      <c r="H1161" s="4" t="s">
        <v>518</v>
      </c>
      <c r="I1161" s="4" t="s">
        <v>154</v>
      </c>
      <c r="J1161" s="4" t="s">
        <v>437</v>
      </c>
      <c r="K1161" s="4">
        <v>10</v>
      </c>
      <c r="L1161" s="251">
        <v>44635</v>
      </c>
      <c r="M1161" s="4" t="s">
        <v>224</v>
      </c>
      <c r="N1161" s="4">
        <v>60</v>
      </c>
      <c r="O1161" s="4">
        <v>5</v>
      </c>
      <c r="P1161" s="251">
        <v>44636</v>
      </c>
      <c r="Q1161" s="6" t="s">
        <v>47</v>
      </c>
      <c r="R1161" s="6" t="s">
        <v>47</v>
      </c>
      <c r="S1161" s="6">
        <v>27.153454050000001</v>
      </c>
      <c r="T1161" s="6">
        <v>27.18227765</v>
      </c>
      <c r="U1161" s="10" t="s">
        <v>889</v>
      </c>
      <c r="AJ1161" s="4" t="s">
        <v>864</v>
      </c>
      <c r="AK1161" s="4" t="s">
        <v>890</v>
      </c>
      <c r="AL1161" s="4" t="s">
        <v>44</v>
      </c>
      <c r="AM1161" s="4" t="s">
        <v>44</v>
      </c>
      <c r="AN1161" s="4">
        <v>106.433322411323</v>
      </c>
    </row>
    <row r="1162" spans="1:40">
      <c r="A1162" s="10" t="s">
        <v>604</v>
      </c>
      <c r="B1162" s="10" t="s">
        <v>200</v>
      </c>
      <c r="D1162" s="4" t="s">
        <v>49</v>
      </c>
      <c r="E1162" s="5">
        <v>44633</v>
      </c>
      <c r="F1162" s="5">
        <v>44634</v>
      </c>
      <c r="G1162" s="4" t="s">
        <v>312</v>
      </c>
      <c r="H1162" s="4" t="s">
        <v>518</v>
      </c>
      <c r="I1162" s="4" t="s">
        <v>154</v>
      </c>
      <c r="J1162" s="4" t="s">
        <v>437</v>
      </c>
      <c r="K1162" s="4">
        <v>10</v>
      </c>
      <c r="L1162" s="251">
        <v>44634</v>
      </c>
      <c r="M1162" s="4" t="s">
        <v>224</v>
      </c>
      <c r="N1162" s="4">
        <v>51</v>
      </c>
      <c r="O1162" s="4">
        <v>5</v>
      </c>
      <c r="P1162" s="251">
        <v>44635</v>
      </c>
      <c r="Q1162" s="6">
        <v>37.471384659999998</v>
      </c>
      <c r="R1162" s="6">
        <v>39.016901519999998</v>
      </c>
      <c r="S1162" s="6">
        <v>26.654971230000001</v>
      </c>
      <c r="T1162" s="6">
        <v>26.592772669999999</v>
      </c>
      <c r="AJ1162" s="4" t="s">
        <v>879</v>
      </c>
      <c r="AK1162" s="4" t="s">
        <v>891</v>
      </c>
      <c r="AL1162" s="4" t="s">
        <v>44</v>
      </c>
      <c r="AM1162" s="4" t="s">
        <v>44</v>
      </c>
      <c r="AN1162" s="4">
        <v>94.600804012181001</v>
      </c>
    </row>
    <row r="1163" spans="1:40">
      <c r="A1163" s="10" t="s">
        <v>209</v>
      </c>
      <c r="B1163" s="10" t="s">
        <v>200</v>
      </c>
      <c r="D1163" s="4" t="s">
        <v>49</v>
      </c>
      <c r="E1163" s="5">
        <v>44635</v>
      </c>
      <c r="F1163" s="5">
        <v>44635</v>
      </c>
      <c r="G1163" s="4" t="s">
        <v>312</v>
      </c>
      <c r="H1163" s="4" t="s">
        <v>518</v>
      </c>
      <c r="I1163" s="4" t="s">
        <v>154</v>
      </c>
      <c r="J1163" s="4" t="s">
        <v>437</v>
      </c>
      <c r="K1163" s="4">
        <v>10</v>
      </c>
      <c r="L1163" s="251">
        <v>44635</v>
      </c>
      <c r="M1163" s="4" t="s">
        <v>224</v>
      </c>
      <c r="N1163" s="4">
        <v>51</v>
      </c>
      <c r="O1163" s="4">
        <v>5</v>
      </c>
      <c r="P1163" s="251">
        <v>44636</v>
      </c>
      <c r="Q1163" s="6" t="s">
        <v>47</v>
      </c>
      <c r="R1163" s="6">
        <v>38.221808179999996</v>
      </c>
      <c r="S1163" s="6">
        <v>26.572242070000001</v>
      </c>
      <c r="T1163" s="6">
        <v>26.344515049999998</v>
      </c>
      <c r="AJ1163" s="4" t="s">
        <v>864</v>
      </c>
      <c r="AK1163" s="4" t="s">
        <v>892</v>
      </c>
      <c r="AL1163" s="4" t="s">
        <v>44</v>
      </c>
      <c r="AM1163" s="4" t="s">
        <v>44</v>
      </c>
      <c r="AN1163" s="4">
        <v>106.433322411323</v>
      </c>
    </row>
    <row r="1164" spans="1:40">
      <c r="A1164" s="10" t="s">
        <v>616</v>
      </c>
      <c r="B1164" s="10" t="s">
        <v>61</v>
      </c>
      <c r="D1164" s="4" t="s">
        <v>49</v>
      </c>
      <c r="E1164" s="5">
        <v>44635</v>
      </c>
      <c r="F1164" s="5">
        <v>44635</v>
      </c>
      <c r="G1164" s="4" t="s">
        <v>312</v>
      </c>
      <c r="H1164" s="4" t="s">
        <v>518</v>
      </c>
      <c r="I1164" s="4" t="s">
        <v>154</v>
      </c>
      <c r="J1164" s="4" t="s">
        <v>437</v>
      </c>
      <c r="K1164" s="4">
        <v>10</v>
      </c>
      <c r="L1164" s="251">
        <v>44635</v>
      </c>
      <c r="M1164" s="4" t="s">
        <v>224</v>
      </c>
      <c r="N1164" s="4">
        <v>51</v>
      </c>
      <c r="O1164" s="4">
        <v>5</v>
      </c>
      <c r="P1164" s="251">
        <v>44636</v>
      </c>
      <c r="Q1164" s="6" t="s">
        <v>47</v>
      </c>
      <c r="R1164" s="6" t="s">
        <v>47</v>
      </c>
      <c r="S1164" s="6">
        <v>27.105334819999999</v>
      </c>
      <c r="T1164" s="6">
        <v>27.530177510000001</v>
      </c>
      <c r="AJ1164" s="4" t="s">
        <v>864</v>
      </c>
      <c r="AK1164" s="4" t="s">
        <v>893</v>
      </c>
      <c r="AL1164" s="4" t="s">
        <v>44</v>
      </c>
      <c r="AM1164" s="4" t="s">
        <v>44</v>
      </c>
      <c r="AN1164" s="4">
        <v>106.433322411323</v>
      </c>
    </row>
    <row r="1165" spans="1:40">
      <c r="A1165" s="10" t="s">
        <v>394</v>
      </c>
      <c r="B1165" s="10" t="s">
        <v>61</v>
      </c>
      <c r="D1165" s="4" t="s">
        <v>49</v>
      </c>
      <c r="E1165" s="5">
        <v>44635</v>
      </c>
      <c r="F1165" s="5">
        <v>44635</v>
      </c>
      <c r="G1165" s="4" t="s">
        <v>312</v>
      </c>
      <c r="H1165" s="4" t="s">
        <v>518</v>
      </c>
      <c r="I1165" s="4" t="s">
        <v>154</v>
      </c>
      <c r="J1165" s="4" t="s">
        <v>437</v>
      </c>
      <c r="K1165" s="4">
        <v>10</v>
      </c>
      <c r="L1165" s="251">
        <v>44635</v>
      </c>
      <c r="M1165" s="4" t="s">
        <v>224</v>
      </c>
      <c r="N1165" s="4">
        <v>54</v>
      </c>
      <c r="O1165" s="4">
        <v>5</v>
      </c>
      <c r="P1165" s="251">
        <v>44636</v>
      </c>
      <c r="Q1165" s="6" t="s">
        <v>47</v>
      </c>
      <c r="R1165" s="6" t="s">
        <v>47</v>
      </c>
      <c r="S1165" s="6">
        <v>27.189664530000002</v>
      </c>
      <c r="T1165" s="6">
        <v>27.137310450000001</v>
      </c>
      <c r="AJ1165" s="4" t="s">
        <v>864</v>
      </c>
      <c r="AK1165" s="4" t="s">
        <v>894</v>
      </c>
      <c r="AL1165" s="4" t="s">
        <v>44</v>
      </c>
      <c r="AM1165" s="4" t="s">
        <v>44</v>
      </c>
      <c r="AN1165" s="4">
        <v>106.433322411323</v>
      </c>
    </row>
    <row r="1166" spans="1:40">
      <c r="A1166" s="10" t="s">
        <v>208</v>
      </c>
      <c r="B1166" s="10" t="s">
        <v>200</v>
      </c>
      <c r="D1166" s="4" t="s">
        <v>49</v>
      </c>
      <c r="E1166" s="5">
        <v>44635</v>
      </c>
      <c r="F1166" s="5">
        <v>44635</v>
      </c>
      <c r="G1166" s="4" t="s">
        <v>312</v>
      </c>
      <c r="H1166" s="4" t="s">
        <v>518</v>
      </c>
      <c r="I1166" s="4" t="s">
        <v>154</v>
      </c>
      <c r="J1166" s="4" t="s">
        <v>437</v>
      </c>
      <c r="K1166" s="4">
        <v>10</v>
      </c>
      <c r="L1166" s="251">
        <v>44635</v>
      </c>
      <c r="M1166" s="4" t="s">
        <v>224</v>
      </c>
      <c r="N1166" s="4">
        <v>54</v>
      </c>
      <c r="O1166" s="4">
        <v>5</v>
      </c>
      <c r="P1166" s="251">
        <v>44636</v>
      </c>
      <c r="Q1166" s="6" t="s">
        <v>47</v>
      </c>
      <c r="R1166" s="6" t="s">
        <v>47</v>
      </c>
      <c r="S1166" s="6">
        <v>26.49551915</v>
      </c>
      <c r="T1166" s="6">
        <v>26.62755293</v>
      </c>
      <c r="AJ1166" s="4" t="s">
        <v>864</v>
      </c>
      <c r="AK1166" s="4" t="s">
        <v>895</v>
      </c>
      <c r="AL1166" s="4" t="s">
        <v>44</v>
      </c>
      <c r="AM1166" s="4" t="s">
        <v>44</v>
      </c>
      <c r="AN1166" s="4">
        <v>106.433322411323</v>
      </c>
    </row>
    <row r="1167" spans="1:40">
      <c r="A1167" s="10" t="s">
        <v>277</v>
      </c>
      <c r="B1167" s="10" t="s">
        <v>200</v>
      </c>
      <c r="D1167" s="4" t="s">
        <v>49</v>
      </c>
      <c r="E1167" s="5">
        <v>44633</v>
      </c>
      <c r="F1167" s="5">
        <v>44634</v>
      </c>
      <c r="G1167" s="4" t="s">
        <v>312</v>
      </c>
      <c r="H1167" s="4" t="s">
        <v>518</v>
      </c>
      <c r="I1167" s="4" t="s">
        <v>154</v>
      </c>
      <c r="J1167" s="4" t="s">
        <v>437</v>
      </c>
      <c r="K1167" s="4">
        <v>10</v>
      </c>
      <c r="L1167" s="251">
        <v>44634</v>
      </c>
      <c r="M1167" s="4" t="s">
        <v>224</v>
      </c>
      <c r="N1167" s="4">
        <v>54</v>
      </c>
      <c r="O1167" s="4">
        <v>5</v>
      </c>
      <c r="P1167" s="251">
        <v>44635</v>
      </c>
      <c r="Q1167" s="6" t="s">
        <v>47</v>
      </c>
      <c r="R1167" s="6" t="s">
        <v>47</v>
      </c>
      <c r="S1167" s="6">
        <v>26.485849559999998</v>
      </c>
      <c r="T1167" s="6">
        <v>26.234163809999998</v>
      </c>
      <c r="AJ1167" s="4" t="s">
        <v>879</v>
      </c>
      <c r="AK1167" s="4" t="s">
        <v>896</v>
      </c>
      <c r="AL1167" s="4" t="s">
        <v>44</v>
      </c>
      <c r="AM1167" s="4" t="s">
        <v>44</v>
      </c>
      <c r="AN1167" s="4">
        <v>94.600804012181001</v>
      </c>
    </row>
    <row r="1168" spans="1:40">
      <c r="A1168" s="121" t="s">
        <v>87</v>
      </c>
      <c r="B1168" s="121" t="s">
        <v>61</v>
      </c>
      <c r="C1168" s="161"/>
      <c r="D1168" s="122" t="s">
        <v>49</v>
      </c>
      <c r="E1168" s="123">
        <v>44635</v>
      </c>
      <c r="F1168" s="123">
        <v>44635</v>
      </c>
      <c r="G1168" s="122" t="s">
        <v>312</v>
      </c>
      <c r="H1168" s="122" t="s">
        <v>518</v>
      </c>
      <c r="I1168" s="122" t="s">
        <v>154</v>
      </c>
      <c r="J1168" s="122" t="s">
        <v>437</v>
      </c>
      <c r="K1168" s="122">
        <v>10</v>
      </c>
      <c r="L1168" s="248">
        <v>44635</v>
      </c>
      <c r="M1168" s="122" t="s">
        <v>224</v>
      </c>
      <c r="N1168" s="122">
        <v>51</v>
      </c>
      <c r="O1168" s="122">
        <v>5</v>
      </c>
      <c r="P1168" s="248">
        <v>44636</v>
      </c>
      <c r="Q1168" s="150" t="s">
        <v>47</v>
      </c>
      <c r="R1168" s="150" t="s">
        <v>47</v>
      </c>
      <c r="S1168" s="150">
        <v>26.741800959999999</v>
      </c>
      <c r="T1168" s="150">
        <v>26.727074559999998</v>
      </c>
      <c r="U1168" s="121"/>
      <c r="V1168" s="121"/>
      <c r="W1168" s="121"/>
      <c r="X1168" s="121"/>
      <c r="Y1168" s="121"/>
      <c r="Z1168" s="121"/>
      <c r="AA1168" s="121"/>
      <c r="AB1168" s="121"/>
      <c r="AC1168" s="121"/>
      <c r="AD1168" s="121"/>
      <c r="AE1168" s="121"/>
      <c r="AF1168" s="122"/>
      <c r="AG1168" s="122"/>
      <c r="AH1168" s="122"/>
      <c r="AI1168" s="122"/>
      <c r="AJ1168" s="122" t="s">
        <v>864</v>
      </c>
      <c r="AK1168" s="122" t="s">
        <v>897</v>
      </c>
      <c r="AL1168" s="122" t="s">
        <v>44</v>
      </c>
      <c r="AM1168" s="122" t="s">
        <v>44</v>
      </c>
      <c r="AN1168" s="122">
        <v>106.433322411323</v>
      </c>
    </row>
    <row r="1169" spans="1:40">
      <c r="A1169" s="10" t="s">
        <v>810</v>
      </c>
      <c r="B1169" s="10" t="s">
        <v>811</v>
      </c>
      <c r="D1169" s="4" t="s">
        <v>42</v>
      </c>
      <c r="E1169" s="5">
        <v>44643</v>
      </c>
      <c r="F1169" s="5">
        <v>44642</v>
      </c>
      <c r="G1169" s="4" t="s">
        <v>312</v>
      </c>
      <c r="H1169" s="4" t="s">
        <v>518</v>
      </c>
      <c r="I1169" s="4" t="s">
        <v>154</v>
      </c>
      <c r="J1169" s="4" t="s">
        <v>437</v>
      </c>
      <c r="K1169" s="4">
        <v>10</v>
      </c>
      <c r="L1169" s="251">
        <v>44642</v>
      </c>
      <c r="M1169" s="4" t="s">
        <v>224</v>
      </c>
      <c r="N1169" s="4">
        <v>52</v>
      </c>
      <c r="O1169" s="4">
        <v>5</v>
      </c>
      <c r="P1169" s="251">
        <v>44644</v>
      </c>
      <c r="Q1169" s="6">
        <v>36.745633529999999</v>
      </c>
      <c r="R1169" s="6">
        <v>37.295572450000002</v>
      </c>
      <c r="S1169" s="6">
        <v>27.114881430000001</v>
      </c>
      <c r="T1169" s="6">
        <v>26.987249160000001</v>
      </c>
      <c r="AJ1169" s="4" t="s">
        <v>898</v>
      </c>
      <c r="AK1169" s="4" t="s">
        <v>899</v>
      </c>
      <c r="AL1169" s="4" t="s">
        <v>44</v>
      </c>
      <c r="AM1169" s="4" t="s">
        <v>44</v>
      </c>
      <c r="AN1169" s="4">
        <v>96.641017870393199</v>
      </c>
    </row>
    <row r="1170" spans="1:40">
      <c r="A1170" s="10" t="s">
        <v>810</v>
      </c>
      <c r="B1170" s="10" t="s">
        <v>811</v>
      </c>
      <c r="D1170" s="4" t="s">
        <v>49</v>
      </c>
      <c r="E1170" s="5">
        <v>44643</v>
      </c>
      <c r="F1170" s="5">
        <v>44643</v>
      </c>
      <c r="G1170" s="4" t="s">
        <v>312</v>
      </c>
      <c r="H1170" s="4" t="s">
        <v>518</v>
      </c>
      <c r="I1170" s="4" t="s">
        <v>154</v>
      </c>
      <c r="J1170" s="4" t="s">
        <v>437</v>
      </c>
      <c r="K1170" s="4">
        <v>10</v>
      </c>
      <c r="L1170" s="251">
        <v>44643</v>
      </c>
      <c r="M1170" s="4" t="s">
        <v>224</v>
      </c>
      <c r="N1170" s="4">
        <v>54</v>
      </c>
      <c r="O1170" s="4">
        <v>5</v>
      </c>
      <c r="P1170" s="251">
        <v>44644</v>
      </c>
      <c r="Q1170" s="6">
        <v>35.462116510000001</v>
      </c>
      <c r="R1170" s="6">
        <v>35.454694080000003</v>
      </c>
      <c r="S1170" s="6">
        <v>27.648451919999999</v>
      </c>
      <c r="T1170" s="6">
        <v>27.982006309999999</v>
      </c>
      <c r="AJ1170" s="4" t="s">
        <v>898</v>
      </c>
      <c r="AK1170" s="4" t="s">
        <v>900</v>
      </c>
      <c r="AL1170" s="4" t="s">
        <v>44</v>
      </c>
      <c r="AM1170" s="4" t="s">
        <v>44</v>
      </c>
      <c r="AN1170" s="4">
        <v>96.641017870393199</v>
      </c>
    </row>
    <row r="1171" spans="1:40">
      <c r="A1171" s="10" t="s">
        <v>579</v>
      </c>
      <c r="B1171" s="10" t="s">
        <v>61</v>
      </c>
      <c r="D1171" s="4" t="s">
        <v>49</v>
      </c>
      <c r="E1171" s="5">
        <v>44642</v>
      </c>
      <c r="F1171" s="5">
        <v>44642</v>
      </c>
      <c r="G1171" s="4" t="s">
        <v>312</v>
      </c>
      <c r="H1171" s="4" t="s">
        <v>518</v>
      </c>
      <c r="I1171" s="4" t="s">
        <v>154</v>
      </c>
      <c r="J1171" s="4" t="s">
        <v>437</v>
      </c>
      <c r="K1171" s="4">
        <v>10</v>
      </c>
      <c r="L1171" s="251">
        <v>44642</v>
      </c>
      <c r="M1171" s="4" t="s">
        <v>224</v>
      </c>
      <c r="N1171" s="4">
        <v>50</v>
      </c>
      <c r="O1171" s="4">
        <v>5</v>
      </c>
      <c r="P1171" s="251">
        <v>44643</v>
      </c>
      <c r="Q1171" s="6" t="s">
        <v>47</v>
      </c>
      <c r="R1171" s="6" t="s">
        <v>47</v>
      </c>
      <c r="S1171" s="6">
        <v>31.026890430000002</v>
      </c>
      <c r="T1171" s="6">
        <v>31.7260232</v>
      </c>
      <c r="U1171" s="10" t="s">
        <v>901</v>
      </c>
      <c r="AJ1171" s="4" t="s">
        <v>902</v>
      </c>
      <c r="AK1171" s="4" t="s">
        <v>903</v>
      </c>
      <c r="AL1171" s="4" t="s">
        <v>44</v>
      </c>
      <c r="AM1171" s="4" t="s">
        <v>44</v>
      </c>
      <c r="AN1171" s="4">
        <v>101.79628107187</v>
      </c>
    </row>
    <row r="1172" spans="1:40">
      <c r="A1172" s="10" t="s">
        <v>582</v>
      </c>
      <c r="B1172" s="10" t="s">
        <v>583</v>
      </c>
      <c r="D1172" s="4" t="s">
        <v>49</v>
      </c>
      <c r="E1172" s="5">
        <v>44642</v>
      </c>
      <c r="F1172" s="5">
        <v>44642</v>
      </c>
      <c r="G1172" s="4" t="s">
        <v>312</v>
      </c>
      <c r="H1172" s="4" t="s">
        <v>518</v>
      </c>
      <c r="I1172" s="4" t="s">
        <v>154</v>
      </c>
      <c r="J1172" s="4" t="s">
        <v>437</v>
      </c>
      <c r="K1172" s="4">
        <v>10</v>
      </c>
      <c r="L1172" s="251">
        <v>44642</v>
      </c>
      <c r="M1172" s="4" t="s">
        <v>224</v>
      </c>
      <c r="N1172" s="4">
        <v>50</v>
      </c>
      <c r="O1172" s="4">
        <v>5</v>
      </c>
      <c r="P1172" s="251">
        <v>44643</v>
      </c>
      <c r="Q1172" s="6" t="s">
        <v>47</v>
      </c>
      <c r="R1172" s="6" t="s">
        <v>47</v>
      </c>
      <c r="S1172" s="6">
        <v>27.083412280000001</v>
      </c>
      <c r="T1172" s="6">
        <v>27.341305970000001</v>
      </c>
      <c r="U1172" s="10" t="s">
        <v>901</v>
      </c>
      <c r="AJ1172" s="4" t="s">
        <v>902</v>
      </c>
      <c r="AK1172" s="4" t="s">
        <v>904</v>
      </c>
      <c r="AL1172" s="4" t="s">
        <v>44</v>
      </c>
      <c r="AM1172" s="4" t="s">
        <v>44</v>
      </c>
      <c r="AN1172" s="4">
        <v>101.79628107187</v>
      </c>
    </row>
    <row r="1173" spans="1:40">
      <c r="A1173" s="10" t="s">
        <v>205</v>
      </c>
      <c r="B1173" s="10" t="s">
        <v>200</v>
      </c>
      <c r="D1173" s="4" t="s">
        <v>49</v>
      </c>
      <c r="E1173" s="5">
        <v>44642</v>
      </c>
      <c r="F1173" s="5">
        <v>44642</v>
      </c>
      <c r="G1173" s="4" t="s">
        <v>312</v>
      </c>
      <c r="H1173" s="4" t="s">
        <v>518</v>
      </c>
      <c r="I1173" s="4" t="s">
        <v>154</v>
      </c>
      <c r="J1173" s="4" t="s">
        <v>437</v>
      </c>
      <c r="K1173" s="4">
        <v>10</v>
      </c>
      <c r="L1173" s="251">
        <v>44642</v>
      </c>
      <c r="M1173" s="4" t="s">
        <v>224</v>
      </c>
      <c r="N1173" s="4">
        <v>51</v>
      </c>
      <c r="O1173" s="4">
        <v>5</v>
      </c>
      <c r="P1173" s="251">
        <v>44643</v>
      </c>
      <c r="Q1173" s="6" t="s">
        <v>47</v>
      </c>
      <c r="R1173" s="6" t="s">
        <v>47</v>
      </c>
      <c r="S1173" s="6">
        <v>26.221797859999999</v>
      </c>
      <c r="T1173" s="6">
        <v>26.420841729999999</v>
      </c>
      <c r="AJ1173" s="4" t="s">
        <v>902</v>
      </c>
      <c r="AK1173" s="4" t="s">
        <v>905</v>
      </c>
      <c r="AL1173" s="4" t="s">
        <v>44</v>
      </c>
      <c r="AM1173" s="4" t="s">
        <v>44</v>
      </c>
      <c r="AN1173" s="4">
        <v>101.79628107187</v>
      </c>
    </row>
    <row r="1174" spans="1:40">
      <c r="A1174" s="10" t="s">
        <v>235</v>
      </c>
      <c r="B1174" s="10" t="s">
        <v>200</v>
      </c>
      <c r="D1174" s="4" t="s">
        <v>49</v>
      </c>
      <c r="E1174" s="5">
        <v>44642</v>
      </c>
      <c r="F1174" s="5">
        <v>44642</v>
      </c>
      <c r="G1174" s="4" t="s">
        <v>312</v>
      </c>
      <c r="H1174" s="4" t="s">
        <v>518</v>
      </c>
      <c r="I1174" s="4" t="s">
        <v>154</v>
      </c>
      <c r="J1174" s="4" t="s">
        <v>437</v>
      </c>
      <c r="K1174" s="4">
        <v>10</v>
      </c>
      <c r="L1174" s="251">
        <v>44642</v>
      </c>
      <c r="M1174" s="4" t="s">
        <v>224</v>
      </c>
      <c r="N1174" s="4">
        <v>52</v>
      </c>
      <c r="O1174" s="4">
        <v>5</v>
      </c>
      <c r="P1174" s="251">
        <v>44643</v>
      </c>
      <c r="Q1174" s="6">
        <v>37.499881190000004</v>
      </c>
      <c r="R1174" s="6">
        <v>37.124182099999999</v>
      </c>
      <c r="S1174" s="6">
        <v>26.83836629</v>
      </c>
      <c r="T1174" s="6">
        <v>26.775029270000001</v>
      </c>
      <c r="AJ1174" s="4" t="s">
        <v>902</v>
      </c>
      <c r="AK1174" s="4" t="s">
        <v>906</v>
      </c>
      <c r="AL1174" s="4" t="s">
        <v>44</v>
      </c>
      <c r="AM1174" s="4" t="s">
        <v>44</v>
      </c>
      <c r="AN1174" s="4">
        <v>101.79628107187</v>
      </c>
    </row>
    <row r="1175" spans="1:40">
      <c r="A1175" s="10" t="s">
        <v>207</v>
      </c>
      <c r="B1175" s="10" t="s">
        <v>200</v>
      </c>
      <c r="D1175" s="4" t="s">
        <v>49</v>
      </c>
      <c r="E1175" s="5">
        <v>44642</v>
      </c>
      <c r="F1175" s="5">
        <v>44642</v>
      </c>
      <c r="G1175" s="4" t="s">
        <v>312</v>
      </c>
      <c r="H1175" s="4" t="s">
        <v>518</v>
      </c>
      <c r="I1175" s="4" t="s">
        <v>154</v>
      </c>
      <c r="J1175" s="4" t="s">
        <v>437</v>
      </c>
      <c r="K1175" s="4">
        <v>10</v>
      </c>
      <c r="L1175" s="251">
        <v>44642</v>
      </c>
      <c r="M1175" s="4" t="s">
        <v>224</v>
      </c>
      <c r="N1175" s="4">
        <v>51</v>
      </c>
      <c r="O1175" s="4">
        <v>5</v>
      </c>
      <c r="P1175" s="251">
        <v>44643</v>
      </c>
      <c r="Q1175" s="6">
        <v>33.43391725</v>
      </c>
      <c r="R1175" s="6">
        <v>33.247340209999997</v>
      </c>
      <c r="S1175" s="6">
        <v>26.67158397</v>
      </c>
      <c r="T1175" s="6">
        <v>26.45680651</v>
      </c>
      <c r="AJ1175" s="4" t="s">
        <v>902</v>
      </c>
      <c r="AK1175" s="4" t="s">
        <v>907</v>
      </c>
      <c r="AL1175" s="4" t="s">
        <v>44</v>
      </c>
      <c r="AM1175" s="4" t="s">
        <v>44</v>
      </c>
      <c r="AN1175" s="4">
        <v>101.79628107187</v>
      </c>
    </row>
    <row r="1176" spans="1:40">
      <c r="A1176" s="10" t="s">
        <v>196</v>
      </c>
      <c r="B1176" s="10" t="s">
        <v>61</v>
      </c>
      <c r="D1176" s="4" t="s">
        <v>49</v>
      </c>
      <c r="E1176" s="5">
        <v>44642</v>
      </c>
      <c r="F1176" s="5">
        <v>44642</v>
      </c>
      <c r="G1176" s="4" t="s">
        <v>312</v>
      </c>
      <c r="H1176" s="4" t="s">
        <v>518</v>
      </c>
      <c r="I1176" s="4" t="s">
        <v>154</v>
      </c>
      <c r="J1176" s="4" t="s">
        <v>437</v>
      </c>
      <c r="K1176" s="4">
        <v>10</v>
      </c>
      <c r="L1176" s="251">
        <v>44642</v>
      </c>
      <c r="M1176" s="4" t="s">
        <v>224</v>
      </c>
      <c r="N1176" s="4">
        <v>49</v>
      </c>
      <c r="O1176" s="4">
        <v>5</v>
      </c>
      <c r="P1176" s="251">
        <v>44643</v>
      </c>
      <c r="Q1176" s="6" t="s">
        <v>47</v>
      </c>
      <c r="R1176" s="6">
        <v>39.887423910000003</v>
      </c>
      <c r="S1176" s="6">
        <v>27.268899090000001</v>
      </c>
      <c r="T1176" s="6">
        <v>27.247757060000001</v>
      </c>
      <c r="U1176" s="10" t="s">
        <v>901</v>
      </c>
      <c r="AJ1176" s="4" t="s">
        <v>902</v>
      </c>
      <c r="AK1176" s="4" t="s">
        <v>908</v>
      </c>
      <c r="AL1176" s="4" t="s">
        <v>44</v>
      </c>
      <c r="AM1176" s="4" t="s">
        <v>44</v>
      </c>
      <c r="AN1176" s="4">
        <v>101.79628107187</v>
      </c>
    </row>
    <row r="1177" spans="1:40">
      <c r="A1177" s="10" t="s">
        <v>203</v>
      </c>
      <c r="B1177" s="10" t="s">
        <v>200</v>
      </c>
      <c r="D1177" s="4" t="s">
        <v>49</v>
      </c>
      <c r="E1177" s="5">
        <v>44642</v>
      </c>
      <c r="F1177" s="5">
        <v>44642</v>
      </c>
      <c r="G1177" s="4" t="s">
        <v>312</v>
      </c>
      <c r="H1177" s="4" t="s">
        <v>518</v>
      </c>
      <c r="I1177" s="4" t="s">
        <v>154</v>
      </c>
      <c r="J1177" s="4" t="s">
        <v>437</v>
      </c>
      <c r="K1177" s="4">
        <v>10</v>
      </c>
      <c r="L1177" s="251">
        <v>44642</v>
      </c>
      <c r="M1177" s="4" t="s">
        <v>224</v>
      </c>
      <c r="N1177" s="4">
        <v>50</v>
      </c>
      <c r="O1177" s="4">
        <v>5</v>
      </c>
      <c r="P1177" s="251">
        <v>44643</v>
      </c>
      <c r="Q1177" s="6">
        <v>38.289304989999998</v>
      </c>
      <c r="R1177" s="6">
        <v>39.882421119999997</v>
      </c>
      <c r="S1177" s="6">
        <v>26.692982409999999</v>
      </c>
      <c r="T1177" s="6">
        <v>26.872315759999999</v>
      </c>
      <c r="AJ1177" s="4" t="s">
        <v>902</v>
      </c>
      <c r="AK1177" s="4" t="s">
        <v>909</v>
      </c>
      <c r="AL1177" s="4" t="s">
        <v>44</v>
      </c>
      <c r="AM1177" s="4" t="s">
        <v>44</v>
      </c>
      <c r="AN1177" s="4">
        <v>101.79628107187</v>
      </c>
    </row>
    <row r="1178" spans="1:40">
      <c r="A1178" s="10" t="s">
        <v>163</v>
      </c>
      <c r="B1178" s="10" t="s">
        <v>59</v>
      </c>
      <c r="D1178" s="4" t="s">
        <v>49</v>
      </c>
      <c r="E1178" s="5">
        <v>44643</v>
      </c>
      <c r="F1178" s="5">
        <v>44642</v>
      </c>
      <c r="G1178" s="4" t="s">
        <v>312</v>
      </c>
      <c r="H1178" s="4" t="s">
        <v>518</v>
      </c>
      <c r="I1178" s="4" t="s">
        <v>154</v>
      </c>
      <c r="J1178" s="4" t="s">
        <v>437</v>
      </c>
      <c r="K1178" s="4">
        <v>10</v>
      </c>
      <c r="L1178" s="251">
        <v>44642</v>
      </c>
      <c r="M1178" s="4" t="s">
        <v>224</v>
      </c>
      <c r="N1178" s="4">
        <v>50</v>
      </c>
      <c r="O1178" s="4">
        <v>5</v>
      </c>
      <c r="P1178" s="251">
        <v>44649</v>
      </c>
      <c r="Q1178" s="6">
        <v>39.794347950000002</v>
      </c>
      <c r="R1178" s="6">
        <v>40.653155929999997</v>
      </c>
      <c r="S1178" s="6">
        <v>28.225729479999998</v>
      </c>
      <c r="T1178" s="6">
        <v>28.3954843</v>
      </c>
      <c r="AJ1178" s="4" t="s">
        <v>910</v>
      </c>
      <c r="AK1178" s="4" t="s">
        <v>911</v>
      </c>
      <c r="AL1178" s="4" t="s">
        <v>44</v>
      </c>
      <c r="AM1178" s="4" t="s">
        <v>44</v>
      </c>
      <c r="AN1178" s="4">
        <v>92.530006835709997</v>
      </c>
    </row>
    <row r="1179" spans="1:40">
      <c r="A1179" s="10" t="s">
        <v>123</v>
      </c>
      <c r="B1179" s="10" t="s">
        <v>59</v>
      </c>
      <c r="D1179" s="4" t="s">
        <v>49</v>
      </c>
      <c r="E1179" s="5">
        <v>44643</v>
      </c>
      <c r="F1179" s="5">
        <v>44642</v>
      </c>
      <c r="G1179" s="4" t="s">
        <v>312</v>
      </c>
      <c r="H1179" s="4" t="s">
        <v>518</v>
      </c>
      <c r="I1179" s="4" t="s">
        <v>154</v>
      </c>
      <c r="J1179" s="4" t="s">
        <v>437</v>
      </c>
      <c r="K1179" s="4">
        <v>10</v>
      </c>
      <c r="L1179" s="251">
        <v>44642</v>
      </c>
      <c r="M1179" s="4" t="s">
        <v>224</v>
      </c>
      <c r="N1179" s="4">
        <v>50</v>
      </c>
      <c r="O1179" s="4">
        <v>5</v>
      </c>
      <c r="P1179" s="251">
        <v>44644</v>
      </c>
      <c r="Q1179" s="6">
        <v>39.577289870000001</v>
      </c>
      <c r="R1179" s="6" t="s">
        <v>47</v>
      </c>
      <c r="S1179" s="6">
        <v>27.89034624</v>
      </c>
      <c r="T1179" s="6">
        <v>27.93292512</v>
      </c>
      <c r="AJ1179" s="4" t="s">
        <v>898</v>
      </c>
      <c r="AK1179" s="4" t="s">
        <v>912</v>
      </c>
      <c r="AL1179" s="4" t="s">
        <v>44</v>
      </c>
      <c r="AM1179" s="4" t="s">
        <v>44</v>
      </c>
      <c r="AN1179" s="4">
        <v>96.641017870393199</v>
      </c>
    </row>
    <row r="1180" spans="1:40">
      <c r="A1180" s="10" t="s">
        <v>152</v>
      </c>
      <c r="B1180" s="10" t="s">
        <v>59</v>
      </c>
      <c r="D1180" s="4" t="s">
        <v>49</v>
      </c>
      <c r="E1180" s="5">
        <v>44643</v>
      </c>
      <c r="F1180" s="5">
        <v>44642</v>
      </c>
      <c r="G1180" s="4" t="s">
        <v>312</v>
      </c>
      <c r="H1180" s="4" t="s">
        <v>518</v>
      </c>
      <c r="I1180" s="4" t="s">
        <v>154</v>
      </c>
      <c r="J1180" s="4" t="s">
        <v>437</v>
      </c>
      <c r="K1180" s="4">
        <v>10</v>
      </c>
      <c r="L1180" s="251">
        <v>44642</v>
      </c>
      <c r="M1180" s="4" t="s">
        <v>224</v>
      </c>
      <c r="N1180" s="4">
        <v>51</v>
      </c>
      <c r="O1180" s="4">
        <v>5</v>
      </c>
      <c r="P1180" s="251">
        <v>44644</v>
      </c>
      <c r="Q1180" s="6">
        <v>40.225371279999997</v>
      </c>
      <c r="R1180" s="6" t="s">
        <v>47</v>
      </c>
      <c r="S1180" s="6">
        <v>27.702298129999999</v>
      </c>
      <c r="T1180" s="6">
        <v>28.785407580000001</v>
      </c>
      <c r="AJ1180" s="4" t="s">
        <v>898</v>
      </c>
      <c r="AK1180" s="4" t="s">
        <v>913</v>
      </c>
      <c r="AL1180" s="4" t="s">
        <v>44</v>
      </c>
      <c r="AM1180" s="4" t="s">
        <v>44</v>
      </c>
      <c r="AN1180" s="4">
        <v>96.641017870393199</v>
      </c>
    </row>
    <row r="1181" spans="1:40">
      <c r="A1181" s="10" t="s">
        <v>349</v>
      </c>
      <c r="B1181" s="10" t="s">
        <v>59</v>
      </c>
      <c r="D1181" s="4" t="s">
        <v>49</v>
      </c>
      <c r="E1181" s="5">
        <v>44643</v>
      </c>
      <c r="F1181" s="5">
        <v>44642</v>
      </c>
      <c r="G1181" s="4" t="s">
        <v>312</v>
      </c>
      <c r="H1181" s="4" t="s">
        <v>518</v>
      </c>
      <c r="I1181" s="4" t="s">
        <v>154</v>
      </c>
      <c r="J1181" s="4" t="s">
        <v>437</v>
      </c>
      <c r="K1181" s="4">
        <v>10</v>
      </c>
      <c r="L1181" s="251">
        <v>44642</v>
      </c>
      <c r="M1181" s="4" t="s">
        <v>224</v>
      </c>
      <c r="N1181" s="4">
        <v>51</v>
      </c>
      <c r="O1181" s="4">
        <v>5</v>
      </c>
      <c r="P1181" s="251">
        <v>44644</v>
      </c>
      <c r="Q1181" s="6">
        <v>40.038986880000003</v>
      </c>
      <c r="R1181" s="6" t="s">
        <v>47</v>
      </c>
      <c r="S1181" s="6">
        <v>26.945259879999998</v>
      </c>
      <c r="T1181" s="6">
        <v>27.046768199999999</v>
      </c>
      <c r="AJ1181" s="4" t="s">
        <v>898</v>
      </c>
      <c r="AK1181" s="4" t="s">
        <v>914</v>
      </c>
      <c r="AL1181" s="4" t="s">
        <v>44</v>
      </c>
      <c r="AM1181" s="4" t="s">
        <v>44</v>
      </c>
      <c r="AN1181" s="4">
        <v>96.641017870393199</v>
      </c>
    </row>
    <row r="1182" spans="1:40">
      <c r="A1182" s="10" t="s">
        <v>163</v>
      </c>
      <c r="B1182" s="10" t="s">
        <v>59</v>
      </c>
      <c r="D1182" s="4" t="s">
        <v>42</v>
      </c>
      <c r="E1182" s="5">
        <v>44642</v>
      </c>
      <c r="F1182" s="5">
        <v>44643</v>
      </c>
      <c r="G1182" s="4" t="s">
        <v>312</v>
      </c>
      <c r="H1182" s="4" t="s">
        <v>518</v>
      </c>
      <c r="I1182" s="4" t="s">
        <v>154</v>
      </c>
      <c r="J1182" s="4" t="s">
        <v>437</v>
      </c>
      <c r="K1182" s="4">
        <v>10</v>
      </c>
      <c r="L1182" s="251">
        <v>44643</v>
      </c>
      <c r="M1182" s="4" t="s">
        <v>224</v>
      </c>
      <c r="N1182" s="4">
        <v>52</v>
      </c>
      <c r="O1182" s="4">
        <v>5</v>
      </c>
      <c r="P1182" s="251">
        <v>44644</v>
      </c>
      <c r="Q1182" s="6" t="s">
        <v>47</v>
      </c>
      <c r="R1182" s="6" t="s">
        <v>47</v>
      </c>
      <c r="S1182" s="6">
        <v>27.667317149999999</v>
      </c>
      <c r="T1182" s="6">
        <v>27.827789509999999</v>
      </c>
      <c r="AJ1182" s="4" t="s">
        <v>898</v>
      </c>
      <c r="AK1182" s="4" t="s">
        <v>915</v>
      </c>
      <c r="AL1182" s="4" t="s">
        <v>44</v>
      </c>
      <c r="AM1182" s="4" t="s">
        <v>44</v>
      </c>
      <c r="AN1182" s="4">
        <v>96.641017870393199</v>
      </c>
    </row>
    <row r="1183" spans="1:40">
      <c r="A1183" s="10" t="s">
        <v>152</v>
      </c>
      <c r="B1183" s="10" t="s">
        <v>59</v>
      </c>
      <c r="D1183" s="4" t="s">
        <v>42</v>
      </c>
      <c r="E1183" s="5">
        <v>44642</v>
      </c>
      <c r="F1183" s="5">
        <v>44642</v>
      </c>
      <c r="G1183" s="4" t="s">
        <v>312</v>
      </c>
      <c r="H1183" s="4" t="s">
        <v>518</v>
      </c>
      <c r="I1183" s="4" t="s">
        <v>154</v>
      </c>
      <c r="J1183" s="4" t="s">
        <v>437</v>
      </c>
      <c r="K1183" s="4">
        <v>10</v>
      </c>
      <c r="L1183" s="251">
        <v>44642</v>
      </c>
      <c r="M1183" s="4" t="s">
        <v>224</v>
      </c>
      <c r="N1183" s="4">
        <v>51</v>
      </c>
      <c r="O1183" s="4">
        <v>5</v>
      </c>
      <c r="P1183" s="251">
        <v>44643</v>
      </c>
      <c r="Q1183" s="6" t="s">
        <v>47</v>
      </c>
      <c r="R1183" s="6" t="s">
        <v>47</v>
      </c>
      <c r="S1183" s="6">
        <v>26.40792085</v>
      </c>
      <c r="T1183" s="6">
        <v>26.70907669</v>
      </c>
      <c r="AJ1183" s="4" t="s">
        <v>902</v>
      </c>
      <c r="AK1183" s="4" t="s">
        <v>916</v>
      </c>
      <c r="AL1183" s="4" t="s">
        <v>44</v>
      </c>
      <c r="AM1183" s="4" t="s">
        <v>44</v>
      </c>
      <c r="AN1183" s="4">
        <v>101.79628107187</v>
      </c>
    </row>
    <row r="1184" spans="1:40">
      <c r="A1184" s="10" t="s">
        <v>383</v>
      </c>
      <c r="B1184" s="10" t="s">
        <v>61</v>
      </c>
      <c r="D1184" s="4" t="s">
        <v>49</v>
      </c>
      <c r="E1184" s="5">
        <v>44642</v>
      </c>
      <c r="F1184" s="5">
        <v>44642</v>
      </c>
      <c r="G1184" s="4" t="s">
        <v>312</v>
      </c>
      <c r="H1184" s="4" t="s">
        <v>518</v>
      </c>
      <c r="I1184" s="4" t="s">
        <v>154</v>
      </c>
      <c r="J1184" s="4" t="s">
        <v>437</v>
      </c>
      <c r="K1184" s="4">
        <v>10</v>
      </c>
      <c r="L1184" s="251">
        <v>44642</v>
      </c>
      <c r="M1184" s="4" t="s">
        <v>224</v>
      </c>
      <c r="N1184" s="4">
        <v>50</v>
      </c>
      <c r="O1184" s="4">
        <v>5</v>
      </c>
      <c r="P1184" s="251">
        <v>44643</v>
      </c>
      <c r="Q1184" s="6" t="s">
        <v>47</v>
      </c>
      <c r="R1184" s="6" t="s">
        <v>47</v>
      </c>
      <c r="S1184" s="6">
        <v>28.142828170000001</v>
      </c>
      <c r="T1184" s="6">
        <v>28.120760799999999</v>
      </c>
      <c r="U1184" s="10" t="s">
        <v>901</v>
      </c>
      <c r="AJ1184" s="4" t="s">
        <v>902</v>
      </c>
      <c r="AK1184" s="4" t="s">
        <v>917</v>
      </c>
      <c r="AL1184" s="4" t="s">
        <v>44</v>
      </c>
      <c r="AM1184" s="4" t="s">
        <v>44</v>
      </c>
      <c r="AN1184" s="4">
        <v>101.79628107187</v>
      </c>
    </row>
    <row r="1185" spans="1:40">
      <c r="A1185" s="10" t="s">
        <v>282</v>
      </c>
      <c r="B1185" s="10" t="s">
        <v>200</v>
      </c>
      <c r="D1185" s="4" t="s">
        <v>49</v>
      </c>
      <c r="E1185" s="5">
        <v>44640</v>
      </c>
      <c r="F1185" s="5">
        <v>44641</v>
      </c>
      <c r="G1185" s="4" t="s">
        <v>312</v>
      </c>
      <c r="H1185" s="4" t="s">
        <v>518</v>
      </c>
      <c r="I1185" s="4" t="s">
        <v>154</v>
      </c>
      <c r="J1185" s="4" t="s">
        <v>437</v>
      </c>
      <c r="K1185" s="4">
        <v>10</v>
      </c>
      <c r="L1185" s="251">
        <v>44641</v>
      </c>
      <c r="M1185" s="4" t="s">
        <v>224</v>
      </c>
      <c r="N1185" s="4">
        <v>53</v>
      </c>
      <c r="O1185" s="4">
        <v>5</v>
      </c>
      <c r="P1185" s="251">
        <v>44642</v>
      </c>
      <c r="Q1185" s="6" t="s">
        <v>47</v>
      </c>
      <c r="R1185" s="6" t="s">
        <v>47</v>
      </c>
      <c r="S1185" s="6">
        <v>27.126989420000001</v>
      </c>
      <c r="T1185" s="6">
        <v>27.047439919999999</v>
      </c>
      <c r="AJ1185" s="4" t="s">
        <v>918</v>
      </c>
      <c r="AK1185" s="4" t="s">
        <v>919</v>
      </c>
      <c r="AL1185" s="4" t="s">
        <v>44</v>
      </c>
      <c r="AM1185" s="4" t="s">
        <v>44</v>
      </c>
      <c r="AN1185" s="4">
        <v>89.9</v>
      </c>
    </row>
    <row r="1186" spans="1:40">
      <c r="A1186" s="10" t="s">
        <v>273</v>
      </c>
      <c r="B1186" s="10" t="s">
        <v>200</v>
      </c>
      <c r="D1186" s="4" t="s">
        <v>49</v>
      </c>
      <c r="E1186" s="5">
        <v>44640</v>
      </c>
      <c r="F1186" s="5">
        <v>44641</v>
      </c>
      <c r="G1186" s="4" t="s">
        <v>312</v>
      </c>
      <c r="H1186" s="4" t="s">
        <v>518</v>
      </c>
      <c r="I1186" s="4" t="s">
        <v>154</v>
      </c>
      <c r="J1186" s="4" t="s">
        <v>437</v>
      </c>
      <c r="K1186" s="4">
        <v>10</v>
      </c>
      <c r="L1186" s="251">
        <v>44641</v>
      </c>
      <c r="M1186" s="4" t="s">
        <v>224</v>
      </c>
      <c r="N1186" s="4">
        <v>53</v>
      </c>
      <c r="O1186" s="4">
        <v>5</v>
      </c>
      <c r="P1186" s="251">
        <v>44642</v>
      </c>
      <c r="Q1186" s="6" t="s">
        <v>47</v>
      </c>
      <c r="R1186" s="6" t="s">
        <v>47</v>
      </c>
      <c r="S1186" s="6">
        <v>26.598284639999999</v>
      </c>
      <c r="T1186" s="6">
        <v>26.673244919999998</v>
      </c>
      <c r="AJ1186" s="4" t="s">
        <v>918</v>
      </c>
      <c r="AK1186" s="4" t="s">
        <v>920</v>
      </c>
      <c r="AL1186" s="4" t="s">
        <v>44</v>
      </c>
      <c r="AM1186" s="4" t="s">
        <v>44</v>
      </c>
      <c r="AN1186" s="4">
        <v>89.9</v>
      </c>
    </row>
    <row r="1187" spans="1:40">
      <c r="A1187" s="10" t="s">
        <v>58</v>
      </c>
      <c r="B1187" s="10" t="s">
        <v>59</v>
      </c>
      <c r="D1187" s="4" t="s">
        <v>42</v>
      </c>
      <c r="E1187" s="5">
        <v>44642</v>
      </c>
      <c r="F1187" s="5">
        <v>44642</v>
      </c>
      <c r="G1187" s="4" t="s">
        <v>312</v>
      </c>
      <c r="H1187" s="4" t="s">
        <v>518</v>
      </c>
      <c r="I1187" s="4" t="s">
        <v>154</v>
      </c>
      <c r="J1187" s="4" t="s">
        <v>437</v>
      </c>
      <c r="K1187" s="4">
        <v>10</v>
      </c>
      <c r="L1187" s="251">
        <v>44642</v>
      </c>
      <c r="M1187" s="4" t="s">
        <v>224</v>
      </c>
      <c r="N1187" s="4">
        <v>51</v>
      </c>
      <c r="O1187" s="4">
        <v>5</v>
      </c>
      <c r="P1187" s="251">
        <v>44643</v>
      </c>
      <c r="Q1187" s="6" t="s">
        <v>47</v>
      </c>
      <c r="R1187" s="6" t="s">
        <v>47</v>
      </c>
      <c r="S1187" s="6">
        <v>28.34047691</v>
      </c>
      <c r="T1187" s="6">
        <v>28.4211101</v>
      </c>
      <c r="AJ1187" s="4" t="s">
        <v>902</v>
      </c>
      <c r="AK1187" s="4" t="s">
        <v>921</v>
      </c>
      <c r="AL1187" s="4" t="s">
        <v>44</v>
      </c>
      <c r="AM1187" s="4" t="s">
        <v>44</v>
      </c>
      <c r="AN1187" s="4">
        <v>101.79628107187</v>
      </c>
    </row>
    <row r="1188" spans="1:40">
      <c r="A1188" s="10" t="s">
        <v>58</v>
      </c>
      <c r="B1188" s="10" t="s">
        <v>59</v>
      </c>
      <c r="D1188" s="4" t="s">
        <v>49</v>
      </c>
      <c r="E1188" s="5">
        <v>44643</v>
      </c>
      <c r="F1188" s="5">
        <v>44642</v>
      </c>
      <c r="G1188" s="4" t="s">
        <v>312</v>
      </c>
      <c r="H1188" s="4" t="s">
        <v>518</v>
      </c>
      <c r="I1188" s="4" t="s">
        <v>154</v>
      </c>
      <c r="J1188" s="4" t="s">
        <v>437</v>
      </c>
      <c r="K1188" s="4">
        <v>10</v>
      </c>
      <c r="L1188" s="251">
        <v>44642</v>
      </c>
      <c r="M1188" s="4" t="s">
        <v>224</v>
      </c>
      <c r="N1188" s="4">
        <v>52</v>
      </c>
      <c r="O1188" s="4">
        <v>5</v>
      </c>
      <c r="P1188" s="251">
        <v>44644</v>
      </c>
      <c r="Q1188" s="6" t="s">
        <v>47</v>
      </c>
      <c r="R1188" s="6" t="s">
        <v>47</v>
      </c>
      <c r="S1188" s="6">
        <v>26.537408190000001</v>
      </c>
      <c r="T1188" s="6">
        <v>26.549975889999999</v>
      </c>
      <c r="AJ1188" s="4" t="s">
        <v>898</v>
      </c>
      <c r="AK1188" s="4" t="s">
        <v>922</v>
      </c>
      <c r="AL1188" s="4" t="s">
        <v>44</v>
      </c>
      <c r="AM1188" s="4" t="s">
        <v>44</v>
      </c>
      <c r="AN1188" s="4">
        <v>96.641017870393199</v>
      </c>
    </row>
    <row r="1189" spans="1:40">
      <c r="A1189" s="10" t="s">
        <v>234</v>
      </c>
      <c r="B1189" s="10" t="s">
        <v>200</v>
      </c>
      <c r="D1189" s="4" t="s">
        <v>49</v>
      </c>
      <c r="E1189" s="5">
        <v>44642</v>
      </c>
      <c r="F1189" s="5">
        <v>44642</v>
      </c>
      <c r="G1189" s="4" t="s">
        <v>312</v>
      </c>
      <c r="H1189" s="4" t="s">
        <v>518</v>
      </c>
      <c r="I1189" s="4" t="s">
        <v>154</v>
      </c>
      <c r="J1189" s="4" t="s">
        <v>437</v>
      </c>
      <c r="K1189" s="4">
        <v>10</v>
      </c>
      <c r="L1189" s="251">
        <v>44642</v>
      </c>
      <c r="M1189" s="4" t="s">
        <v>224</v>
      </c>
      <c r="N1189" s="4">
        <v>50</v>
      </c>
      <c r="O1189" s="4">
        <v>5</v>
      </c>
      <c r="P1189" s="251">
        <v>44643</v>
      </c>
      <c r="Q1189" s="6">
        <v>38.502339849999998</v>
      </c>
      <c r="R1189" s="6">
        <v>40.375178179999999</v>
      </c>
      <c r="S1189" s="6">
        <v>26.343217710000001</v>
      </c>
      <c r="T1189" s="6">
        <v>26.312529720000001</v>
      </c>
      <c r="AJ1189" s="4" t="s">
        <v>902</v>
      </c>
      <c r="AK1189" s="4" t="s">
        <v>923</v>
      </c>
      <c r="AL1189" s="4" t="s">
        <v>44</v>
      </c>
      <c r="AM1189" s="4" t="s">
        <v>44</v>
      </c>
      <c r="AN1189" s="4">
        <v>101.79628107187</v>
      </c>
    </row>
    <row r="1190" spans="1:40">
      <c r="A1190" s="10" t="s">
        <v>232</v>
      </c>
      <c r="B1190" s="10" t="s">
        <v>200</v>
      </c>
      <c r="D1190" s="4" t="s">
        <v>49</v>
      </c>
      <c r="E1190" s="5">
        <v>44642</v>
      </c>
      <c r="F1190" s="5">
        <v>44642</v>
      </c>
      <c r="G1190" s="4" t="s">
        <v>312</v>
      </c>
      <c r="H1190" s="4" t="s">
        <v>518</v>
      </c>
      <c r="I1190" s="4" t="s">
        <v>154</v>
      </c>
      <c r="J1190" s="4" t="s">
        <v>437</v>
      </c>
      <c r="K1190" s="4">
        <v>10</v>
      </c>
      <c r="L1190" s="251">
        <v>44642</v>
      </c>
      <c r="M1190" s="4" t="s">
        <v>224</v>
      </c>
      <c r="N1190" s="4">
        <v>51</v>
      </c>
      <c r="O1190" s="4">
        <v>5</v>
      </c>
      <c r="P1190" s="251">
        <v>44643</v>
      </c>
      <c r="Q1190" s="6" t="s">
        <v>47</v>
      </c>
      <c r="R1190" s="6" t="s">
        <v>47</v>
      </c>
      <c r="S1190" s="6">
        <v>27.551026390000001</v>
      </c>
      <c r="T1190" s="6">
        <v>28.04023896</v>
      </c>
      <c r="AJ1190" s="4" t="s">
        <v>902</v>
      </c>
      <c r="AK1190" s="4" t="s">
        <v>924</v>
      </c>
      <c r="AL1190" s="4" t="s">
        <v>44</v>
      </c>
      <c r="AM1190" s="4" t="s">
        <v>44</v>
      </c>
      <c r="AN1190" s="4">
        <v>101.79628107187</v>
      </c>
    </row>
    <row r="1191" spans="1:40">
      <c r="A1191" s="10" t="s">
        <v>263</v>
      </c>
      <c r="B1191" s="10" t="s">
        <v>228</v>
      </c>
      <c r="D1191" s="4" t="s">
        <v>49</v>
      </c>
      <c r="E1191" s="5">
        <v>44642</v>
      </c>
      <c r="F1191" s="5">
        <v>44642</v>
      </c>
      <c r="G1191" s="4" t="s">
        <v>312</v>
      </c>
      <c r="H1191" s="4" t="s">
        <v>518</v>
      </c>
      <c r="I1191" s="4" t="s">
        <v>154</v>
      </c>
      <c r="J1191" s="4" t="s">
        <v>437</v>
      </c>
      <c r="K1191" s="4">
        <v>10</v>
      </c>
      <c r="L1191" s="251">
        <v>44642</v>
      </c>
      <c r="M1191" s="4" t="s">
        <v>224</v>
      </c>
      <c r="N1191" s="4">
        <v>52</v>
      </c>
      <c r="O1191" s="4">
        <v>5</v>
      </c>
      <c r="P1191" s="251">
        <v>44643</v>
      </c>
      <c r="Q1191" s="6" t="s">
        <v>47</v>
      </c>
      <c r="R1191" s="6" t="s">
        <v>47</v>
      </c>
      <c r="S1191" s="6">
        <v>27.521647359999999</v>
      </c>
      <c r="T1191" s="6">
        <v>27.695005720000001</v>
      </c>
      <c r="U1191" s="10" t="s">
        <v>901</v>
      </c>
      <c r="AJ1191" s="4" t="s">
        <v>902</v>
      </c>
      <c r="AK1191" s="4" t="s">
        <v>925</v>
      </c>
      <c r="AL1191" s="4" t="s">
        <v>44</v>
      </c>
      <c r="AM1191" s="4" t="s">
        <v>44</v>
      </c>
      <c r="AN1191" s="4">
        <v>101.79628107187</v>
      </c>
    </row>
    <row r="1192" spans="1:40">
      <c r="A1192" s="10" t="s">
        <v>598</v>
      </c>
      <c r="B1192" s="10" t="s">
        <v>61</v>
      </c>
      <c r="D1192" s="4" t="s">
        <v>49</v>
      </c>
      <c r="E1192" s="5">
        <v>44642</v>
      </c>
      <c r="F1192" s="5">
        <v>44642</v>
      </c>
      <c r="G1192" s="4" t="s">
        <v>312</v>
      </c>
      <c r="H1192" s="4" t="s">
        <v>518</v>
      </c>
      <c r="I1192" s="4" t="s">
        <v>154</v>
      </c>
      <c r="J1192" s="4" t="s">
        <v>437</v>
      </c>
      <c r="K1192" s="4">
        <v>10</v>
      </c>
      <c r="L1192" s="251">
        <v>44642</v>
      </c>
      <c r="M1192" s="4" t="s">
        <v>224</v>
      </c>
      <c r="N1192" s="4">
        <v>50</v>
      </c>
      <c r="O1192" s="4">
        <v>5</v>
      </c>
      <c r="P1192" s="251">
        <v>44643</v>
      </c>
      <c r="Q1192" s="6" t="s">
        <v>47</v>
      </c>
      <c r="R1192" s="6" t="s">
        <v>47</v>
      </c>
      <c r="S1192" s="6">
        <v>29.155881140000002</v>
      </c>
      <c r="T1192" s="6">
        <v>29.142490649999999</v>
      </c>
      <c r="U1192" s="10" t="s">
        <v>901</v>
      </c>
      <c r="AJ1192" s="4" t="s">
        <v>902</v>
      </c>
      <c r="AK1192" s="4" t="s">
        <v>926</v>
      </c>
      <c r="AL1192" s="4" t="s">
        <v>44</v>
      </c>
      <c r="AM1192" s="4" t="s">
        <v>44</v>
      </c>
      <c r="AN1192" s="4">
        <v>101.79628107187</v>
      </c>
    </row>
    <row r="1193" spans="1:40">
      <c r="A1193" s="10" t="s">
        <v>646</v>
      </c>
      <c r="B1193" s="10" t="s">
        <v>228</v>
      </c>
      <c r="D1193" s="4" t="s">
        <v>49</v>
      </c>
      <c r="E1193" s="5">
        <v>44642</v>
      </c>
      <c r="F1193" s="5">
        <v>44642</v>
      </c>
      <c r="G1193" s="4" t="s">
        <v>312</v>
      </c>
      <c r="H1193" s="4" t="s">
        <v>518</v>
      </c>
      <c r="I1193" s="4" t="s">
        <v>154</v>
      </c>
      <c r="J1193" s="4" t="s">
        <v>437</v>
      </c>
      <c r="K1193" s="4">
        <v>10</v>
      </c>
      <c r="L1193" s="251">
        <v>44642</v>
      </c>
      <c r="M1193" s="4" t="s">
        <v>224</v>
      </c>
      <c r="N1193" s="4">
        <v>50</v>
      </c>
      <c r="O1193" s="4">
        <v>5</v>
      </c>
      <c r="P1193" s="251">
        <v>44643</v>
      </c>
      <c r="Q1193" s="6" t="s">
        <v>47</v>
      </c>
      <c r="R1193" s="6" t="s">
        <v>47</v>
      </c>
      <c r="S1193" s="6">
        <v>26.978902569999999</v>
      </c>
      <c r="T1193" s="6">
        <v>27.074614539999999</v>
      </c>
      <c r="U1193" s="10" t="s">
        <v>901</v>
      </c>
      <c r="AJ1193" s="4" t="s">
        <v>902</v>
      </c>
      <c r="AK1193" s="4" t="s">
        <v>927</v>
      </c>
      <c r="AL1193" s="4" t="s">
        <v>44</v>
      </c>
      <c r="AM1193" s="4" t="s">
        <v>44</v>
      </c>
      <c r="AN1193" s="4">
        <v>101.79628107187</v>
      </c>
    </row>
    <row r="1194" spans="1:40">
      <c r="A1194" s="10" t="s">
        <v>193</v>
      </c>
      <c r="B1194" s="10" t="s">
        <v>194</v>
      </c>
      <c r="D1194" s="4" t="s">
        <v>49</v>
      </c>
      <c r="E1194" s="5">
        <v>44642</v>
      </c>
      <c r="F1194" s="5">
        <v>44642</v>
      </c>
      <c r="G1194" s="4" t="s">
        <v>312</v>
      </c>
      <c r="H1194" s="4" t="s">
        <v>518</v>
      </c>
      <c r="I1194" s="4" t="s">
        <v>154</v>
      </c>
      <c r="J1194" s="4" t="s">
        <v>437</v>
      </c>
      <c r="K1194" s="4">
        <v>10</v>
      </c>
      <c r="L1194" s="251">
        <v>44642</v>
      </c>
      <c r="M1194" s="4" t="s">
        <v>224</v>
      </c>
      <c r="N1194" s="4">
        <v>50</v>
      </c>
      <c r="O1194" s="4">
        <v>5</v>
      </c>
      <c r="P1194" s="251">
        <v>44643</v>
      </c>
      <c r="Q1194" s="6" t="s">
        <v>47</v>
      </c>
      <c r="R1194" s="6" t="s">
        <v>47</v>
      </c>
      <c r="S1194" s="6">
        <v>26.224031889999999</v>
      </c>
      <c r="T1194" s="6">
        <v>25.99241031</v>
      </c>
      <c r="U1194" s="10" t="s">
        <v>901</v>
      </c>
      <c r="AJ1194" s="4" t="s">
        <v>902</v>
      </c>
      <c r="AK1194" s="4" t="s">
        <v>928</v>
      </c>
      <c r="AL1194" s="4" t="s">
        <v>44</v>
      </c>
      <c r="AM1194" s="4" t="s">
        <v>44</v>
      </c>
      <c r="AN1194" s="4">
        <v>101.79628107187</v>
      </c>
    </row>
    <row r="1195" spans="1:40">
      <c r="A1195" s="10" t="s">
        <v>275</v>
      </c>
      <c r="B1195" s="10" t="s">
        <v>200</v>
      </c>
      <c r="D1195" s="4" t="s">
        <v>49</v>
      </c>
      <c r="E1195" s="5">
        <v>44640</v>
      </c>
      <c r="F1195" s="5">
        <v>44641</v>
      </c>
      <c r="G1195" s="4" t="s">
        <v>312</v>
      </c>
      <c r="H1195" s="4" t="s">
        <v>518</v>
      </c>
      <c r="I1195" s="4" t="s">
        <v>154</v>
      </c>
      <c r="J1195" s="4" t="s">
        <v>437</v>
      </c>
      <c r="K1195" s="4">
        <v>10</v>
      </c>
      <c r="L1195" s="251">
        <v>44641</v>
      </c>
      <c r="M1195" s="4" t="s">
        <v>224</v>
      </c>
      <c r="N1195" s="4">
        <v>51</v>
      </c>
      <c r="O1195" s="4">
        <v>5</v>
      </c>
      <c r="P1195" s="251">
        <v>44642</v>
      </c>
      <c r="Q1195" s="6">
        <v>37.180326309999998</v>
      </c>
      <c r="R1195" s="6">
        <v>37.234130380000003</v>
      </c>
      <c r="S1195" s="6">
        <v>27.67431079</v>
      </c>
      <c r="T1195" s="6">
        <v>27.384311329999999</v>
      </c>
      <c r="AJ1195" s="4" t="s">
        <v>918</v>
      </c>
      <c r="AK1195" s="4" t="s">
        <v>929</v>
      </c>
      <c r="AL1195" s="4" t="s">
        <v>44</v>
      </c>
      <c r="AM1195" s="4" t="s">
        <v>44</v>
      </c>
      <c r="AN1195" s="4">
        <v>89.9</v>
      </c>
    </row>
    <row r="1196" spans="1:40">
      <c r="A1196" s="10" t="s">
        <v>602</v>
      </c>
      <c r="B1196" s="10" t="s">
        <v>200</v>
      </c>
      <c r="D1196" s="4" t="s">
        <v>49</v>
      </c>
      <c r="E1196" s="5">
        <v>44640</v>
      </c>
      <c r="F1196" s="5">
        <v>44641</v>
      </c>
      <c r="G1196" s="4" t="s">
        <v>312</v>
      </c>
      <c r="H1196" s="4" t="s">
        <v>518</v>
      </c>
      <c r="I1196" s="4" t="s">
        <v>154</v>
      </c>
      <c r="J1196" s="4" t="s">
        <v>437</v>
      </c>
      <c r="K1196" s="4">
        <v>10</v>
      </c>
      <c r="L1196" s="251">
        <v>44641</v>
      </c>
      <c r="M1196" s="4" t="s">
        <v>224</v>
      </c>
      <c r="N1196" s="4">
        <v>52</v>
      </c>
      <c r="O1196" s="4">
        <v>5</v>
      </c>
      <c r="P1196" s="251">
        <v>44642</v>
      </c>
      <c r="Q1196" s="6">
        <v>37.588224459999999</v>
      </c>
      <c r="R1196" s="6">
        <v>37.356365029999999</v>
      </c>
      <c r="S1196" s="6">
        <v>27.356021760000001</v>
      </c>
      <c r="T1196" s="6">
        <v>27.672074680000001</v>
      </c>
      <c r="AJ1196" s="4" t="s">
        <v>918</v>
      </c>
      <c r="AK1196" s="4" t="s">
        <v>930</v>
      </c>
      <c r="AL1196" s="4" t="s">
        <v>44</v>
      </c>
      <c r="AM1196" s="4" t="s">
        <v>44</v>
      </c>
      <c r="AN1196" s="4">
        <v>89.9</v>
      </c>
    </row>
    <row r="1197" spans="1:40">
      <c r="A1197" s="10" t="s">
        <v>604</v>
      </c>
      <c r="B1197" s="10" t="s">
        <v>200</v>
      </c>
      <c r="D1197" s="4" t="s">
        <v>49</v>
      </c>
      <c r="E1197" s="5">
        <v>44640</v>
      </c>
      <c r="F1197" s="5">
        <v>44641</v>
      </c>
      <c r="G1197" s="4" t="s">
        <v>312</v>
      </c>
      <c r="H1197" s="4" t="s">
        <v>518</v>
      </c>
      <c r="I1197" s="4" t="s">
        <v>154</v>
      </c>
      <c r="J1197" s="4" t="s">
        <v>437</v>
      </c>
      <c r="K1197" s="4">
        <v>10</v>
      </c>
      <c r="L1197" s="251">
        <v>44641</v>
      </c>
      <c r="M1197" s="4" t="s">
        <v>224</v>
      </c>
      <c r="N1197" s="4">
        <v>51</v>
      </c>
      <c r="O1197" s="4">
        <v>5</v>
      </c>
      <c r="P1197" s="251">
        <v>44642</v>
      </c>
      <c r="Q1197" s="6">
        <v>35.932126150000002</v>
      </c>
      <c r="R1197" s="6">
        <v>36.012124370000002</v>
      </c>
      <c r="S1197" s="6">
        <v>27.049753110000001</v>
      </c>
      <c r="T1197" s="6">
        <v>27.014982159999999</v>
      </c>
      <c r="AJ1197" s="4" t="s">
        <v>918</v>
      </c>
      <c r="AK1197" s="4" t="s">
        <v>931</v>
      </c>
      <c r="AL1197" s="4" t="s">
        <v>44</v>
      </c>
      <c r="AM1197" s="4" t="s">
        <v>44</v>
      </c>
      <c r="AN1197" s="4">
        <v>89.9</v>
      </c>
    </row>
    <row r="1198" spans="1:40">
      <c r="A1198" s="10" t="s">
        <v>209</v>
      </c>
      <c r="B1198" s="10" t="s">
        <v>200</v>
      </c>
      <c r="D1198" s="4" t="s">
        <v>49</v>
      </c>
      <c r="E1198" s="5">
        <v>44642</v>
      </c>
      <c r="F1198" s="5">
        <v>44642</v>
      </c>
      <c r="G1198" s="4" t="s">
        <v>312</v>
      </c>
      <c r="H1198" s="4" t="s">
        <v>518</v>
      </c>
      <c r="I1198" s="4" t="s">
        <v>154</v>
      </c>
      <c r="J1198" s="4" t="s">
        <v>437</v>
      </c>
      <c r="K1198" s="4">
        <v>10</v>
      </c>
      <c r="L1198" s="251">
        <v>44642</v>
      </c>
      <c r="M1198" s="4" t="s">
        <v>224</v>
      </c>
      <c r="N1198" s="4">
        <v>50</v>
      </c>
      <c r="O1198" s="4">
        <v>5</v>
      </c>
      <c r="P1198" s="251">
        <v>44643</v>
      </c>
      <c r="Q1198" s="6">
        <v>35.89475375</v>
      </c>
      <c r="R1198" s="6">
        <v>35.84075387</v>
      </c>
      <c r="S1198" s="6">
        <v>27.7069115</v>
      </c>
      <c r="T1198" s="6">
        <v>27.468429610000001</v>
      </c>
      <c r="AJ1198" s="4" t="s">
        <v>902</v>
      </c>
      <c r="AK1198" s="4" t="s">
        <v>932</v>
      </c>
      <c r="AL1198" s="4" t="s">
        <v>44</v>
      </c>
      <c r="AM1198" s="4" t="s">
        <v>44</v>
      </c>
      <c r="AN1198" s="4">
        <v>101.79628107187</v>
      </c>
    </row>
    <row r="1199" spans="1:40">
      <c r="A1199" s="10" t="s">
        <v>616</v>
      </c>
      <c r="B1199" s="10" t="s">
        <v>61</v>
      </c>
      <c r="D1199" s="4" t="s">
        <v>49</v>
      </c>
      <c r="E1199" s="5">
        <v>44642</v>
      </c>
      <c r="F1199" s="5">
        <v>44642</v>
      </c>
      <c r="G1199" s="4" t="s">
        <v>312</v>
      </c>
      <c r="H1199" s="4" t="s">
        <v>518</v>
      </c>
      <c r="I1199" s="4" t="s">
        <v>154</v>
      </c>
      <c r="J1199" s="4" t="s">
        <v>437</v>
      </c>
      <c r="K1199" s="4">
        <v>10</v>
      </c>
      <c r="L1199" s="251">
        <v>44642</v>
      </c>
      <c r="M1199" s="4" t="s">
        <v>224</v>
      </c>
      <c r="N1199" s="4">
        <v>50</v>
      </c>
      <c r="O1199" s="4">
        <v>5</v>
      </c>
      <c r="P1199" s="251">
        <v>44643</v>
      </c>
      <c r="Q1199" s="6" t="s">
        <v>47</v>
      </c>
      <c r="R1199" s="6" t="s">
        <v>47</v>
      </c>
      <c r="S1199" s="6">
        <v>28.293571920000002</v>
      </c>
      <c r="T1199" s="6">
        <v>28.519527100000001</v>
      </c>
      <c r="U1199" s="10" t="s">
        <v>901</v>
      </c>
      <c r="AJ1199" s="4" t="s">
        <v>902</v>
      </c>
      <c r="AK1199" s="4" t="s">
        <v>933</v>
      </c>
      <c r="AL1199" s="4" t="s">
        <v>44</v>
      </c>
      <c r="AM1199" s="4" t="s">
        <v>44</v>
      </c>
      <c r="AN1199" s="4">
        <v>101.79628107187</v>
      </c>
    </row>
    <row r="1200" spans="1:40">
      <c r="A1200" s="10" t="s">
        <v>394</v>
      </c>
      <c r="B1200" s="10" t="s">
        <v>61</v>
      </c>
      <c r="D1200" s="4" t="s">
        <v>49</v>
      </c>
      <c r="E1200" s="5">
        <v>44642</v>
      </c>
      <c r="F1200" s="5">
        <v>44642</v>
      </c>
      <c r="G1200" s="4" t="s">
        <v>312</v>
      </c>
      <c r="H1200" s="4" t="s">
        <v>518</v>
      </c>
      <c r="I1200" s="4" t="s">
        <v>154</v>
      </c>
      <c r="J1200" s="4" t="s">
        <v>437</v>
      </c>
      <c r="K1200" s="4">
        <v>10</v>
      </c>
      <c r="L1200" s="251">
        <v>44642</v>
      </c>
      <c r="M1200" s="4" t="s">
        <v>224</v>
      </c>
      <c r="N1200" s="4">
        <v>50</v>
      </c>
      <c r="O1200" s="4">
        <v>5</v>
      </c>
      <c r="P1200" s="251">
        <v>44643</v>
      </c>
      <c r="Q1200" s="6" t="s">
        <v>47</v>
      </c>
      <c r="R1200" s="6" t="s">
        <v>47</v>
      </c>
      <c r="S1200" s="6">
        <v>26.517318800000002</v>
      </c>
      <c r="T1200" s="6">
        <v>26.73064132</v>
      </c>
      <c r="U1200" s="10" t="s">
        <v>901</v>
      </c>
      <c r="AJ1200" s="4" t="s">
        <v>902</v>
      </c>
      <c r="AK1200" s="4" t="s">
        <v>934</v>
      </c>
      <c r="AL1200" s="4" t="s">
        <v>44</v>
      </c>
      <c r="AM1200" s="4" t="s">
        <v>44</v>
      </c>
      <c r="AN1200" s="4">
        <v>101.79628107187</v>
      </c>
    </row>
    <row r="1201" spans="1:40">
      <c r="A1201" s="10" t="s">
        <v>208</v>
      </c>
      <c r="B1201" s="10" t="s">
        <v>200</v>
      </c>
      <c r="D1201" s="4" t="s">
        <v>49</v>
      </c>
      <c r="E1201" s="5">
        <v>44642</v>
      </c>
      <c r="F1201" s="5">
        <v>44642</v>
      </c>
      <c r="G1201" s="4" t="s">
        <v>312</v>
      </c>
      <c r="H1201" s="4" t="s">
        <v>518</v>
      </c>
      <c r="I1201" s="4" t="s">
        <v>154</v>
      </c>
      <c r="J1201" s="4" t="s">
        <v>437</v>
      </c>
      <c r="K1201" s="4">
        <v>10</v>
      </c>
      <c r="L1201" s="251">
        <v>44642</v>
      </c>
      <c r="M1201" s="4" t="s">
        <v>224</v>
      </c>
      <c r="N1201" s="4">
        <v>50</v>
      </c>
      <c r="O1201" s="4">
        <v>5</v>
      </c>
      <c r="P1201" s="251">
        <v>44643</v>
      </c>
      <c r="Q1201" s="6">
        <v>36.86075443</v>
      </c>
      <c r="R1201" s="6">
        <v>38.694349039999999</v>
      </c>
      <c r="S1201" s="6">
        <v>26.761074820000001</v>
      </c>
      <c r="T1201" s="6">
        <v>26.809711029999999</v>
      </c>
      <c r="AJ1201" s="4" t="s">
        <v>902</v>
      </c>
      <c r="AK1201" s="4" t="s">
        <v>935</v>
      </c>
      <c r="AL1201" s="4" t="s">
        <v>44</v>
      </c>
      <c r="AM1201" s="4" t="s">
        <v>44</v>
      </c>
      <c r="AN1201" s="4">
        <v>101.79628107187</v>
      </c>
    </row>
    <row r="1202" spans="1:40">
      <c r="A1202" s="10" t="s">
        <v>277</v>
      </c>
      <c r="B1202" s="10" t="s">
        <v>200</v>
      </c>
      <c r="D1202" s="4" t="s">
        <v>49</v>
      </c>
      <c r="E1202" s="5">
        <v>44640</v>
      </c>
      <c r="F1202" s="5">
        <v>44641</v>
      </c>
      <c r="G1202" s="4" t="s">
        <v>312</v>
      </c>
      <c r="H1202" s="4" t="s">
        <v>518</v>
      </c>
      <c r="I1202" s="4" t="s">
        <v>154</v>
      </c>
      <c r="J1202" s="4" t="s">
        <v>437</v>
      </c>
      <c r="K1202" s="4">
        <v>10</v>
      </c>
      <c r="L1202" s="251">
        <v>44641</v>
      </c>
      <c r="M1202" s="4" t="s">
        <v>224</v>
      </c>
      <c r="N1202" s="4">
        <v>54</v>
      </c>
      <c r="O1202" s="4">
        <v>5</v>
      </c>
      <c r="P1202" s="251">
        <v>44642</v>
      </c>
      <c r="Q1202" s="6">
        <v>37.38135226</v>
      </c>
      <c r="R1202" s="6">
        <v>36.587701080000002</v>
      </c>
      <c r="S1202" s="6">
        <v>25.675076600000001</v>
      </c>
      <c r="T1202" s="6">
        <v>25.812260850000001</v>
      </c>
      <c r="AJ1202" s="4" t="s">
        <v>918</v>
      </c>
      <c r="AK1202" s="4" t="s">
        <v>936</v>
      </c>
      <c r="AL1202" s="4" t="s">
        <v>44</v>
      </c>
      <c r="AM1202" s="4" t="s">
        <v>44</v>
      </c>
      <c r="AN1202" s="4">
        <v>89.9</v>
      </c>
    </row>
    <row r="1203" spans="1:40">
      <c r="A1203" s="121" t="s">
        <v>87</v>
      </c>
      <c r="B1203" s="121" t="s">
        <v>61</v>
      </c>
      <c r="C1203" s="161"/>
      <c r="D1203" s="122" t="s">
        <v>49</v>
      </c>
      <c r="E1203" s="123">
        <v>44642</v>
      </c>
      <c r="F1203" s="123">
        <v>44642</v>
      </c>
      <c r="G1203" s="122" t="s">
        <v>312</v>
      </c>
      <c r="H1203" s="122" t="s">
        <v>518</v>
      </c>
      <c r="I1203" s="122" t="s">
        <v>154</v>
      </c>
      <c r="J1203" s="122" t="s">
        <v>437</v>
      </c>
      <c r="K1203" s="122">
        <v>10</v>
      </c>
      <c r="L1203" s="248">
        <v>44642</v>
      </c>
      <c r="M1203" s="122" t="s">
        <v>224</v>
      </c>
      <c r="N1203" s="122">
        <v>50</v>
      </c>
      <c r="O1203" s="122">
        <v>5</v>
      </c>
      <c r="P1203" s="248">
        <v>44643</v>
      </c>
      <c r="Q1203" s="150" t="s">
        <v>47</v>
      </c>
      <c r="R1203" s="150" t="s">
        <v>47</v>
      </c>
      <c r="S1203" s="150">
        <v>28.931739950000001</v>
      </c>
      <c r="T1203" s="150">
        <v>29.08919873</v>
      </c>
      <c r="U1203" s="121" t="s">
        <v>901</v>
      </c>
      <c r="V1203" s="121"/>
      <c r="W1203" s="121"/>
      <c r="X1203" s="121"/>
      <c r="Y1203" s="121"/>
      <c r="Z1203" s="121"/>
      <c r="AA1203" s="121"/>
      <c r="AB1203" s="121"/>
      <c r="AC1203" s="121"/>
      <c r="AD1203" s="121"/>
      <c r="AE1203" s="121"/>
      <c r="AF1203" s="122"/>
      <c r="AG1203" s="122"/>
      <c r="AH1203" s="122"/>
      <c r="AI1203" s="122"/>
      <c r="AJ1203" s="122" t="s">
        <v>902</v>
      </c>
      <c r="AK1203" s="122" t="s">
        <v>937</v>
      </c>
      <c r="AL1203" s="122" t="s">
        <v>44</v>
      </c>
      <c r="AM1203" s="122" t="s">
        <v>44</v>
      </c>
      <c r="AN1203" s="122">
        <v>101.79628107187</v>
      </c>
    </row>
    <row r="1204" spans="1:40">
      <c r="A1204" s="10" t="s">
        <v>810</v>
      </c>
      <c r="B1204" s="10" t="s">
        <v>811</v>
      </c>
      <c r="D1204" s="4" t="s">
        <v>42</v>
      </c>
      <c r="E1204" s="5">
        <v>44649</v>
      </c>
      <c r="F1204" s="5">
        <v>44649</v>
      </c>
      <c r="G1204" s="4" t="s">
        <v>312</v>
      </c>
      <c r="H1204" s="4" t="s">
        <v>518</v>
      </c>
      <c r="I1204" s="4" t="s">
        <v>154</v>
      </c>
      <c r="J1204" s="4" t="s">
        <v>437</v>
      </c>
      <c r="K1204" s="4">
        <v>10</v>
      </c>
      <c r="L1204" s="251">
        <v>44649</v>
      </c>
      <c r="M1204" s="4" t="s">
        <v>224</v>
      </c>
      <c r="N1204" s="4">
        <v>47</v>
      </c>
      <c r="O1204" s="4">
        <v>5</v>
      </c>
      <c r="P1204" s="5">
        <v>44650</v>
      </c>
      <c r="Q1204" s="6">
        <v>42.106495369999998</v>
      </c>
      <c r="R1204" s="6">
        <v>40.597556410000003</v>
      </c>
      <c r="S1204" s="6">
        <v>27.657485399999999</v>
      </c>
      <c r="T1204" s="6">
        <v>27.999065600000002</v>
      </c>
      <c r="AJ1204" s="4" t="s">
        <v>938</v>
      </c>
      <c r="AK1204" s="4" t="s">
        <v>939</v>
      </c>
      <c r="AL1204" s="4" t="s">
        <v>44</v>
      </c>
      <c r="AM1204" s="4" t="s">
        <v>44</v>
      </c>
      <c r="AN1204" s="4">
        <v>92.091907479946002</v>
      </c>
    </row>
    <row r="1205" spans="1:40">
      <c r="A1205" s="10" t="s">
        <v>810</v>
      </c>
      <c r="B1205" s="10" t="s">
        <v>811</v>
      </c>
      <c r="D1205" s="4" t="s">
        <v>49</v>
      </c>
      <c r="E1205" s="5">
        <v>44649</v>
      </c>
      <c r="F1205" s="5">
        <v>44649</v>
      </c>
      <c r="G1205" s="4" t="s">
        <v>312</v>
      </c>
      <c r="H1205" s="4" t="s">
        <v>518</v>
      </c>
      <c r="I1205" s="4" t="s">
        <v>154</v>
      </c>
      <c r="J1205" s="4" t="s">
        <v>437</v>
      </c>
      <c r="K1205" s="4">
        <v>10</v>
      </c>
      <c r="L1205" s="251">
        <v>44649</v>
      </c>
      <c r="M1205" s="4" t="s">
        <v>224</v>
      </c>
      <c r="N1205" s="4">
        <v>45</v>
      </c>
      <c r="O1205" s="4">
        <v>5</v>
      </c>
      <c r="P1205" s="5">
        <v>44650</v>
      </c>
      <c r="Q1205" s="6">
        <v>34.345220699999999</v>
      </c>
      <c r="R1205" s="6">
        <v>35.468007499999999</v>
      </c>
      <c r="S1205" s="6">
        <v>28.326335960000002</v>
      </c>
      <c r="T1205" s="6">
        <v>27.140647260000001</v>
      </c>
      <c r="AJ1205" s="4" t="s">
        <v>938</v>
      </c>
      <c r="AK1205" s="4" t="s">
        <v>940</v>
      </c>
      <c r="AL1205" s="4" t="s">
        <v>44</v>
      </c>
      <c r="AM1205" s="4" t="s">
        <v>44</v>
      </c>
      <c r="AN1205" s="4">
        <v>92.091907479946002</v>
      </c>
    </row>
    <row r="1206" spans="1:40">
      <c r="A1206" s="10" t="s">
        <v>941</v>
      </c>
      <c r="B1206" s="10" t="s">
        <v>811</v>
      </c>
      <c r="D1206" s="4" t="s">
        <v>42</v>
      </c>
      <c r="E1206" s="5">
        <v>44649</v>
      </c>
      <c r="F1206" s="5">
        <v>44651</v>
      </c>
      <c r="G1206" s="4" t="s">
        <v>312</v>
      </c>
      <c r="H1206" s="4" t="s">
        <v>518</v>
      </c>
      <c r="I1206" s="4" t="s">
        <v>154</v>
      </c>
      <c r="J1206" s="4" t="s">
        <v>437</v>
      </c>
      <c r="K1206" s="4">
        <v>10</v>
      </c>
      <c r="L1206" s="251">
        <v>44651</v>
      </c>
      <c r="M1206" s="4" t="s">
        <v>224</v>
      </c>
      <c r="N1206" s="4">
        <v>51</v>
      </c>
      <c r="O1206" s="4">
        <v>5</v>
      </c>
      <c r="P1206" s="5">
        <v>44651</v>
      </c>
      <c r="Q1206" s="6">
        <v>40.15851773</v>
      </c>
      <c r="R1206" s="6" t="s">
        <v>47</v>
      </c>
      <c r="S1206" s="6">
        <v>26.464523029999999</v>
      </c>
      <c r="T1206" s="6">
        <v>26.416107579999998</v>
      </c>
      <c r="AJ1206" s="4" t="s">
        <v>942</v>
      </c>
      <c r="AK1206" s="4" t="s">
        <v>943</v>
      </c>
      <c r="AL1206" s="4" t="s">
        <v>44</v>
      </c>
      <c r="AM1206" s="4" t="s">
        <v>44</v>
      </c>
      <c r="AN1206" s="4">
        <v>94.943280035078104</v>
      </c>
    </row>
    <row r="1207" spans="1:40">
      <c r="A1207" s="10" t="s">
        <v>941</v>
      </c>
      <c r="B1207" s="10" t="s">
        <v>811</v>
      </c>
      <c r="D1207" s="4" t="s">
        <v>49</v>
      </c>
      <c r="E1207" s="5">
        <v>44649</v>
      </c>
      <c r="F1207" s="5">
        <v>44284</v>
      </c>
      <c r="G1207" s="4" t="s">
        <v>312</v>
      </c>
      <c r="H1207" s="4" t="s">
        <v>518</v>
      </c>
      <c r="I1207" s="4" t="s">
        <v>154</v>
      </c>
      <c r="J1207" s="4" t="s">
        <v>437</v>
      </c>
      <c r="K1207" s="4">
        <v>10</v>
      </c>
      <c r="L1207" s="251">
        <v>44284</v>
      </c>
      <c r="M1207" s="4" t="s">
        <v>224</v>
      </c>
      <c r="N1207" s="4">
        <v>50</v>
      </c>
      <c r="O1207" s="4">
        <v>5</v>
      </c>
      <c r="P1207" s="5">
        <v>44651</v>
      </c>
      <c r="Q1207" s="6">
        <v>38.913728300000002</v>
      </c>
      <c r="R1207" s="6">
        <v>43.591595060000003</v>
      </c>
      <c r="S1207" s="6">
        <v>31.616338379999998</v>
      </c>
      <c r="T1207" s="6">
        <v>32.559147979999999</v>
      </c>
      <c r="U1207" s="10" t="s">
        <v>944</v>
      </c>
      <c r="AJ1207" s="4" t="s">
        <v>942</v>
      </c>
      <c r="AK1207" s="4" t="s">
        <v>945</v>
      </c>
      <c r="AL1207" s="4" t="s">
        <v>44</v>
      </c>
      <c r="AM1207" s="4" t="s">
        <v>44</v>
      </c>
      <c r="AN1207" s="4">
        <v>94.943280035078104</v>
      </c>
    </row>
    <row r="1208" spans="1:40">
      <c r="A1208" s="10" t="s">
        <v>579</v>
      </c>
      <c r="B1208" s="10" t="s">
        <v>61</v>
      </c>
      <c r="D1208" s="4" t="s">
        <v>49</v>
      </c>
      <c r="E1208" s="5">
        <v>44649</v>
      </c>
      <c r="F1208" s="5">
        <v>44651</v>
      </c>
      <c r="G1208" s="4" t="s">
        <v>312</v>
      </c>
      <c r="H1208" s="4" t="s">
        <v>518</v>
      </c>
      <c r="I1208" s="4" t="s">
        <v>154</v>
      </c>
      <c r="J1208" s="4" t="s">
        <v>437</v>
      </c>
      <c r="K1208" s="4">
        <v>10</v>
      </c>
      <c r="L1208" s="251">
        <v>44651</v>
      </c>
      <c r="M1208" s="4" t="s">
        <v>224</v>
      </c>
      <c r="N1208" s="4">
        <v>49</v>
      </c>
      <c r="O1208" s="4">
        <v>5</v>
      </c>
      <c r="P1208" s="5">
        <v>44651</v>
      </c>
      <c r="Q1208" s="6" t="s">
        <v>47</v>
      </c>
      <c r="R1208" s="6" t="s">
        <v>47</v>
      </c>
      <c r="S1208" s="6">
        <v>27.525356630000001</v>
      </c>
      <c r="T1208" s="6">
        <v>27.33582195</v>
      </c>
      <c r="U1208" s="10" t="s">
        <v>346</v>
      </c>
      <c r="AJ1208" s="4" t="s">
        <v>942</v>
      </c>
      <c r="AK1208" s="4" t="s">
        <v>946</v>
      </c>
      <c r="AL1208" s="4" t="s">
        <v>44</v>
      </c>
      <c r="AM1208" s="4" t="s">
        <v>44</v>
      </c>
      <c r="AN1208" s="4">
        <v>94.943280035078104</v>
      </c>
    </row>
    <row r="1209" spans="1:40">
      <c r="A1209" s="10" t="s">
        <v>582</v>
      </c>
      <c r="B1209" s="10" t="s">
        <v>583</v>
      </c>
      <c r="D1209" s="4" t="s">
        <v>49</v>
      </c>
      <c r="E1209" s="5">
        <v>44649</v>
      </c>
      <c r="F1209" s="5">
        <v>44651</v>
      </c>
      <c r="G1209" s="4" t="s">
        <v>312</v>
      </c>
      <c r="H1209" s="4" t="s">
        <v>518</v>
      </c>
      <c r="I1209" s="4" t="s">
        <v>154</v>
      </c>
      <c r="J1209" s="4" t="s">
        <v>437</v>
      </c>
      <c r="K1209" s="4">
        <v>10</v>
      </c>
      <c r="L1209" s="251">
        <v>44651</v>
      </c>
      <c r="M1209" s="4" t="s">
        <v>224</v>
      </c>
      <c r="N1209" s="4">
        <v>47</v>
      </c>
      <c r="O1209" s="4">
        <v>5</v>
      </c>
      <c r="P1209" s="5">
        <v>44651</v>
      </c>
      <c r="Q1209" s="6" t="s">
        <v>47</v>
      </c>
      <c r="R1209" s="6" t="s">
        <v>47</v>
      </c>
      <c r="S1209" s="6">
        <v>27.189226569999999</v>
      </c>
      <c r="T1209" s="6">
        <v>27.320503949999999</v>
      </c>
      <c r="U1209" s="10" t="s">
        <v>346</v>
      </c>
      <c r="AJ1209" s="4" t="s">
        <v>942</v>
      </c>
      <c r="AK1209" s="4" t="s">
        <v>947</v>
      </c>
      <c r="AL1209" s="4" t="s">
        <v>44</v>
      </c>
      <c r="AM1209" s="4" t="s">
        <v>44</v>
      </c>
      <c r="AN1209" s="4">
        <v>94.943280035078104</v>
      </c>
    </row>
    <row r="1210" spans="1:40">
      <c r="A1210" s="10" t="s">
        <v>205</v>
      </c>
      <c r="B1210" s="10" t="s">
        <v>200</v>
      </c>
      <c r="D1210" s="4" t="s">
        <v>49</v>
      </c>
      <c r="E1210" s="5">
        <v>44649</v>
      </c>
      <c r="F1210" s="5">
        <v>44649</v>
      </c>
      <c r="G1210" s="4" t="s">
        <v>312</v>
      </c>
      <c r="H1210" s="4" t="s">
        <v>518</v>
      </c>
      <c r="I1210" s="4" t="s">
        <v>154</v>
      </c>
      <c r="J1210" s="4" t="s">
        <v>437</v>
      </c>
      <c r="K1210" s="4">
        <v>10</v>
      </c>
      <c r="L1210" s="251">
        <v>44649</v>
      </c>
      <c r="M1210" s="4" t="s">
        <v>224</v>
      </c>
      <c r="N1210" s="4">
        <v>47</v>
      </c>
      <c r="O1210" s="4">
        <v>5</v>
      </c>
      <c r="P1210" s="5">
        <v>44650</v>
      </c>
      <c r="Q1210" s="6">
        <v>43.081698199999998</v>
      </c>
      <c r="R1210" s="6" t="s">
        <v>47</v>
      </c>
      <c r="S1210" s="6">
        <v>26.92622368</v>
      </c>
      <c r="T1210" s="6">
        <v>26.776168129999999</v>
      </c>
      <c r="AJ1210" s="4" t="s">
        <v>938</v>
      </c>
      <c r="AK1210" s="4" t="s">
        <v>948</v>
      </c>
      <c r="AL1210" s="4" t="s">
        <v>44</v>
      </c>
      <c r="AM1210" s="4" t="s">
        <v>44</v>
      </c>
      <c r="AN1210" s="4">
        <v>92.091907479946002</v>
      </c>
    </row>
    <row r="1211" spans="1:40">
      <c r="A1211" s="10" t="s">
        <v>235</v>
      </c>
      <c r="B1211" s="10" t="s">
        <v>200</v>
      </c>
      <c r="D1211" s="4" t="s">
        <v>49</v>
      </c>
      <c r="E1211" s="5">
        <v>44649</v>
      </c>
      <c r="F1211" s="5">
        <v>44649</v>
      </c>
      <c r="G1211" s="4" t="s">
        <v>312</v>
      </c>
      <c r="H1211" s="4" t="s">
        <v>518</v>
      </c>
      <c r="I1211" s="4" t="s">
        <v>154</v>
      </c>
      <c r="J1211" s="4" t="s">
        <v>437</v>
      </c>
      <c r="K1211" s="4">
        <v>10</v>
      </c>
      <c r="L1211" s="251">
        <v>44649</v>
      </c>
      <c r="M1211" s="4" t="s">
        <v>224</v>
      </c>
      <c r="N1211" s="4">
        <v>46</v>
      </c>
      <c r="O1211" s="4">
        <v>5</v>
      </c>
      <c r="P1211" s="5">
        <v>44650</v>
      </c>
      <c r="Q1211" s="6" t="s">
        <v>47</v>
      </c>
      <c r="R1211" s="6" t="s">
        <v>47</v>
      </c>
      <c r="S1211" s="6">
        <v>27.459159410000002</v>
      </c>
      <c r="T1211" s="6">
        <v>27.12765422</v>
      </c>
      <c r="AJ1211" s="4" t="s">
        <v>938</v>
      </c>
      <c r="AK1211" s="4" t="s">
        <v>949</v>
      </c>
      <c r="AL1211" s="4" t="s">
        <v>44</v>
      </c>
      <c r="AM1211" s="4" t="s">
        <v>44</v>
      </c>
      <c r="AN1211" s="4">
        <v>92.091907479946002</v>
      </c>
    </row>
    <row r="1212" spans="1:40">
      <c r="A1212" s="10" t="s">
        <v>207</v>
      </c>
      <c r="B1212" s="10" t="s">
        <v>200</v>
      </c>
      <c r="D1212" s="4" t="s">
        <v>49</v>
      </c>
      <c r="E1212" s="5">
        <v>44649</v>
      </c>
      <c r="F1212" s="5">
        <v>44649</v>
      </c>
      <c r="G1212" s="4" t="s">
        <v>312</v>
      </c>
      <c r="H1212" s="4" t="s">
        <v>518</v>
      </c>
      <c r="I1212" s="4" t="s">
        <v>154</v>
      </c>
      <c r="J1212" s="4" t="s">
        <v>437</v>
      </c>
      <c r="K1212" s="4">
        <v>10</v>
      </c>
      <c r="L1212" s="251">
        <v>44649</v>
      </c>
      <c r="M1212" s="4" t="s">
        <v>224</v>
      </c>
      <c r="N1212" s="4">
        <v>47</v>
      </c>
      <c r="O1212" s="4">
        <v>5</v>
      </c>
      <c r="P1212" s="5">
        <v>44650</v>
      </c>
      <c r="Q1212" s="6">
        <v>34.11403705</v>
      </c>
      <c r="R1212" s="6">
        <v>34.166801540000002</v>
      </c>
      <c r="S1212" s="6">
        <v>26.750185770000002</v>
      </c>
      <c r="T1212" s="6">
        <v>26.907858310000002</v>
      </c>
      <c r="AJ1212" s="4" t="s">
        <v>938</v>
      </c>
      <c r="AK1212" s="4" t="s">
        <v>950</v>
      </c>
      <c r="AL1212" s="4" t="s">
        <v>44</v>
      </c>
      <c r="AM1212" s="4" t="s">
        <v>44</v>
      </c>
      <c r="AN1212" s="4">
        <v>92.091907479946002</v>
      </c>
    </row>
    <row r="1213" spans="1:40">
      <c r="A1213" s="10" t="s">
        <v>196</v>
      </c>
      <c r="B1213" s="10" t="s">
        <v>61</v>
      </c>
      <c r="D1213" s="4" t="s">
        <v>49</v>
      </c>
      <c r="E1213" s="5">
        <v>44649</v>
      </c>
      <c r="F1213" s="5">
        <v>44649</v>
      </c>
      <c r="G1213" s="4" t="s">
        <v>312</v>
      </c>
      <c r="H1213" s="4" t="s">
        <v>518</v>
      </c>
      <c r="I1213" s="4" t="s">
        <v>154</v>
      </c>
      <c r="J1213" s="4" t="s">
        <v>437</v>
      </c>
      <c r="K1213" s="4">
        <v>10</v>
      </c>
      <c r="L1213" s="251">
        <v>44649</v>
      </c>
      <c r="M1213" s="4" t="s">
        <v>224</v>
      </c>
      <c r="N1213" s="4">
        <v>47</v>
      </c>
      <c r="O1213" s="4">
        <v>5</v>
      </c>
      <c r="P1213" s="5">
        <v>44650</v>
      </c>
      <c r="Q1213" s="6" t="s">
        <v>47</v>
      </c>
      <c r="R1213" s="6" t="s">
        <v>47</v>
      </c>
      <c r="S1213" s="6">
        <v>26.01413617</v>
      </c>
      <c r="T1213" s="6">
        <v>26.138864359999999</v>
      </c>
      <c r="AJ1213" s="4" t="s">
        <v>938</v>
      </c>
      <c r="AK1213" s="4" t="s">
        <v>951</v>
      </c>
      <c r="AL1213" s="4" t="s">
        <v>44</v>
      </c>
      <c r="AM1213" s="4" t="s">
        <v>44</v>
      </c>
      <c r="AN1213" s="4">
        <v>92.091907479946002</v>
      </c>
    </row>
    <row r="1214" spans="1:40">
      <c r="A1214" s="10" t="s">
        <v>203</v>
      </c>
      <c r="B1214" s="10" t="s">
        <v>200</v>
      </c>
      <c r="D1214" s="4" t="s">
        <v>49</v>
      </c>
      <c r="E1214" s="5">
        <v>44649</v>
      </c>
      <c r="F1214" s="5">
        <v>44649</v>
      </c>
      <c r="G1214" s="4" t="s">
        <v>312</v>
      </c>
      <c r="H1214" s="4" t="s">
        <v>518</v>
      </c>
      <c r="I1214" s="4" t="s">
        <v>154</v>
      </c>
      <c r="J1214" s="4" t="s">
        <v>437</v>
      </c>
      <c r="K1214" s="4">
        <v>10</v>
      </c>
      <c r="L1214" s="251">
        <v>44649</v>
      </c>
      <c r="M1214" s="4" t="s">
        <v>224</v>
      </c>
      <c r="N1214" s="4">
        <v>45</v>
      </c>
      <c r="O1214" s="4">
        <v>5</v>
      </c>
      <c r="P1214" s="5">
        <v>44650</v>
      </c>
      <c r="Q1214" s="6">
        <v>34.403212359999998</v>
      </c>
      <c r="R1214" s="6">
        <v>34.667878960000003</v>
      </c>
      <c r="S1214" s="6">
        <v>26.29503708</v>
      </c>
      <c r="T1214" s="6">
        <v>26.52607806</v>
      </c>
      <c r="AJ1214" s="4" t="s">
        <v>938</v>
      </c>
      <c r="AK1214" s="4" t="s">
        <v>952</v>
      </c>
      <c r="AL1214" s="4" t="s">
        <v>44</v>
      </c>
      <c r="AM1214" s="4" t="s">
        <v>44</v>
      </c>
      <c r="AN1214" s="4">
        <v>92.091907479946002</v>
      </c>
    </row>
    <row r="1215" spans="1:40">
      <c r="A1215" s="10" t="s">
        <v>163</v>
      </c>
      <c r="B1215" s="10" t="s">
        <v>59</v>
      </c>
      <c r="D1215" s="4" t="s">
        <v>49</v>
      </c>
      <c r="E1215" s="5">
        <v>44650</v>
      </c>
      <c r="F1215" s="5">
        <v>44650</v>
      </c>
      <c r="G1215" s="4" t="s">
        <v>312</v>
      </c>
      <c r="H1215" s="4" t="s">
        <v>518</v>
      </c>
      <c r="I1215" s="4" t="s">
        <v>154</v>
      </c>
      <c r="J1215" s="4" t="s">
        <v>437</v>
      </c>
      <c r="K1215" s="4">
        <v>10</v>
      </c>
      <c r="L1215" s="251">
        <v>44650</v>
      </c>
      <c r="M1215" s="4" t="s">
        <v>224</v>
      </c>
      <c r="N1215" s="4">
        <v>49</v>
      </c>
      <c r="O1215" s="4">
        <v>5</v>
      </c>
      <c r="P1215" s="5">
        <v>44651</v>
      </c>
      <c r="Q1215" s="6" t="s">
        <v>47</v>
      </c>
      <c r="R1215" s="6" t="s">
        <v>47</v>
      </c>
      <c r="S1215" s="6">
        <v>27.82115245</v>
      </c>
      <c r="T1215" s="6">
        <v>27.583272019999999</v>
      </c>
      <c r="AJ1215" s="4" t="s">
        <v>942</v>
      </c>
      <c r="AK1215" s="4" t="s">
        <v>953</v>
      </c>
      <c r="AL1215" s="4" t="s">
        <v>44</v>
      </c>
      <c r="AM1215" s="4" t="s">
        <v>44</v>
      </c>
      <c r="AN1215" s="4">
        <v>94.943280035078104</v>
      </c>
    </row>
    <row r="1216" spans="1:40">
      <c r="A1216" s="10" t="s">
        <v>123</v>
      </c>
      <c r="B1216" s="10" t="s">
        <v>59</v>
      </c>
      <c r="D1216" s="4" t="s">
        <v>49</v>
      </c>
      <c r="E1216" s="5">
        <v>44650</v>
      </c>
      <c r="F1216" s="5">
        <v>44650</v>
      </c>
      <c r="G1216" s="4" t="s">
        <v>312</v>
      </c>
      <c r="H1216" s="4" t="s">
        <v>518</v>
      </c>
      <c r="I1216" s="4" t="s">
        <v>154</v>
      </c>
      <c r="J1216" s="4" t="s">
        <v>437</v>
      </c>
      <c r="K1216" s="4">
        <v>10</v>
      </c>
      <c r="L1216" s="251">
        <v>44650</v>
      </c>
      <c r="M1216" s="4" t="s">
        <v>224</v>
      </c>
      <c r="N1216" s="4">
        <v>47</v>
      </c>
      <c r="O1216" s="4">
        <v>5</v>
      </c>
      <c r="P1216" s="5">
        <v>44651</v>
      </c>
      <c r="Q1216" s="6" t="s">
        <v>47</v>
      </c>
      <c r="R1216" s="6" t="s">
        <v>47</v>
      </c>
      <c r="S1216" s="6">
        <v>28.274631190000001</v>
      </c>
      <c r="T1216" s="6">
        <v>28.123697629999999</v>
      </c>
      <c r="AJ1216" s="4" t="s">
        <v>942</v>
      </c>
      <c r="AK1216" s="4" t="s">
        <v>954</v>
      </c>
      <c r="AL1216" s="4" t="s">
        <v>44</v>
      </c>
      <c r="AM1216" s="4" t="s">
        <v>44</v>
      </c>
      <c r="AN1216" s="4">
        <v>94.943280035078104</v>
      </c>
    </row>
    <row r="1217" spans="1:40">
      <c r="A1217" s="10" t="s">
        <v>152</v>
      </c>
      <c r="B1217" s="10" t="s">
        <v>59</v>
      </c>
      <c r="D1217" s="4" t="s">
        <v>49</v>
      </c>
      <c r="E1217" s="5">
        <v>44650</v>
      </c>
      <c r="F1217" s="5">
        <v>44650</v>
      </c>
      <c r="G1217" s="4" t="s">
        <v>312</v>
      </c>
      <c r="H1217" s="4" t="s">
        <v>518</v>
      </c>
      <c r="I1217" s="4" t="s">
        <v>154</v>
      </c>
      <c r="J1217" s="4" t="s">
        <v>437</v>
      </c>
      <c r="K1217" s="4">
        <v>10</v>
      </c>
      <c r="L1217" s="251">
        <v>44650</v>
      </c>
      <c r="M1217" s="4" t="s">
        <v>224</v>
      </c>
      <c r="N1217" s="4">
        <v>49</v>
      </c>
      <c r="O1217" s="4">
        <v>5</v>
      </c>
      <c r="P1217" s="5">
        <v>44651</v>
      </c>
      <c r="Q1217" s="6" t="s">
        <v>47</v>
      </c>
      <c r="R1217" s="6" t="s">
        <v>47</v>
      </c>
      <c r="S1217" s="6">
        <v>28.45909348</v>
      </c>
      <c r="T1217" s="6">
        <v>28.480633099999999</v>
      </c>
      <c r="AJ1217" s="4" t="s">
        <v>942</v>
      </c>
      <c r="AK1217" s="4" t="s">
        <v>955</v>
      </c>
      <c r="AL1217" s="4" t="s">
        <v>44</v>
      </c>
      <c r="AM1217" s="4" t="s">
        <v>44</v>
      </c>
      <c r="AN1217" s="4">
        <v>94.943280035078104</v>
      </c>
    </row>
    <row r="1218" spans="1:40">
      <c r="A1218" s="10" t="s">
        <v>349</v>
      </c>
      <c r="B1218" s="10" t="s">
        <v>59</v>
      </c>
      <c r="D1218" s="4" t="s">
        <v>49</v>
      </c>
      <c r="E1218" s="5">
        <v>44650</v>
      </c>
      <c r="F1218" s="5">
        <v>44650</v>
      </c>
      <c r="G1218" s="4" t="s">
        <v>312</v>
      </c>
      <c r="H1218" s="4" t="s">
        <v>518</v>
      </c>
      <c r="I1218" s="4" t="s">
        <v>154</v>
      </c>
      <c r="J1218" s="4" t="s">
        <v>437</v>
      </c>
      <c r="K1218" s="4">
        <v>10</v>
      </c>
      <c r="L1218" s="251">
        <v>44650</v>
      </c>
      <c r="M1218" s="4" t="s">
        <v>224</v>
      </c>
      <c r="N1218" s="4">
        <v>47</v>
      </c>
      <c r="O1218" s="4">
        <v>5</v>
      </c>
      <c r="P1218" s="5">
        <v>44651</v>
      </c>
      <c r="Q1218" s="6">
        <v>40.144031630000001</v>
      </c>
      <c r="R1218" s="6" t="s">
        <v>47</v>
      </c>
      <c r="S1218" s="6">
        <v>25.458298630000002</v>
      </c>
      <c r="T1218" s="6">
        <v>25.37701173</v>
      </c>
      <c r="AJ1218" s="4" t="s">
        <v>942</v>
      </c>
      <c r="AK1218" s="4" t="s">
        <v>956</v>
      </c>
      <c r="AL1218" s="4" t="s">
        <v>44</v>
      </c>
      <c r="AM1218" s="4" t="s">
        <v>44</v>
      </c>
      <c r="AN1218" s="4">
        <v>94.943280035078104</v>
      </c>
    </row>
    <row r="1219" spans="1:40">
      <c r="A1219" s="10" t="s">
        <v>163</v>
      </c>
      <c r="B1219" s="10" t="s">
        <v>59</v>
      </c>
      <c r="D1219" s="4" t="s">
        <v>42</v>
      </c>
      <c r="E1219" s="5">
        <v>44649</v>
      </c>
      <c r="F1219" s="5">
        <v>44650</v>
      </c>
      <c r="G1219" s="4" t="s">
        <v>312</v>
      </c>
      <c r="H1219" s="4" t="s">
        <v>518</v>
      </c>
      <c r="I1219" s="4" t="s">
        <v>154</v>
      </c>
      <c r="J1219" s="4" t="s">
        <v>437</v>
      </c>
      <c r="K1219" s="4">
        <v>10</v>
      </c>
      <c r="L1219" s="251">
        <v>44650</v>
      </c>
      <c r="M1219" s="4" t="s">
        <v>224</v>
      </c>
      <c r="N1219" s="4">
        <v>47</v>
      </c>
      <c r="O1219" s="4">
        <v>5</v>
      </c>
      <c r="P1219" s="5">
        <v>44651</v>
      </c>
      <c r="Q1219" s="6" t="s">
        <v>47</v>
      </c>
      <c r="R1219" s="6" t="s">
        <v>47</v>
      </c>
      <c r="S1219" s="6">
        <v>28.459238460000002</v>
      </c>
      <c r="T1219" s="6">
        <v>28.518576500000002</v>
      </c>
      <c r="AJ1219" s="4" t="s">
        <v>942</v>
      </c>
      <c r="AK1219" s="4" t="s">
        <v>957</v>
      </c>
      <c r="AL1219" s="4" t="s">
        <v>44</v>
      </c>
      <c r="AM1219" s="4" t="s">
        <v>44</v>
      </c>
      <c r="AN1219" s="4">
        <v>94.943280035078104</v>
      </c>
    </row>
    <row r="1220" spans="1:40">
      <c r="A1220" s="10" t="s">
        <v>152</v>
      </c>
      <c r="B1220" s="10" t="s">
        <v>59</v>
      </c>
      <c r="D1220" s="4" t="s">
        <v>42</v>
      </c>
      <c r="E1220" s="5">
        <v>44649</v>
      </c>
      <c r="F1220" s="5">
        <v>44650</v>
      </c>
      <c r="G1220" s="4" t="s">
        <v>312</v>
      </c>
      <c r="H1220" s="4" t="s">
        <v>518</v>
      </c>
      <c r="I1220" s="4" t="s">
        <v>154</v>
      </c>
      <c r="J1220" s="4" t="s">
        <v>437</v>
      </c>
      <c r="K1220" s="4">
        <v>10</v>
      </c>
      <c r="L1220" s="251">
        <v>44650</v>
      </c>
      <c r="M1220" s="4" t="s">
        <v>224</v>
      </c>
      <c r="N1220" s="4">
        <v>48</v>
      </c>
      <c r="O1220" s="4">
        <v>5</v>
      </c>
      <c r="P1220" s="5">
        <v>44651</v>
      </c>
      <c r="Q1220" s="6" t="s">
        <v>47</v>
      </c>
      <c r="R1220" s="6" t="s">
        <v>47</v>
      </c>
      <c r="S1220" s="6">
        <v>26.79082296</v>
      </c>
      <c r="T1220" s="6">
        <v>26.84419007</v>
      </c>
      <c r="AJ1220" s="4" t="s">
        <v>942</v>
      </c>
      <c r="AK1220" s="4" t="s">
        <v>958</v>
      </c>
      <c r="AL1220" s="4" t="s">
        <v>44</v>
      </c>
      <c r="AM1220" s="4" t="s">
        <v>44</v>
      </c>
      <c r="AN1220" s="4">
        <v>94.943280035078104</v>
      </c>
    </row>
    <row r="1221" spans="1:40">
      <c r="A1221" s="10" t="s">
        <v>383</v>
      </c>
      <c r="B1221" s="10" t="s">
        <v>61</v>
      </c>
      <c r="D1221" s="4" t="s">
        <v>49</v>
      </c>
      <c r="E1221" s="5">
        <v>44649</v>
      </c>
      <c r="F1221" s="5">
        <v>44649</v>
      </c>
      <c r="G1221" s="4" t="s">
        <v>312</v>
      </c>
      <c r="H1221" s="4" t="s">
        <v>518</v>
      </c>
      <c r="I1221" s="4" t="s">
        <v>154</v>
      </c>
      <c r="J1221" s="4" t="s">
        <v>437</v>
      </c>
      <c r="K1221" s="4">
        <v>10</v>
      </c>
      <c r="L1221" s="251">
        <v>44649</v>
      </c>
      <c r="M1221" s="4" t="s">
        <v>224</v>
      </c>
      <c r="N1221" s="4">
        <v>47</v>
      </c>
      <c r="O1221" s="4">
        <v>5</v>
      </c>
      <c r="P1221" s="5">
        <v>44650</v>
      </c>
      <c r="Q1221" s="6" t="s">
        <v>47</v>
      </c>
      <c r="R1221" s="6" t="s">
        <v>47</v>
      </c>
      <c r="S1221" s="6">
        <v>27.325303940000001</v>
      </c>
      <c r="T1221" s="6">
        <v>27.296751830000002</v>
      </c>
      <c r="AJ1221" s="4" t="s">
        <v>938</v>
      </c>
      <c r="AK1221" s="4" t="s">
        <v>959</v>
      </c>
      <c r="AL1221" s="4" t="s">
        <v>44</v>
      </c>
      <c r="AM1221" s="4" t="s">
        <v>44</v>
      </c>
      <c r="AN1221" s="4">
        <v>92.091907479946002</v>
      </c>
    </row>
    <row r="1222" spans="1:40">
      <c r="A1222" s="10" t="s">
        <v>282</v>
      </c>
      <c r="B1222" s="10" t="s">
        <v>200</v>
      </c>
      <c r="D1222" s="4" t="s">
        <v>49</v>
      </c>
      <c r="E1222" s="5">
        <v>44647</v>
      </c>
      <c r="F1222" s="5">
        <v>44648</v>
      </c>
      <c r="G1222" s="4" t="s">
        <v>312</v>
      </c>
      <c r="H1222" s="4" t="s">
        <v>518</v>
      </c>
      <c r="I1222" s="4" t="s">
        <v>154</v>
      </c>
      <c r="J1222" s="4" t="s">
        <v>437</v>
      </c>
      <c r="K1222" s="4">
        <v>10</v>
      </c>
      <c r="L1222" s="251">
        <v>44648</v>
      </c>
      <c r="M1222" s="4" t="s">
        <v>224</v>
      </c>
      <c r="N1222" s="4">
        <v>53</v>
      </c>
      <c r="O1222" s="4">
        <v>5</v>
      </c>
      <c r="P1222" s="5">
        <v>44649</v>
      </c>
      <c r="Q1222" s="6" t="s">
        <v>47</v>
      </c>
      <c r="R1222" s="6" t="s">
        <v>47</v>
      </c>
      <c r="S1222" s="6">
        <v>26.513888860000002</v>
      </c>
      <c r="T1222" s="6">
        <v>26.434619309999999</v>
      </c>
      <c r="AJ1222" s="4" t="s">
        <v>910</v>
      </c>
      <c r="AK1222" s="4" t="s">
        <v>960</v>
      </c>
      <c r="AL1222" s="4" t="s">
        <v>44</v>
      </c>
      <c r="AM1222" s="4" t="s">
        <v>44</v>
      </c>
      <c r="AN1222" s="4">
        <v>92.530006835709997</v>
      </c>
    </row>
    <row r="1223" spans="1:40">
      <c r="A1223" s="10" t="s">
        <v>273</v>
      </c>
      <c r="B1223" s="10" t="s">
        <v>200</v>
      </c>
      <c r="D1223" s="4" t="s">
        <v>49</v>
      </c>
      <c r="E1223" s="5">
        <v>44647</v>
      </c>
      <c r="F1223" s="5">
        <v>44648</v>
      </c>
      <c r="G1223" s="4" t="s">
        <v>312</v>
      </c>
      <c r="H1223" s="4" t="s">
        <v>518</v>
      </c>
      <c r="I1223" s="4" t="s">
        <v>154</v>
      </c>
      <c r="J1223" s="4" t="s">
        <v>437</v>
      </c>
      <c r="K1223" s="4">
        <v>10</v>
      </c>
      <c r="L1223" s="251">
        <v>44648</v>
      </c>
      <c r="M1223" s="4" t="s">
        <v>224</v>
      </c>
      <c r="N1223" s="4">
        <v>53</v>
      </c>
      <c r="O1223" s="4">
        <v>5</v>
      </c>
      <c r="P1223" s="5">
        <v>44649</v>
      </c>
      <c r="Q1223" s="6" t="s">
        <v>47</v>
      </c>
      <c r="R1223" s="6" t="s">
        <v>47</v>
      </c>
      <c r="S1223" s="6">
        <v>27.062722440000002</v>
      </c>
      <c r="T1223" s="6">
        <v>27.025194979999998</v>
      </c>
      <c r="AJ1223" s="4" t="s">
        <v>910</v>
      </c>
      <c r="AK1223" s="4" t="s">
        <v>961</v>
      </c>
      <c r="AL1223" s="4" t="s">
        <v>44</v>
      </c>
      <c r="AM1223" s="4" t="s">
        <v>44</v>
      </c>
      <c r="AN1223" s="4">
        <v>92.530006835709997</v>
      </c>
    </row>
    <row r="1224" spans="1:40">
      <c r="A1224" s="10" t="s">
        <v>58</v>
      </c>
      <c r="B1224" s="10" t="s">
        <v>59</v>
      </c>
      <c r="D1224" s="4" t="s">
        <v>42</v>
      </c>
      <c r="E1224" s="5">
        <v>44649</v>
      </c>
      <c r="F1224" s="5">
        <v>44650</v>
      </c>
      <c r="G1224" s="4" t="s">
        <v>312</v>
      </c>
      <c r="H1224" s="4" t="s">
        <v>518</v>
      </c>
      <c r="I1224" s="4" t="s">
        <v>154</v>
      </c>
      <c r="J1224" s="4" t="s">
        <v>437</v>
      </c>
      <c r="K1224" s="4">
        <v>10</v>
      </c>
      <c r="L1224" s="251">
        <v>44650</v>
      </c>
      <c r="M1224" s="4" t="s">
        <v>224</v>
      </c>
      <c r="N1224" s="4">
        <v>50</v>
      </c>
      <c r="O1224" s="4">
        <v>5</v>
      </c>
      <c r="P1224" s="5">
        <v>44651</v>
      </c>
      <c r="Q1224" s="6" t="s">
        <v>47</v>
      </c>
      <c r="R1224" s="6" t="s">
        <v>47</v>
      </c>
      <c r="S1224" s="6">
        <v>27.158294059999999</v>
      </c>
      <c r="T1224" s="6">
        <v>27.014318329999998</v>
      </c>
      <c r="AJ1224" s="4" t="s">
        <v>942</v>
      </c>
      <c r="AK1224" s="4" t="s">
        <v>962</v>
      </c>
      <c r="AL1224" s="4" t="s">
        <v>44</v>
      </c>
      <c r="AM1224" s="4" t="s">
        <v>44</v>
      </c>
      <c r="AN1224" s="4">
        <v>94.943280035078104</v>
      </c>
    </row>
    <row r="1225" spans="1:40">
      <c r="A1225" s="10" t="s">
        <v>58</v>
      </c>
      <c r="B1225" s="10" t="s">
        <v>59</v>
      </c>
      <c r="D1225" s="4" t="s">
        <v>49</v>
      </c>
      <c r="E1225" s="5">
        <v>44650</v>
      </c>
      <c r="F1225" s="5">
        <v>44650</v>
      </c>
      <c r="G1225" s="4" t="s">
        <v>312</v>
      </c>
      <c r="H1225" s="4" t="s">
        <v>518</v>
      </c>
      <c r="I1225" s="4" t="s">
        <v>154</v>
      </c>
      <c r="J1225" s="4" t="s">
        <v>437</v>
      </c>
      <c r="K1225" s="4">
        <v>10</v>
      </c>
      <c r="L1225" s="251">
        <v>44650</v>
      </c>
      <c r="M1225" s="4" t="s">
        <v>224</v>
      </c>
      <c r="N1225" s="4">
        <v>48</v>
      </c>
      <c r="O1225" s="4">
        <v>5</v>
      </c>
      <c r="P1225" s="5">
        <v>44651</v>
      </c>
      <c r="Q1225" s="6" t="s">
        <v>47</v>
      </c>
      <c r="R1225" s="6">
        <v>43.941428889999997</v>
      </c>
      <c r="S1225" s="6">
        <v>24.30570809</v>
      </c>
      <c r="T1225" s="6">
        <v>24.302165330000001</v>
      </c>
      <c r="AJ1225" s="4" t="s">
        <v>942</v>
      </c>
      <c r="AK1225" s="4" t="s">
        <v>963</v>
      </c>
      <c r="AL1225" s="4" t="s">
        <v>44</v>
      </c>
      <c r="AM1225" s="4" t="s">
        <v>44</v>
      </c>
      <c r="AN1225" s="4">
        <v>94.943280035078104</v>
      </c>
    </row>
    <row r="1226" spans="1:40">
      <c r="A1226" s="10" t="s">
        <v>234</v>
      </c>
      <c r="B1226" s="10" t="s">
        <v>200</v>
      </c>
      <c r="D1226" s="4" t="s">
        <v>49</v>
      </c>
      <c r="E1226" s="5">
        <v>44649</v>
      </c>
      <c r="F1226" s="5">
        <v>44649</v>
      </c>
      <c r="G1226" s="4" t="s">
        <v>312</v>
      </c>
      <c r="H1226" s="4" t="s">
        <v>518</v>
      </c>
      <c r="I1226" s="4" t="s">
        <v>154</v>
      </c>
      <c r="J1226" s="4" t="s">
        <v>437</v>
      </c>
      <c r="K1226" s="4">
        <v>10</v>
      </c>
      <c r="L1226" s="251">
        <v>44649</v>
      </c>
      <c r="M1226" s="4" t="s">
        <v>224</v>
      </c>
      <c r="N1226" s="4">
        <v>47</v>
      </c>
      <c r="O1226" s="4">
        <v>5</v>
      </c>
      <c r="P1226" s="5">
        <v>44651</v>
      </c>
      <c r="Q1226" s="6" t="s">
        <v>47</v>
      </c>
      <c r="R1226" s="6" t="s">
        <v>47</v>
      </c>
      <c r="S1226" s="6">
        <v>26.53192344</v>
      </c>
      <c r="T1226" s="6">
        <v>26.461978510000002</v>
      </c>
      <c r="U1226" s="10" t="s">
        <v>346</v>
      </c>
      <c r="AJ1226" s="4" t="s">
        <v>942</v>
      </c>
      <c r="AK1226" s="4" t="s">
        <v>964</v>
      </c>
      <c r="AL1226" s="4" t="s">
        <v>44</v>
      </c>
      <c r="AM1226" s="4" t="s">
        <v>44</v>
      </c>
      <c r="AN1226" s="4">
        <v>94.943280035078104</v>
      </c>
    </row>
    <row r="1227" spans="1:40">
      <c r="A1227" s="10" t="s">
        <v>232</v>
      </c>
      <c r="B1227" s="10" t="s">
        <v>200</v>
      </c>
      <c r="D1227" s="4" t="s">
        <v>49</v>
      </c>
      <c r="E1227" s="5">
        <v>44649</v>
      </c>
      <c r="F1227" s="5">
        <v>44651</v>
      </c>
      <c r="G1227" s="4" t="s">
        <v>312</v>
      </c>
      <c r="H1227" s="4" t="s">
        <v>518</v>
      </c>
      <c r="I1227" s="4" t="s">
        <v>154</v>
      </c>
      <c r="J1227" s="4" t="s">
        <v>437</v>
      </c>
      <c r="K1227" s="4">
        <v>10</v>
      </c>
      <c r="L1227" s="251">
        <v>44651</v>
      </c>
      <c r="M1227" s="4" t="s">
        <v>224</v>
      </c>
      <c r="N1227" s="4">
        <v>49</v>
      </c>
      <c r="O1227" s="4">
        <v>5</v>
      </c>
      <c r="P1227" s="5">
        <v>44651</v>
      </c>
      <c r="Q1227" s="6" t="s">
        <v>47</v>
      </c>
      <c r="R1227" s="6" t="s">
        <v>47</v>
      </c>
      <c r="S1227" s="6">
        <v>27.713917970000001</v>
      </c>
      <c r="T1227" s="6">
        <v>27.707722069999999</v>
      </c>
      <c r="U1227" s="10" t="s">
        <v>346</v>
      </c>
      <c r="AJ1227" s="4" t="s">
        <v>942</v>
      </c>
      <c r="AK1227" s="4" t="s">
        <v>965</v>
      </c>
      <c r="AL1227" s="4" t="s">
        <v>44</v>
      </c>
      <c r="AM1227" s="4" t="s">
        <v>44</v>
      </c>
      <c r="AN1227" s="4">
        <v>94.943280035078104</v>
      </c>
    </row>
    <row r="1228" spans="1:40">
      <c r="A1228" s="10" t="s">
        <v>263</v>
      </c>
      <c r="B1228" s="10" t="s">
        <v>228</v>
      </c>
      <c r="D1228" s="4" t="s">
        <v>49</v>
      </c>
      <c r="E1228" s="5">
        <v>44649</v>
      </c>
      <c r="F1228" s="5">
        <v>44649</v>
      </c>
      <c r="G1228" s="4" t="s">
        <v>312</v>
      </c>
      <c r="H1228" s="4" t="s">
        <v>518</v>
      </c>
      <c r="I1228" s="4" t="s">
        <v>154</v>
      </c>
      <c r="J1228" s="4" t="s">
        <v>437</v>
      </c>
      <c r="K1228" s="4">
        <v>10</v>
      </c>
      <c r="L1228" s="251">
        <v>44649</v>
      </c>
      <c r="M1228" s="4" t="s">
        <v>224</v>
      </c>
      <c r="N1228" s="4">
        <v>46</v>
      </c>
      <c r="O1228" s="4">
        <v>5</v>
      </c>
      <c r="P1228" s="5">
        <v>44650</v>
      </c>
      <c r="Q1228" s="6" t="s">
        <v>47</v>
      </c>
      <c r="R1228" s="6" t="s">
        <v>47</v>
      </c>
      <c r="S1228" s="6">
        <v>25.91825605</v>
      </c>
      <c r="T1228" s="6">
        <v>25.600845939999999</v>
      </c>
      <c r="AJ1228" s="4" t="s">
        <v>938</v>
      </c>
      <c r="AK1228" s="4" t="s">
        <v>966</v>
      </c>
      <c r="AL1228" s="4" t="s">
        <v>44</v>
      </c>
      <c r="AM1228" s="4" t="s">
        <v>44</v>
      </c>
      <c r="AN1228" s="4">
        <v>92.091907479946002</v>
      </c>
    </row>
    <row r="1229" spans="1:40">
      <c r="A1229" s="10" t="s">
        <v>598</v>
      </c>
      <c r="B1229" s="10" t="s">
        <v>61</v>
      </c>
      <c r="D1229" s="4" t="s">
        <v>49</v>
      </c>
      <c r="E1229" s="5">
        <v>44649</v>
      </c>
      <c r="F1229" s="5">
        <v>44649</v>
      </c>
      <c r="G1229" s="4" t="s">
        <v>312</v>
      </c>
      <c r="H1229" s="4" t="s">
        <v>518</v>
      </c>
      <c r="I1229" s="4" t="s">
        <v>154</v>
      </c>
      <c r="J1229" s="4" t="s">
        <v>437</v>
      </c>
      <c r="K1229" s="4">
        <v>10</v>
      </c>
      <c r="L1229" s="251">
        <v>44649</v>
      </c>
      <c r="M1229" s="4" t="s">
        <v>224</v>
      </c>
      <c r="N1229" s="4">
        <v>46</v>
      </c>
      <c r="O1229" s="4">
        <v>5</v>
      </c>
      <c r="P1229" s="5">
        <v>44650</v>
      </c>
      <c r="Q1229" s="6" t="s">
        <v>47</v>
      </c>
      <c r="R1229" s="6" t="s">
        <v>47</v>
      </c>
      <c r="S1229" s="6">
        <v>25.94000389</v>
      </c>
      <c r="T1229" s="6">
        <v>26.010054459999999</v>
      </c>
      <c r="AJ1229" s="4" t="s">
        <v>938</v>
      </c>
      <c r="AK1229" s="4" t="s">
        <v>967</v>
      </c>
      <c r="AL1229" s="4" t="s">
        <v>44</v>
      </c>
      <c r="AM1229" s="4" t="s">
        <v>44</v>
      </c>
      <c r="AN1229" s="4">
        <v>92.091907479946002</v>
      </c>
    </row>
    <row r="1230" spans="1:40">
      <c r="A1230" s="10" t="s">
        <v>646</v>
      </c>
      <c r="B1230" s="10" t="s">
        <v>228</v>
      </c>
      <c r="D1230" s="4" t="s">
        <v>49</v>
      </c>
      <c r="E1230" s="5">
        <v>44649</v>
      </c>
      <c r="F1230" s="5">
        <v>44649</v>
      </c>
      <c r="G1230" s="4" t="s">
        <v>312</v>
      </c>
      <c r="H1230" s="4" t="s">
        <v>518</v>
      </c>
      <c r="I1230" s="4" t="s">
        <v>154</v>
      </c>
      <c r="J1230" s="4" t="s">
        <v>437</v>
      </c>
      <c r="K1230" s="4">
        <v>10</v>
      </c>
      <c r="L1230" s="251">
        <v>44649</v>
      </c>
      <c r="M1230" s="4" t="s">
        <v>224</v>
      </c>
      <c r="N1230" s="4">
        <v>46</v>
      </c>
      <c r="O1230" s="4">
        <v>5</v>
      </c>
      <c r="P1230" s="5">
        <v>44650</v>
      </c>
      <c r="Q1230" s="6" t="s">
        <v>47</v>
      </c>
      <c r="R1230" s="6" t="s">
        <v>47</v>
      </c>
      <c r="S1230" s="6">
        <v>27.523981209999999</v>
      </c>
      <c r="T1230" s="6">
        <v>27.444957280000001</v>
      </c>
      <c r="AJ1230" s="4" t="s">
        <v>938</v>
      </c>
      <c r="AK1230" s="4" t="s">
        <v>968</v>
      </c>
      <c r="AL1230" s="4" t="s">
        <v>44</v>
      </c>
      <c r="AM1230" s="4" t="s">
        <v>44</v>
      </c>
      <c r="AN1230" s="4">
        <v>92.091907479946002</v>
      </c>
    </row>
    <row r="1231" spans="1:40">
      <c r="A1231" s="10" t="s">
        <v>193</v>
      </c>
      <c r="B1231" s="10" t="s">
        <v>194</v>
      </c>
      <c r="D1231" s="4" t="s">
        <v>49</v>
      </c>
      <c r="E1231" s="5">
        <v>44649</v>
      </c>
      <c r="F1231" s="5">
        <v>44649</v>
      </c>
      <c r="G1231" s="4" t="s">
        <v>312</v>
      </c>
      <c r="H1231" s="4" t="s">
        <v>518</v>
      </c>
      <c r="I1231" s="4" t="s">
        <v>154</v>
      </c>
      <c r="J1231" s="4" t="s">
        <v>437</v>
      </c>
      <c r="K1231" s="4">
        <v>10</v>
      </c>
      <c r="L1231" s="251">
        <v>44649</v>
      </c>
      <c r="M1231" s="4" t="s">
        <v>224</v>
      </c>
      <c r="N1231" s="4">
        <v>46</v>
      </c>
      <c r="O1231" s="4">
        <v>5</v>
      </c>
      <c r="P1231" s="5">
        <v>44650</v>
      </c>
      <c r="Q1231" s="6" t="s">
        <v>47</v>
      </c>
      <c r="R1231" s="6" t="s">
        <v>47</v>
      </c>
      <c r="S1231" s="6">
        <v>26.786192199999999</v>
      </c>
      <c r="T1231" s="6">
        <v>27.060875360000001</v>
      </c>
      <c r="AJ1231" s="4" t="s">
        <v>938</v>
      </c>
      <c r="AK1231" s="4" t="s">
        <v>969</v>
      </c>
      <c r="AL1231" s="4" t="s">
        <v>44</v>
      </c>
      <c r="AM1231" s="4" t="s">
        <v>44</v>
      </c>
      <c r="AN1231" s="4">
        <v>92.091907479946002</v>
      </c>
    </row>
    <row r="1232" spans="1:40">
      <c r="A1232" s="10" t="s">
        <v>275</v>
      </c>
      <c r="B1232" s="10" t="s">
        <v>200</v>
      </c>
      <c r="D1232" s="4" t="s">
        <v>49</v>
      </c>
      <c r="E1232" s="5">
        <v>44647</v>
      </c>
      <c r="F1232" s="5">
        <v>44648</v>
      </c>
      <c r="G1232" s="4" t="s">
        <v>312</v>
      </c>
      <c r="H1232" s="4" t="s">
        <v>518</v>
      </c>
      <c r="I1232" s="4" t="s">
        <v>154</v>
      </c>
      <c r="J1232" s="4" t="s">
        <v>437</v>
      </c>
      <c r="K1232" s="4">
        <v>10</v>
      </c>
      <c r="L1232" s="251">
        <v>44648</v>
      </c>
      <c r="M1232" s="4" t="s">
        <v>224</v>
      </c>
      <c r="N1232" s="4">
        <v>53</v>
      </c>
      <c r="O1232" s="4">
        <v>5</v>
      </c>
      <c r="P1232" s="5">
        <v>44649</v>
      </c>
      <c r="Q1232" s="6">
        <v>35.381586239999997</v>
      </c>
      <c r="R1232" s="6">
        <v>36.322662870000002</v>
      </c>
      <c r="S1232" s="6">
        <v>27.309556740000001</v>
      </c>
      <c r="T1232" s="6">
        <v>27.348333350000001</v>
      </c>
      <c r="AJ1232" s="4" t="s">
        <v>910</v>
      </c>
      <c r="AK1232" s="4" t="s">
        <v>970</v>
      </c>
      <c r="AL1232" s="4" t="s">
        <v>44</v>
      </c>
      <c r="AM1232" s="4" t="s">
        <v>44</v>
      </c>
      <c r="AN1232" s="4">
        <v>92.530006835709997</v>
      </c>
    </row>
    <row r="1233" spans="1:40">
      <c r="A1233" s="10" t="s">
        <v>602</v>
      </c>
      <c r="B1233" s="10" t="s">
        <v>200</v>
      </c>
      <c r="D1233" s="4" t="s">
        <v>49</v>
      </c>
      <c r="E1233" s="5">
        <v>44647</v>
      </c>
      <c r="F1233" s="5">
        <v>44651</v>
      </c>
      <c r="G1233" s="4" t="s">
        <v>312</v>
      </c>
      <c r="H1233" s="4" t="s">
        <v>518</v>
      </c>
      <c r="I1233" s="4" t="s">
        <v>154</v>
      </c>
      <c r="J1233" s="4" t="s">
        <v>437</v>
      </c>
      <c r="K1233" s="4">
        <v>10</v>
      </c>
      <c r="L1233" s="251">
        <v>44651</v>
      </c>
      <c r="M1233" s="4" t="s">
        <v>224</v>
      </c>
      <c r="N1233" s="4">
        <v>52</v>
      </c>
      <c r="O1233" s="4">
        <v>5</v>
      </c>
      <c r="P1233" s="5">
        <v>44651</v>
      </c>
      <c r="Q1233" s="6">
        <v>43.932257460000002</v>
      </c>
      <c r="R1233" s="6" t="s">
        <v>47</v>
      </c>
      <c r="S1233" s="6">
        <v>26.67223289</v>
      </c>
      <c r="T1233" s="6">
        <v>26.941266389999999</v>
      </c>
      <c r="U1233" s="10" t="s">
        <v>346</v>
      </c>
      <c r="AJ1233" s="4" t="s">
        <v>942</v>
      </c>
      <c r="AK1233" s="4" t="s">
        <v>971</v>
      </c>
      <c r="AL1233" s="4" t="s">
        <v>44</v>
      </c>
      <c r="AM1233" s="4" t="s">
        <v>44</v>
      </c>
      <c r="AN1233" s="4">
        <v>94.943280035078104</v>
      </c>
    </row>
    <row r="1234" spans="1:40">
      <c r="A1234" s="10" t="s">
        <v>604</v>
      </c>
      <c r="B1234" s="10" t="s">
        <v>200</v>
      </c>
      <c r="D1234" s="4" t="s">
        <v>49</v>
      </c>
      <c r="E1234" s="5">
        <v>44647</v>
      </c>
      <c r="F1234" s="5">
        <v>44648</v>
      </c>
      <c r="G1234" s="4" t="s">
        <v>312</v>
      </c>
      <c r="H1234" s="4" t="s">
        <v>518</v>
      </c>
      <c r="I1234" s="4" t="s">
        <v>154</v>
      </c>
      <c r="J1234" s="4" t="s">
        <v>437</v>
      </c>
      <c r="K1234" s="4">
        <v>10</v>
      </c>
      <c r="L1234" s="251">
        <v>44648</v>
      </c>
      <c r="M1234" s="4" t="s">
        <v>224</v>
      </c>
      <c r="N1234" s="4">
        <v>51</v>
      </c>
      <c r="O1234" s="4">
        <v>5</v>
      </c>
      <c r="P1234" s="5">
        <v>44649</v>
      </c>
      <c r="Q1234" s="6">
        <v>39.596872980000001</v>
      </c>
      <c r="R1234" s="6">
        <v>38.928605230000002</v>
      </c>
      <c r="S1234" s="6">
        <v>27.120487099999998</v>
      </c>
      <c r="T1234" s="6">
        <v>27.221043380000001</v>
      </c>
      <c r="AJ1234" s="4" t="s">
        <v>910</v>
      </c>
      <c r="AK1234" s="4" t="s">
        <v>972</v>
      </c>
      <c r="AL1234" s="4" t="s">
        <v>44</v>
      </c>
      <c r="AM1234" s="4" t="s">
        <v>44</v>
      </c>
      <c r="AN1234" s="4">
        <v>92.530006835709997</v>
      </c>
    </row>
    <row r="1235" spans="1:40">
      <c r="A1235" s="10" t="s">
        <v>209</v>
      </c>
      <c r="B1235" s="10" t="s">
        <v>200</v>
      </c>
      <c r="D1235" s="4" t="s">
        <v>49</v>
      </c>
      <c r="E1235" s="5">
        <v>44649</v>
      </c>
      <c r="F1235" s="5">
        <v>44649</v>
      </c>
      <c r="G1235" s="4" t="s">
        <v>312</v>
      </c>
      <c r="H1235" s="4" t="s">
        <v>518</v>
      </c>
      <c r="I1235" s="4" t="s">
        <v>154</v>
      </c>
      <c r="J1235" s="4" t="s">
        <v>437</v>
      </c>
      <c r="K1235" s="4">
        <v>10</v>
      </c>
      <c r="L1235" s="251">
        <v>44649</v>
      </c>
      <c r="M1235" s="4" t="s">
        <v>224</v>
      </c>
      <c r="N1235" s="4">
        <v>47</v>
      </c>
      <c r="O1235" s="4">
        <v>5</v>
      </c>
      <c r="P1235" s="5">
        <v>44650</v>
      </c>
      <c r="Q1235" s="6">
        <v>39.803930819999998</v>
      </c>
      <c r="R1235" s="6">
        <v>38.782400520000003</v>
      </c>
      <c r="S1235" s="6">
        <v>26.29117299</v>
      </c>
      <c r="T1235" s="6">
        <v>26.33091885</v>
      </c>
      <c r="AJ1235" s="4" t="s">
        <v>938</v>
      </c>
      <c r="AK1235" s="4" t="s">
        <v>973</v>
      </c>
      <c r="AL1235" s="4" t="s">
        <v>44</v>
      </c>
      <c r="AM1235" s="4" t="s">
        <v>44</v>
      </c>
      <c r="AN1235" s="4">
        <v>92.091907479946002</v>
      </c>
    </row>
    <row r="1236" spans="1:40">
      <c r="A1236" s="10" t="s">
        <v>616</v>
      </c>
      <c r="B1236" s="10" t="s">
        <v>61</v>
      </c>
      <c r="D1236" s="4" t="s">
        <v>49</v>
      </c>
      <c r="E1236" s="5">
        <v>44649</v>
      </c>
      <c r="F1236" s="5">
        <v>44649</v>
      </c>
      <c r="G1236" s="4" t="s">
        <v>312</v>
      </c>
      <c r="H1236" s="4" t="s">
        <v>518</v>
      </c>
      <c r="I1236" s="4" t="s">
        <v>154</v>
      </c>
      <c r="J1236" s="4" t="s">
        <v>437</v>
      </c>
      <c r="K1236" s="4">
        <v>10</v>
      </c>
      <c r="L1236" s="251">
        <v>44649</v>
      </c>
      <c r="M1236" s="4" t="s">
        <v>224</v>
      </c>
      <c r="N1236" s="4">
        <v>47</v>
      </c>
      <c r="O1236" s="4">
        <v>5</v>
      </c>
      <c r="P1236" s="5">
        <v>44650</v>
      </c>
      <c r="Q1236" s="6" t="s">
        <v>47</v>
      </c>
      <c r="R1236" s="6" t="s">
        <v>47</v>
      </c>
      <c r="S1236" s="6">
        <v>27.310707789999999</v>
      </c>
      <c r="T1236" s="6">
        <v>27.280486119999999</v>
      </c>
      <c r="AJ1236" s="4" t="s">
        <v>938</v>
      </c>
      <c r="AK1236" s="4" t="s">
        <v>974</v>
      </c>
      <c r="AL1236" s="4" t="s">
        <v>44</v>
      </c>
      <c r="AM1236" s="4" t="s">
        <v>44</v>
      </c>
      <c r="AN1236" s="4">
        <v>92.091907479946002</v>
      </c>
    </row>
    <row r="1237" spans="1:40">
      <c r="A1237" s="10" t="s">
        <v>394</v>
      </c>
      <c r="B1237" s="10" t="s">
        <v>61</v>
      </c>
      <c r="D1237" s="4" t="s">
        <v>49</v>
      </c>
      <c r="E1237" s="5">
        <v>44649</v>
      </c>
      <c r="F1237" s="5">
        <v>44649</v>
      </c>
      <c r="G1237" s="4" t="s">
        <v>312</v>
      </c>
      <c r="H1237" s="4" t="s">
        <v>518</v>
      </c>
      <c r="I1237" s="4" t="s">
        <v>154</v>
      </c>
      <c r="J1237" s="4" t="s">
        <v>437</v>
      </c>
      <c r="K1237" s="4">
        <v>10</v>
      </c>
      <c r="L1237" s="251">
        <v>44649</v>
      </c>
      <c r="M1237" s="4" t="s">
        <v>224</v>
      </c>
      <c r="N1237" s="4">
        <v>47</v>
      </c>
      <c r="O1237" s="4">
        <v>5</v>
      </c>
      <c r="P1237" s="5">
        <v>44650</v>
      </c>
      <c r="Q1237" s="6" t="s">
        <v>47</v>
      </c>
      <c r="R1237" s="6" t="s">
        <v>47</v>
      </c>
      <c r="S1237" s="6">
        <v>26.755039350000001</v>
      </c>
      <c r="T1237" s="6">
        <v>26.803775389999998</v>
      </c>
      <c r="AJ1237" s="4" t="s">
        <v>938</v>
      </c>
      <c r="AK1237" s="4" t="s">
        <v>975</v>
      </c>
      <c r="AL1237" s="4" t="s">
        <v>44</v>
      </c>
      <c r="AM1237" s="4" t="s">
        <v>44</v>
      </c>
      <c r="AN1237" s="4">
        <v>92.091907479946002</v>
      </c>
    </row>
    <row r="1238" spans="1:40">
      <c r="A1238" s="10" t="s">
        <v>208</v>
      </c>
      <c r="B1238" s="10" t="s">
        <v>200</v>
      </c>
      <c r="D1238" s="4" t="s">
        <v>49</v>
      </c>
      <c r="E1238" s="5">
        <v>44649</v>
      </c>
      <c r="F1238" s="5">
        <v>44649</v>
      </c>
      <c r="G1238" s="4" t="s">
        <v>312</v>
      </c>
      <c r="H1238" s="4" t="s">
        <v>518</v>
      </c>
      <c r="I1238" s="4" t="s">
        <v>154</v>
      </c>
      <c r="J1238" s="4" t="s">
        <v>437</v>
      </c>
      <c r="K1238" s="4">
        <v>10</v>
      </c>
      <c r="L1238" s="251">
        <v>44649</v>
      </c>
      <c r="M1238" s="4" t="s">
        <v>224</v>
      </c>
      <c r="N1238" s="4">
        <v>47</v>
      </c>
      <c r="O1238" s="4">
        <v>5</v>
      </c>
      <c r="P1238" s="5">
        <v>44650</v>
      </c>
      <c r="Q1238" s="6" t="s">
        <v>47</v>
      </c>
      <c r="R1238" s="6">
        <v>41.407227560000003</v>
      </c>
      <c r="S1238" s="6">
        <v>27.40918108</v>
      </c>
      <c r="T1238" s="6">
        <v>27.35455803</v>
      </c>
      <c r="AJ1238" s="4" t="s">
        <v>938</v>
      </c>
      <c r="AK1238" s="4" t="s">
        <v>976</v>
      </c>
      <c r="AL1238" s="4" t="s">
        <v>44</v>
      </c>
      <c r="AM1238" s="4" t="s">
        <v>44</v>
      </c>
      <c r="AN1238" s="4">
        <v>92.091907479946002</v>
      </c>
    </row>
    <row r="1239" spans="1:40">
      <c r="A1239" s="10" t="s">
        <v>277</v>
      </c>
      <c r="B1239" s="10" t="s">
        <v>200</v>
      </c>
      <c r="D1239" s="4" t="s">
        <v>49</v>
      </c>
      <c r="E1239" s="5">
        <v>44647</v>
      </c>
      <c r="F1239" s="5">
        <v>44648</v>
      </c>
      <c r="G1239" s="4" t="s">
        <v>312</v>
      </c>
      <c r="H1239" s="4" t="s">
        <v>518</v>
      </c>
      <c r="I1239" s="4" t="s">
        <v>154</v>
      </c>
      <c r="J1239" s="4" t="s">
        <v>437</v>
      </c>
      <c r="K1239" s="4">
        <v>10</v>
      </c>
      <c r="L1239" s="251">
        <v>44648</v>
      </c>
      <c r="M1239" s="4" t="s">
        <v>224</v>
      </c>
      <c r="N1239" s="4">
        <v>52</v>
      </c>
      <c r="O1239" s="4">
        <v>5</v>
      </c>
      <c r="P1239" s="5">
        <v>44649</v>
      </c>
      <c r="Q1239" s="6">
        <v>38.268551780000003</v>
      </c>
      <c r="R1239" s="6">
        <v>39.406563859999999</v>
      </c>
      <c r="S1239" s="6">
        <v>25.901322579999999</v>
      </c>
      <c r="T1239" s="6">
        <v>26.05827365</v>
      </c>
      <c r="AJ1239" s="4" t="s">
        <v>910</v>
      </c>
      <c r="AK1239" s="4" t="s">
        <v>977</v>
      </c>
      <c r="AL1239" s="4" t="s">
        <v>44</v>
      </c>
      <c r="AM1239" s="4" t="s">
        <v>44</v>
      </c>
      <c r="AN1239" s="4">
        <v>92.530006835709997</v>
      </c>
    </row>
    <row r="1240" spans="1:40">
      <c r="A1240" s="27" t="s">
        <v>87</v>
      </c>
      <c r="B1240" s="27" t="s">
        <v>61</v>
      </c>
      <c r="C1240" s="54"/>
      <c r="D1240" s="28" t="s">
        <v>49</v>
      </c>
      <c r="E1240" s="29">
        <v>44649</v>
      </c>
      <c r="F1240" s="29">
        <v>44649</v>
      </c>
      <c r="G1240" s="28" t="s">
        <v>312</v>
      </c>
      <c r="H1240" s="28" t="s">
        <v>518</v>
      </c>
      <c r="I1240" s="28" t="s">
        <v>154</v>
      </c>
      <c r="J1240" s="28" t="s">
        <v>437</v>
      </c>
      <c r="K1240" s="28">
        <v>10</v>
      </c>
      <c r="L1240" s="258">
        <v>44649</v>
      </c>
      <c r="M1240" s="28" t="s">
        <v>224</v>
      </c>
      <c r="N1240" s="28">
        <v>47</v>
      </c>
      <c r="O1240" s="28">
        <v>5</v>
      </c>
      <c r="P1240" s="29">
        <v>44650</v>
      </c>
      <c r="Q1240" s="32" t="s">
        <v>47</v>
      </c>
      <c r="R1240" s="32" t="s">
        <v>47</v>
      </c>
      <c r="S1240" s="32">
        <v>27.908003050000001</v>
      </c>
      <c r="T1240" s="32">
        <v>28.211860309999999</v>
      </c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8"/>
      <c r="AG1240" s="28"/>
      <c r="AH1240" s="28"/>
      <c r="AI1240" s="28"/>
      <c r="AJ1240" s="28" t="s">
        <v>938</v>
      </c>
      <c r="AK1240" s="28" t="s">
        <v>978</v>
      </c>
      <c r="AL1240" s="28" t="s">
        <v>44</v>
      </c>
      <c r="AM1240" s="28" t="s">
        <v>44</v>
      </c>
      <c r="AN1240" s="28">
        <v>92.091907479946002</v>
      </c>
    </row>
    <row r="1241" spans="1:40">
      <c r="A1241" s="10" t="s">
        <v>810</v>
      </c>
      <c r="B1241" s="10" t="s">
        <v>811</v>
      </c>
      <c r="D1241" s="4" t="s">
        <v>42</v>
      </c>
      <c r="E1241" s="5">
        <v>44655</v>
      </c>
      <c r="F1241" s="5">
        <v>44656</v>
      </c>
      <c r="G1241" s="4" t="s">
        <v>312</v>
      </c>
      <c r="H1241" s="4" t="s">
        <v>518</v>
      </c>
      <c r="I1241" s="4" t="s">
        <v>154</v>
      </c>
      <c r="J1241" s="4" t="s">
        <v>437</v>
      </c>
      <c r="K1241" s="4">
        <v>10</v>
      </c>
      <c r="L1241" s="5">
        <v>44656</v>
      </c>
      <c r="M1241" s="4" t="s">
        <v>224</v>
      </c>
      <c r="N1241" s="4">
        <v>52</v>
      </c>
      <c r="O1241" s="4">
        <v>5</v>
      </c>
      <c r="P1241" s="5">
        <v>44656</v>
      </c>
      <c r="Q1241" s="6" t="s">
        <v>47</v>
      </c>
      <c r="R1241" s="6" t="s">
        <v>47</v>
      </c>
      <c r="S1241" s="6">
        <v>28.389363750000001</v>
      </c>
      <c r="T1241" s="6">
        <v>28.517161829999999</v>
      </c>
      <c r="AJ1241" s="4" t="s">
        <v>979</v>
      </c>
      <c r="AK1241" s="4" t="s">
        <v>980</v>
      </c>
      <c r="AL1241" s="4" t="s">
        <v>44</v>
      </c>
      <c r="AM1241" s="4" t="s">
        <v>44</v>
      </c>
      <c r="AN1241" s="4">
        <v>107.46428097095701</v>
      </c>
    </row>
    <row r="1242" spans="1:40">
      <c r="A1242" s="10" t="s">
        <v>810</v>
      </c>
      <c r="B1242" s="10" t="s">
        <v>811</v>
      </c>
      <c r="D1242" s="4" t="s">
        <v>49</v>
      </c>
      <c r="E1242" s="5">
        <v>44655</v>
      </c>
      <c r="F1242" s="5">
        <v>44656</v>
      </c>
      <c r="G1242" s="4" t="s">
        <v>312</v>
      </c>
      <c r="H1242" s="4" t="s">
        <v>518</v>
      </c>
      <c r="I1242" s="4" t="s">
        <v>154</v>
      </c>
      <c r="J1242" s="4" t="s">
        <v>437</v>
      </c>
      <c r="K1242" s="4">
        <v>10</v>
      </c>
      <c r="L1242" s="5">
        <v>44656</v>
      </c>
      <c r="M1242" s="4" t="s">
        <v>224</v>
      </c>
      <c r="N1242" s="4">
        <v>53</v>
      </c>
      <c r="O1242" s="4">
        <v>5</v>
      </c>
      <c r="P1242" s="5">
        <v>44656</v>
      </c>
      <c r="Q1242" s="6" t="s">
        <v>47</v>
      </c>
      <c r="R1242" s="6">
        <v>39.290411169999999</v>
      </c>
      <c r="S1242" s="6">
        <v>26.399559029999999</v>
      </c>
      <c r="T1242" s="6">
        <v>26.275880520000001</v>
      </c>
      <c r="AJ1242" s="4" t="s">
        <v>979</v>
      </c>
      <c r="AK1242" s="4" t="s">
        <v>981</v>
      </c>
      <c r="AL1242" s="4" t="s">
        <v>44</v>
      </c>
      <c r="AM1242" s="4" t="s">
        <v>44</v>
      </c>
      <c r="AN1242" s="4">
        <v>107.46428097095701</v>
      </c>
    </row>
    <row r="1243" spans="1:40">
      <c r="A1243" s="10" t="s">
        <v>941</v>
      </c>
      <c r="B1243" s="10" t="s">
        <v>811</v>
      </c>
      <c r="D1243" s="4" t="s">
        <v>42</v>
      </c>
      <c r="E1243" s="5">
        <v>44655</v>
      </c>
      <c r="F1243" s="5">
        <v>44656</v>
      </c>
      <c r="G1243" s="4" t="s">
        <v>312</v>
      </c>
      <c r="H1243" s="4" t="s">
        <v>518</v>
      </c>
      <c r="I1243" s="4" t="s">
        <v>154</v>
      </c>
      <c r="J1243" s="4" t="s">
        <v>437</v>
      </c>
      <c r="K1243" s="4">
        <v>10</v>
      </c>
      <c r="L1243" s="5">
        <v>44656</v>
      </c>
      <c r="M1243" s="4" t="s">
        <v>224</v>
      </c>
      <c r="N1243" s="4">
        <v>53</v>
      </c>
      <c r="O1243" s="4">
        <v>5</v>
      </c>
      <c r="P1243" s="5">
        <v>44656</v>
      </c>
      <c r="Q1243" s="6">
        <v>38.656663700000003</v>
      </c>
      <c r="R1243" s="6">
        <v>38.113125869999998</v>
      </c>
      <c r="S1243" s="6">
        <v>29.080387009999999</v>
      </c>
      <c r="T1243" s="6">
        <v>29.18754775</v>
      </c>
      <c r="AJ1243" s="4" t="s">
        <v>979</v>
      </c>
      <c r="AK1243" s="4" t="s">
        <v>982</v>
      </c>
      <c r="AL1243" s="4" t="s">
        <v>44</v>
      </c>
      <c r="AM1243" s="4" t="s">
        <v>44</v>
      </c>
      <c r="AN1243" s="4">
        <v>107.46428097095701</v>
      </c>
    </row>
    <row r="1244" spans="1:40">
      <c r="A1244" s="10" t="s">
        <v>941</v>
      </c>
      <c r="B1244" s="10" t="s">
        <v>811</v>
      </c>
      <c r="D1244" s="4" t="s">
        <v>49</v>
      </c>
      <c r="E1244" s="5">
        <v>44655</v>
      </c>
      <c r="F1244" s="5">
        <v>44656</v>
      </c>
      <c r="G1244" s="4" t="s">
        <v>312</v>
      </c>
      <c r="H1244" s="4" t="s">
        <v>518</v>
      </c>
      <c r="I1244" s="4" t="s">
        <v>154</v>
      </c>
      <c r="J1244" s="4" t="s">
        <v>437</v>
      </c>
      <c r="K1244" s="4">
        <v>10</v>
      </c>
      <c r="L1244" s="5">
        <v>44656</v>
      </c>
      <c r="M1244" s="4" t="s">
        <v>224</v>
      </c>
      <c r="N1244" s="4">
        <v>60</v>
      </c>
      <c r="O1244" s="4">
        <v>5</v>
      </c>
      <c r="P1244" s="5">
        <v>44656</v>
      </c>
      <c r="Q1244" s="6">
        <v>35.334469140000003</v>
      </c>
      <c r="R1244" s="6">
        <v>36.286647360000003</v>
      </c>
      <c r="S1244" s="6">
        <v>28.954161070000001</v>
      </c>
      <c r="T1244" s="6">
        <v>29.0250895</v>
      </c>
      <c r="AJ1244" s="4" t="s">
        <v>979</v>
      </c>
      <c r="AK1244" s="4" t="s">
        <v>983</v>
      </c>
      <c r="AL1244" s="4" t="s">
        <v>44</v>
      </c>
      <c r="AM1244" s="4" t="s">
        <v>44</v>
      </c>
      <c r="AN1244" s="4">
        <v>107.46428097095701</v>
      </c>
    </row>
    <row r="1245" spans="1:40">
      <c r="A1245" s="10" t="s">
        <v>205</v>
      </c>
      <c r="B1245" s="10" t="s">
        <v>200</v>
      </c>
      <c r="D1245" s="4" t="s">
        <v>49</v>
      </c>
      <c r="E1245" s="5">
        <v>44656</v>
      </c>
      <c r="F1245" s="5">
        <v>44656</v>
      </c>
      <c r="G1245" s="4" t="s">
        <v>312</v>
      </c>
      <c r="H1245" s="4" t="s">
        <v>518</v>
      </c>
      <c r="I1245" s="4" t="s">
        <v>154</v>
      </c>
      <c r="J1245" s="4" t="s">
        <v>437</v>
      </c>
      <c r="K1245" s="4">
        <v>10</v>
      </c>
      <c r="L1245" s="5">
        <v>44656</v>
      </c>
      <c r="M1245" s="4" t="s">
        <v>224</v>
      </c>
      <c r="N1245" s="4">
        <v>51</v>
      </c>
      <c r="O1245" s="4">
        <v>5</v>
      </c>
      <c r="P1245" s="5">
        <v>44657</v>
      </c>
      <c r="Q1245" s="6">
        <v>34.614836050000001</v>
      </c>
      <c r="R1245" s="6">
        <v>34.522068310000002</v>
      </c>
      <c r="S1245" s="6">
        <v>27.337528410000001</v>
      </c>
      <c r="T1245" s="6">
        <v>27.445315959999999</v>
      </c>
      <c r="AJ1245" s="4" t="s">
        <v>984</v>
      </c>
      <c r="AK1245" s="4" t="s">
        <v>985</v>
      </c>
      <c r="AL1245" s="4" t="s">
        <v>44</v>
      </c>
      <c r="AM1245" s="4" t="s">
        <v>44</v>
      </c>
      <c r="AN1245" s="4">
        <v>94.263410564896503</v>
      </c>
    </row>
    <row r="1246" spans="1:40">
      <c r="A1246" s="10" t="s">
        <v>235</v>
      </c>
      <c r="B1246" s="10" t="s">
        <v>200</v>
      </c>
      <c r="D1246" s="4" t="s">
        <v>49</v>
      </c>
      <c r="E1246" s="5">
        <v>44656</v>
      </c>
      <c r="F1246" s="5">
        <v>44656</v>
      </c>
      <c r="G1246" s="4" t="s">
        <v>312</v>
      </c>
      <c r="H1246" s="4" t="s">
        <v>518</v>
      </c>
      <c r="I1246" s="4" t="s">
        <v>154</v>
      </c>
      <c r="J1246" s="4" t="s">
        <v>437</v>
      </c>
      <c r="K1246" s="4">
        <v>10</v>
      </c>
      <c r="L1246" s="5">
        <v>44656</v>
      </c>
      <c r="M1246" s="4" t="s">
        <v>224</v>
      </c>
      <c r="N1246" s="4">
        <v>52</v>
      </c>
      <c r="O1246" s="4">
        <v>5</v>
      </c>
      <c r="P1246" s="5">
        <v>44657</v>
      </c>
      <c r="Q1246" s="6" t="s">
        <v>47</v>
      </c>
      <c r="R1246" s="6" t="s">
        <v>47</v>
      </c>
      <c r="S1246" s="6">
        <v>26.12</v>
      </c>
      <c r="T1246" s="6">
        <v>25.76</v>
      </c>
      <c r="AJ1246" s="4" t="s">
        <v>986</v>
      </c>
      <c r="AK1246" s="4" t="s">
        <v>987</v>
      </c>
      <c r="AL1246" s="4" t="s">
        <v>44</v>
      </c>
      <c r="AM1246" s="4" t="s">
        <v>44</v>
      </c>
      <c r="AN1246" s="4">
        <v>77.231057367569605</v>
      </c>
    </row>
    <row r="1247" spans="1:40">
      <c r="A1247" s="10" t="s">
        <v>207</v>
      </c>
      <c r="B1247" s="10" t="s">
        <v>200</v>
      </c>
      <c r="D1247" s="4" t="s">
        <v>49</v>
      </c>
      <c r="E1247" s="5">
        <v>44656</v>
      </c>
      <c r="F1247" s="5">
        <v>44656</v>
      </c>
      <c r="G1247" s="4" t="s">
        <v>312</v>
      </c>
      <c r="H1247" s="4" t="s">
        <v>518</v>
      </c>
      <c r="I1247" s="4" t="s">
        <v>154</v>
      </c>
      <c r="J1247" s="4" t="s">
        <v>437</v>
      </c>
      <c r="K1247" s="4">
        <v>10</v>
      </c>
      <c r="L1247" s="5">
        <v>44656</v>
      </c>
      <c r="M1247" s="4" t="s">
        <v>224</v>
      </c>
      <c r="N1247" s="4">
        <v>51</v>
      </c>
      <c r="O1247" s="4">
        <v>5</v>
      </c>
      <c r="P1247" s="5">
        <v>44657</v>
      </c>
      <c r="Q1247" s="6" t="s">
        <v>47</v>
      </c>
      <c r="R1247" s="6" t="s">
        <v>47</v>
      </c>
      <c r="S1247" s="6">
        <v>26.18</v>
      </c>
      <c r="T1247" s="6">
        <v>25.93</v>
      </c>
      <c r="AJ1247" s="4" t="s">
        <v>986</v>
      </c>
      <c r="AK1247" s="4" t="s">
        <v>988</v>
      </c>
      <c r="AL1247" s="4" t="s">
        <v>44</v>
      </c>
      <c r="AM1247" s="4" t="s">
        <v>44</v>
      </c>
      <c r="AN1247" s="4">
        <v>77.231057367569605</v>
      </c>
    </row>
    <row r="1248" spans="1:40">
      <c r="A1248" s="10" t="s">
        <v>203</v>
      </c>
      <c r="B1248" s="10" t="s">
        <v>200</v>
      </c>
      <c r="D1248" s="4" t="s">
        <v>49</v>
      </c>
      <c r="E1248" s="5">
        <v>44656</v>
      </c>
      <c r="F1248" s="5">
        <v>44656</v>
      </c>
      <c r="G1248" s="4" t="s">
        <v>312</v>
      </c>
      <c r="H1248" s="4" t="s">
        <v>518</v>
      </c>
      <c r="I1248" s="4" t="s">
        <v>154</v>
      </c>
      <c r="J1248" s="4" t="s">
        <v>437</v>
      </c>
      <c r="K1248" s="4">
        <v>10</v>
      </c>
      <c r="L1248" s="5">
        <v>44656</v>
      </c>
      <c r="M1248" s="4" t="s">
        <v>224</v>
      </c>
      <c r="N1248" s="4">
        <v>53</v>
      </c>
      <c r="O1248" s="4">
        <v>5</v>
      </c>
      <c r="P1248" s="5">
        <v>44657</v>
      </c>
      <c r="Q1248" s="6" t="s">
        <v>47</v>
      </c>
      <c r="R1248" s="6" t="s">
        <v>47</v>
      </c>
      <c r="S1248" s="6">
        <v>25.85</v>
      </c>
      <c r="T1248" s="6">
        <v>25.87</v>
      </c>
      <c r="AJ1248" s="4" t="s">
        <v>986</v>
      </c>
      <c r="AK1248" s="4" t="s">
        <v>989</v>
      </c>
      <c r="AL1248" s="4" t="s">
        <v>44</v>
      </c>
      <c r="AM1248" s="4" t="s">
        <v>44</v>
      </c>
      <c r="AN1248" s="4">
        <v>77.231057367569605</v>
      </c>
    </row>
    <row r="1249" spans="1:40">
      <c r="A1249" s="10" t="s">
        <v>163</v>
      </c>
      <c r="B1249" s="10" t="s">
        <v>59</v>
      </c>
      <c r="D1249" s="4" t="s">
        <v>49</v>
      </c>
      <c r="E1249" s="5">
        <v>44658</v>
      </c>
      <c r="F1249" s="5">
        <v>44658</v>
      </c>
      <c r="G1249" s="4" t="s">
        <v>312</v>
      </c>
      <c r="H1249" s="4" t="s">
        <v>518</v>
      </c>
      <c r="I1249" s="4" t="s">
        <v>154</v>
      </c>
      <c r="J1249" s="4" t="s">
        <v>437</v>
      </c>
      <c r="K1249" s="4">
        <v>10</v>
      </c>
      <c r="L1249" s="5">
        <v>44658</v>
      </c>
      <c r="M1249" s="4" t="s">
        <v>224</v>
      </c>
      <c r="N1249" s="4">
        <v>50</v>
      </c>
      <c r="O1249" s="4">
        <v>5</v>
      </c>
      <c r="P1249" s="5">
        <v>44658</v>
      </c>
      <c r="Q1249" s="6" t="s">
        <v>47</v>
      </c>
      <c r="R1249" s="6" t="s">
        <v>47</v>
      </c>
      <c r="S1249" s="6">
        <v>28.44419568</v>
      </c>
      <c r="T1249" s="6">
        <v>28.326040070000001</v>
      </c>
      <c r="AJ1249" s="4" t="s">
        <v>984</v>
      </c>
      <c r="AK1249" s="4" t="s">
        <v>990</v>
      </c>
      <c r="AL1249" s="4" t="s">
        <v>44</v>
      </c>
      <c r="AM1249" s="4" t="s">
        <v>44</v>
      </c>
      <c r="AN1249" s="4">
        <v>94.263410564896503</v>
      </c>
    </row>
    <row r="1250" spans="1:40">
      <c r="A1250" s="10" t="s">
        <v>123</v>
      </c>
      <c r="B1250" s="10" t="s">
        <v>59</v>
      </c>
      <c r="D1250" s="4" t="s">
        <v>49</v>
      </c>
      <c r="E1250" s="5">
        <v>44658</v>
      </c>
      <c r="F1250" s="5">
        <v>44658</v>
      </c>
      <c r="G1250" s="4" t="s">
        <v>312</v>
      </c>
      <c r="H1250" s="4" t="s">
        <v>518</v>
      </c>
      <c r="I1250" s="4" t="s">
        <v>154</v>
      </c>
      <c r="J1250" s="4" t="s">
        <v>437</v>
      </c>
      <c r="K1250" s="4">
        <v>10</v>
      </c>
      <c r="L1250" s="5">
        <v>44658</v>
      </c>
      <c r="M1250" s="4" t="s">
        <v>224</v>
      </c>
      <c r="N1250" s="4">
        <v>48</v>
      </c>
      <c r="O1250" s="4">
        <v>5</v>
      </c>
      <c r="P1250" s="5">
        <v>44658</v>
      </c>
      <c r="Q1250" s="6" t="s">
        <v>47</v>
      </c>
      <c r="R1250" s="6" t="s">
        <v>47</v>
      </c>
      <c r="S1250" s="6">
        <v>28.659592400000001</v>
      </c>
      <c r="T1250" s="6">
        <v>28.619057909999999</v>
      </c>
      <c r="AJ1250" s="4" t="s">
        <v>984</v>
      </c>
      <c r="AK1250" s="4" t="s">
        <v>991</v>
      </c>
      <c r="AL1250" s="4" t="s">
        <v>44</v>
      </c>
      <c r="AM1250" s="4" t="s">
        <v>44</v>
      </c>
      <c r="AN1250" s="4">
        <v>94.263410564896503</v>
      </c>
    </row>
    <row r="1251" spans="1:40">
      <c r="A1251" s="10" t="s">
        <v>152</v>
      </c>
      <c r="B1251" s="10" t="s">
        <v>59</v>
      </c>
      <c r="D1251" s="4" t="s">
        <v>49</v>
      </c>
      <c r="E1251" s="5">
        <v>44658</v>
      </c>
      <c r="F1251" s="5">
        <v>44658</v>
      </c>
      <c r="G1251" s="4" t="s">
        <v>312</v>
      </c>
      <c r="H1251" s="4" t="s">
        <v>518</v>
      </c>
      <c r="I1251" s="4" t="s">
        <v>154</v>
      </c>
      <c r="J1251" s="4" t="s">
        <v>437</v>
      </c>
      <c r="K1251" s="4">
        <v>10</v>
      </c>
      <c r="L1251" s="5">
        <v>44658</v>
      </c>
      <c r="M1251" s="4" t="s">
        <v>224</v>
      </c>
      <c r="N1251" s="4">
        <v>50</v>
      </c>
      <c r="O1251" s="4">
        <v>5</v>
      </c>
      <c r="P1251" s="5">
        <v>44658</v>
      </c>
      <c r="Q1251" s="6">
        <v>38.224733319999999</v>
      </c>
      <c r="R1251" s="6">
        <v>39.343251010000003</v>
      </c>
      <c r="S1251" s="6">
        <v>29.17552693</v>
      </c>
      <c r="T1251" s="6">
        <v>28.88779409</v>
      </c>
      <c r="AJ1251" s="4" t="s">
        <v>984</v>
      </c>
      <c r="AK1251" s="4" t="s">
        <v>992</v>
      </c>
      <c r="AL1251" s="4" t="s">
        <v>44</v>
      </c>
      <c r="AM1251" s="4" t="s">
        <v>44</v>
      </c>
      <c r="AN1251" s="4">
        <v>94.263410564896503</v>
      </c>
    </row>
    <row r="1252" spans="1:40">
      <c r="A1252" s="10" t="s">
        <v>349</v>
      </c>
      <c r="B1252" s="10" t="s">
        <v>59</v>
      </c>
      <c r="D1252" s="4" t="s">
        <v>49</v>
      </c>
      <c r="E1252" s="5">
        <v>44658</v>
      </c>
      <c r="F1252" s="5">
        <v>44658</v>
      </c>
      <c r="G1252" s="4" t="s">
        <v>312</v>
      </c>
      <c r="H1252" s="4" t="s">
        <v>518</v>
      </c>
      <c r="I1252" s="4" t="s">
        <v>154</v>
      </c>
      <c r="J1252" s="4" t="s">
        <v>437</v>
      </c>
      <c r="K1252" s="4">
        <v>10</v>
      </c>
      <c r="L1252" s="5">
        <v>44658</v>
      </c>
      <c r="M1252" s="4" t="s">
        <v>224</v>
      </c>
      <c r="N1252" s="4">
        <v>48</v>
      </c>
      <c r="O1252" s="4">
        <v>5</v>
      </c>
      <c r="P1252" s="5">
        <v>44658</v>
      </c>
      <c r="Q1252" s="6">
        <v>38.928454340000002</v>
      </c>
      <c r="R1252" s="6" t="s">
        <v>47</v>
      </c>
      <c r="S1252" s="6">
        <v>27.669315900000001</v>
      </c>
      <c r="T1252" s="6">
        <v>27.699263309999999</v>
      </c>
      <c r="AJ1252" s="4" t="s">
        <v>984</v>
      </c>
      <c r="AK1252" s="4" t="s">
        <v>993</v>
      </c>
      <c r="AL1252" s="4" t="s">
        <v>44</v>
      </c>
      <c r="AM1252" s="4" t="s">
        <v>44</v>
      </c>
      <c r="AN1252" s="4">
        <v>94.263410564896503</v>
      </c>
    </row>
    <row r="1253" spans="1:40">
      <c r="A1253" s="10" t="s">
        <v>163</v>
      </c>
      <c r="B1253" s="10" t="s">
        <v>59</v>
      </c>
      <c r="D1253" s="4" t="s">
        <v>42</v>
      </c>
      <c r="E1253" s="5">
        <v>44657</v>
      </c>
      <c r="F1253" s="5">
        <v>44657</v>
      </c>
      <c r="G1253" s="4" t="s">
        <v>312</v>
      </c>
      <c r="H1253" s="4" t="s">
        <v>518</v>
      </c>
      <c r="I1253" s="4" t="s">
        <v>154</v>
      </c>
      <c r="J1253" s="4" t="s">
        <v>437</v>
      </c>
      <c r="K1253" s="4">
        <v>10</v>
      </c>
      <c r="L1253" s="5">
        <v>44657</v>
      </c>
      <c r="M1253" s="4" t="s">
        <v>224</v>
      </c>
      <c r="N1253" s="4">
        <v>45.8</v>
      </c>
      <c r="O1253" s="4">
        <v>5</v>
      </c>
      <c r="P1253" s="5">
        <v>44658</v>
      </c>
      <c r="Q1253" s="6" t="s">
        <v>47</v>
      </c>
      <c r="R1253" s="6" t="s">
        <v>47</v>
      </c>
      <c r="S1253" s="6">
        <v>26.337485300000001</v>
      </c>
      <c r="T1253" s="6">
        <v>26.241855300000001</v>
      </c>
      <c r="AJ1253" s="4" t="s">
        <v>984</v>
      </c>
      <c r="AK1253" s="4" t="s">
        <v>994</v>
      </c>
      <c r="AL1253" s="4" t="s">
        <v>44</v>
      </c>
      <c r="AM1253" s="4" t="s">
        <v>44</v>
      </c>
      <c r="AN1253" s="4">
        <v>94.263410564896503</v>
      </c>
    </row>
    <row r="1254" spans="1:40">
      <c r="A1254" s="10" t="s">
        <v>152</v>
      </c>
      <c r="B1254" s="10" t="s">
        <v>59</v>
      </c>
      <c r="D1254" s="4" t="s">
        <v>42</v>
      </c>
      <c r="E1254" s="5">
        <v>44657</v>
      </c>
      <c r="F1254" s="5">
        <v>44657</v>
      </c>
      <c r="G1254" s="4" t="s">
        <v>312</v>
      </c>
      <c r="H1254" s="4" t="s">
        <v>518</v>
      </c>
      <c r="I1254" s="4" t="s">
        <v>154</v>
      </c>
      <c r="J1254" s="4" t="s">
        <v>437</v>
      </c>
      <c r="K1254" s="4">
        <v>10</v>
      </c>
      <c r="L1254" s="5">
        <v>44657</v>
      </c>
      <c r="M1254" s="4" t="s">
        <v>224</v>
      </c>
      <c r="N1254" s="4">
        <v>45.7</v>
      </c>
      <c r="O1254" s="4">
        <v>5</v>
      </c>
      <c r="P1254" s="5">
        <v>44658</v>
      </c>
      <c r="Q1254" s="6">
        <v>39.83059222</v>
      </c>
      <c r="R1254" s="6" t="s">
        <v>47</v>
      </c>
      <c r="S1254" s="6">
        <v>26.68501178</v>
      </c>
      <c r="T1254" s="6">
        <v>26.359351100000001</v>
      </c>
      <c r="AJ1254" s="4" t="s">
        <v>984</v>
      </c>
      <c r="AK1254" s="4" t="s">
        <v>995</v>
      </c>
      <c r="AL1254" s="4" t="s">
        <v>44</v>
      </c>
      <c r="AM1254" s="4" t="s">
        <v>44</v>
      </c>
      <c r="AN1254" s="4">
        <v>94.263410564896503</v>
      </c>
    </row>
    <row r="1255" spans="1:40">
      <c r="A1255" s="10" t="s">
        <v>282</v>
      </c>
      <c r="B1255" s="10" t="s">
        <v>200</v>
      </c>
      <c r="D1255" s="4" t="s">
        <v>49</v>
      </c>
      <c r="E1255" s="5">
        <v>44654</v>
      </c>
      <c r="F1255" s="5">
        <v>44656</v>
      </c>
      <c r="G1255" s="4" t="s">
        <v>312</v>
      </c>
      <c r="H1255" s="4" t="s">
        <v>518</v>
      </c>
      <c r="I1255" s="4" t="s">
        <v>154</v>
      </c>
      <c r="J1255" s="4" t="s">
        <v>437</v>
      </c>
      <c r="K1255" s="4">
        <v>10</v>
      </c>
      <c r="L1255" s="5">
        <v>44656</v>
      </c>
      <c r="M1255" s="4" t="s">
        <v>224</v>
      </c>
      <c r="N1255" s="4">
        <v>51</v>
      </c>
      <c r="O1255" s="4">
        <v>5</v>
      </c>
      <c r="P1255" s="5">
        <v>44656</v>
      </c>
      <c r="Q1255" s="6" t="s">
        <v>47</v>
      </c>
      <c r="R1255" s="6" t="s">
        <v>47</v>
      </c>
      <c r="S1255" s="6">
        <v>28.03710602</v>
      </c>
      <c r="T1255" s="6">
        <v>28.219403289999999</v>
      </c>
      <c r="AJ1255" s="4" t="s">
        <v>979</v>
      </c>
      <c r="AK1255" s="4" t="s">
        <v>996</v>
      </c>
      <c r="AL1255" s="4" t="s">
        <v>44</v>
      </c>
      <c r="AM1255" s="4" t="s">
        <v>44</v>
      </c>
      <c r="AN1255" s="4">
        <v>107.46428097095701</v>
      </c>
    </row>
    <row r="1256" spans="1:40">
      <c r="A1256" s="10" t="s">
        <v>273</v>
      </c>
      <c r="B1256" s="10" t="s">
        <v>200</v>
      </c>
      <c r="D1256" s="4" t="s">
        <v>49</v>
      </c>
      <c r="E1256" s="5">
        <v>44654</v>
      </c>
      <c r="F1256" s="5">
        <v>44656</v>
      </c>
      <c r="G1256" s="4" t="s">
        <v>312</v>
      </c>
      <c r="H1256" s="4" t="s">
        <v>518</v>
      </c>
      <c r="I1256" s="4" t="s">
        <v>154</v>
      </c>
      <c r="J1256" s="4" t="s">
        <v>437</v>
      </c>
      <c r="K1256" s="4">
        <v>10</v>
      </c>
      <c r="L1256" s="5">
        <v>44656</v>
      </c>
      <c r="M1256" s="4" t="s">
        <v>224</v>
      </c>
      <c r="N1256" s="4">
        <v>53</v>
      </c>
      <c r="O1256" s="4">
        <v>5</v>
      </c>
      <c r="P1256" s="5">
        <v>44656</v>
      </c>
      <c r="Q1256" s="6">
        <v>30.46899251</v>
      </c>
      <c r="R1256" s="6">
        <v>30.78686905</v>
      </c>
      <c r="S1256" s="6">
        <v>27.003167130000001</v>
      </c>
      <c r="T1256" s="6">
        <v>27.354334059999999</v>
      </c>
      <c r="AJ1256" s="4" t="s">
        <v>979</v>
      </c>
      <c r="AK1256" s="4" t="s">
        <v>997</v>
      </c>
      <c r="AL1256" s="4" t="s">
        <v>44</v>
      </c>
      <c r="AM1256" s="4" t="s">
        <v>44</v>
      </c>
      <c r="AN1256" s="4">
        <v>107.46428097095701</v>
      </c>
    </row>
    <row r="1257" spans="1:40">
      <c r="A1257" s="10" t="s">
        <v>58</v>
      </c>
      <c r="B1257" s="10" t="s">
        <v>59</v>
      </c>
      <c r="D1257" s="4" t="s">
        <v>42</v>
      </c>
      <c r="E1257" s="5">
        <v>44657</v>
      </c>
      <c r="F1257" s="5">
        <v>44657</v>
      </c>
      <c r="G1257" s="4" t="s">
        <v>312</v>
      </c>
      <c r="H1257" s="4" t="s">
        <v>518</v>
      </c>
      <c r="I1257" s="4" t="s">
        <v>154</v>
      </c>
      <c r="J1257" s="4" t="s">
        <v>437</v>
      </c>
      <c r="K1257" s="4">
        <v>10</v>
      </c>
      <c r="L1257" s="5">
        <v>44657</v>
      </c>
      <c r="M1257" s="4" t="s">
        <v>224</v>
      </c>
      <c r="N1257" s="4">
        <v>46</v>
      </c>
      <c r="O1257" s="4">
        <v>5</v>
      </c>
      <c r="P1257" s="5">
        <v>44658</v>
      </c>
      <c r="Q1257" s="6" t="s">
        <v>47</v>
      </c>
      <c r="R1257" s="6" t="s">
        <v>47</v>
      </c>
      <c r="S1257" s="6">
        <v>26.890920009999999</v>
      </c>
      <c r="T1257" s="6">
        <v>26.90714264</v>
      </c>
      <c r="AJ1257" s="4" t="s">
        <v>984</v>
      </c>
      <c r="AK1257" s="4" t="s">
        <v>998</v>
      </c>
      <c r="AL1257" s="4" t="s">
        <v>44</v>
      </c>
      <c r="AM1257" s="4" t="s">
        <v>44</v>
      </c>
      <c r="AN1257" s="4">
        <v>94.263410564896503</v>
      </c>
    </row>
    <row r="1258" spans="1:40">
      <c r="A1258" s="10" t="s">
        <v>58</v>
      </c>
      <c r="B1258" s="10" t="s">
        <v>59</v>
      </c>
      <c r="D1258" s="4" t="s">
        <v>49</v>
      </c>
      <c r="E1258" s="5">
        <v>44657</v>
      </c>
      <c r="F1258" s="5">
        <v>44657</v>
      </c>
      <c r="G1258" s="4" t="s">
        <v>312</v>
      </c>
      <c r="H1258" s="4" t="s">
        <v>518</v>
      </c>
      <c r="I1258" s="4" t="s">
        <v>154</v>
      </c>
      <c r="J1258" s="4" t="s">
        <v>437</v>
      </c>
      <c r="K1258" s="4">
        <v>10</v>
      </c>
      <c r="L1258" s="5">
        <v>44657</v>
      </c>
      <c r="M1258" s="4" t="s">
        <v>224</v>
      </c>
      <c r="N1258" s="4">
        <v>46.1</v>
      </c>
      <c r="O1258" s="4">
        <v>5</v>
      </c>
      <c r="P1258" s="5">
        <v>44658</v>
      </c>
      <c r="Q1258" s="6">
        <v>40.418959119999997</v>
      </c>
      <c r="R1258" s="6" t="s">
        <v>47</v>
      </c>
      <c r="S1258" s="6">
        <v>27.021979009999999</v>
      </c>
      <c r="T1258" s="6">
        <v>27.301602379999999</v>
      </c>
      <c r="AJ1258" s="4" t="s">
        <v>984</v>
      </c>
      <c r="AK1258" s="4" t="s">
        <v>999</v>
      </c>
      <c r="AL1258" s="4" t="s">
        <v>44</v>
      </c>
      <c r="AM1258" s="4" t="s">
        <v>44</v>
      </c>
      <c r="AN1258" s="4">
        <v>94.263410564896503</v>
      </c>
    </row>
    <row r="1259" spans="1:40">
      <c r="A1259" s="10" t="s">
        <v>232</v>
      </c>
      <c r="B1259" s="10" t="s">
        <v>200</v>
      </c>
      <c r="D1259" s="4" t="s">
        <v>49</v>
      </c>
      <c r="E1259" s="5">
        <v>44656</v>
      </c>
      <c r="F1259" s="5">
        <v>44656</v>
      </c>
      <c r="G1259" s="4" t="s">
        <v>312</v>
      </c>
      <c r="H1259" s="4" t="s">
        <v>518</v>
      </c>
      <c r="I1259" s="4" t="s">
        <v>154</v>
      </c>
      <c r="J1259" s="4" t="s">
        <v>437</v>
      </c>
      <c r="K1259" s="4">
        <v>10</v>
      </c>
      <c r="L1259" s="5">
        <v>44656</v>
      </c>
      <c r="M1259" s="4" t="s">
        <v>224</v>
      </c>
      <c r="N1259" s="4">
        <v>52</v>
      </c>
      <c r="O1259" s="4">
        <v>5</v>
      </c>
      <c r="P1259" s="5">
        <v>44657</v>
      </c>
      <c r="Q1259" s="6" t="s">
        <v>47</v>
      </c>
      <c r="R1259" s="6" t="s">
        <v>47</v>
      </c>
      <c r="S1259" s="6">
        <v>26.41</v>
      </c>
      <c r="T1259" s="6">
        <v>26.21</v>
      </c>
      <c r="AJ1259" s="4" t="s">
        <v>986</v>
      </c>
      <c r="AK1259" s="4" t="s">
        <v>1000</v>
      </c>
      <c r="AL1259" s="4" t="s">
        <v>44</v>
      </c>
      <c r="AM1259" s="4" t="s">
        <v>44</v>
      </c>
      <c r="AN1259" s="4">
        <v>77.231057367569605</v>
      </c>
    </row>
    <row r="1260" spans="1:40">
      <c r="A1260" s="10" t="s">
        <v>596</v>
      </c>
      <c r="B1260" s="10" t="s">
        <v>200</v>
      </c>
      <c r="D1260" s="4" t="s">
        <v>49</v>
      </c>
      <c r="E1260" s="5">
        <v>44656</v>
      </c>
      <c r="F1260" s="5">
        <v>44656</v>
      </c>
      <c r="G1260" s="4" t="s">
        <v>312</v>
      </c>
      <c r="H1260" s="4" t="s">
        <v>518</v>
      </c>
      <c r="I1260" s="4" t="s">
        <v>154</v>
      </c>
      <c r="J1260" s="4" t="s">
        <v>437</v>
      </c>
      <c r="K1260" s="4">
        <v>10</v>
      </c>
      <c r="L1260" s="5">
        <v>44656</v>
      </c>
      <c r="M1260" s="4" t="s">
        <v>224</v>
      </c>
      <c r="N1260" s="4">
        <v>52</v>
      </c>
      <c r="O1260" s="4">
        <v>5</v>
      </c>
      <c r="P1260" s="5">
        <v>44657</v>
      </c>
      <c r="Q1260" s="6" t="s">
        <v>47</v>
      </c>
      <c r="R1260" s="6" t="s">
        <v>47</v>
      </c>
      <c r="S1260" s="6">
        <v>25.75</v>
      </c>
      <c r="T1260" s="6">
        <v>25.78</v>
      </c>
      <c r="AJ1260" s="4" t="s">
        <v>986</v>
      </c>
      <c r="AK1260" s="4" t="s">
        <v>1001</v>
      </c>
      <c r="AL1260" s="4" t="s">
        <v>44</v>
      </c>
      <c r="AM1260" s="4" t="s">
        <v>44</v>
      </c>
      <c r="AN1260" s="4">
        <v>77.231057367569605</v>
      </c>
    </row>
    <row r="1261" spans="1:40">
      <c r="A1261" s="10" t="s">
        <v>275</v>
      </c>
      <c r="B1261" s="10" t="s">
        <v>200</v>
      </c>
      <c r="D1261" s="4" t="s">
        <v>49</v>
      </c>
      <c r="E1261" s="5">
        <v>44654</v>
      </c>
      <c r="F1261" s="5">
        <v>44656</v>
      </c>
      <c r="G1261" s="4" t="s">
        <v>312</v>
      </c>
      <c r="H1261" s="4" t="s">
        <v>518</v>
      </c>
      <c r="I1261" s="4" t="s">
        <v>154</v>
      </c>
      <c r="J1261" s="4" t="s">
        <v>437</v>
      </c>
      <c r="K1261" s="4">
        <v>10</v>
      </c>
      <c r="L1261" s="5">
        <v>44656</v>
      </c>
      <c r="M1261" s="4" t="s">
        <v>224</v>
      </c>
      <c r="N1261" s="4">
        <v>51</v>
      </c>
      <c r="O1261" s="4">
        <v>5</v>
      </c>
      <c r="P1261" s="5">
        <v>44656</v>
      </c>
      <c r="Q1261" s="6">
        <v>35.186328899999999</v>
      </c>
      <c r="R1261" s="6">
        <v>35.532523259999998</v>
      </c>
      <c r="S1261" s="6">
        <v>28.326737980000001</v>
      </c>
      <c r="T1261" s="6">
        <v>28.39213226</v>
      </c>
      <c r="AJ1261" s="4" t="s">
        <v>979</v>
      </c>
      <c r="AK1261" s="4" t="s">
        <v>1002</v>
      </c>
      <c r="AL1261" s="4" t="s">
        <v>44</v>
      </c>
      <c r="AM1261" s="4" t="s">
        <v>44</v>
      </c>
      <c r="AN1261" s="4">
        <v>107.46428097095701</v>
      </c>
    </row>
    <row r="1262" spans="1:40">
      <c r="A1262" s="10" t="s">
        <v>572</v>
      </c>
      <c r="B1262" s="10" t="s">
        <v>200</v>
      </c>
      <c r="D1262" s="4" t="s">
        <v>49</v>
      </c>
      <c r="E1262" s="5">
        <v>44654</v>
      </c>
      <c r="F1262" s="5">
        <v>44656</v>
      </c>
      <c r="G1262" s="4" t="s">
        <v>312</v>
      </c>
      <c r="H1262" s="4" t="s">
        <v>518</v>
      </c>
      <c r="I1262" s="4" t="s">
        <v>154</v>
      </c>
      <c r="J1262" s="4" t="s">
        <v>437</v>
      </c>
      <c r="K1262" s="4">
        <v>10</v>
      </c>
      <c r="L1262" s="5">
        <v>44656</v>
      </c>
      <c r="M1262" s="4" t="s">
        <v>224</v>
      </c>
      <c r="N1262" s="4">
        <v>60</v>
      </c>
      <c r="O1262" s="4">
        <v>5</v>
      </c>
      <c r="P1262" s="5">
        <v>44656</v>
      </c>
      <c r="Q1262" s="6" t="s">
        <v>47</v>
      </c>
      <c r="R1262" s="6" t="s">
        <v>47</v>
      </c>
      <c r="S1262" s="6">
        <v>25.41</v>
      </c>
      <c r="T1262" s="6">
        <v>25.32</v>
      </c>
      <c r="AJ1262" s="4" t="s">
        <v>986</v>
      </c>
      <c r="AK1262" s="4" t="s">
        <v>1003</v>
      </c>
      <c r="AL1262" s="4" t="s">
        <v>44</v>
      </c>
      <c r="AM1262" s="4" t="s">
        <v>44</v>
      </c>
      <c r="AN1262" s="4">
        <v>77.231057367569605</v>
      </c>
    </row>
    <row r="1263" spans="1:40">
      <c r="A1263" s="10" t="s">
        <v>602</v>
      </c>
      <c r="B1263" s="10" t="s">
        <v>200</v>
      </c>
      <c r="D1263" s="4" t="s">
        <v>49</v>
      </c>
      <c r="E1263" s="5">
        <v>44654</v>
      </c>
      <c r="F1263" s="5">
        <v>44656</v>
      </c>
      <c r="G1263" s="4" t="s">
        <v>312</v>
      </c>
      <c r="H1263" s="4" t="s">
        <v>518</v>
      </c>
      <c r="I1263" s="4" t="s">
        <v>154</v>
      </c>
      <c r="J1263" s="4" t="s">
        <v>437</v>
      </c>
      <c r="K1263" s="4">
        <v>10</v>
      </c>
      <c r="L1263" s="5">
        <v>44656</v>
      </c>
      <c r="M1263" s="4" t="s">
        <v>224</v>
      </c>
      <c r="N1263" s="4">
        <v>52</v>
      </c>
      <c r="O1263" s="4">
        <v>5</v>
      </c>
      <c r="P1263" s="5">
        <v>44656</v>
      </c>
      <c r="Q1263" s="6">
        <v>36.041758610000002</v>
      </c>
      <c r="R1263" s="6">
        <v>36.94833199</v>
      </c>
      <c r="S1263" s="6">
        <v>27.695078689999999</v>
      </c>
      <c r="T1263" s="6">
        <v>27.842936129999998</v>
      </c>
      <c r="AJ1263" s="4" t="s">
        <v>979</v>
      </c>
      <c r="AK1263" s="4" t="s">
        <v>1004</v>
      </c>
      <c r="AL1263" s="4" t="s">
        <v>44</v>
      </c>
      <c r="AM1263" s="4" t="s">
        <v>44</v>
      </c>
      <c r="AN1263" s="4">
        <v>107.46428097095701</v>
      </c>
    </row>
    <row r="1264" spans="1:40">
      <c r="A1264" s="10" t="s">
        <v>604</v>
      </c>
      <c r="B1264" s="10" t="s">
        <v>200</v>
      </c>
      <c r="D1264" s="4" t="s">
        <v>49</v>
      </c>
      <c r="E1264" s="5">
        <v>44654</v>
      </c>
      <c r="F1264" s="5">
        <v>44656</v>
      </c>
      <c r="G1264" s="4" t="s">
        <v>312</v>
      </c>
      <c r="H1264" s="4" t="s">
        <v>518</v>
      </c>
      <c r="I1264" s="4" t="s">
        <v>154</v>
      </c>
      <c r="J1264" s="4" t="s">
        <v>437</v>
      </c>
      <c r="K1264" s="4">
        <v>10</v>
      </c>
      <c r="L1264" s="5">
        <v>44656</v>
      </c>
      <c r="M1264" s="4" t="s">
        <v>224</v>
      </c>
      <c r="N1264" s="4">
        <v>53</v>
      </c>
      <c r="O1264" s="4">
        <v>5</v>
      </c>
      <c r="P1264" s="5">
        <v>44656</v>
      </c>
      <c r="Q1264" s="6">
        <v>34.640990199999997</v>
      </c>
      <c r="R1264" s="6">
        <v>33.673736349999999</v>
      </c>
      <c r="S1264" s="6">
        <v>28.75813393</v>
      </c>
      <c r="T1264" s="6">
        <v>28.196835100000001</v>
      </c>
      <c r="AJ1264" s="4" t="s">
        <v>979</v>
      </c>
      <c r="AK1264" s="4" t="s">
        <v>1005</v>
      </c>
      <c r="AL1264" s="4" t="s">
        <v>44</v>
      </c>
      <c r="AM1264" s="4" t="s">
        <v>44</v>
      </c>
      <c r="AN1264" s="4">
        <v>107.46428097095701</v>
      </c>
    </row>
    <row r="1265" spans="1:40">
      <c r="A1265" s="10" t="s">
        <v>209</v>
      </c>
      <c r="B1265" s="10" t="s">
        <v>200</v>
      </c>
      <c r="D1265" s="4" t="s">
        <v>49</v>
      </c>
      <c r="E1265" s="5">
        <v>44656</v>
      </c>
      <c r="F1265" s="5">
        <v>44656</v>
      </c>
      <c r="G1265" s="4" t="s">
        <v>312</v>
      </c>
      <c r="H1265" s="4" t="s">
        <v>518</v>
      </c>
      <c r="I1265" s="4" t="s">
        <v>154</v>
      </c>
      <c r="J1265" s="4" t="s">
        <v>437</v>
      </c>
      <c r="K1265" s="4">
        <v>10</v>
      </c>
      <c r="L1265" s="5">
        <v>44656</v>
      </c>
      <c r="M1265" s="4" t="s">
        <v>224</v>
      </c>
      <c r="N1265" s="4">
        <v>52</v>
      </c>
      <c r="O1265" s="4">
        <v>5</v>
      </c>
      <c r="P1265" s="5">
        <v>44657</v>
      </c>
      <c r="Q1265" s="6" t="s">
        <v>47</v>
      </c>
      <c r="R1265" s="6" t="s">
        <v>47</v>
      </c>
      <c r="S1265" s="6">
        <v>24.96</v>
      </c>
      <c r="T1265" s="6">
        <v>25.02</v>
      </c>
      <c r="AJ1265" s="4" t="s">
        <v>986</v>
      </c>
      <c r="AK1265" s="4" t="s">
        <v>1006</v>
      </c>
      <c r="AL1265" s="4" t="s">
        <v>44</v>
      </c>
      <c r="AM1265" s="4" t="s">
        <v>44</v>
      </c>
      <c r="AN1265" s="4">
        <v>77.231057367569605</v>
      </c>
    </row>
    <row r="1266" spans="1:40">
      <c r="A1266" s="10" t="s">
        <v>208</v>
      </c>
      <c r="B1266" s="10" t="s">
        <v>200</v>
      </c>
      <c r="D1266" s="4" t="s">
        <v>49</v>
      </c>
      <c r="E1266" s="5">
        <v>44656</v>
      </c>
      <c r="F1266" s="5">
        <v>44656</v>
      </c>
      <c r="G1266" s="4" t="s">
        <v>312</v>
      </c>
      <c r="H1266" s="4" t="s">
        <v>518</v>
      </c>
      <c r="I1266" s="4" t="s">
        <v>154</v>
      </c>
      <c r="J1266" s="4" t="s">
        <v>437</v>
      </c>
      <c r="K1266" s="4">
        <v>10</v>
      </c>
      <c r="L1266" s="5">
        <v>44656</v>
      </c>
      <c r="M1266" s="4" t="s">
        <v>224</v>
      </c>
      <c r="N1266" s="4">
        <v>53</v>
      </c>
      <c r="O1266" s="4">
        <v>5</v>
      </c>
      <c r="P1266" s="5">
        <v>44657</v>
      </c>
      <c r="Q1266" s="6" t="s">
        <v>47</v>
      </c>
      <c r="R1266" s="6" t="s">
        <v>47</v>
      </c>
      <c r="S1266" s="6">
        <v>26.51</v>
      </c>
      <c r="T1266" s="6">
        <v>26.7</v>
      </c>
      <c r="AJ1266" s="4" t="s">
        <v>986</v>
      </c>
      <c r="AK1266" s="4" t="s">
        <v>1007</v>
      </c>
      <c r="AL1266" s="4" t="s">
        <v>44</v>
      </c>
      <c r="AM1266" s="4" t="s">
        <v>44</v>
      </c>
      <c r="AN1266" s="4">
        <v>77.231057367569605</v>
      </c>
    </row>
    <row r="1267" spans="1:40">
      <c r="A1267" s="121" t="s">
        <v>277</v>
      </c>
      <c r="B1267" s="121" t="s">
        <v>200</v>
      </c>
      <c r="C1267" s="161"/>
      <c r="D1267" s="122" t="s">
        <v>49</v>
      </c>
      <c r="E1267" s="123">
        <v>44654</v>
      </c>
      <c r="F1267" s="123">
        <v>44656</v>
      </c>
      <c r="G1267" s="122" t="s">
        <v>312</v>
      </c>
      <c r="H1267" s="122" t="s">
        <v>518</v>
      </c>
      <c r="I1267" s="122" t="s">
        <v>154</v>
      </c>
      <c r="J1267" s="122" t="s">
        <v>437</v>
      </c>
      <c r="K1267" s="122">
        <v>10</v>
      </c>
      <c r="L1267" s="123">
        <v>44656</v>
      </c>
      <c r="M1267" s="122" t="s">
        <v>224</v>
      </c>
      <c r="N1267" s="122">
        <v>52</v>
      </c>
      <c r="O1267" s="122">
        <v>5</v>
      </c>
      <c r="P1267" s="123">
        <v>44656</v>
      </c>
      <c r="Q1267" s="150" t="s">
        <v>47</v>
      </c>
      <c r="R1267" s="150" t="s">
        <v>47</v>
      </c>
      <c r="S1267" s="150">
        <v>26.249192529999998</v>
      </c>
      <c r="T1267" s="150">
        <v>27.422291000000001</v>
      </c>
      <c r="U1267" s="121"/>
      <c r="V1267" s="121"/>
      <c r="W1267" s="121"/>
      <c r="X1267" s="121"/>
      <c r="Y1267" s="121"/>
      <c r="Z1267" s="121"/>
      <c r="AA1267" s="121"/>
      <c r="AB1267" s="121"/>
      <c r="AC1267" s="121"/>
      <c r="AD1267" s="121"/>
      <c r="AE1267" s="121"/>
      <c r="AF1267" s="122"/>
      <c r="AG1267" s="122"/>
      <c r="AH1267" s="122"/>
      <c r="AI1267" s="122"/>
      <c r="AJ1267" s="122" t="s">
        <v>979</v>
      </c>
      <c r="AK1267" s="122" t="s">
        <v>1008</v>
      </c>
      <c r="AL1267" s="122" t="s">
        <v>44</v>
      </c>
      <c r="AM1267" s="122" t="s">
        <v>44</v>
      </c>
      <c r="AN1267" s="122">
        <v>107.46428097095701</v>
      </c>
    </row>
    <row r="1268" spans="1:40">
      <c r="A1268" s="10" t="s">
        <v>810</v>
      </c>
      <c r="B1268" s="10" t="s">
        <v>811</v>
      </c>
      <c r="D1268" s="4" t="s">
        <v>42</v>
      </c>
      <c r="E1268" s="5">
        <v>44662</v>
      </c>
      <c r="F1268" s="5">
        <v>44663</v>
      </c>
      <c r="G1268" s="4" t="s">
        <v>312</v>
      </c>
      <c r="H1268" s="4" t="s">
        <v>518</v>
      </c>
      <c r="I1268" s="4" t="s">
        <v>154</v>
      </c>
      <c r="J1268" s="4" t="s">
        <v>437</v>
      </c>
      <c r="K1268" s="4">
        <v>10</v>
      </c>
      <c r="L1268" s="251">
        <v>44663</v>
      </c>
      <c r="M1268" s="4" t="s">
        <v>224</v>
      </c>
      <c r="N1268" s="4">
        <v>50</v>
      </c>
      <c r="O1268" s="4">
        <v>5</v>
      </c>
      <c r="P1268" s="251">
        <v>44664</v>
      </c>
      <c r="Q1268" s="6">
        <v>32.670951670000001</v>
      </c>
      <c r="R1268" s="6">
        <v>32.803683749999998</v>
      </c>
      <c r="S1268" s="6">
        <v>29.168690460000001</v>
      </c>
      <c r="T1268" s="6">
        <v>29.143868260000001</v>
      </c>
      <c r="AJ1268" s="4" t="s">
        <v>1009</v>
      </c>
      <c r="AK1268" s="4" t="s">
        <v>1010</v>
      </c>
      <c r="AL1268" s="4" t="s">
        <v>44</v>
      </c>
      <c r="AM1268" s="4" t="s">
        <v>44</v>
      </c>
    </row>
    <row r="1269" spans="1:40">
      <c r="A1269" s="10" t="s">
        <v>810</v>
      </c>
      <c r="B1269" s="10" t="s">
        <v>811</v>
      </c>
      <c r="D1269" s="4" t="s">
        <v>49</v>
      </c>
      <c r="E1269" s="5">
        <v>44663</v>
      </c>
      <c r="F1269" s="5">
        <v>44663</v>
      </c>
      <c r="G1269" s="4" t="s">
        <v>312</v>
      </c>
      <c r="H1269" s="4" t="s">
        <v>518</v>
      </c>
      <c r="I1269" s="4" t="s">
        <v>154</v>
      </c>
      <c r="J1269" s="4" t="s">
        <v>437</v>
      </c>
      <c r="K1269" s="4">
        <v>10</v>
      </c>
      <c r="L1269" s="251">
        <v>44663</v>
      </c>
      <c r="M1269" s="4" t="s">
        <v>224</v>
      </c>
      <c r="N1269" s="4">
        <v>51</v>
      </c>
      <c r="O1269" s="4">
        <v>5</v>
      </c>
      <c r="P1269" s="251">
        <v>44664</v>
      </c>
      <c r="Q1269" s="6">
        <v>32.39362921</v>
      </c>
      <c r="R1269" s="6">
        <v>32.590764630000002</v>
      </c>
      <c r="S1269" s="6">
        <v>27.72862168</v>
      </c>
      <c r="T1269" s="6">
        <v>27.674286670000001</v>
      </c>
      <c r="AJ1269" s="4" t="s">
        <v>1009</v>
      </c>
      <c r="AK1269" s="4" t="s">
        <v>1011</v>
      </c>
      <c r="AL1269" s="4" t="s">
        <v>44</v>
      </c>
      <c r="AM1269" s="4" t="s">
        <v>44</v>
      </c>
    </row>
    <row r="1270" spans="1:40">
      <c r="A1270" s="10" t="s">
        <v>579</v>
      </c>
      <c r="B1270" s="10" t="s">
        <v>61</v>
      </c>
      <c r="D1270" s="4" t="s">
        <v>49</v>
      </c>
      <c r="E1270" s="5">
        <v>44663</v>
      </c>
      <c r="F1270" s="5">
        <v>44663</v>
      </c>
      <c r="G1270" s="4" t="s">
        <v>312</v>
      </c>
      <c r="H1270" s="4" t="s">
        <v>518</v>
      </c>
      <c r="I1270" s="4" t="s">
        <v>154</v>
      </c>
      <c r="J1270" s="4" t="s">
        <v>437</v>
      </c>
      <c r="K1270" s="4">
        <v>10</v>
      </c>
      <c r="L1270" s="251">
        <v>44663</v>
      </c>
      <c r="M1270" s="4" t="s">
        <v>224</v>
      </c>
      <c r="N1270" s="4">
        <v>52</v>
      </c>
      <c r="O1270" s="4">
        <v>5</v>
      </c>
      <c r="P1270" s="251">
        <v>44664</v>
      </c>
      <c r="Q1270" s="6" t="s">
        <v>47</v>
      </c>
      <c r="R1270" s="6" t="s">
        <v>47</v>
      </c>
      <c r="S1270" s="6">
        <v>28.066272009999999</v>
      </c>
      <c r="T1270" s="6">
        <v>28.409124720000001</v>
      </c>
      <c r="AJ1270" s="4" t="s">
        <v>1009</v>
      </c>
      <c r="AK1270" s="4" t="s">
        <v>1012</v>
      </c>
      <c r="AL1270" s="4" t="s">
        <v>44</v>
      </c>
      <c r="AM1270" s="4" t="s">
        <v>44</v>
      </c>
    </row>
    <row r="1271" spans="1:40">
      <c r="A1271" s="10" t="s">
        <v>582</v>
      </c>
      <c r="B1271" s="10" t="s">
        <v>583</v>
      </c>
      <c r="D1271" s="4" t="s">
        <v>49</v>
      </c>
      <c r="E1271" s="5">
        <v>44663</v>
      </c>
      <c r="F1271" s="5">
        <v>44663</v>
      </c>
      <c r="G1271" s="4" t="s">
        <v>312</v>
      </c>
      <c r="H1271" s="4" t="s">
        <v>518</v>
      </c>
      <c r="I1271" s="4" t="s">
        <v>154</v>
      </c>
      <c r="J1271" s="4" t="s">
        <v>437</v>
      </c>
      <c r="K1271" s="4">
        <v>10</v>
      </c>
      <c r="L1271" s="251">
        <v>44663</v>
      </c>
      <c r="M1271" s="4" t="s">
        <v>224</v>
      </c>
      <c r="N1271" s="4">
        <v>52</v>
      </c>
      <c r="O1271" s="4">
        <v>5</v>
      </c>
      <c r="P1271" s="251">
        <v>44664</v>
      </c>
      <c r="Q1271" s="6" t="s">
        <v>47</v>
      </c>
      <c r="R1271" s="6" t="s">
        <v>47</v>
      </c>
      <c r="S1271" s="6">
        <v>27.4197609</v>
      </c>
      <c r="T1271" s="6">
        <v>27.485826660000001</v>
      </c>
      <c r="AJ1271" s="4" t="s">
        <v>1009</v>
      </c>
      <c r="AK1271" s="4" t="s">
        <v>1013</v>
      </c>
      <c r="AL1271" s="4" t="s">
        <v>44</v>
      </c>
      <c r="AM1271" s="4" t="s">
        <v>44</v>
      </c>
    </row>
    <row r="1272" spans="1:40">
      <c r="A1272" s="10" t="s">
        <v>205</v>
      </c>
      <c r="B1272" s="10" t="s">
        <v>200</v>
      </c>
      <c r="D1272" s="4" t="s">
        <v>49</v>
      </c>
      <c r="E1272" s="5">
        <v>44663</v>
      </c>
      <c r="F1272" s="5">
        <v>44663</v>
      </c>
      <c r="G1272" s="4" t="s">
        <v>312</v>
      </c>
      <c r="H1272" s="4" t="s">
        <v>518</v>
      </c>
      <c r="I1272" s="4" t="s">
        <v>154</v>
      </c>
      <c r="J1272" s="4" t="s">
        <v>437</v>
      </c>
      <c r="K1272" s="4">
        <v>10</v>
      </c>
      <c r="L1272" s="251">
        <v>44663</v>
      </c>
      <c r="M1272" s="4" t="s">
        <v>224</v>
      </c>
      <c r="N1272" s="4">
        <v>52</v>
      </c>
      <c r="O1272" s="4">
        <v>5</v>
      </c>
      <c r="P1272" s="251">
        <v>44664</v>
      </c>
      <c r="Q1272" s="6">
        <v>35.821405640000002</v>
      </c>
      <c r="R1272" s="6">
        <v>37.015323950000003</v>
      </c>
      <c r="S1272" s="6">
        <v>27.30844553</v>
      </c>
      <c r="T1272" s="6">
        <v>27.270731940000001</v>
      </c>
      <c r="AJ1272" s="4" t="s">
        <v>1009</v>
      </c>
      <c r="AK1272" s="4" t="s">
        <v>1014</v>
      </c>
      <c r="AL1272" s="4" t="s">
        <v>44</v>
      </c>
      <c r="AM1272" s="4" t="s">
        <v>44</v>
      </c>
    </row>
    <row r="1273" spans="1:40">
      <c r="A1273" s="10" t="s">
        <v>196</v>
      </c>
      <c r="B1273" s="10" t="s">
        <v>61</v>
      </c>
      <c r="D1273" s="4" t="s">
        <v>49</v>
      </c>
      <c r="E1273" s="5">
        <v>44663</v>
      </c>
      <c r="F1273" s="5">
        <v>44663</v>
      </c>
      <c r="G1273" s="4" t="s">
        <v>312</v>
      </c>
      <c r="H1273" s="4" t="s">
        <v>518</v>
      </c>
      <c r="I1273" s="4" t="s">
        <v>154</v>
      </c>
      <c r="J1273" s="4" t="s">
        <v>437</v>
      </c>
      <c r="K1273" s="4">
        <v>10</v>
      </c>
      <c r="L1273" s="251">
        <v>44663</v>
      </c>
      <c r="M1273" s="4" t="s">
        <v>224</v>
      </c>
      <c r="N1273" s="4">
        <v>50</v>
      </c>
      <c r="O1273" s="4">
        <v>5</v>
      </c>
      <c r="P1273" s="251">
        <v>44664</v>
      </c>
      <c r="Q1273" s="6" t="s">
        <v>47</v>
      </c>
      <c r="R1273" s="6" t="s">
        <v>47</v>
      </c>
      <c r="S1273" s="6">
        <v>27.50248818</v>
      </c>
      <c r="T1273" s="6">
        <v>27.567943320000001</v>
      </c>
      <c r="AJ1273" s="4" t="s">
        <v>1009</v>
      </c>
      <c r="AK1273" s="4" t="s">
        <v>1015</v>
      </c>
      <c r="AL1273" s="4" t="s">
        <v>44</v>
      </c>
      <c r="AM1273" s="4" t="s">
        <v>44</v>
      </c>
    </row>
    <row r="1274" spans="1:40">
      <c r="A1274" s="10" t="s">
        <v>203</v>
      </c>
      <c r="B1274" s="10" t="s">
        <v>200</v>
      </c>
      <c r="D1274" s="4" t="s">
        <v>49</v>
      </c>
      <c r="E1274" s="5">
        <v>44663</v>
      </c>
      <c r="F1274" s="5">
        <v>44663</v>
      </c>
      <c r="G1274" s="4" t="s">
        <v>312</v>
      </c>
      <c r="H1274" s="4" t="s">
        <v>518</v>
      </c>
      <c r="I1274" s="4" t="s">
        <v>154</v>
      </c>
      <c r="J1274" s="4" t="s">
        <v>437</v>
      </c>
      <c r="K1274" s="4">
        <v>10</v>
      </c>
      <c r="L1274" s="251">
        <v>44663</v>
      </c>
      <c r="M1274" s="4" t="s">
        <v>224</v>
      </c>
      <c r="N1274" s="4">
        <v>50</v>
      </c>
      <c r="O1274" s="4">
        <v>5</v>
      </c>
      <c r="P1274" s="251">
        <v>44664</v>
      </c>
      <c r="Q1274" s="6">
        <v>35.629083559999998</v>
      </c>
      <c r="R1274" s="6">
        <v>34.284530349999997</v>
      </c>
      <c r="S1274" s="6">
        <v>27.0178355</v>
      </c>
      <c r="T1274" s="6">
        <v>27.10150406</v>
      </c>
      <c r="AJ1274" s="4" t="s">
        <v>1009</v>
      </c>
      <c r="AK1274" s="4" t="s">
        <v>1016</v>
      </c>
      <c r="AL1274" s="4" t="s">
        <v>44</v>
      </c>
      <c r="AM1274" s="4" t="s">
        <v>44</v>
      </c>
    </row>
    <row r="1275" spans="1:40">
      <c r="A1275" s="10" t="s">
        <v>163</v>
      </c>
      <c r="B1275" s="10" t="s">
        <v>59</v>
      </c>
      <c r="D1275" s="4" t="s">
        <v>49</v>
      </c>
      <c r="E1275" s="5">
        <v>44664</v>
      </c>
      <c r="F1275" s="5">
        <v>44664</v>
      </c>
      <c r="G1275" s="4" t="s">
        <v>312</v>
      </c>
      <c r="H1275" s="4" t="s">
        <v>518</v>
      </c>
      <c r="I1275" s="4" t="s">
        <v>154</v>
      </c>
      <c r="J1275" s="4" t="s">
        <v>437</v>
      </c>
      <c r="K1275" s="4">
        <v>10</v>
      </c>
      <c r="L1275" s="251">
        <v>44664</v>
      </c>
      <c r="M1275" s="4" t="s">
        <v>224</v>
      </c>
      <c r="N1275" s="4">
        <v>49</v>
      </c>
      <c r="O1275" s="4">
        <v>5</v>
      </c>
      <c r="P1275" s="251">
        <v>44665</v>
      </c>
      <c r="Q1275" s="6" t="s">
        <v>47</v>
      </c>
      <c r="R1275" s="6" t="s">
        <v>47</v>
      </c>
      <c r="S1275" s="6">
        <v>26.90903994</v>
      </c>
      <c r="T1275" s="6">
        <v>27.064956380000002</v>
      </c>
      <c r="AJ1275" s="4" t="s">
        <v>1017</v>
      </c>
      <c r="AK1275" s="4" t="s">
        <v>1018</v>
      </c>
      <c r="AL1275" s="4" t="s">
        <v>44</v>
      </c>
      <c r="AM1275" s="4" t="s">
        <v>44</v>
      </c>
      <c r="AN1275" s="4">
        <v>89.856858000592496</v>
      </c>
    </row>
    <row r="1276" spans="1:40">
      <c r="A1276" s="10" t="s">
        <v>123</v>
      </c>
      <c r="B1276" s="10" t="s">
        <v>59</v>
      </c>
      <c r="D1276" s="4" t="s">
        <v>49</v>
      </c>
      <c r="E1276" s="5">
        <v>44664</v>
      </c>
      <c r="F1276" s="5">
        <v>44664</v>
      </c>
      <c r="G1276" s="4" t="s">
        <v>312</v>
      </c>
      <c r="H1276" s="4" t="s">
        <v>518</v>
      </c>
      <c r="I1276" s="4" t="s">
        <v>154</v>
      </c>
      <c r="J1276" s="4" t="s">
        <v>437</v>
      </c>
      <c r="K1276" s="4">
        <v>10</v>
      </c>
      <c r="L1276" s="251">
        <v>44664</v>
      </c>
      <c r="M1276" s="4" t="s">
        <v>224</v>
      </c>
      <c r="N1276" s="4">
        <v>49</v>
      </c>
      <c r="O1276" s="4">
        <v>5</v>
      </c>
      <c r="P1276" s="251">
        <v>44665</v>
      </c>
      <c r="Q1276" s="6" t="s">
        <v>47</v>
      </c>
      <c r="R1276" s="6" t="s">
        <v>47</v>
      </c>
      <c r="S1276" s="6">
        <v>28.41875894</v>
      </c>
      <c r="T1276" s="6">
        <v>28.215318530000001</v>
      </c>
      <c r="AJ1276" s="4" t="s">
        <v>1017</v>
      </c>
      <c r="AK1276" s="4" t="s">
        <v>1019</v>
      </c>
      <c r="AL1276" s="4" t="s">
        <v>44</v>
      </c>
      <c r="AM1276" s="4" t="s">
        <v>44</v>
      </c>
      <c r="AN1276" s="4">
        <v>89.856858000592496</v>
      </c>
    </row>
    <row r="1277" spans="1:40">
      <c r="A1277" s="10" t="s">
        <v>152</v>
      </c>
      <c r="B1277" s="10" t="s">
        <v>59</v>
      </c>
      <c r="D1277" s="4" t="s">
        <v>49</v>
      </c>
      <c r="E1277" s="5">
        <v>44664</v>
      </c>
      <c r="F1277" s="5">
        <v>44664</v>
      </c>
      <c r="G1277" s="4" t="s">
        <v>312</v>
      </c>
      <c r="H1277" s="4" t="s">
        <v>518</v>
      </c>
      <c r="I1277" s="4" t="s">
        <v>154</v>
      </c>
      <c r="J1277" s="4" t="s">
        <v>437</v>
      </c>
      <c r="K1277" s="4">
        <v>10</v>
      </c>
      <c r="L1277" s="251">
        <v>44664</v>
      </c>
      <c r="M1277" s="4" t="s">
        <v>224</v>
      </c>
      <c r="N1277" s="4">
        <v>49</v>
      </c>
      <c r="O1277" s="4">
        <v>5</v>
      </c>
      <c r="P1277" s="251">
        <v>44665</v>
      </c>
      <c r="Q1277" s="6" t="s">
        <v>47</v>
      </c>
      <c r="R1277" s="6" t="s">
        <v>47</v>
      </c>
      <c r="S1277" s="6">
        <v>28.551374790000001</v>
      </c>
      <c r="T1277" s="6">
        <v>28.549482569999999</v>
      </c>
      <c r="AJ1277" s="4" t="s">
        <v>1017</v>
      </c>
      <c r="AK1277" s="4" t="s">
        <v>1020</v>
      </c>
      <c r="AL1277" s="4" t="s">
        <v>44</v>
      </c>
      <c r="AM1277" s="4" t="s">
        <v>44</v>
      </c>
      <c r="AN1277" s="4">
        <v>89.856858000592496</v>
      </c>
    </row>
    <row r="1278" spans="1:40">
      <c r="A1278" s="10" t="s">
        <v>349</v>
      </c>
      <c r="B1278" s="10" t="s">
        <v>59</v>
      </c>
      <c r="D1278" s="4" t="s">
        <v>49</v>
      </c>
      <c r="E1278" s="5">
        <v>44664</v>
      </c>
      <c r="F1278" s="5">
        <v>44664</v>
      </c>
      <c r="G1278" s="4" t="s">
        <v>312</v>
      </c>
      <c r="H1278" s="4" t="s">
        <v>518</v>
      </c>
      <c r="I1278" s="4" t="s">
        <v>154</v>
      </c>
      <c r="J1278" s="4" t="s">
        <v>437</v>
      </c>
      <c r="K1278" s="4">
        <v>10</v>
      </c>
      <c r="L1278" s="251">
        <v>44664</v>
      </c>
      <c r="M1278" s="4" t="s">
        <v>224</v>
      </c>
      <c r="N1278" s="4">
        <v>49</v>
      </c>
      <c r="O1278" s="4">
        <v>5</v>
      </c>
      <c r="P1278" s="251">
        <v>44665</v>
      </c>
      <c r="Q1278" s="6" t="s">
        <v>47</v>
      </c>
      <c r="R1278" s="6" t="s">
        <v>47</v>
      </c>
      <c r="S1278" s="6">
        <v>26.427351309999999</v>
      </c>
      <c r="T1278" s="6">
        <v>26.863065840000001</v>
      </c>
      <c r="AJ1278" s="4" t="s">
        <v>1017</v>
      </c>
      <c r="AK1278" s="4" t="s">
        <v>1021</v>
      </c>
      <c r="AL1278" s="4" t="s">
        <v>44</v>
      </c>
      <c r="AM1278" s="4" t="s">
        <v>44</v>
      </c>
      <c r="AN1278" s="4">
        <v>89.856858000592496</v>
      </c>
    </row>
    <row r="1279" spans="1:40">
      <c r="A1279" s="10" t="s">
        <v>163</v>
      </c>
      <c r="B1279" s="10" t="s">
        <v>59</v>
      </c>
      <c r="D1279" s="4" t="s">
        <v>42</v>
      </c>
      <c r="E1279" s="5">
        <v>44663</v>
      </c>
      <c r="F1279" s="5">
        <v>44664</v>
      </c>
      <c r="G1279" s="4" t="s">
        <v>312</v>
      </c>
      <c r="H1279" s="4" t="s">
        <v>518</v>
      </c>
      <c r="I1279" s="4" t="s">
        <v>154</v>
      </c>
      <c r="J1279" s="4" t="s">
        <v>437</v>
      </c>
      <c r="K1279" s="4">
        <v>10</v>
      </c>
      <c r="L1279" s="251">
        <v>44664</v>
      </c>
      <c r="M1279" s="4" t="s">
        <v>224</v>
      </c>
      <c r="N1279" s="4">
        <v>50</v>
      </c>
      <c r="O1279" s="4">
        <v>5</v>
      </c>
      <c r="P1279" s="251">
        <v>44665</v>
      </c>
      <c r="Q1279" s="6" t="s">
        <v>47</v>
      </c>
      <c r="R1279" s="6" t="s">
        <v>47</v>
      </c>
      <c r="S1279" s="6">
        <v>25.723470559999999</v>
      </c>
      <c r="T1279" s="6">
        <v>25.680195359999999</v>
      </c>
      <c r="AJ1279" s="4" t="s">
        <v>1017</v>
      </c>
      <c r="AK1279" s="4" t="s">
        <v>1022</v>
      </c>
      <c r="AL1279" s="4" t="s">
        <v>44</v>
      </c>
      <c r="AM1279" s="4" t="s">
        <v>44</v>
      </c>
      <c r="AN1279" s="4">
        <v>89.856858000592496</v>
      </c>
    </row>
    <row r="1280" spans="1:40">
      <c r="A1280" s="10" t="s">
        <v>152</v>
      </c>
      <c r="B1280" s="10" t="s">
        <v>59</v>
      </c>
      <c r="D1280" s="4" t="s">
        <v>42</v>
      </c>
      <c r="E1280" s="5">
        <v>44664</v>
      </c>
      <c r="F1280" s="5">
        <v>44664</v>
      </c>
      <c r="G1280" s="4" t="s">
        <v>312</v>
      </c>
      <c r="H1280" s="4" t="s">
        <v>518</v>
      </c>
      <c r="I1280" s="4" t="s">
        <v>154</v>
      </c>
      <c r="J1280" s="4" t="s">
        <v>437</v>
      </c>
      <c r="K1280" s="4">
        <v>10</v>
      </c>
      <c r="L1280" s="251">
        <v>44664</v>
      </c>
      <c r="M1280" s="4" t="s">
        <v>224</v>
      </c>
      <c r="N1280" s="4">
        <v>50</v>
      </c>
      <c r="O1280" s="4">
        <v>5</v>
      </c>
      <c r="P1280" s="251">
        <v>44665</v>
      </c>
      <c r="Q1280" s="6" t="s">
        <v>47</v>
      </c>
      <c r="R1280" s="6" t="s">
        <v>47</v>
      </c>
      <c r="S1280" s="6">
        <v>26.672222860000002</v>
      </c>
      <c r="T1280" s="6">
        <v>26.72381158</v>
      </c>
      <c r="AJ1280" s="4" t="s">
        <v>1017</v>
      </c>
      <c r="AK1280" s="4" t="s">
        <v>1023</v>
      </c>
      <c r="AL1280" s="4" t="s">
        <v>44</v>
      </c>
      <c r="AM1280" s="4" t="s">
        <v>44</v>
      </c>
      <c r="AN1280" s="4">
        <v>89.856858000592496</v>
      </c>
    </row>
    <row r="1281" spans="1:40">
      <c r="A1281" s="10" t="s">
        <v>383</v>
      </c>
      <c r="B1281" s="10" t="s">
        <v>61</v>
      </c>
      <c r="D1281" s="4" t="s">
        <v>49</v>
      </c>
      <c r="E1281" s="5">
        <v>44663</v>
      </c>
      <c r="F1281" s="5">
        <v>44663</v>
      </c>
      <c r="G1281" s="4" t="s">
        <v>312</v>
      </c>
      <c r="H1281" s="4" t="s">
        <v>518</v>
      </c>
      <c r="I1281" s="4" t="s">
        <v>154</v>
      </c>
      <c r="J1281" s="4" t="s">
        <v>437</v>
      </c>
      <c r="K1281" s="4">
        <v>10</v>
      </c>
      <c r="L1281" s="251">
        <v>44663</v>
      </c>
      <c r="M1281" s="4" t="s">
        <v>224</v>
      </c>
      <c r="N1281" s="4">
        <v>52</v>
      </c>
      <c r="O1281" s="4">
        <v>5</v>
      </c>
      <c r="P1281" s="251">
        <v>44664</v>
      </c>
      <c r="Q1281" s="6" t="s">
        <v>47</v>
      </c>
      <c r="R1281" s="6" t="s">
        <v>47</v>
      </c>
      <c r="S1281" s="6">
        <v>28.011828120000001</v>
      </c>
      <c r="T1281" s="6">
        <v>27.670367370000001</v>
      </c>
      <c r="AJ1281" s="4" t="s">
        <v>1009</v>
      </c>
      <c r="AK1281" s="4" t="s">
        <v>1024</v>
      </c>
      <c r="AL1281" s="4" t="s">
        <v>44</v>
      </c>
      <c r="AM1281" s="4" t="s">
        <v>44</v>
      </c>
    </row>
    <row r="1282" spans="1:40">
      <c r="A1282" s="10" t="s">
        <v>282</v>
      </c>
      <c r="B1282" s="10" t="s">
        <v>200</v>
      </c>
      <c r="D1282" s="4" t="s">
        <v>49</v>
      </c>
      <c r="E1282" s="5">
        <v>44661</v>
      </c>
      <c r="F1282" s="5">
        <v>44662</v>
      </c>
      <c r="G1282" s="4" t="s">
        <v>312</v>
      </c>
      <c r="H1282" s="4" t="s">
        <v>518</v>
      </c>
      <c r="I1282" s="4" t="s">
        <v>154</v>
      </c>
      <c r="J1282" s="4" t="s">
        <v>437</v>
      </c>
      <c r="K1282" s="4">
        <v>10</v>
      </c>
      <c r="L1282" s="251">
        <v>44662</v>
      </c>
      <c r="M1282" s="4" t="s">
        <v>224</v>
      </c>
      <c r="N1282" s="4">
        <v>53</v>
      </c>
      <c r="O1282" s="4">
        <v>5</v>
      </c>
      <c r="P1282" s="251">
        <v>44663</v>
      </c>
      <c r="Q1282" s="6" t="s">
        <v>47</v>
      </c>
      <c r="R1282" s="6" t="s">
        <v>47</v>
      </c>
      <c r="S1282" s="6">
        <v>26.71671366</v>
      </c>
      <c r="T1282" s="6">
        <v>26.46897324</v>
      </c>
      <c r="AJ1282" s="4" t="s">
        <v>1025</v>
      </c>
      <c r="AK1282" s="4" t="s">
        <v>1026</v>
      </c>
      <c r="AL1282" s="4" t="s">
        <v>44</v>
      </c>
      <c r="AM1282" s="4" t="s">
        <v>44</v>
      </c>
      <c r="AN1282" s="4">
        <v>77.947970040746299</v>
      </c>
    </row>
    <row r="1283" spans="1:40">
      <c r="A1283" s="10" t="s">
        <v>273</v>
      </c>
      <c r="B1283" s="10" t="s">
        <v>200</v>
      </c>
      <c r="D1283" s="4" t="s">
        <v>49</v>
      </c>
      <c r="E1283" s="5">
        <v>44661</v>
      </c>
      <c r="F1283" s="5">
        <v>44662</v>
      </c>
      <c r="G1283" s="4" t="s">
        <v>312</v>
      </c>
      <c r="H1283" s="4" t="s">
        <v>518</v>
      </c>
      <c r="I1283" s="4" t="s">
        <v>154</v>
      </c>
      <c r="J1283" s="4" t="s">
        <v>437</v>
      </c>
      <c r="K1283" s="4">
        <v>10</v>
      </c>
      <c r="L1283" s="251">
        <v>44662</v>
      </c>
      <c r="M1283" s="4" t="s">
        <v>224</v>
      </c>
      <c r="N1283" s="4">
        <v>52</v>
      </c>
      <c r="O1283" s="4">
        <v>5</v>
      </c>
      <c r="P1283" s="251">
        <v>44663</v>
      </c>
      <c r="Q1283" s="6">
        <v>36.36765509</v>
      </c>
      <c r="R1283" s="6">
        <v>36.723596960000002</v>
      </c>
      <c r="S1283" s="6">
        <v>26.17502065</v>
      </c>
      <c r="T1283" s="6">
        <v>26.282971249999999</v>
      </c>
      <c r="AJ1283" s="4" t="s">
        <v>1025</v>
      </c>
      <c r="AK1283" s="4" t="s">
        <v>1027</v>
      </c>
      <c r="AL1283" s="4" t="s">
        <v>44</v>
      </c>
      <c r="AM1283" s="4" t="s">
        <v>44</v>
      </c>
      <c r="AN1283" s="4">
        <v>77.947970040746299</v>
      </c>
    </row>
    <row r="1284" spans="1:40">
      <c r="A1284" s="10" t="s">
        <v>58</v>
      </c>
      <c r="B1284" s="10" t="s">
        <v>59</v>
      </c>
      <c r="D1284" s="4" t="s">
        <v>42</v>
      </c>
      <c r="E1284" s="5">
        <v>44663</v>
      </c>
      <c r="F1284" s="5">
        <v>44664</v>
      </c>
      <c r="G1284" s="4" t="s">
        <v>312</v>
      </c>
      <c r="H1284" s="4" t="s">
        <v>518</v>
      </c>
      <c r="I1284" s="4" t="s">
        <v>154</v>
      </c>
      <c r="J1284" s="4" t="s">
        <v>437</v>
      </c>
      <c r="K1284" s="4">
        <v>10</v>
      </c>
      <c r="L1284" s="251">
        <v>44664</v>
      </c>
      <c r="M1284" s="4" t="s">
        <v>224</v>
      </c>
      <c r="N1284" s="4">
        <v>49</v>
      </c>
      <c r="O1284" s="4">
        <v>5</v>
      </c>
      <c r="P1284" s="251">
        <v>44665</v>
      </c>
      <c r="Q1284" s="6" t="s">
        <v>47</v>
      </c>
      <c r="R1284" s="6" t="s">
        <v>47</v>
      </c>
      <c r="S1284" s="6">
        <v>25.624990969999999</v>
      </c>
      <c r="T1284" s="6">
        <v>25.462394669999998</v>
      </c>
      <c r="AJ1284" s="4" t="s">
        <v>1017</v>
      </c>
      <c r="AK1284" s="4" t="s">
        <v>1028</v>
      </c>
      <c r="AL1284" s="4" t="s">
        <v>44</v>
      </c>
      <c r="AM1284" s="4" t="s">
        <v>44</v>
      </c>
      <c r="AN1284" s="4">
        <v>89.856858000592496</v>
      </c>
    </row>
    <row r="1285" spans="1:40">
      <c r="A1285" s="10" t="s">
        <v>58</v>
      </c>
      <c r="B1285" s="10" t="s">
        <v>59</v>
      </c>
      <c r="D1285" s="4" t="s">
        <v>49</v>
      </c>
      <c r="E1285" s="5">
        <v>44664</v>
      </c>
      <c r="F1285" s="5">
        <v>44664</v>
      </c>
      <c r="G1285" s="4" t="s">
        <v>312</v>
      </c>
      <c r="H1285" s="4" t="s">
        <v>518</v>
      </c>
      <c r="I1285" s="4" t="s">
        <v>154</v>
      </c>
      <c r="J1285" s="4" t="s">
        <v>437</v>
      </c>
      <c r="K1285" s="4">
        <v>10</v>
      </c>
      <c r="L1285" s="251">
        <v>44664</v>
      </c>
      <c r="M1285" s="4" t="s">
        <v>224</v>
      </c>
      <c r="N1285" s="4">
        <v>50</v>
      </c>
      <c r="O1285" s="4">
        <v>5</v>
      </c>
      <c r="P1285" s="251">
        <v>44665</v>
      </c>
      <c r="Q1285" s="6">
        <v>39.881283549999999</v>
      </c>
      <c r="R1285" s="6" t="s">
        <v>47</v>
      </c>
      <c r="S1285" s="6">
        <v>26.806258509999999</v>
      </c>
      <c r="T1285" s="6">
        <v>26.91556654</v>
      </c>
      <c r="AJ1285" s="4" t="s">
        <v>1017</v>
      </c>
      <c r="AK1285" s="4" t="s">
        <v>1029</v>
      </c>
      <c r="AL1285" s="4" t="s">
        <v>44</v>
      </c>
      <c r="AM1285" s="4" t="s">
        <v>44</v>
      </c>
      <c r="AN1285" s="4">
        <v>89.856858000592496</v>
      </c>
    </row>
    <row r="1286" spans="1:40">
      <c r="A1286" s="10" t="s">
        <v>234</v>
      </c>
      <c r="B1286" s="10" t="s">
        <v>200</v>
      </c>
      <c r="D1286" s="4" t="s">
        <v>49</v>
      </c>
      <c r="E1286" s="5">
        <v>44663</v>
      </c>
      <c r="F1286" s="5">
        <v>44663</v>
      </c>
      <c r="G1286" s="4" t="s">
        <v>312</v>
      </c>
      <c r="H1286" s="4" t="s">
        <v>518</v>
      </c>
      <c r="I1286" s="4" t="s">
        <v>154</v>
      </c>
      <c r="J1286" s="4" t="s">
        <v>437</v>
      </c>
      <c r="K1286" s="4">
        <v>10</v>
      </c>
      <c r="L1286" s="251">
        <v>44663</v>
      </c>
      <c r="M1286" s="4" t="s">
        <v>224</v>
      </c>
      <c r="N1286" s="4">
        <v>51</v>
      </c>
      <c r="O1286" s="4">
        <v>5</v>
      </c>
      <c r="P1286" s="251">
        <v>44664</v>
      </c>
      <c r="Q1286" s="6">
        <v>37.445038910000001</v>
      </c>
      <c r="R1286" s="6">
        <v>38.345271349999997</v>
      </c>
      <c r="S1286" s="6">
        <v>26.605877929999998</v>
      </c>
      <c r="T1286" s="6">
        <v>26.396243590000001</v>
      </c>
      <c r="AJ1286" s="4" t="s">
        <v>1009</v>
      </c>
      <c r="AK1286" s="4" t="s">
        <v>1030</v>
      </c>
      <c r="AL1286" s="4" t="s">
        <v>44</v>
      </c>
      <c r="AM1286" s="4" t="s">
        <v>44</v>
      </c>
    </row>
    <row r="1287" spans="1:40">
      <c r="A1287" s="10" t="s">
        <v>232</v>
      </c>
      <c r="B1287" s="10" t="s">
        <v>200</v>
      </c>
      <c r="D1287" s="4" t="s">
        <v>49</v>
      </c>
      <c r="E1287" s="5">
        <v>44663</v>
      </c>
      <c r="F1287" s="5">
        <v>44663</v>
      </c>
      <c r="G1287" s="4" t="s">
        <v>312</v>
      </c>
      <c r="H1287" s="4" t="s">
        <v>518</v>
      </c>
      <c r="I1287" s="4" t="s">
        <v>154</v>
      </c>
      <c r="J1287" s="4" t="s">
        <v>437</v>
      </c>
      <c r="K1287" s="4">
        <v>10</v>
      </c>
      <c r="L1287" s="251">
        <v>44663</v>
      </c>
      <c r="M1287" s="4" t="s">
        <v>224</v>
      </c>
      <c r="N1287" s="4">
        <v>51</v>
      </c>
      <c r="O1287" s="4">
        <v>5</v>
      </c>
      <c r="P1287" s="251">
        <v>44664</v>
      </c>
      <c r="Q1287" s="6">
        <v>38.299191229999998</v>
      </c>
      <c r="R1287" s="6" t="s">
        <v>47</v>
      </c>
      <c r="S1287" s="6">
        <v>28.000023819999999</v>
      </c>
      <c r="T1287" s="6">
        <v>28.359819290000001</v>
      </c>
      <c r="AJ1287" s="4" t="s">
        <v>1009</v>
      </c>
      <c r="AK1287" s="4" t="s">
        <v>1031</v>
      </c>
      <c r="AL1287" s="4" t="s">
        <v>44</v>
      </c>
      <c r="AM1287" s="4" t="s">
        <v>44</v>
      </c>
    </row>
    <row r="1288" spans="1:40">
      <c r="A1288" s="10" t="s">
        <v>263</v>
      </c>
      <c r="B1288" s="10" t="s">
        <v>228</v>
      </c>
      <c r="D1288" s="4" t="s">
        <v>49</v>
      </c>
      <c r="E1288" s="5">
        <v>44663</v>
      </c>
      <c r="F1288" s="5">
        <v>44663</v>
      </c>
      <c r="G1288" s="4" t="s">
        <v>312</v>
      </c>
      <c r="H1288" s="4" t="s">
        <v>518</v>
      </c>
      <c r="I1288" s="4" t="s">
        <v>154</v>
      </c>
      <c r="J1288" s="4" t="s">
        <v>437</v>
      </c>
      <c r="K1288" s="4">
        <v>10</v>
      </c>
      <c r="L1288" s="251">
        <v>44663</v>
      </c>
      <c r="M1288" s="4" t="s">
        <v>224</v>
      </c>
      <c r="N1288" s="4">
        <v>51</v>
      </c>
      <c r="O1288" s="4">
        <v>5</v>
      </c>
      <c r="P1288" s="251">
        <v>44664</v>
      </c>
      <c r="Q1288" s="6" t="s">
        <v>47</v>
      </c>
      <c r="R1288" s="6" t="s">
        <v>47</v>
      </c>
      <c r="S1288" s="6">
        <v>28.001996510000001</v>
      </c>
      <c r="T1288" s="6">
        <v>29.713236299999998</v>
      </c>
      <c r="AJ1288" s="4" t="s">
        <v>1009</v>
      </c>
      <c r="AK1288" s="4" t="s">
        <v>1032</v>
      </c>
      <c r="AL1288" s="4" t="s">
        <v>44</v>
      </c>
      <c r="AM1288" s="4" t="s">
        <v>44</v>
      </c>
    </row>
    <row r="1289" spans="1:40">
      <c r="A1289" s="10" t="s">
        <v>596</v>
      </c>
      <c r="B1289" s="10" t="s">
        <v>200</v>
      </c>
      <c r="D1289" s="4" t="s">
        <v>49</v>
      </c>
      <c r="E1289" s="5">
        <v>44663</v>
      </c>
      <c r="F1289" s="5">
        <v>44663</v>
      </c>
      <c r="G1289" s="4" t="s">
        <v>312</v>
      </c>
      <c r="H1289" s="4" t="s">
        <v>518</v>
      </c>
      <c r="I1289" s="4" t="s">
        <v>154</v>
      </c>
      <c r="J1289" s="4" t="s">
        <v>437</v>
      </c>
      <c r="K1289" s="4">
        <v>10</v>
      </c>
      <c r="L1289" s="251">
        <v>44663</v>
      </c>
      <c r="M1289" s="4" t="s">
        <v>224</v>
      </c>
      <c r="N1289" s="4">
        <v>52</v>
      </c>
      <c r="O1289" s="4">
        <v>5</v>
      </c>
      <c r="P1289" s="251">
        <v>44664</v>
      </c>
      <c r="Q1289" s="6" t="s">
        <v>47</v>
      </c>
      <c r="R1289" s="6" t="s">
        <v>47</v>
      </c>
      <c r="S1289" s="6">
        <v>27.004511749999999</v>
      </c>
      <c r="T1289" s="6">
        <v>27.015669809999999</v>
      </c>
      <c r="AJ1289" s="4" t="s">
        <v>1009</v>
      </c>
      <c r="AK1289" s="4" t="s">
        <v>1033</v>
      </c>
      <c r="AL1289" s="4" t="s">
        <v>44</v>
      </c>
      <c r="AM1289" s="4" t="s">
        <v>44</v>
      </c>
    </row>
    <row r="1290" spans="1:40">
      <c r="A1290" s="10" t="s">
        <v>193</v>
      </c>
      <c r="B1290" s="10" t="s">
        <v>194</v>
      </c>
      <c r="D1290" s="4" t="s">
        <v>49</v>
      </c>
      <c r="E1290" s="5">
        <v>44663</v>
      </c>
      <c r="F1290" s="5">
        <v>44663</v>
      </c>
      <c r="G1290" s="4" t="s">
        <v>312</v>
      </c>
      <c r="H1290" s="4" t="s">
        <v>518</v>
      </c>
      <c r="I1290" s="4" t="s">
        <v>154</v>
      </c>
      <c r="J1290" s="4" t="s">
        <v>437</v>
      </c>
      <c r="K1290" s="4">
        <v>10</v>
      </c>
      <c r="L1290" s="251">
        <v>44663</v>
      </c>
      <c r="M1290" s="4" t="s">
        <v>224</v>
      </c>
      <c r="N1290" s="4">
        <v>51</v>
      </c>
      <c r="O1290" s="4">
        <v>5</v>
      </c>
      <c r="P1290" s="251">
        <v>44664</v>
      </c>
      <c r="Q1290" s="6" t="s">
        <v>47</v>
      </c>
      <c r="R1290" s="6" t="s">
        <v>47</v>
      </c>
      <c r="S1290" s="6">
        <v>26.543548999999999</v>
      </c>
      <c r="T1290" s="6">
        <v>26.658647330000001</v>
      </c>
      <c r="AJ1290" s="4" t="s">
        <v>1009</v>
      </c>
      <c r="AK1290" s="4" t="s">
        <v>1034</v>
      </c>
      <c r="AL1290" s="4" t="s">
        <v>44</v>
      </c>
      <c r="AM1290" s="4" t="s">
        <v>44</v>
      </c>
    </row>
    <row r="1291" spans="1:40">
      <c r="A1291" s="10" t="s">
        <v>275</v>
      </c>
      <c r="B1291" s="10" t="s">
        <v>200</v>
      </c>
      <c r="D1291" s="4" t="s">
        <v>49</v>
      </c>
      <c r="E1291" s="5">
        <v>44661</v>
      </c>
      <c r="F1291" s="5">
        <v>44662</v>
      </c>
      <c r="G1291" s="4" t="s">
        <v>312</v>
      </c>
      <c r="H1291" s="4" t="s">
        <v>518</v>
      </c>
      <c r="I1291" s="4" t="s">
        <v>154</v>
      </c>
      <c r="J1291" s="4" t="s">
        <v>437</v>
      </c>
      <c r="K1291" s="4">
        <v>10</v>
      </c>
      <c r="L1291" s="251">
        <v>44662</v>
      </c>
      <c r="M1291" s="4" t="s">
        <v>224</v>
      </c>
      <c r="N1291" s="4">
        <v>52</v>
      </c>
      <c r="O1291" s="4">
        <v>5</v>
      </c>
      <c r="P1291" s="251">
        <v>44663</v>
      </c>
      <c r="Q1291" s="6">
        <v>36.828004679999999</v>
      </c>
      <c r="R1291" s="6">
        <v>36.080071279999999</v>
      </c>
      <c r="S1291" s="6">
        <v>26.149748979999998</v>
      </c>
      <c r="T1291" s="6">
        <v>26.274227960000001</v>
      </c>
      <c r="AJ1291" s="4" t="s">
        <v>1025</v>
      </c>
      <c r="AK1291" s="4" t="s">
        <v>1035</v>
      </c>
      <c r="AL1291" s="4" t="s">
        <v>44</v>
      </c>
      <c r="AM1291" s="4" t="s">
        <v>44</v>
      </c>
      <c r="AN1291" s="4">
        <v>77.947970040746299</v>
      </c>
    </row>
    <row r="1292" spans="1:40">
      <c r="A1292" s="10" t="s">
        <v>602</v>
      </c>
      <c r="B1292" s="10" t="s">
        <v>200</v>
      </c>
      <c r="D1292" s="4" t="s">
        <v>49</v>
      </c>
      <c r="E1292" s="5">
        <v>44661</v>
      </c>
      <c r="F1292" s="5">
        <v>44662</v>
      </c>
      <c r="G1292" s="4" t="s">
        <v>312</v>
      </c>
      <c r="H1292" s="4" t="s">
        <v>518</v>
      </c>
      <c r="I1292" s="4" t="s">
        <v>154</v>
      </c>
      <c r="J1292" s="4" t="s">
        <v>437</v>
      </c>
      <c r="K1292" s="4">
        <v>10</v>
      </c>
      <c r="L1292" s="251">
        <v>44662</v>
      </c>
      <c r="M1292" s="4" t="s">
        <v>224</v>
      </c>
      <c r="N1292" s="4">
        <v>52</v>
      </c>
      <c r="O1292" s="4">
        <v>5</v>
      </c>
      <c r="P1292" s="251">
        <v>44663</v>
      </c>
      <c r="Q1292" s="6">
        <v>34.907894820000003</v>
      </c>
      <c r="R1292" s="6">
        <v>35.447614610000002</v>
      </c>
      <c r="S1292" s="6">
        <v>28.260720630000002</v>
      </c>
      <c r="T1292" s="6">
        <v>27.988217890000001</v>
      </c>
      <c r="AJ1292" s="4" t="s">
        <v>1025</v>
      </c>
      <c r="AK1292" s="4" t="s">
        <v>1036</v>
      </c>
      <c r="AL1292" s="4" t="s">
        <v>44</v>
      </c>
      <c r="AM1292" s="4" t="s">
        <v>44</v>
      </c>
      <c r="AN1292" s="4">
        <v>77.947970040746299</v>
      </c>
    </row>
    <row r="1293" spans="1:40">
      <c r="A1293" s="10" t="s">
        <v>604</v>
      </c>
      <c r="B1293" s="10" t="s">
        <v>200</v>
      </c>
      <c r="D1293" s="4" t="s">
        <v>49</v>
      </c>
      <c r="E1293" s="5">
        <v>44663</v>
      </c>
      <c r="F1293" s="5">
        <v>44662</v>
      </c>
      <c r="G1293" s="4" t="s">
        <v>312</v>
      </c>
      <c r="H1293" s="4" t="s">
        <v>518</v>
      </c>
      <c r="I1293" s="4" t="s">
        <v>154</v>
      </c>
      <c r="J1293" s="4" t="s">
        <v>437</v>
      </c>
      <c r="K1293" s="4">
        <v>10</v>
      </c>
      <c r="L1293" s="251">
        <v>44662</v>
      </c>
      <c r="M1293" s="4" t="s">
        <v>224</v>
      </c>
      <c r="N1293" s="4">
        <v>52</v>
      </c>
      <c r="O1293" s="4">
        <v>5</v>
      </c>
      <c r="P1293" s="251">
        <v>44663</v>
      </c>
      <c r="Q1293" s="6">
        <v>32.976741820000001</v>
      </c>
      <c r="R1293" s="6">
        <v>33.050681400000002</v>
      </c>
      <c r="S1293" s="6">
        <v>26.95706667</v>
      </c>
      <c r="T1293" s="6">
        <v>26.972955840000001</v>
      </c>
      <c r="AJ1293" s="4" t="s">
        <v>1025</v>
      </c>
      <c r="AK1293" s="4" t="s">
        <v>1037</v>
      </c>
      <c r="AL1293" s="4" t="s">
        <v>44</v>
      </c>
      <c r="AM1293" s="4" t="s">
        <v>44</v>
      </c>
      <c r="AN1293" s="4">
        <v>77.947970040746299</v>
      </c>
    </row>
    <row r="1294" spans="1:40">
      <c r="A1294" s="10" t="s">
        <v>209</v>
      </c>
      <c r="B1294" s="10" t="s">
        <v>200</v>
      </c>
      <c r="D1294" s="4" t="s">
        <v>49</v>
      </c>
      <c r="E1294" s="5">
        <v>44663</v>
      </c>
      <c r="F1294" s="5">
        <v>44663</v>
      </c>
      <c r="G1294" s="4" t="s">
        <v>312</v>
      </c>
      <c r="H1294" s="4" t="s">
        <v>518</v>
      </c>
      <c r="I1294" s="4" t="s">
        <v>154</v>
      </c>
      <c r="J1294" s="4" t="s">
        <v>437</v>
      </c>
      <c r="K1294" s="4">
        <v>10</v>
      </c>
      <c r="L1294" s="251">
        <v>44663</v>
      </c>
      <c r="M1294" s="4" t="s">
        <v>224</v>
      </c>
      <c r="N1294" s="4">
        <v>51</v>
      </c>
      <c r="O1294" s="4">
        <v>5</v>
      </c>
      <c r="P1294" s="251">
        <v>44664</v>
      </c>
      <c r="Q1294" s="6">
        <v>34.820814609999999</v>
      </c>
      <c r="R1294" s="6">
        <v>34.674316330000003</v>
      </c>
      <c r="S1294" s="6">
        <v>27.70458859</v>
      </c>
      <c r="T1294" s="6">
        <v>27.641159389999999</v>
      </c>
      <c r="AJ1294" s="4" t="s">
        <v>1009</v>
      </c>
      <c r="AK1294" s="4" t="s">
        <v>1038</v>
      </c>
      <c r="AL1294" s="4" t="s">
        <v>44</v>
      </c>
      <c r="AM1294" s="4" t="s">
        <v>44</v>
      </c>
    </row>
    <row r="1295" spans="1:40">
      <c r="A1295" s="10" t="s">
        <v>616</v>
      </c>
      <c r="B1295" s="10" t="s">
        <v>61</v>
      </c>
      <c r="D1295" s="4" t="s">
        <v>49</v>
      </c>
      <c r="E1295" s="5">
        <v>44663</v>
      </c>
      <c r="F1295" s="5">
        <v>44663</v>
      </c>
      <c r="G1295" s="4" t="s">
        <v>312</v>
      </c>
      <c r="H1295" s="4" t="s">
        <v>518</v>
      </c>
      <c r="I1295" s="4" t="s">
        <v>154</v>
      </c>
      <c r="J1295" s="4" t="s">
        <v>437</v>
      </c>
      <c r="K1295" s="4">
        <v>10</v>
      </c>
      <c r="L1295" s="251">
        <v>44663</v>
      </c>
      <c r="M1295" s="4" t="s">
        <v>224</v>
      </c>
      <c r="N1295" s="4">
        <v>51</v>
      </c>
      <c r="O1295" s="4">
        <v>5</v>
      </c>
      <c r="P1295" s="251">
        <v>44664</v>
      </c>
      <c r="Q1295" s="6" t="s">
        <v>47</v>
      </c>
      <c r="R1295" s="6" t="s">
        <v>47</v>
      </c>
      <c r="S1295" s="6">
        <v>28.893754600000001</v>
      </c>
      <c r="T1295" s="6">
        <v>28.82927308</v>
      </c>
      <c r="AJ1295" s="4" t="s">
        <v>1009</v>
      </c>
      <c r="AK1295" s="4" t="s">
        <v>1039</v>
      </c>
      <c r="AL1295" s="4" t="s">
        <v>44</v>
      </c>
      <c r="AM1295" s="4" t="s">
        <v>44</v>
      </c>
    </row>
    <row r="1296" spans="1:40">
      <c r="A1296" s="10" t="s">
        <v>394</v>
      </c>
      <c r="B1296" s="10" t="s">
        <v>61</v>
      </c>
      <c r="D1296" s="4" t="s">
        <v>49</v>
      </c>
      <c r="E1296" s="5">
        <v>44663</v>
      </c>
      <c r="F1296" s="5">
        <v>44663</v>
      </c>
      <c r="G1296" s="4" t="s">
        <v>312</v>
      </c>
      <c r="H1296" s="4" t="s">
        <v>518</v>
      </c>
      <c r="I1296" s="4" t="s">
        <v>154</v>
      </c>
      <c r="J1296" s="4" t="s">
        <v>437</v>
      </c>
      <c r="K1296" s="4">
        <v>10</v>
      </c>
      <c r="L1296" s="251">
        <v>44663</v>
      </c>
      <c r="M1296" s="4" t="s">
        <v>224</v>
      </c>
      <c r="N1296" s="4">
        <v>51</v>
      </c>
      <c r="O1296" s="4">
        <v>5</v>
      </c>
      <c r="P1296" s="251">
        <v>44664</v>
      </c>
      <c r="Q1296" s="6" t="s">
        <v>47</v>
      </c>
      <c r="R1296" s="6" t="s">
        <v>47</v>
      </c>
      <c r="S1296" s="6">
        <v>27.197434479999998</v>
      </c>
      <c r="T1296" s="6">
        <v>27.006048539999998</v>
      </c>
      <c r="AJ1296" s="4" t="s">
        <v>1009</v>
      </c>
      <c r="AK1296" s="4" t="s">
        <v>1040</v>
      </c>
      <c r="AL1296" s="4" t="s">
        <v>44</v>
      </c>
      <c r="AM1296" s="4" t="s">
        <v>44</v>
      </c>
    </row>
    <row r="1297" spans="1:40">
      <c r="A1297" s="121" t="s">
        <v>208</v>
      </c>
      <c r="B1297" s="121" t="s">
        <v>200</v>
      </c>
      <c r="C1297" s="161"/>
      <c r="D1297" s="122" t="s">
        <v>49</v>
      </c>
      <c r="E1297" s="123">
        <v>44663</v>
      </c>
      <c r="F1297" s="123">
        <v>44663</v>
      </c>
      <c r="G1297" s="122" t="s">
        <v>312</v>
      </c>
      <c r="H1297" s="122" t="s">
        <v>518</v>
      </c>
      <c r="I1297" s="122" t="s">
        <v>154</v>
      </c>
      <c r="J1297" s="122" t="s">
        <v>437</v>
      </c>
      <c r="K1297" s="122">
        <v>10</v>
      </c>
      <c r="L1297" s="248">
        <v>44663</v>
      </c>
      <c r="M1297" s="122" t="s">
        <v>224</v>
      </c>
      <c r="N1297" s="122">
        <v>51</v>
      </c>
      <c r="O1297" s="122">
        <v>5</v>
      </c>
      <c r="P1297" s="248">
        <v>44664</v>
      </c>
      <c r="Q1297" s="150" t="s">
        <v>47</v>
      </c>
      <c r="R1297" s="150">
        <v>37.311600329999997</v>
      </c>
      <c r="S1297" s="150">
        <v>26.831521200000001</v>
      </c>
      <c r="T1297" s="150">
        <v>26.948661909999998</v>
      </c>
      <c r="U1297" s="121"/>
      <c r="V1297" s="121"/>
      <c r="W1297" s="121"/>
      <c r="X1297" s="121"/>
      <c r="Y1297" s="121"/>
      <c r="Z1297" s="121"/>
      <c r="AA1297" s="121"/>
      <c r="AB1297" s="121"/>
      <c r="AC1297" s="121"/>
      <c r="AD1297" s="121"/>
      <c r="AE1297" s="121"/>
      <c r="AF1297" s="122"/>
      <c r="AG1297" s="122"/>
      <c r="AH1297" s="122"/>
      <c r="AI1297" s="122"/>
      <c r="AJ1297" s="122" t="s">
        <v>1009</v>
      </c>
      <c r="AK1297" s="122" t="s">
        <v>1041</v>
      </c>
      <c r="AL1297" s="122" t="s">
        <v>44</v>
      </c>
      <c r="AM1297" s="122" t="s">
        <v>44</v>
      </c>
      <c r="AN1297" s="122"/>
    </row>
    <row r="1300" spans="1:40">
      <c r="B1300" s="10">
        <f>COUNTA(B1268:B1297)</f>
        <v>30</v>
      </c>
    </row>
  </sheetData>
  <autoFilter ref="A1:U1203" xr:uid="{00000000-0009-0000-0000-000000000000}"/>
  <sortState xmlns:xlrd2="http://schemas.microsoft.com/office/spreadsheetml/2017/richdata2" ref="A377:AK410">
    <sortCondition ref="A377:A410"/>
    <sortCondition ref="AG377:AG410"/>
    <sortCondition ref="D377:D410"/>
    <sortCondition ref="G377:G410"/>
  </sortState>
  <phoneticPr fontId="6" type="noConversion"/>
  <conditionalFormatting sqref="Q1:R130 Q347:R360 Q362:R376 Q440:R440 Q442:R442 Q400:R435 Q437:R437 Q444:R478 R479 Q641:R641 Q645:R652 Q481:R515 Q518:R550 Q552:R561 Q563:R564 Q132:R344 Q566:R624 Q626:R636 Q677:R963 Q993:R1048576">
    <cfRule type="cellIs" dxfId="220" priority="214" operator="between">
      <formula>25</formula>
      <formula>40</formula>
    </cfRule>
  </conditionalFormatting>
  <conditionalFormatting sqref="D317 D347 D364 D352 D354:D362 D383 D366:D380 D403:D428 D440 D442 D444:D446 D435 D457 D437 D645:D652 D677:D752 D540:D564 D566:D584 D1:D315 D586:D624 D626:D636 D758:D876 D878:D963 D993 D998:D1048576">
    <cfRule type="containsText" dxfId="219" priority="209" operator="containsText" text="swab">
      <formula>NOT(ISERROR(SEARCH("swab",D1)))</formula>
    </cfRule>
  </conditionalFormatting>
  <conditionalFormatting sqref="D316">
    <cfRule type="containsText" dxfId="218" priority="208" operator="containsText" text="swab">
      <formula>NOT(ISERROR(SEARCH("swab",D316)))</formula>
    </cfRule>
  </conditionalFormatting>
  <conditionalFormatting sqref="D318">
    <cfRule type="containsText" dxfId="217" priority="207" operator="containsText" text="swab">
      <formula>NOT(ISERROR(SEARCH("swab",D318)))</formula>
    </cfRule>
  </conditionalFormatting>
  <conditionalFormatting sqref="D319">
    <cfRule type="containsText" dxfId="216" priority="206" operator="containsText" text="swab">
      <formula>NOT(ISERROR(SEARCH("swab",D319)))</formula>
    </cfRule>
  </conditionalFormatting>
  <conditionalFormatting sqref="D320">
    <cfRule type="containsText" dxfId="215" priority="205" operator="containsText" text="swab">
      <formula>NOT(ISERROR(SEARCH("swab",D320)))</formula>
    </cfRule>
  </conditionalFormatting>
  <conditionalFormatting sqref="D321">
    <cfRule type="containsText" dxfId="214" priority="204" operator="containsText" text="swab">
      <formula>NOT(ISERROR(SEARCH("swab",D321)))</formula>
    </cfRule>
  </conditionalFormatting>
  <conditionalFormatting sqref="D322">
    <cfRule type="containsText" dxfId="213" priority="203" operator="containsText" text="swab">
      <formula>NOT(ISERROR(SEARCH("swab",D322)))</formula>
    </cfRule>
  </conditionalFormatting>
  <conditionalFormatting sqref="D323">
    <cfRule type="containsText" dxfId="212" priority="202" operator="containsText" text="swab">
      <formula>NOT(ISERROR(SEARCH("swab",D323)))</formula>
    </cfRule>
  </conditionalFormatting>
  <conditionalFormatting sqref="D324">
    <cfRule type="containsText" dxfId="211" priority="201" operator="containsText" text="swab">
      <formula>NOT(ISERROR(SEARCH("swab",D324)))</formula>
    </cfRule>
  </conditionalFormatting>
  <conditionalFormatting sqref="D325">
    <cfRule type="containsText" dxfId="210" priority="200" operator="containsText" text="swab">
      <formula>NOT(ISERROR(SEARCH("swab",D325)))</formula>
    </cfRule>
  </conditionalFormatting>
  <conditionalFormatting sqref="D326">
    <cfRule type="containsText" dxfId="209" priority="199" operator="containsText" text="swab">
      <formula>NOT(ISERROR(SEARCH("swab",D326)))</formula>
    </cfRule>
  </conditionalFormatting>
  <conditionalFormatting sqref="D327">
    <cfRule type="containsText" dxfId="208" priority="198" operator="containsText" text="swab">
      <formula>NOT(ISERROR(SEARCH("swab",D327)))</formula>
    </cfRule>
  </conditionalFormatting>
  <conditionalFormatting sqref="D328">
    <cfRule type="containsText" dxfId="207" priority="197" operator="containsText" text="swab">
      <formula>NOT(ISERROR(SEARCH("swab",D328)))</formula>
    </cfRule>
  </conditionalFormatting>
  <conditionalFormatting sqref="D329">
    <cfRule type="containsText" dxfId="206" priority="196" operator="containsText" text="swab">
      <formula>NOT(ISERROR(SEARCH("swab",D329)))</formula>
    </cfRule>
  </conditionalFormatting>
  <conditionalFormatting sqref="D330">
    <cfRule type="containsText" dxfId="205" priority="195" operator="containsText" text="swab">
      <formula>NOT(ISERROR(SEARCH("swab",D330)))</formula>
    </cfRule>
  </conditionalFormatting>
  <conditionalFormatting sqref="D331">
    <cfRule type="containsText" dxfId="204" priority="194" operator="containsText" text="swab">
      <formula>NOT(ISERROR(SEARCH("swab",D331)))</formula>
    </cfRule>
  </conditionalFormatting>
  <conditionalFormatting sqref="D332">
    <cfRule type="containsText" dxfId="203" priority="193" operator="containsText" text="swab">
      <formula>NOT(ISERROR(SEARCH("swab",D332)))</formula>
    </cfRule>
  </conditionalFormatting>
  <conditionalFormatting sqref="D333">
    <cfRule type="containsText" dxfId="202" priority="192" operator="containsText" text="swab">
      <formula>NOT(ISERROR(SEARCH("swab",D333)))</formula>
    </cfRule>
  </conditionalFormatting>
  <conditionalFormatting sqref="D334">
    <cfRule type="containsText" dxfId="201" priority="191" operator="containsText" text="swab">
      <formula>NOT(ISERROR(SEARCH("swab",D334)))</formula>
    </cfRule>
  </conditionalFormatting>
  <conditionalFormatting sqref="D335 D337 D339 D341 D343">
    <cfRule type="containsText" dxfId="200" priority="190" operator="containsText" text="swab">
      <formula>NOT(ISERROR(SEARCH("swab",D335)))</formula>
    </cfRule>
  </conditionalFormatting>
  <conditionalFormatting sqref="D336 D338 D340 D342 D344">
    <cfRule type="containsText" dxfId="199" priority="189" operator="containsText" text="swab">
      <formula>NOT(ISERROR(SEARCH("swab",D336)))</formula>
    </cfRule>
  </conditionalFormatting>
  <conditionalFormatting sqref="D365">
    <cfRule type="containsText" dxfId="198" priority="188" operator="containsText" text="swab">
      <formula>NOT(ISERROR(SEARCH("swab",D365)))</formula>
    </cfRule>
  </conditionalFormatting>
  <conditionalFormatting sqref="D363">
    <cfRule type="containsText" dxfId="197" priority="187" operator="containsText" text="swab">
      <formula>NOT(ISERROR(SEARCH("swab",D363)))</formula>
    </cfRule>
  </conditionalFormatting>
  <conditionalFormatting sqref="D351">
    <cfRule type="containsText" dxfId="196" priority="186" operator="containsText" text="swab">
      <formula>NOT(ISERROR(SEARCH("swab",D351)))</formula>
    </cfRule>
  </conditionalFormatting>
  <conditionalFormatting sqref="D353">
    <cfRule type="containsText" dxfId="195" priority="185" operator="containsText" text="swab">
      <formula>NOT(ISERROR(SEARCH("swab",D353)))</formula>
    </cfRule>
  </conditionalFormatting>
  <conditionalFormatting sqref="D348:D350">
    <cfRule type="containsText" dxfId="194" priority="184" operator="containsText" text="swab">
      <formula>NOT(ISERROR(SEARCH("swab",D348)))</formula>
    </cfRule>
  </conditionalFormatting>
  <conditionalFormatting sqref="Q345:R346">
    <cfRule type="cellIs" dxfId="193" priority="183" operator="between">
      <formula>25</formula>
      <formula>40</formula>
    </cfRule>
  </conditionalFormatting>
  <conditionalFormatting sqref="D345">
    <cfRule type="containsText" dxfId="192" priority="182" operator="containsText" text="swab">
      <formula>NOT(ISERROR(SEARCH("swab",D345)))</formula>
    </cfRule>
  </conditionalFormatting>
  <conditionalFormatting sqref="D346">
    <cfRule type="containsText" dxfId="191" priority="181" operator="containsText" text="swab">
      <formula>NOT(ISERROR(SEARCH("swab",D346)))</formula>
    </cfRule>
  </conditionalFormatting>
  <conditionalFormatting sqref="Q361:R361">
    <cfRule type="cellIs" dxfId="190" priority="180" operator="between">
      <formula>25</formula>
      <formula>40</formula>
    </cfRule>
  </conditionalFormatting>
  <conditionalFormatting sqref="D381">
    <cfRule type="containsText" dxfId="189" priority="179" operator="containsText" text="swab">
      <formula>NOT(ISERROR(SEARCH("swab",D381)))</formula>
    </cfRule>
  </conditionalFormatting>
  <conditionalFormatting sqref="D382">
    <cfRule type="containsText" dxfId="188" priority="178" operator="containsText" text="swab">
      <formula>NOT(ISERROR(SEARCH("swab",D382)))</formula>
    </cfRule>
  </conditionalFormatting>
  <conditionalFormatting sqref="D384:D385">
    <cfRule type="containsText" dxfId="187" priority="177" operator="containsText" text="swab">
      <formula>NOT(ISERROR(SEARCH("swab",D384)))</formula>
    </cfRule>
  </conditionalFormatting>
  <conditionalFormatting sqref="D386:D387">
    <cfRule type="containsText" dxfId="186" priority="176" operator="containsText" text="swab">
      <formula>NOT(ISERROR(SEARCH("swab",D386)))</formula>
    </cfRule>
  </conditionalFormatting>
  <conditionalFormatting sqref="D388">
    <cfRule type="containsText" dxfId="185" priority="175" operator="containsText" text="swab">
      <formula>NOT(ISERROR(SEARCH("swab",D388)))</formula>
    </cfRule>
  </conditionalFormatting>
  <conditionalFormatting sqref="D389">
    <cfRule type="containsText" dxfId="184" priority="174" operator="containsText" text="swab">
      <formula>NOT(ISERROR(SEARCH("swab",D389)))</formula>
    </cfRule>
  </conditionalFormatting>
  <conditionalFormatting sqref="D390">
    <cfRule type="containsText" dxfId="183" priority="173" operator="containsText" text="swab">
      <formula>NOT(ISERROR(SEARCH("swab",D390)))</formula>
    </cfRule>
  </conditionalFormatting>
  <conditionalFormatting sqref="D393">
    <cfRule type="containsText" dxfId="182" priority="169" operator="containsText" text="swab">
      <formula>NOT(ISERROR(SEARCH("swab",D393)))</formula>
    </cfRule>
  </conditionalFormatting>
  <conditionalFormatting sqref="D391">
    <cfRule type="containsText" dxfId="181" priority="171" operator="containsText" text="swab">
      <formula>NOT(ISERROR(SEARCH("swab",D391)))</formula>
    </cfRule>
  </conditionalFormatting>
  <conditionalFormatting sqref="D392">
    <cfRule type="containsText" dxfId="180" priority="170" operator="containsText" text="swab">
      <formula>NOT(ISERROR(SEARCH("swab",D392)))</formula>
    </cfRule>
  </conditionalFormatting>
  <conditionalFormatting sqref="D394:D396">
    <cfRule type="containsText" dxfId="179" priority="168" operator="containsText" text="swab">
      <formula>NOT(ISERROR(SEARCH("swab",D394)))</formula>
    </cfRule>
  </conditionalFormatting>
  <conditionalFormatting sqref="D397">
    <cfRule type="containsText" dxfId="178" priority="167" operator="containsText" text="swab">
      <formula>NOT(ISERROR(SEARCH("swab",D397)))</formula>
    </cfRule>
  </conditionalFormatting>
  <conditionalFormatting sqref="D398:D399">
    <cfRule type="containsText" dxfId="177" priority="166" operator="containsText" text="swab">
      <formula>NOT(ISERROR(SEARCH("swab",D398)))</formula>
    </cfRule>
  </conditionalFormatting>
  <conditionalFormatting sqref="Q379:R399">
    <cfRule type="cellIs" dxfId="176" priority="165" operator="between">
      <formula>25</formula>
      <formula>40</formula>
    </cfRule>
  </conditionalFormatting>
  <conditionalFormatting sqref="Q378:R378">
    <cfRule type="cellIs" dxfId="175" priority="164" operator="between">
      <formula>25</formula>
      <formula>40</formula>
    </cfRule>
  </conditionalFormatting>
  <conditionalFormatting sqref="Q377:R377">
    <cfRule type="cellIs" dxfId="174" priority="163" operator="between">
      <formula>25</formula>
      <formula>40</formula>
    </cfRule>
  </conditionalFormatting>
  <conditionalFormatting sqref="D400:D401">
    <cfRule type="containsText" dxfId="173" priority="162" operator="containsText" text="swab">
      <formula>NOT(ISERROR(SEARCH("swab",D400)))</formula>
    </cfRule>
  </conditionalFormatting>
  <conditionalFormatting sqref="D402">
    <cfRule type="containsText" dxfId="172" priority="161" operator="containsText" text="swab">
      <formula>NOT(ISERROR(SEARCH("swab",D402)))</formula>
    </cfRule>
  </conditionalFormatting>
  <conditionalFormatting sqref="D429:D432">
    <cfRule type="containsText" dxfId="171" priority="159" operator="containsText" text="swab">
      <formula>NOT(ISERROR(SEARCH("swab",D429)))</formula>
    </cfRule>
  </conditionalFormatting>
  <conditionalFormatting sqref="D433">
    <cfRule type="containsText" dxfId="170" priority="158" operator="containsText" text="swab">
      <formula>NOT(ISERROR(SEARCH("swab",D433)))</formula>
    </cfRule>
  </conditionalFormatting>
  <conditionalFormatting sqref="D434">
    <cfRule type="containsText" dxfId="169" priority="157" operator="containsText" text="swab">
      <formula>NOT(ISERROR(SEARCH("swab",D434)))</formula>
    </cfRule>
  </conditionalFormatting>
  <conditionalFormatting sqref="Q439:R439">
    <cfRule type="cellIs" dxfId="168" priority="156" operator="between">
      <formula>25</formula>
      <formula>40</formula>
    </cfRule>
  </conditionalFormatting>
  <conditionalFormatting sqref="D439">
    <cfRule type="containsText" dxfId="167" priority="155" operator="containsText" text="swab">
      <formula>NOT(ISERROR(SEARCH("swab",D439)))</formula>
    </cfRule>
  </conditionalFormatting>
  <conditionalFormatting sqref="Q441:R441">
    <cfRule type="cellIs" dxfId="166" priority="154" operator="between">
      <formula>25</formula>
      <formula>40</formula>
    </cfRule>
  </conditionalFormatting>
  <conditionalFormatting sqref="D441">
    <cfRule type="containsText" dxfId="165" priority="153" operator="containsText" text="swab">
      <formula>NOT(ISERROR(SEARCH("swab",D441)))</formula>
    </cfRule>
  </conditionalFormatting>
  <conditionalFormatting sqref="Q443:R443">
    <cfRule type="cellIs" dxfId="164" priority="152" operator="between">
      <formula>25</formula>
      <formula>40</formula>
    </cfRule>
  </conditionalFormatting>
  <conditionalFormatting sqref="D443">
    <cfRule type="containsText" dxfId="163" priority="151" operator="containsText" text="swab">
      <formula>NOT(ISERROR(SEARCH("swab",D443)))</formula>
    </cfRule>
  </conditionalFormatting>
  <conditionalFormatting sqref="D455 D447:D450 D467:D474">
    <cfRule type="containsText" dxfId="162" priority="148" operator="containsText" text="swab">
      <formula>NOT(ISERROR(SEARCH("swab",D447)))</formula>
    </cfRule>
  </conditionalFormatting>
  <conditionalFormatting sqref="D453">
    <cfRule type="containsText" dxfId="161" priority="147" operator="containsText" text="swab">
      <formula>NOT(ISERROR(SEARCH("swab",D453)))</formula>
    </cfRule>
  </conditionalFormatting>
  <conditionalFormatting sqref="D454">
    <cfRule type="containsText" dxfId="160" priority="146" operator="containsText" text="swab">
      <formula>NOT(ISERROR(SEARCH("swab",D454)))</formula>
    </cfRule>
  </conditionalFormatting>
  <conditionalFormatting sqref="D456">
    <cfRule type="containsText" dxfId="159" priority="145" operator="containsText" text="swab">
      <formula>NOT(ISERROR(SEARCH("swab",D456)))</formula>
    </cfRule>
  </conditionalFormatting>
  <conditionalFormatting sqref="D458">
    <cfRule type="containsText" dxfId="158" priority="143" operator="containsText" text="swab">
      <formula>NOT(ISERROR(SEARCH("swab",D458)))</formula>
    </cfRule>
  </conditionalFormatting>
  <conditionalFormatting sqref="D459">
    <cfRule type="containsText" dxfId="157" priority="142" operator="containsText" text="swab">
      <formula>NOT(ISERROR(SEARCH("swab",D459)))</formula>
    </cfRule>
  </conditionalFormatting>
  <conditionalFormatting sqref="D460">
    <cfRule type="containsText" dxfId="156" priority="141" operator="containsText" text="swab">
      <formula>NOT(ISERROR(SEARCH("swab",D460)))</formula>
    </cfRule>
  </conditionalFormatting>
  <conditionalFormatting sqref="D461">
    <cfRule type="containsText" dxfId="155" priority="136" operator="containsText" text="swab">
      <formula>NOT(ISERROR(SEARCH("swab",D461)))</formula>
    </cfRule>
  </conditionalFormatting>
  <conditionalFormatting sqref="D462:D463">
    <cfRule type="containsText" dxfId="154" priority="135" operator="containsText" text="swab">
      <formula>NOT(ISERROR(SEARCH("swab",D462)))</formula>
    </cfRule>
  </conditionalFormatting>
  <conditionalFormatting sqref="D464:D465">
    <cfRule type="containsText" dxfId="153" priority="134" operator="containsText" text="swab">
      <formula>NOT(ISERROR(SEARCH("swab",D464)))</formula>
    </cfRule>
  </conditionalFormatting>
  <conditionalFormatting sqref="D466">
    <cfRule type="containsText" dxfId="152" priority="133" operator="containsText" text="swab">
      <formula>NOT(ISERROR(SEARCH("swab",D466)))</formula>
    </cfRule>
  </conditionalFormatting>
  <conditionalFormatting sqref="D451">
    <cfRule type="containsText" dxfId="151" priority="132" operator="containsText" text="swab">
      <formula>NOT(ISERROR(SEARCH("swab",D451)))</formula>
    </cfRule>
  </conditionalFormatting>
  <conditionalFormatting sqref="D452">
    <cfRule type="containsText" dxfId="150" priority="131" operator="containsText" text="swab">
      <formula>NOT(ISERROR(SEARCH("swab",D452)))</formula>
    </cfRule>
  </conditionalFormatting>
  <conditionalFormatting sqref="Q438:R438">
    <cfRule type="cellIs" dxfId="149" priority="130" operator="between">
      <formula>25</formula>
      <formula>40</formula>
    </cfRule>
  </conditionalFormatting>
  <conditionalFormatting sqref="D438">
    <cfRule type="containsText" dxfId="148" priority="129" operator="containsText" text="swab">
      <formula>NOT(ISERROR(SEARCH("swab",D438)))</formula>
    </cfRule>
  </conditionalFormatting>
  <conditionalFormatting sqref="Q436:R436">
    <cfRule type="cellIs" dxfId="147" priority="128" operator="between">
      <formula>25</formula>
      <formula>40</formula>
    </cfRule>
  </conditionalFormatting>
  <conditionalFormatting sqref="D436">
    <cfRule type="containsText" dxfId="146" priority="127" operator="containsText" text="swab">
      <formula>NOT(ISERROR(SEARCH("swab",D436)))</formula>
    </cfRule>
  </conditionalFormatting>
  <conditionalFormatting sqref="D485">
    <cfRule type="containsText" dxfId="145" priority="126" operator="containsText" text="swab">
      <formula>NOT(ISERROR(SEARCH("swab",D485)))</formula>
    </cfRule>
  </conditionalFormatting>
  <conditionalFormatting sqref="D483 D475:D478 D495:D502">
    <cfRule type="containsText" dxfId="144" priority="125" operator="containsText" text="swab">
      <formula>NOT(ISERROR(SEARCH("swab",D475)))</formula>
    </cfRule>
  </conditionalFormatting>
  <conditionalFormatting sqref="D481">
    <cfRule type="containsText" dxfId="143" priority="124" operator="containsText" text="swab">
      <formula>NOT(ISERROR(SEARCH("swab",D481)))</formula>
    </cfRule>
  </conditionalFormatting>
  <conditionalFormatting sqref="D482">
    <cfRule type="containsText" dxfId="142" priority="123" operator="containsText" text="swab">
      <formula>NOT(ISERROR(SEARCH("swab",D482)))</formula>
    </cfRule>
  </conditionalFormatting>
  <conditionalFormatting sqref="D484">
    <cfRule type="containsText" dxfId="141" priority="122" operator="containsText" text="swab">
      <formula>NOT(ISERROR(SEARCH("swab",D484)))</formula>
    </cfRule>
  </conditionalFormatting>
  <conditionalFormatting sqref="D486">
    <cfRule type="containsText" dxfId="140" priority="121" operator="containsText" text="swab">
      <formula>NOT(ISERROR(SEARCH("swab",D486)))</formula>
    </cfRule>
  </conditionalFormatting>
  <conditionalFormatting sqref="D487">
    <cfRule type="containsText" dxfId="139" priority="120" operator="containsText" text="swab">
      <formula>NOT(ISERROR(SEARCH("swab",D487)))</formula>
    </cfRule>
  </conditionalFormatting>
  <conditionalFormatting sqref="D488">
    <cfRule type="containsText" dxfId="138" priority="119" operator="containsText" text="swab">
      <formula>NOT(ISERROR(SEARCH("swab",D488)))</formula>
    </cfRule>
  </conditionalFormatting>
  <conditionalFormatting sqref="D489">
    <cfRule type="containsText" dxfId="137" priority="118" operator="containsText" text="swab">
      <formula>NOT(ISERROR(SEARCH("swab",D489)))</formula>
    </cfRule>
  </conditionalFormatting>
  <conditionalFormatting sqref="D490:D491">
    <cfRule type="containsText" dxfId="136" priority="117" operator="containsText" text="swab">
      <formula>NOT(ISERROR(SEARCH("swab",D490)))</formula>
    </cfRule>
  </conditionalFormatting>
  <conditionalFormatting sqref="D492:D493">
    <cfRule type="containsText" dxfId="135" priority="116" operator="containsText" text="swab">
      <formula>NOT(ISERROR(SEARCH("swab",D492)))</formula>
    </cfRule>
  </conditionalFormatting>
  <conditionalFormatting sqref="D494">
    <cfRule type="containsText" dxfId="134" priority="115" operator="containsText" text="swab">
      <formula>NOT(ISERROR(SEARCH("swab",D494)))</formula>
    </cfRule>
  </conditionalFormatting>
  <conditionalFormatting sqref="D479">
    <cfRule type="containsText" dxfId="133" priority="114" operator="containsText" text="swab">
      <formula>NOT(ISERROR(SEARCH("swab",D479)))</formula>
    </cfRule>
  </conditionalFormatting>
  <conditionalFormatting sqref="D480">
    <cfRule type="containsText" dxfId="132" priority="113" operator="containsText" text="swab">
      <formula>NOT(ISERROR(SEARCH("swab",D480)))</formula>
    </cfRule>
  </conditionalFormatting>
  <conditionalFormatting sqref="Q480:R480">
    <cfRule type="cellIs" dxfId="131" priority="112" operator="between">
      <formula>25</formula>
      <formula>40</formula>
    </cfRule>
  </conditionalFormatting>
  <conditionalFormatting sqref="Q479">
    <cfRule type="cellIs" dxfId="130" priority="111" operator="between">
      <formula>25</formula>
      <formula>40</formula>
    </cfRule>
  </conditionalFormatting>
  <conditionalFormatting sqref="D503:D504">
    <cfRule type="containsText" dxfId="129" priority="110" operator="containsText" text="swab">
      <formula>NOT(ISERROR(SEARCH("swab",D503)))</formula>
    </cfRule>
  </conditionalFormatting>
  <conditionalFormatting sqref="D513">
    <cfRule type="containsText" dxfId="128" priority="109" operator="containsText" text="swab">
      <formula>NOT(ISERROR(SEARCH("swab",D513)))</formula>
    </cfRule>
  </conditionalFormatting>
  <conditionalFormatting sqref="D505:D508 D524:D531">
    <cfRule type="containsText" dxfId="127" priority="108" operator="containsText" text="swab">
      <formula>NOT(ISERROR(SEARCH("swab",D505)))</formula>
    </cfRule>
  </conditionalFormatting>
  <conditionalFormatting sqref="D511">
    <cfRule type="containsText" dxfId="126" priority="107" operator="containsText" text="swab">
      <formula>NOT(ISERROR(SEARCH("swab",D511)))</formula>
    </cfRule>
  </conditionalFormatting>
  <conditionalFormatting sqref="D512">
    <cfRule type="containsText" dxfId="125" priority="106" operator="containsText" text="swab">
      <formula>NOT(ISERROR(SEARCH("swab",D512)))</formula>
    </cfRule>
  </conditionalFormatting>
  <conditionalFormatting sqref="D514">
    <cfRule type="containsText" dxfId="124" priority="104" operator="containsText" text="swab">
      <formula>NOT(ISERROR(SEARCH("swab",D514)))</formula>
    </cfRule>
  </conditionalFormatting>
  <conditionalFormatting sqref="D515">
    <cfRule type="containsText" dxfId="123" priority="103" operator="containsText" text="swab">
      <formula>NOT(ISERROR(SEARCH("swab",D515)))</formula>
    </cfRule>
  </conditionalFormatting>
  <conditionalFormatting sqref="D516:D517">
    <cfRule type="containsText" dxfId="122" priority="102" operator="containsText" text="swab">
      <formula>NOT(ISERROR(SEARCH("swab",D516)))</formula>
    </cfRule>
  </conditionalFormatting>
  <conditionalFormatting sqref="D518">
    <cfRule type="containsText" dxfId="121" priority="101" operator="containsText" text="swab">
      <formula>NOT(ISERROR(SEARCH("swab",D518)))</formula>
    </cfRule>
  </conditionalFormatting>
  <conditionalFormatting sqref="D519:D520">
    <cfRule type="containsText" dxfId="120" priority="100" operator="containsText" text="swab">
      <formula>NOT(ISERROR(SEARCH("swab",D519)))</formula>
    </cfRule>
  </conditionalFormatting>
  <conditionalFormatting sqref="D521:D522">
    <cfRule type="containsText" dxfId="119" priority="99" operator="containsText" text="swab">
      <formula>NOT(ISERROR(SEARCH("swab",D521)))</formula>
    </cfRule>
  </conditionalFormatting>
  <conditionalFormatting sqref="D523">
    <cfRule type="containsText" dxfId="118" priority="98" operator="containsText" text="swab">
      <formula>NOT(ISERROR(SEARCH("swab",D523)))</formula>
    </cfRule>
  </conditionalFormatting>
  <conditionalFormatting sqref="D509">
    <cfRule type="containsText" dxfId="117" priority="97" operator="containsText" text="swab">
      <formula>NOT(ISERROR(SEARCH("swab",D509)))</formula>
    </cfRule>
  </conditionalFormatting>
  <conditionalFormatting sqref="D510">
    <cfRule type="containsText" dxfId="116" priority="96" operator="containsText" text="swab">
      <formula>NOT(ISERROR(SEARCH("swab",D510)))</formula>
    </cfRule>
  </conditionalFormatting>
  <conditionalFormatting sqref="D532:D533">
    <cfRule type="containsText" dxfId="115" priority="95" operator="containsText" text="swab">
      <formula>NOT(ISERROR(SEARCH("swab",D532)))</formula>
    </cfRule>
  </conditionalFormatting>
  <conditionalFormatting sqref="D535 D537 D539">
    <cfRule type="containsText" dxfId="114" priority="94" operator="containsText" text="swab">
      <formula>NOT(ISERROR(SEARCH("swab",D535)))</formula>
    </cfRule>
  </conditionalFormatting>
  <conditionalFormatting sqref="D534">
    <cfRule type="containsText" dxfId="113" priority="93" operator="containsText" text="swab">
      <formula>NOT(ISERROR(SEARCH("swab",D534)))</formula>
    </cfRule>
  </conditionalFormatting>
  <conditionalFormatting sqref="D536">
    <cfRule type="containsText" dxfId="112" priority="92" operator="containsText" text="swab">
      <formula>NOT(ISERROR(SEARCH("swab",D536)))</formula>
    </cfRule>
  </conditionalFormatting>
  <conditionalFormatting sqref="D538">
    <cfRule type="containsText" dxfId="111" priority="91" operator="containsText" text="swab">
      <formula>NOT(ISERROR(SEARCH("swab",D538)))</formula>
    </cfRule>
  </conditionalFormatting>
  <conditionalFormatting sqref="Q562:R562">
    <cfRule type="cellIs" dxfId="110" priority="90" operator="between">
      <formula>25</formula>
      <formula>40</formula>
    </cfRule>
  </conditionalFormatting>
  <conditionalFormatting sqref="Q637:R637">
    <cfRule type="cellIs" dxfId="109" priority="87" operator="between">
      <formula>25</formula>
      <formula>40</formula>
    </cfRule>
  </conditionalFormatting>
  <conditionalFormatting sqref="D637">
    <cfRule type="containsText" dxfId="108" priority="86" operator="containsText" text="swab">
      <formula>NOT(ISERROR(SEARCH("swab",D637)))</formula>
    </cfRule>
  </conditionalFormatting>
  <conditionalFormatting sqref="Q638:R638">
    <cfRule type="cellIs" dxfId="107" priority="85" operator="between">
      <formula>25</formula>
      <formula>40</formula>
    </cfRule>
  </conditionalFormatting>
  <conditionalFormatting sqref="D638">
    <cfRule type="containsText" dxfId="106" priority="84" operator="containsText" text="swab">
      <formula>NOT(ISERROR(SEARCH("swab",D638)))</formula>
    </cfRule>
  </conditionalFormatting>
  <conditionalFormatting sqref="Q639:R639">
    <cfRule type="cellIs" dxfId="105" priority="83" operator="between">
      <formula>25</formula>
      <formula>40</formula>
    </cfRule>
  </conditionalFormatting>
  <conditionalFormatting sqref="D639">
    <cfRule type="containsText" dxfId="104" priority="82" operator="containsText" text="swab">
      <formula>NOT(ISERROR(SEARCH("swab",D639)))</formula>
    </cfRule>
  </conditionalFormatting>
  <conditionalFormatting sqref="Q640:R640">
    <cfRule type="cellIs" dxfId="103" priority="81" operator="between">
      <formula>25</formula>
      <formula>40</formula>
    </cfRule>
  </conditionalFormatting>
  <conditionalFormatting sqref="D640">
    <cfRule type="containsText" dxfId="102" priority="80" operator="containsText" text="swab">
      <formula>NOT(ISERROR(SEARCH("swab",D640)))</formula>
    </cfRule>
  </conditionalFormatting>
  <conditionalFormatting sqref="D641">
    <cfRule type="containsText" dxfId="101" priority="79" operator="containsText" text="swab">
      <formula>NOT(ISERROR(SEARCH("swab",D641)))</formula>
    </cfRule>
  </conditionalFormatting>
  <conditionalFormatting sqref="Q642:R644">
    <cfRule type="cellIs" dxfId="100" priority="78" operator="between">
      <formula>25</formula>
      <formula>40</formula>
    </cfRule>
  </conditionalFormatting>
  <conditionalFormatting sqref="D642:D644">
    <cfRule type="containsText" dxfId="99" priority="77" operator="containsText" text="swab">
      <formula>NOT(ISERROR(SEARCH("swab",D642)))</formula>
    </cfRule>
  </conditionalFormatting>
  <conditionalFormatting sqref="Q653:R653">
    <cfRule type="cellIs" dxfId="98" priority="76" operator="between">
      <formula>25</formula>
      <formula>40</formula>
    </cfRule>
  </conditionalFormatting>
  <conditionalFormatting sqref="D653">
    <cfRule type="containsText" dxfId="97" priority="75" operator="containsText" text="swab">
      <formula>NOT(ISERROR(SEARCH("swab",D653)))</formula>
    </cfRule>
  </conditionalFormatting>
  <conditionalFormatting sqref="Q654:R654">
    <cfRule type="cellIs" dxfId="96" priority="74" operator="between">
      <formula>25</formula>
      <formula>40</formula>
    </cfRule>
  </conditionalFormatting>
  <conditionalFormatting sqref="D654">
    <cfRule type="containsText" dxfId="95" priority="73" operator="containsText" text="swab">
      <formula>NOT(ISERROR(SEARCH("swab",D654)))</formula>
    </cfRule>
  </conditionalFormatting>
  <conditionalFormatting sqref="Q655:R655">
    <cfRule type="cellIs" dxfId="94" priority="72" operator="between">
      <formula>25</formula>
      <formula>40</formula>
    </cfRule>
  </conditionalFormatting>
  <conditionalFormatting sqref="D655">
    <cfRule type="containsText" dxfId="93" priority="71" operator="containsText" text="swab">
      <formula>NOT(ISERROR(SEARCH("swab",D655)))</formula>
    </cfRule>
  </conditionalFormatting>
  <conditionalFormatting sqref="Q656:R656">
    <cfRule type="cellIs" dxfId="92" priority="70" operator="between">
      <formula>25</formula>
      <formula>40</formula>
    </cfRule>
  </conditionalFormatting>
  <conditionalFormatting sqref="D656">
    <cfRule type="containsText" dxfId="91" priority="69" operator="containsText" text="swab">
      <formula>NOT(ISERROR(SEARCH("swab",D656)))</formula>
    </cfRule>
  </conditionalFormatting>
  <conditionalFormatting sqref="Q657:R657">
    <cfRule type="cellIs" dxfId="90" priority="68" operator="between">
      <formula>25</formula>
      <formula>40</formula>
    </cfRule>
  </conditionalFormatting>
  <conditionalFormatting sqref="D657">
    <cfRule type="containsText" dxfId="89" priority="67" operator="containsText" text="swab">
      <formula>NOT(ISERROR(SEARCH("swab",D657)))</formula>
    </cfRule>
  </conditionalFormatting>
  <conditionalFormatting sqref="Q658:R658">
    <cfRule type="cellIs" dxfId="88" priority="66" operator="between">
      <formula>25</formula>
      <formula>40</formula>
    </cfRule>
  </conditionalFormatting>
  <conditionalFormatting sqref="D658">
    <cfRule type="containsText" dxfId="87" priority="65" operator="containsText" text="swab">
      <formula>NOT(ISERROR(SEARCH("swab",D658)))</formula>
    </cfRule>
  </conditionalFormatting>
  <conditionalFormatting sqref="Q661:R661">
    <cfRule type="cellIs" dxfId="86" priority="62" operator="between">
      <formula>25</formula>
      <formula>40</formula>
    </cfRule>
  </conditionalFormatting>
  <conditionalFormatting sqref="D661">
    <cfRule type="containsText" dxfId="85" priority="61" operator="containsText" text="swab">
      <formula>NOT(ISERROR(SEARCH("swab",D661)))</formula>
    </cfRule>
  </conditionalFormatting>
  <conditionalFormatting sqref="Q662:R662">
    <cfRule type="cellIs" dxfId="84" priority="60" operator="between">
      <formula>25</formula>
      <formula>40</formula>
    </cfRule>
  </conditionalFormatting>
  <conditionalFormatting sqref="D662">
    <cfRule type="containsText" dxfId="83" priority="59" operator="containsText" text="swab">
      <formula>NOT(ISERROR(SEARCH("swab",D662)))</formula>
    </cfRule>
  </conditionalFormatting>
  <conditionalFormatting sqref="Q663:R663">
    <cfRule type="cellIs" dxfId="82" priority="58" operator="between">
      <formula>25</formula>
      <formula>40</formula>
    </cfRule>
  </conditionalFormatting>
  <conditionalFormatting sqref="D663">
    <cfRule type="containsText" dxfId="81" priority="57" operator="containsText" text="swab">
      <formula>NOT(ISERROR(SEARCH("swab",D663)))</formula>
    </cfRule>
  </conditionalFormatting>
  <conditionalFormatting sqref="Q665:R665">
    <cfRule type="cellIs" dxfId="80" priority="56" operator="between">
      <formula>25</formula>
      <formula>40</formula>
    </cfRule>
  </conditionalFormatting>
  <conditionalFormatting sqref="D665">
    <cfRule type="containsText" dxfId="79" priority="55" operator="containsText" text="swab">
      <formula>NOT(ISERROR(SEARCH("swab",D665)))</formula>
    </cfRule>
  </conditionalFormatting>
  <conditionalFormatting sqref="Q666:R666">
    <cfRule type="cellIs" dxfId="78" priority="54" operator="between">
      <formula>25</formula>
      <formula>40</formula>
    </cfRule>
  </conditionalFormatting>
  <conditionalFormatting sqref="D666">
    <cfRule type="containsText" dxfId="77" priority="53" operator="containsText" text="swab">
      <formula>NOT(ISERROR(SEARCH("swab",D666)))</formula>
    </cfRule>
  </conditionalFormatting>
  <conditionalFormatting sqref="Q667:R667">
    <cfRule type="cellIs" dxfId="76" priority="52" operator="between">
      <formula>25</formula>
      <formula>40</formula>
    </cfRule>
  </conditionalFormatting>
  <conditionalFormatting sqref="D667">
    <cfRule type="containsText" dxfId="75" priority="51" operator="containsText" text="swab">
      <formula>NOT(ISERROR(SEARCH("swab",D667)))</formula>
    </cfRule>
  </conditionalFormatting>
  <conditionalFormatting sqref="Q668:R668">
    <cfRule type="cellIs" dxfId="74" priority="50" operator="between">
      <formula>25</formula>
      <formula>40</formula>
    </cfRule>
  </conditionalFormatting>
  <conditionalFormatting sqref="D668">
    <cfRule type="containsText" dxfId="73" priority="49" operator="containsText" text="swab">
      <formula>NOT(ISERROR(SEARCH("swab",D668)))</formula>
    </cfRule>
  </conditionalFormatting>
  <conditionalFormatting sqref="Q669:R669">
    <cfRule type="cellIs" dxfId="72" priority="48" operator="between">
      <formula>25</formula>
      <formula>40</formula>
    </cfRule>
  </conditionalFormatting>
  <conditionalFormatting sqref="D669">
    <cfRule type="containsText" dxfId="71" priority="47" operator="containsText" text="swab">
      <formula>NOT(ISERROR(SEARCH("swab",D669)))</formula>
    </cfRule>
  </conditionalFormatting>
  <conditionalFormatting sqref="Q670:R670">
    <cfRule type="cellIs" dxfId="70" priority="46" operator="between">
      <formula>25</formula>
      <formula>40</formula>
    </cfRule>
  </conditionalFormatting>
  <conditionalFormatting sqref="D670">
    <cfRule type="containsText" dxfId="69" priority="45" operator="containsText" text="swab">
      <formula>NOT(ISERROR(SEARCH("swab",D670)))</formula>
    </cfRule>
  </conditionalFormatting>
  <conditionalFormatting sqref="Q671:R671">
    <cfRule type="cellIs" dxfId="68" priority="44" operator="between">
      <formula>25</formula>
      <formula>40</formula>
    </cfRule>
  </conditionalFormatting>
  <conditionalFormatting sqref="D671">
    <cfRule type="containsText" dxfId="67" priority="43" operator="containsText" text="swab">
      <formula>NOT(ISERROR(SEARCH("swab",D671)))</formula>
    </cfRule>
  </conditionalFormatting>
  <conditionalFormatting sqref="Q674:R674">
    <cfRule type="cellIs" dxfId="66" priority="42" operator="between">
      <formula>25</formula>
      <formula>40</formula>
    </cfRule>
  </conditionalFormatting>
  <conditionalFormatting sqref="D674">
    <cfRule type="containsText" dxfId="65" priority="41" operator="containsText" text="swab">
      <formula>NOT(ISERROR(SEARCH("swab",D674)))</formula>
    </cfRule>
  </conditionalFormatting>
  <conditionalFormatting sqref="Q675:R675">
    <cfRule type="cellIs" dxfId="64" priority="40" operator="between">
      <formula>25</formula>
      <formula>40</formula>
    </cfRule>
  </conditionalFormatting>
  <conditionalFormatting sqref="D675">
    <cfRule type="containsText" dxfId="63" priority="39" operator="containsText" text="swab">
      <formula>NOT(ISERROR(SEARCH("swab",D675)))</formula>
    </cfRule>
  </conditionalFormatting>
  <conditionalFormatting sqref="Q676:R676">
    <cfRule type="cellIs" dxfId="62" priority="38" operator="between">
      <formula>25</formula>
      <formula>40</formula>
    </cfRule>
  </conditionalFormatting>
  <conditionalFormatting sqref="D676">
    <cfRule type="containsText" dxfId="61" priority="37" operator="containsText" text="swab">
      <formula>NOT(ISERROR(SEARCH("swab",D676)))</formula>
    </cfRule>
  </conditionalFormatting>
  <conditionalFormatting sqref="Q659:R659">
    <cfRule type="cellIs" dxfId="60" priority="36" operator="between">
      <formula>25</formula>
      <formula>40</formula>
    </cfRule>
  </conditionalFormatting>
  <conditionalFormatting sqref="D659">
    <cfRule type="containsText" dxfId="59" priority="35" operator="containsText" text="swab">
      <formula>NOT(ISERROR(SEARCH("swab",D659)))</formula>
    </cfRule>
  </conditionalFormatting>
  <conditionalFormatting sqref="D660">
    <cfRule type="containsText" dxfId="58" priority="33" operator="containsText" text="swab">
      <formula>NOT(ISERROR(SEARCH("swab",D660)))</formula>
    </cfRule>
  </conditionalFormatting>
  <conditionalFormatting sqref="Q660:R660">
    <cfRule type="cellIs" dxfId="57" priority="34" operator="between">
      <formula>25</formula>
      <formula>40</formula>
    </cfRule>
  </conditionalFormatting>
  <conditionalFormatting sqref="Q664:R664">
    <cfRule type="cellIs" dxfId="56" priority="32" operator="between">
      <formula>25</formula>
      <formula>40</formula>
    </cfRule>
  </conditionalFormatting>
  <conditionalFormatting sqref="D664">
    <cfRule type="containsText" dxfId="55" priority="31" operator="containsText" text="swab">
      <formula>NOT(ISERROR(SEARCH("swab",D664)))</formula>
    </cfRule>
  </conditionalFormatting>
  <conditionalFormatting sqref="Q673:R673">
    <cfRule type="cellIs" dxfId="54" priority="30" operator="between">
      <formula>25</formula>
      <formula>40</formula>
    </cfRule>
  </conditionalFormatting>
  <conditionalFormatting sqref="D673">
    <cfRule type="containsText" dxfId="53" priority="29" operator="containsText" text="swab">
      <formula>NOT(ISERROR(SEARCH("swab",D673)))</formula>
    </cfRule>
  </conditionalFormatting>
  <conditionalFormatting sqref="Q672:R672">
    <cfRule type="cellIs" dxfId="52" priority="28" operator="between">
      <formula>25</formula>
      <formula>40</formula>
    </cfRule>
  </conditionalFormatting>
  <conditionalFormatting sqref="D672">
    <cfRule type="containsText" dxfId="51" priority="27" operator="containsText" text="swab">
      <formula>NOT(ISERROR(SEARCH("swab",D672)))</formula>
    </cfRule>
  </conditionalFormatting>
  <conditionalFormatting sqref="D565">
    <cfRule type="containsText" dxfId="50" priority="26" operator="containsText" text="swab">
      <formula>NOT(ISERROR(SEARCH("swab",D565)))</formula>
    </cfRule>
  </conditionalFormatting>
  <conditionalFormatting sqref="D585">
    <cfRule type="containsText" dxfId="49" priority="25" operator="containsText" text="swab">
      <formula>NOT(ISERROR(SEARCH("swab",D585)))</formula>
    </cfRule>
  </conditionalFormatting>
  <conditionalFormatting sqref="D753:D756">
    <cfRule type="containsText" dxfId="48" priority="24" operator="containsText" text="swab">
      <formula>NOT(ISERROR(SEARCH("swab",D753)))</formula>
    </cfRule>
  </conditionalFormatting>
  <conditionalFormatting sqref="D757">
    <cfRule type="containsText" dxfId="47" priority="23" operator="containsText" text="swab">
      <formula>NOT(ISERROR(SEARCH("swab",D757)))</formula>
    </cfRule>
  </conditionalFormatting>
  <conditionalFormatting sqref="Q131:T131">
    <cfRule type="cellIs" dxfId="46" priority="22" operator="between">
      <formula>25</formula>
      <formula>40</formula>
    </cfRule>
  </conditionalFormatting>
  <conditionalFormatting sqref="Q551:R551">
    <cfRule type="cellIs" dxfId="45" priority="21" operator="between">
      <formula>25</formula>
      <formula>40</formula>
    </cfRule>
  </conditionalFormatting>
  <conditionalFormatting sqref="D625">
    <cfRule type="containsText" dxfId="44" priority="20" operator="containsText" text="swab">
      <formula>NOT(ISERROR(SEARCH("swab",D625)))</formula>
    </cfRule>
  </conditionalFormatting>
  <conditionalFormatting sqref="Q625:R625">
    <cfRule type="cellIs" dxfId="43" priority="19" operator="between">
      <formula>25</formula>
      <formula>40</formula>
    </cfRule>
  </conditionalFormatting>
  <conditionalFormatting sqref="D877">
    <cfRule type="containsText" dxfId="42" priority="8" operator="containsText" text="swab">
      <formula>NOT(ISERROR(SEARCH("swab",D877)))</formula>
    </cfRule>
  </conditionalFormatting>
  <conditionalFormatting sqref="T957">
    <cfRule type="cellIs" dxfId="41" priority="6" operator="between">
      <formula>25</formula>
      <formula>40</formula>
    </cfRule>
  </conditionalFormatting>
  <conditionalFormatting sqref="S957">
    <cfRule type="cellIs" dxfId="40" priority="5" operator="between">
      <formula>25</formula>
      <formula>40</formula>
    </cfRule>
  </conditionalFormatting>
  <conditionalFormatting sqref="Q966:R968 Q970:R971 Q969 Q973:R978 R972 Q980:R980 R979 Q982:R989 R981 Q991:R991">
    <cfRule type="cellIs" dxfId="39" priority="4" operator="between">
      <formula>25</formula>
      <formula>40</formula>
    </cfRule>
  </conditionalFormatting>
  <conditionalFormatting sqref="D964:D992">
    <cfRule type="containsText" dxfId="38" priority="3" operator="containsText" text="swab">
      <formula>NOT(ISERROR(SEARCH("swab",D964)))</formula>
    </cfRule>
  </conditionalFormatting>
  <conditionalFormatting sqref="Q992:R992 Q990:R990 Q981 Q979 Q972 R969 Q964:R965">
    <cfRule type="cellIs" dxfId="37" priority="2" operator="between">
      <formula>25</formula>
      <formula>40</formula>
    </cfRule>
  </conditionalFormatting>
  <conditionalFormatting sqref="D994:D997">
    <cfRule type="containsText" dxfId="36" priority="1" operator="containsText" text="swab">
      <formula>NOT(ISERROR(SEARCH("swab",D994)))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00E-59C8-47DE-9375-EAE096FD9D77}">
  <dimension ref="A3:AN26"/>
  <sheetViews>
    <sheetView topLeftCell="A17" workbookViewId="0">
      <selection activeCell="A25" sqref="A25:AJ26"/>
    </sheetView>
  </sheetViews>
  <sheetFormatPr defaultRowHeight="15"/>
  <sheetData>
    <row r="3" spans="1:36" s="167" customFormat="1">
      <c r="A3" s="165" t="s">
        <v>163</v>
      </c>
      <c r="B3" s="165" t="s">
        <v>59</v>
      </c>
      <c r="C3" s="166"/>
      <c r="D3" s="167" t="s">
        <v>49</v>
      </c>
      <c r="E3" s="168">
        <v>44517</v>
      </c>
      <c r="F3" s="168">
        <v>44517</v>
      </c>
      <c r="G3" s="167" t="s">
        <v>312</v>
      </c>
      <c r="H3" s="167">
        <v>10</v>
      </c>
      <c r="I3" s="168">
        <v>44517</v>
      </c>
      <c r="J3" s="167" t="s">
        <v>224</v>
      </c>
      <c r="K3" s="167">
        <v>43</v>
      </c>
      <c r="L3" s="168">
        <v>44518</v>
      </c>
      <c r="M3" s="169">
        <v>34.363341120000001</v>
      </c>
      <c r="N3" s="169">
        <v>38.16723571</v>
      </c>
      <c r="O3" s="169">
        <v>27.531138890000001</v>
      </c>
      <c r="P3" s="169">
        <v>27.328489680000001</v>
      </c>
      <c r="Q3" s="165" t="s">
        <v>1042</v>
      </c>
      <c r="V3" s="167" t="s">
        <v>371</v>
      </c>
      <c r="W3" s="167" t="s">
        <v>1043</v>
      </c>
    </row>
    <row r="4" spans="1:36" s="167" customFormat="1">
      <c r="A4" s="165" t="s">
        <v>58</v>
      </c>
      <c r="B4" s="165" t="s">
        <v>59</v>
      </c>
      <c r="C4" s="166"/>
      <c r="D4" s="167" t="s">
        <v>49</v>
      </c>
      <c r="E4" s="168">
        <v>44516</v>
      </c>
      <c r="F4" s="168">
        <v>44516</v>
      </c>
      <c r="G4" s="167" t="s">
        <v>312</v>
      </c>
      <c r="H4" s="167">
        <v>10</v>
      </c>
      <c r="I4" s="168">
        <v>44516</v>
      </c>
      <c r="J4" s="167" t="s">
        <v>224</v>
      </c>
      <c r="K4" s="167">
        <v>49</v>
      </c>
      <c r="L4" s="168">
        <v>44518</v>
      </c>
      <c r="M4" s="169" t="s">
        <v>47</v>
      </c>
      <c r="N4" s="169">
        <v>31.450461359999998</v>
      </c>
      <c r="O4" s="169">
        <v>25.818959589999999</v>
      </c>
      <c r="P4" s="169">
        <v>25.99622287</v>
      </c>
      <c r="Q4" s="165" t="s">
        <v>1042</v>
      </c>
      <c r="V4" s="167" t="s">
        <v>371</v>
      </c>
      <c r="W4" s="167" t="s">
        <v>1044</v>
      </c>
    </row>
    <row r="5" spans="1:36" s="4" customFormat="1">
      <c r="A5" s="165" t="s">
        <v>209</v>
      </c>
      <c r="B5" s="165" t="s">
        <v>200</v>
      </c>
      <c r="C5" s="166"/>
      <c r="D5" s="167" t="s">
        <v>49</v>
      </c>
      <c r="E5" s="168">
        <v>44516</v>
      </c>
      <c r="F5" s="168">
        <v>44516</v>
      </c>
      <c r="G5" s="167" t="s">
        <v>312</v>
      </c>
      <c r="H5" s="167">
        <v>10</v>
      </c>
      <c r="I5" s="168">
        <v>44516</v>
      </c>
      <c r="J5" s="167" t="s">
        <v>224</v>
      </c>
      <c r="K5" s="167">
        <v>51</v>
      </c>
      <c r="L5" s="168">
        <v>44518</v>
      </c>
      <c r="M5" s="169">
        <v>34.133025740000001</v>
      </c>
      <c r="N5" s="169" t="s">
        <v>47</v>
      </c>
      <c r="O5" s="169">
        <v>25.56250485</v>
      </c>
      <c r="P5" s="169">
        <v>27.011121970000001</v>
      </c>
      <c r="Q5" s="165" t="s">
        <v>1042</v>
      </c>
      <c r="R5" s="167"/>
      <c r="S5" s="167"/>
      <c r="T5" s="167"/>
      <c r="U5" s="167"/>
      <c r="V5" s="167" t="s">
        <v>371</v>
      </c>
      <c r="W5" s="167" t="s">
        <v>1045</v>
      </c>
    </row>
    <row r="6" spans="1:36" s="4" customFormat="1">
      <c r="A6" s="10"/>
      <c r="B6" s="10"/>
      <c r="C6" s="43"/>
      <c r="E6" s="5"/>
      <c r="F6" s="5"/>
      <c r="I6" s="4" t="s">
        <v>154</v>
      </c>
      <c r="J6" s="4" t="s">
        <v>437</v>
      </c>
      <c r="L6" s="5"/>
      <c r="O6" s="4">
        <v>5</v>
      </c>
      <c r="P6" s="5"/>
      <c r="Q6" s="6">
        <v>26.788418320000002</v>
      </c>
      <c r="R6" s="6">
        <v>26.912276940000002</v>
      </c>
      <c r="S6" s="6">
        <v>29.1363539</v>
      </c>
      <c r="T6" s="6">
        <v>28.715169530000001</v>
      </c>
      <c r="U6" s="10"/>
      <c r="Z6" s="4" t="s">
        <v>664</v>
      </c>
      <c r="AA6" s="4" t="s">
        <v>1046</v>
      </c>
      <c r="AB6" s="4" t="s">
        <v>44</v>
      </c>
      <c r="AC6" s="4" t="s">
        <v>154</v>
      </c>
      <c r="AD6" s="4">
        <v>86.952459651495701</v>
      </c>
    </row>
    <row r="9" spans="1:36">
      <c r="A9" t="s">
        <v>1047</v>
      </c>
      <c r="B9" t="s">
        <v>42</v>
      </c>
      <c r="C9" s="246">
        <v>44627</v>
      </c>
      <c r="D9" s="246">
        <v>44627</v>
      </c>
      <c r="E9" t="s">
        <v>312</v>
      </c>
      <c r="F9" t="s">
        <v>518</v>
      </c>
      <c r="G9" t="s">
        <v>154</v>
      </c>
      <c r="H9" t="s">
        <v>437</v>
      </c>
      <c r="I9">
        <v>10</v>
      </c>
      <c r="J9" s="246">
        <v>44627</v>
      </c>
      <c r="K9" t="s">
        <v>224</v>
      </c>
      <c r="L9">
        <v>54</v>
      </c>
      <c r="M9">
        <v>5</v>
      </c>
      <c r="N9" s="246">
        <v>44628</v>
      </c>
      <c r="O9" t="e">
        <v>#NUM!</v>
      </c>
      <c r="P9">
        <v>39.862685140000004</v>
      </c>
      <c r="Q9">
        <v>27.221028489999998</v>
      </c>
      <c r="R9">
        <v>27.30852179</v>
      </c>
      <c r="S9" t="s">
        <v>1048</v>
      </c>
      <c r="AF9" t="s">
        <v>830</v>
      </c>
      <c r="AG9" t="s">
        <v>1049</v>
      </c>
      <c r="AH9" t="s">
        <v>44</v>
      </c>
      <c r="AI9" t="s">
        <v>44</v>
      </c>
      <c r="AJ9">
        <v>91.625084176443096</v>
      </c>
    </row>
    <row r="10" spans="1:36">
      <c r="A10" t="s">
        <v>1050</v>
      </c>
      <c r="B10" t="s">
        <v>42</v>
      </c>
      <c r="C10" s="246">
        <v>44627</v>
      </c>
      <c r="D10" s="246">
        <v>44627</v>
      </c>
      <c r="E10" t="s">
        <v>312</v>
      </c>
      <c r="F10" t="s">
        <v>518</v>
      </c>
      <c r="G10" t="s">
        <v>154</v>
      </c>
      <c r="H10" t="s">
        <v>437</v>
      </c>
      <c r="I10">
        <v>10</v>
      </c>
      <c r="J10" s="246">
        <v>44627</v>
      </c>
      <c r="K10" t="s">
        <v>224</v>
      </c>
      <c r="L10">
        <v>54</v>
      </c>
      <c r="M10">
        <v>5</v>
      </c>
      <c r="N10" s="246">
        <v>44628</v>
      </c>
      <c r="O10">
        <v>35.406011020000001</v>
      </c>
      <c r="P10">
        <v>36.255766790000003</v>
      </c>
      <c r="Q10">
        <v>26.825215889999999</v>
      </c>
      <c r="R10">
        <v>26.56662725</v>
      </c>
      <c r="S10" t="s">
        <v>1048</v>
      </c>
      <c r="AF10" t="s">
        <v>830</v>
      </c>
      <c r="AG10" t="s">
        <v>1051</v>
      </c>
      <c r="AH10" t="s">
        <v>44</v>
      </c>
      <c r="AI10" t="s">
        <v>44</v>
      </c>
      <c r="AJ10">
        <v>91.625084176443096</v>
      </c>
    </row>
    <row r="11" spans="1:36">
      <c r="A11" t="s">
        <v>1052</v>
      </c>
      <c r="B11" t="s">
        <v>42</v>
      </c>
      <c r="C11" s="246">
        <v>44627</v>
      </c>
      <c r="D11" s="246">
        <v>44627</v>
      </c>
      <c r="E11" t="s">
        <v>312</v>
      </c>
      <c r="F11" t="s">
        <v>518</v>
      </c>
      <c r="G11" t="s">
        <v>154</v>
      </c>
      <c r="H11" t="s">
        <v>437</v>
      </c>
      <c r="I11">
        <v>10</v>
      </c>
      <c r="J11" s="246">
        <v>44627</v>
      </c>
      <c r="K11" t="s">
        <v>224</v>
      </c>
      <c r="L11">
        <v>53</v>
      </c>
      <c r="M11">
        <v>5</v>
      </c>
      <c r="N11" s="246">
        <v>44628</v>
      </c>
      <c r="O11">
        <v>36.928459119999999</v>
      </c>
      <c r="P11">
        <v>38.608655159999998</v>
      </c>
      <c r="Q11">
        <v>26.484131739999999</v>
      </c>
      <c r="R11">
        <v>26.461643670000001</v>
      </c>
      <c r="S11" t="s">
        <v>1048</v>
      </c>
      <c r="AF11" t="s">
        <v>830</v>
      </c>
      <c r="AG11" t="s">
        <v>1053</v>
      </c>
      <c r="AH11" t="s">
        <v>44</v>
      </c>
      <c r="AI11" t="s">
        <v>44</v>
      </c>
      <c r="AJ11">
        <v>91.625084176443096</v>
      </c>
    </row>
    <row r="12" spans="1:36">
      <c r="A12" t="s">
        <v>1054</v>
      </c>
      <c r="B12" t="s">
        <v>42</v>
      </c>
      <c r="C12" s="246">
        <v>44627</v>
      </c>
      <c r="D12" s="246">
        <v>44627</v>
      </c>
      <c r="E12" t="s">
        <v>312</v>
      </c>
      <c r="F12" t="s">
        <v>518</v>
      </c>
      <c r="G12" t="s">
        <v>154</v>
      </c>
      <c r="H12" t="s">
        <v>437</v>
      </c>
      <c r="I12">
        <v>10</v>
      </c>
      <c r="J12" s="246">
        <v>44627</v>
      </c>
      <c r="K12" t="s">
        <v>224</v>
      </c>
      <c r="L12">
        <v>52</v>
      </c>
      <c r="M12">
        <v>5</v>
      </c>
      <c r="N12" s="246">
        <v>44628</v>
      </c>
      <c r="O12">
        <v>40.066710059999998</v>
      </c>
      <c r="P12">
        <v>38.841841260000002</v>
      </c>
      <c r="Q12">
        <v>27.376033339999999</v>
      </c>
      <c r="R12">
        <v>27.355277059999999</v>
      </c>
      <c r="S12" t="s">
        <v>1048</v>
      </c>
      <c r="AF12" t="s">
        <v>830</v>
      </c>
      <c r="AG12" t="s">
        <v>1055</v>
      </c>
      <c r="AH12" t="s">
        <v>44</v>
      </c>
      <c r="AI12" t="s">
        <v>44</v>
      </c>
      <c r="AJ12">
        <v>91.625084176443096</v>
      </c>
    </row>
    <row r="13" spans="1:36">
      <c r="A13" t="s">
        <v>1056</v>
      </c>
      <c r="B13" t="s">
        <v>42</v>
      </c>
      <c r="C13" s="246">
        <v>44627</v>
      </c>
      <c r="D13" s="246">
        <v>44627</v>
      </c>
      <c r="E13" t="s">
        <v>312</v>
      </c>
      <c r="F13" t="s">
        <v>518</v>
      </c>
      <c r="G13" t="s">
        <v>154</v>
      </c>
      <c r="H13" t="s">
        <v>437</v>
      </c>
      <c r="I13">
        <v>10</v>
      </c>
      <c r="J13" s="246">
        <v>44627</v>
      </c>
      <c r="K13" t="s">
        <v>224</v>
      </c>
      <c r="L13">
        <v>54</v>
      </c>
      <c r="M13">
        <v>5</v>
      </c>
      <c r="N13" s="246">
        <v>44628</v>
      </c>
      <c r="O13">
        <v>37.144436390000003</v>
      </c>
      <c r="P13">
        <v>37.480853690000004</v>
      </c>
      <c r="Q13">
        <v>27.515853480000001</v>
      </c>
      <c r="R13">
        <v>27.57096486</v>
      </c>
      <c r="S13" t="s">
        <v>1048</v>
      </c>
      <c r="AF13" t="s">
        <v>830</v>
      </c>
      <c r="AG13" t="s">
        <v>1057</v>
      </c>
      <c r="AH13" t="s">
        <v>44</v>
      </c>
      <c r="AI13" t="s">
        <v>44</v>
      </c>
      <c r="AJ13">
        <v>91.625084176443096</v>
      </c>
    </row>
    <row r="14" spans="1:36">
      <c r="A14" t="s">
        <v>1058</v>
      </c>
      <c r="B14" t="s">
        <v>42</v>
      </c>
      <c r="C14" s="246">
        <v>44627</v>
      </c>
      <c r="D14" s="246">
        <v>44627</v>
      </c>
      <c r="E14" t="s">
        <v>312</v>
      </c>
      <c r="F14" t="s">
        <v>518</v>
      </c>
      <c r="G14" t="s">
        <v>154</v>
      </c>
      <c r="H14" t="s">
        <v>437</v>
      </c>
      <c r="I14">
        <v>10</v>
      </c>
      <c r="J14" s="246">
        <v>44627</v>
      </c>
      <c r="K14" t="s">
        <v>224</v>
      </c>
      <c r="L14">
        <v>52</v>
      </c>
      <c r="M14">
        <v>5</v>
      </c>
      <c r="N14" s="246">
        <v>44628</v>
      </c>
      <c r="O14">
        <v>40.111319819999999</v>
      </c>
      <c r="P14" t="e">
        <v>#NUM!</v>
      </c>
      <c r="Q14">
        <v>27.601469290000001</v>
      </c>
      <c r="R14">
        <v>27.70261438</v>
      </c>
      <c r="S14" t="s">
        <v>1048</v>
      </c>
      <c r="AF14" t="s">
        <v>830</v>
      </c>
      <c r="AG14" t="s">
        <v>1059</v>
      </c>
      <c r="AH14" t="s">
        <v>44</v>
      </c>
      <c r="AI14" t="s">
        <v>44</v>
      </c>
      <c r="AJ14">
        <v>91.625084176443096</v>
      </c>
    </row>
    <row r="15" spans="1:36">
      <c r="A15" t="s">
        <v>1060</v>
      </c>
      <c r="B15" t="s">
        <v>42</v>
      </c>
      <c r="C15" s="246">
        <v>44627</v>
      </c>
      <c r="D15" s="246">
        <v>44627</v>
      </c>
      <c r="E15" t="s">
        <v>312</v>
      </c>
      <c r="F15" t="s">
        <v>518</v>
      </c>
      <c r="G15" t="s">
        <v>154</v>
      </c>
      <c r="H15" t="s">
        <v>437</v>
      </c>
      <c r="I15">
        <v>10</v>
      </c>
      <c r="J15" s="246">
        <v>44627</v>
      </c>
      <c r="K15" t="s">
        <v>224</v>
      </c>
      <c r="L15">
        <v>54</v>
      </c>
      <c r="M15">
        <v>5</v>
      </c>
      <c r="N15" s="246">
        <v>44628</v>
      </c>
      <c r="O15" t="e">
        <v>#NUM!</v>
      </c>
      <c r="P15" t="e">
        <v>#NUM!</v>
      </c>
      <c r="Q15">
        <v>27.662748579999999</v>
      </c>
      <c r="R15">
        <v>27.447081749999999</v>
      </c>
      <c r="S15" t="s">
        <v>1048</v>
      </c>
      <c r="AF15" t="s">
        <v>830</v>
      </c>
      <c r="AG15" t="s">
        <v>1061</v>
      </c>
      <c r="AH15" t="s">
        <v>44</v>
      </c>
      <c r="AI15" t="s">
        <v>44</v>
      </c>
      <c r="AJ15">
        <v>91.625084176443096</v>
      </c>
    </row>
    <row r="16" spans="1:36">
      <c r="A16" t="s">
        <v>1062</v>
      </c>
      <c r="B16" t="s">
        <v>42</v>
      </c>
      <c r="C16" s="246">
        <v>44627</v>
      </c>
      <c r="D16" s="246">
        <v>44627</v>
      </c>
      <c r="E16" t="s">
        <v>312</v>
      </c>
      <c r="F16" t="s">
        <v>518</v>
      </c>
      <c r="G16" t="s">
        <v>154</v>
      </c>
      <c r="H16" t="s">
        <v>437</v>
      </c>
      <c r="I16">
        <v>10</v>
      </c>
      <c r="J16" s="246">
        <v>44627</v>
      </c>
      <c r="K16" t="s">
        <v>224</v>
      </c>
      <c r="L16">
        <v>54</v>
      </c>
      <c r="M16">
        <v>5</v>
      </c>
      <c r="N16" s="246">
        <v>44628</v>
      </c>
      <c r="O16">
        <v>41.250608990000003</v>
      </c>
      <c r="P16">
        <v>40.896251409999998</v>
      </c>
      <c r="Q16">
        <v>28.475850569999999</v>
      </c>
      <c r="R16">
        <v>28.518127719999999</v>
      </c>
      <c r="S16" t="s">
        <v>1048</v>
      </c>
      <c r="AF16" t="s">
        <v>830</v>
      </c>
      <c r="AG16" t="s">
        <v>1063</v>
      </c>
      <c r="AH16" t="s">
        <v>44</v>
      </c>
      <c r="AI16" t="s">
        <v>44</v>
      </c>
      <c r="AJ16">
        <v>91.625084176443096</v>
      </c>
    </row>
    <row r="17" spans="1:40">
      <c r="A17" t="s">
        <v>1064</v>
      </c>
      <c r="B17" t="s">
        <v>42</v>
      </c>
      <c r="C17" s="246">
        <v>44627</v>
      </c>
      <c r="D17" s="246">
        <v>44627</v>
      </c>
      <c r="E17" t="s">
        <v>312</v>
      </c>
      <c r="F17" t="s">
        <v>518</v>
      </c>
      <c r="G17" t="s">
        <v>154</v>
      </c>
      <c r="H17" t="s">
        <v>437</v>
      </c>
      <c r="I17">
        <v>10</v>
      </c>
      <c r="J17" s="246">
        <v>44627</v>
      </c>
      <c r="K17" t="s">
        <v>224</v>
      </c>
      <c r="L17">
        <v>54</v>
      </c>
      <c r="M17">
        <v>5</v>
      </c>
      <c r="N17" s="246">
        <v>44628</v>
      </c>
      <c r="O17" t="e">
        <v>#NUM!</v>
      </c>
      <c r="P17" t="e">
        <v>#NUM!</v>
      </c>
      <c r="Q17">
        <v>28.508679170000001</v>
      </c>
      <c r="R17">
        <v>28.318106369999999</v>
      </c>
      <c r="S17" t="s">
        <v>1048</v>
      </c>
      <c r="AF17" t="s">
        <v>830</v>
      </c>
      <c r="AG17" t="s">
        <v>1065</v>
      </c>
      <c r="AH17" t="s">
        <v>44</v>
      </c>
      <c r="AI17" t="s">
        <v>44</v>
      </c>
      <c r="AJ17">
        <v>91.625084176443096</v>
      </c>
    </row>
    <row r="18" spans="1:40">
      <c r="A18" t="s">
        <v>273</v>
      </c>
      <c r="B18" t="s">
        <v>200</v>
      </c>
      <c r="D18" t="s">
        <v>49</v>
      </c>
      <c r="E18" s="246">
        <v>44626</v>
      </c>
      <c r="F18" s="246">
        <v>44627</v>
      </c>
      <c r="G18" t="s">
        <v>312</v>
      </c>
      <c r="H18" t="s">
        <v>518</v>
      </c>
      <c r="I18" t="s">
        <v>154</v>
      </c>
      <c r="J18" t="s">
        <v>437</v>
      </c>
      <c r="K18">
        <v>10</v>
      </c>
      <c r="L18" s="246">
        <v>44627</v>
      </c>
      <c r="M18" t="s">
        <v>224</v>
      </c>
      <c r="N18">
        <v>52</v>
      </c>
      <c r="O18">
        <v>5</v>
      </c>
      <c r="P18" s="246">
        <v>44629</v>
      </c>
      <c r="Q18" t="e">
        <v>#NUM!</v>
      </c>
      <c r="R18" t="e">
        <v>#NUM!</v>
      </c>
      <c r="S18" t="e">
        <v>#NUM!</v>
      </c>
      <c r="T18" t="e">
        <v>#NUM!</v>
      </c>
      <c r="AJ18" t="s">
        <v>814</v>
      </c>
      <c r="AK18" t="s">
        <v>1066</v>
      </c>
      <c r="AL18" t="s">
        <v>44</v>
      </c>
      <c r="AM18" t="s">
        <v>44</v>
      </c>
      <c r="AN18">
        <v>95.754089864001202</v>
      </c>
    </row>
    <row r="19" spans="1:40">
      <c r="A19" t="s">
        <v>235</v>
      </c>
      <c r="B19" t="s">
        <v>200</v>
      </c>
      <c r="D19" t="s">
        <v>49</v>
      </c>
      <c r="E19" s="246">
        <v>44628</v>
      </c>
      <c r="F19" s="246">
        <v>44628</v>
      </c>
      <c r="G19" t="s">
        <v>312</v>
      </c>
      <c r="H19" t="s">
        <v>518</v>
      </c>
      <c r="I19" t="s">
        <v>154</v>
      </c>
      <c r="J19" t="s">
        <v>437</v>
      </c>
      <c r="K19">
        <v>10</v>
      </c>
      <c r="L19" s="246">
        <v>44628</v>
      </c>
      <c r="M19" t="s">
        <v>224</v>
      </c>
      <c r="N19">
        <v>53</v>
      </c>
      <c r="O19">
        <v>5</v>
      </c>
      <c r="P19" s="246">
        <v>44629</v>
      </c>
      <c r="Q19">
        <v>40.010414249999997</v>
      </c>
      <c r="R19">
        <v>37.105359649999997</v>
      </c>
      <c r="S19">
        <v>25.625847589999999</v>
      </c>
      <c r="T19">
        <v>25.657416999999999</v>
      </c>
      <c r="AJ19" t="s">
        <v>814</v>
      </c>
      <c r="AK19" t="s">
        <v>1067</v>
      </c>
      <c r="AL19" t="s">
        <v>44</v>
      </c>
      <c r="AM19" t="s">
        <v>44</v>
      </c>
      <c r="AN19">
        <v>95.754089864001202</v>
      </c>
    </row>
    <row r="20" spans="1:40">
      <c r="G20" t="s">
        <v>312</v>
      </c>
      <c r="H20" t="s">
        <v>518</v>
      </c>
      <c r="I20" t="s">
        <v>154</v>
      </c>
      <c r="J20" t="s">
        <v>437</v>
      </c>
      <c r="K20">
        <v>10</v>
      </c>
      <c r="M20" t="s">
        <v>224</v>
      </c>
      <c r="N20">
        <v>60</v>
      </c>
      <c r="O20">
        <v>5</v>
      </c>
      <c r="Q20">
        <v>41.64234132</v>
      </c>
      <c r="R20">
        <v>39.733322139999999</v>
      </c>
      <c r="S20">
        <v>27.584501530000001</v>
      </c>
      <c r="T20">
        <v>27.76285013</v>
      </c>
      <c r="AJ20" t="s">
        <v>814</v>
      </c>
      <c r="AK20" t="s">
        <v>1068</v>
      </c>
      <c r="AL20" t="s">
        <v>44</v>
      </c>
      <c r="AM20" t="s">
        <v>44</v>
      </c>
      <c r="AN20">
        <v>95.754089864001202</v>
      </c>
    </row>
    <row r="22" spans="1:40">
      <c r="A22" s="64" t="s">
        <v>1062</v>
      </c>
      <c r="B22" s="64" t="s">
        <v>42</v>
      </c>
      <c r="C22" s="38" t="s">
        <v>1069</v>
      </c>
      <c r="D22" s="38" t="s">
        <v>1069</v>
      </c>
      <c r="E22" s="64" t="s">
        <v>312</v>
      </c>
      <c r="F22" s="64" t="s">
        <v>518</v>
      </c>
      <c r="G22" s="64" t="s">
        <v>154</v>
      </c>
      <c r="H22" s="64" t="s">
        <v>437</v>
      </c>
      <c r="I22" s="64">
        <v>10</v>
      </c>
      <c r="J22" s="38" t="s">
        <v>1069</v>
      </c>
      <c r="K22" s="64" t="s">
        <v>224</v>
      </c>
      <c r="L22" s="64">
        <v>51</v>
      </c>
      <c r="M22" s="64">
        <v>5</v>
      </c>
      <c r="N22" s="38" t="s">
        <v>1069</v>
      </c>
      <c r="O22" s="64">
        <v>37.062345860000001</v>
      </c>
      <c r="P22" s="64">
        <v>39.22294402</v>
      </c>
      <c r="Q22" s="64">
        <v>25.185348730000001</v>
      </c>
      <c r="R22" s="64">
        <v>25.001384989999998</v>
      </c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 t="s">
        <v>918</v>
      </c>
      <c r="AG22" s="64" t="s">
        <v>1070</v>
      </c>
      <c r="AH22" s="64" t="s">
        <v>44</v>
      </c>
      <c r="AI22" s="64" t="s">
        <v>154</v>
      </c>
      <c r="AJ22" s="64"/>
    </row>
    <row r="23" spans="1:40">
      <c r="A23" s="64" t="s">
        <v>163</v>
      </c>
      <c r="B23" s="64" t="s">
        <v>59</v>
      </c>
      <c r="C23" s="64" t="s">
        <v>42</v>
      </c>
      <c r="D23" s="257">
        <v>44642</v>
      </c>
      <c r="E23" s="257">
        <v>44642</v>
      </c>
      <c r="F23" s="64" t="s">
        <v>312</v>
      </c>
      <c r="G23" s="64" t="s">
        <v>518</v>
      </c>
      <c r="H23" s="64" t="s">
        <v>154</v>
      </c>
      <c r="I23" s="64" t="s">
        <v>437</v>
      </c>
      <c r="J23" s="64">
        <v>10</v>
      </c>
      <c r="K23" s="257">
        <v>44642</v>
      </c>
      <c r="L23" s="64" t="s">
        <v>224</v>
      </c>
      <c r="M23" s="64">
        <v>51</v>
      </c>
      <c r="N23" s="64">
        <v>5</v>
      </c>
      <c r="O23" s="257">
        <v>44643</v>
      </c>
      <c r="P23" s="64" t="e">
        <v>#NUM!</v>
      </c>
      <c r="Q23" s="64" t="e">
        <v>#NUM!</v>
      </c>
      <c r="R23" s="64" t="e">
        <v>#NUM!</v>
      </c>
      <c r="S23" s="64">
        <v>41.120999249999997</v>
      </c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 t="s">
        <v>902</v>
      </c>
      <c r="AJ23" s="64" t="s">
        <v>1071</v>
      </c>
      <c r="AK23" s="64" t="s">
        <v>44</v>
      </c>
      <c r="AL23" s="64" t="s">
        <v>44</v>
      </c>
      <c r="AM23" s="64">
        <v>101.79628107187</v>
      </c>
    </row>
    <row r="25" spans="1:40">
      <c r="A25" s="64" t="s">
        <v>1050</v>
      </c>
      <c r="B25" s="64" t="s">
        <v>42</v>
      </c>
      <c r="C25" s="38" t="s">
        <v>1072</v>
      </c>
      <c r="D25" s="38" t="s">
        <v>1072</v>
      </c>
      <c r="E25" s="64" t="s">
        <v>312</v>
      </c>
      <c r="F25" s="64" t="s">
        <v>518</v>
      </c>
      <c r="G25" s="64" t="s">
        <v>154</v>
      </c>
      <c r="H25" s="64" t="s">
        <v>437</v>
      </c>
      <c r="I25" s="64">
        <v>10</v>
      </c>
      <c r="J25" s="38" t="s">
        <v>1072</v>
      </c>
      <c r="K25" s="64" t="s">
        <v>224</v>
      </c>
      <c r="L25" s="64">
        <v>49</v>
      </c>
      <c r="M25" s="64">
        <v>5</v>
      </c>
      <c r="N25" s="257">
        <v>44663</v>
      </c>
      <c r="O25" s="64">
        <v>36.087084099999998</v>
      </c>
      <c r="P25" s="64">
        <v>38.110567899999999</v>
      </c>
      <c r="Q25" s="64">
        <v>26.768677199999999</v>
      </c>
      <c r="R25" s="64">
        <v>26.678842700000001</v>
      </c>
      <c r="S25" s="64" t="s">
        <v>1073</v>
      </c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 t="s">
        <v>1025</v>
      </c>
      <c r="AG25" s="64" t="s">
        <v>1074</v>
      </c>
      <c r="AH25" s="64" t="s">
        <v>44</v>
      </c>
      <c r="AI25" s="64" t="s">
        <v>154</v>
      </c>
      <c r="AJ25" s="64">
        <v>77.947970040746299</v>
      </c>
    </row>
    <row r="26" spans="1:40">
      <c r="A26" s="64" t="s">
        <v>1060</v>
      </c>
      <c r="B26" s="64" t="s">
        <v>42</v>
      </c>
      <c r="C26" s="38" t="s">
        <v>1072</v>
      </c>
      <c r="D26" s="38" t="s">
        <v>1072</v>
      </c>
      <c r="E26" s="64" t="s">
        <v>312</v>
      </c>
      <c r="F26" s="64" t="s">
        <v>518</v>
      </c>
      <c r="G26" s="64" t="s">
        <v>154</v>
      </c>
      <c r="H26" s="64" t="s">
        <v>437</v>
      </c>
      <c r="I26" s="64">
        <v>10</v>
      </c>
      <c r="J26" s="38" t="s">
        <v>1072</v>
      </c>
      <c r="K26" s="64" t="s">
        <v>224</v>
      </c>
      <c r="L26" s="64">
        <v>50</v>
      </c>
      <c r="M26" s="64">
        <v>5</v>
      </c>
      <c r="N26" s="257">
        <v>44663</v>
      </c>
      <c r="O26" s="64">
        <v>36.626182499999999</v>
      </c>
      <c r="P26" s="64">
        <v>38.7557106</v>
      </c>
      <c r="Q26" s="64">
        <v>25.6512271</v>
      </c>
      <c r="R26" s="64">
        <v>26.965389299999998</v>
      </c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 t="s">
        <v>1025</v>
      </c>
      <c r="AG26" s="64" t="s">
        <v>1075</v>
      </c>
      <c r="AH26" s="64" t="s">
        <v>44</v>
      </c>
      <c r="AI26" s="64" t="s">
        <v>154</v>
      </c>
      <c r="AJ26" s="64">
        <v>77.947970040746299</v>
      </c>
    </row>
  </sheetData>
  <conditionalFormatting sqref="M3:N5">
    <cfRule type="cellIs" dxfId="35" priority="4" operator="between">
      <formula>25</formula>
      <formula>40</formula>
    </cfRule>
  </conditionalFormatting>
  <conditionalFormatting sqref="D3:D5">
    <cfRule type="containsText" dxfId="34" priority="3" operator="containsText" text="swab">
      <formula>NOT(ISERROR(SEARCH("swab",D3)))</formula>
    </cfRule>
  </conditionalFormatting>
  <conditionalFormatting sqref="Q6:R6">
    <cfRule type="cellIs" dxfId="33" priority="2" operator="between">
      <formula>25</formula>
      <formula>40</formula>
    </cfRule>
  </conditionalFormatting>
  <conditionalFormatting sqref="D6">
    <cfRule type="containsText" dxfId="32" priority="1" operator="containsText" text="swab">
      <formula>NOT(ISERROR(SEARCH("swab",D6)))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zoomScaleNormal="100" workbookViewId="0">
      <selection activeCell="I1" sqref="I1"/>
    </sheetView>
  </sheetViews>
  <sheetFormatPr defaultColWidth="17.85546875" defaultRowHeight="15"/>
  <cols>
    <col min="1" max="2" width="17.85546875" style="4"/>
    <col min="3" max="4" width="17.85546875" style="5"/>
    <col min="5" max="16384" width="17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44292</v>
      </c>
      <c r="D2" s="5">
        <v>44293</v>
      </c>
      <c r="E2" s="4" t="s">
        <v>1077</v>
      </c>
      <c r="F2" s="4">
        <v>300</v>
      </c>
      <c r="G2" s="5">
        <v>44293</v>
      </c>
      <c r="H2" s="4" t="s">
        <v>46</v>
      </c>
      <c r="I2" s="4">
        <v>100</v>
      </c>
      <c r="J2" s="5">
        <v>44294</v>
      </c>
      <c r="K2" s="6"/>
      <c r="L2" s="6"/>
      <c r="M2" s="6">
        <v>35.090000000000003</v>
      </c>
      <c r="N2" s="6">
        <v>34.159999999999997</v>
      </c>
    </row>
    <row r="3" spans="1:15">
      <c r="A3" s="4">
        <v>1</v>
      </c>
      <c r="B3" s="4" t="s">
        <v>49</v>
      </c>
      <c r="C3" s="5">
        <v>44292</v>
      </c>
      <c r="D3" s="5">
        <v>44293</v>
      </c>
      <c r="E3" s="4" t="s">
        <v>1077</v>
      </c>
      <c r="F3" s="4">
        <v>250</v>
      </c>
      <c r="G3" s="5">
        <v>44293</v>
      </c>
      <c r="H3" s="4" t="s">
        <v>46</v>
      </c>
      <c r="I3" s="4">
        <v>100</v>
      </c>
      <c r="J3" s="5">
        <v>44294</v>
      </c>
      <c r="K3" s="6">
        <v>33.909999999999997</v>
      </c>
      <c r="L3" s="6">
        <v>34.35</v>
      </c>
      <c r="M3" s="6">
        <v>41.79</v>
      </c>
      <c r="N3" s="6">
        <v>42.1</v>
      </c>
    </row>
    <row r="4" spans="1:15">
      <c r="A4" s="4">
        <v>1</v>
      </c>
      <c r="B4" s="4" t="s">
        <v>42</v>
      </c>
      <c r="C4" s="5">
        <v>44292</v>
      </c>
      <c r="D4" s="5">
        <v>44294</v>
      </c>
      <c r="E4" s="4" t="s">
        <v>50</v>
      </c>
      <c r="F4" s="4">
        <v>50</v>
      </c>
      <c r="G4" s="5">
        <v>44294</v>
      </c>
      <c r="H4" s="4" t="s">
        <v>50</v>
      </c>
      <c r="I4" s="4">
        <v>60</v>
      </c>
      <c r="J4" s="5">
        <v>44295</v>
      </c>
      <c r="K4" s="6"/>
      <c r="L4" s="6"/>
      <c r="M4" s="7">
        <v>27.047991717499599</v>
      </c>
      <c r="N4" s="7">
        <v>26.883679012279199</v>
      </c>
    </row>
    <row r="5" spans="1:15">
      <c r="A5" s="4">
        <v>1</v>
      </c>
      <c r="B5" s="4" t="s">
        <v>42</v>
      </c>
      <c r="C5" s="5">
        <v>44292</v>
      </c>
      <c r="D5" s="5">
        <v>44299</v>
      </c>
      <c r="E5" s="4" t="s">
        <v>52</v>
      </c>
      <c r="F5" s="4">
        <v>100</v>
      </c>
      <c r="G5" s="5">
        <v>44299</v>
      </c>
      <c r="H5" s="4" t="s">
        <v>46</v>
      </c>
      <c r="I5" s="4">
        <v>100</v>
      </c>
      <c r="J5" s="5">
        <v>44301</v>
      </c>
      <c r="M5" s="4">
        <v>31.48</v>
      </c>
      <c r="N5" s="6">
        <v>31.57</v>
      </c>
    </row>
    <row r="6" spans="1:15">
      <c r="A6" s="4">
        <v>2</v>
      </c>
      <c r="B6" s="4" t="s">
        <v>49</v>
      </c>
      <c r="C6" s="5">
        <v>44299</v>
      </c>
      <c r="D6" s="5">
        <v>44299</v>
      </c>
      <c r="E6" s="4" t="s">
        <v>1077</v>
      </c>
      <c r="F6" s="4">
        <v>250</v>
      </c>
      <c r="G6" s="5">
        <v>44300</v>
      </c>
      <c r="H6" s="4" t="s">
        <v>46</v>
      </c>
      <c r="I6" s="4">
        <v>100</v>
      </c>
      <c r="J6" s="5">
        <v>44301</v>
      </c>
      <c r="K6" s="7"/>
      <c r="L6" s="7"/>
      <c r="M6" s="7">
        <v>38.47</v>
      </c>
      <c r="N6" s="7">
        <v>37.75</v>
      </c>
    </row>
    <row r="7" spans="1:15">
      <c r="A7" s="4">
        <v>2</v>
      </c>
      <c r="B7" s="4" t="s">
        <v>42</v>
      </c>
      <c r="C7" s="5">
        <v>44299</v>
      </c>
      <c r="D7" s="5">
        <v>44301</v>
      </c>
      <c r="E7" s="4" t="s">
        <v>52</v>
      </c>
      <c r="F7" s="4">
        <v>300</v>
      </c>
      <c r="G7" s="5">
        <v>44301</v>
      </c>
      <c r="H7" s="4" t="s">
        <v>46</v>
      </c>
      <c r="I7" s="4">
        <v>100</v>
      </c>
      <c r="J7" s="5">
        <v>44302</v>
      </c>
      <c r="K7" s="8" t="s">
        <v>311</v>
      </c>
      <c r="L7" s="8" t="s">
        <v>311</v>
      </c>
      <c r="M7" s="8" t="s">
        <v>311</v>
      </c>
      <c r="N7" s="8" t="s">
        <v>311</v>
      </c>
      <c r="O7" s="10" t="s">
        <v>67</v>
      </c>
    </row>
    <row r="8" spans="1:15">
      <c r="A8" s="4">
        <v>2</v>
      </c>
      <c r="B8" s="4" t="s">
        <v>42</v>
      </c>
      <c r="C8" s="5">
        <v>44299</v>
      </c>
      <c r="D8" s="5">
        <v>44300</v>
      </c>
      <c r="E8" s="4" t="s">
        <v>1077</v>
      </c>
      <c r="F8" s="4">
        <v>300</v>
      </c>
      <c r="G8" s="5">
        <v>44301</v>
      </c>
      <c r="H8" s="4" t="s">
        <v>46</v>
      </c>
      <c r="I8" s="4">
        <v>100</v>
      </c>
      <c r="J8" s="5">
        <v>44302</v>
      </c>
      <c r="M8" s="8">
        <v>37.973786591256001</v>
      </c>
      <c r="N8" s="8">
        <v>39.1517992343109</v>
      </c>
    </row>
    <row r="9" spans="1:15">
      <c r="A9" s="4">
        <v>2</v>
      </c>
      <c r="B9" s="4" t="s">
        <v>42</v>
      </c>
      <c r="C9" s="5">
        <v>44299</v>
      </c>
      <c r="D9" s="5">
        <v>44301</v>
      </c>
      <c r="E9" s="4" t="s">
        <v>52</v>
      </c>
      <c r="F9" s="4">
        <v>210</v>
      </c>
      <c r="G9" s="5">
        <v>44301</v>
      </c>
      <c r="H9" s="4" t="s">
        <v>46</v>
      </c>
      <c r="I9" s="4">
        <v>100</v>
      </c>
      <c r="J9" s="5">
        <v>44308</v>
      </c>
      <c r="K9" s="8"/>
      <c r="L9" s="11">
        <v>38.36</v>
      </c>
      <c r="M9" s="11">
        <v>29.78</v>
      </c>
      <c r="N9" s="11">
        <v>29.63</v>
      </c>
      <c r="O9" s="10"/>
    </row>
    <row r="10" spans="1:15">
      <c r="A10" s="4">
        <v>2</v>
      </c>
      <c r="B10" s="4" t="s">
        <v>42</v>
      </c>
      <c r="C10" s="5">
        <v>44299</v>
      </c>
      <c r="D10" s="5">
        <v>44301</v>
      </c>
      <c r="E10" s="4" t="s">
        <v>50</v>
      </c>
      <c r="F10" s="4">
        <v>50</v>
      </c>
      <c r="G10" s="5">
        <v>44302</v>
      </c>
      <c r="H10" s="4" t="s">
        <v>50</v>
      </c>
      <c r="I10" s="4">
        <v>60</v>
      </c>
      <c r="J10" s="5">
        <v>44308</v>
      </c>
      <c r="K10" s="4">
        <v>33.619999999999997</v>
      </c>
      <c r="L10" s="4">
        <v>34.21</v>
      </c>
      <c r="M10" s="4">
        <v>25.14</v>
      </c>
      <c r="N10" s="4">
        <v>25.09</v>
      </c>
    </row>
    <row r="11" spans="1:15">
      <c r="G11" s="5"/>
      <c r="J11" s="5"/>
    </row>
    <row r="12" spans="1:15">
      <c r="G12" s="5"/>
      <c r="J12" s="5"/>
      <c r="N12" s="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topLeftCell="F1" workbookViewId="0">
      <selection activeCell="I1" sqref="I1:I1048576"/>
    </sheetView>
  </sheetViews>
  <sheetFormatPr defaultColWidth="17.85546875" defaultRowHeight="15"/>
  <cols>
    <col min="1" max="2" width="17.85546875" style="4"/>
    <col min="3" max="4" width="17.85546875" style="5"/>
    <col min="5" max="16384" width="17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44292</v>
      </c>
      <c r="D2" s="5">
        <v>44293</v>
      </c>
      <c r="E2" s="4" t="s">
        <v>1077</v>
      </c>
      <c r="F2" s="4">
        <v>300</v>
      </c>
      <c r="G2" s="5">
        <v>44293</v>
      </c>
      <c r="H2" s="4" t="s">
        <v>46</v>
      </c>
      <c r="I2" s="4">
        <v>100</v>
      </c>
      <c r="J2" s="5">
        <v>44294</v>
      </c>
      <c r="K2" s="6"/>
      <c r="L2" s="6"/>
      <c r="M2" s="6">
        <v>39.22</v>
      </c>
      <c r="N2" s="6">
        <v>40.75</v>
      </c>
    </row>
    <row r="3" spans="1:15">
      <c r="A3" s="4">
        <v>1</v>
      </c>
      <c r="B3" s="4" t="s">
        <v>49</v>
      </c>
      <c r="C3" s="5">
        <v>44292</v>
      </c>
      <c r="D3" s="5">
        <v>44293</v>
      </c>
      <c r="E3" s="4" t="s">
        <v>1077</v>
      </c>
      <c r="F3" s="4">
        <v>250</v>
      </c>
      <c r="G3" s="5">
        <v>44293</v>
      </c>
      <c r="H3" s="4" t="s">
        <v>46</v>
      </c>
      <c r="I3" s="4">
        <v>100</v>
      </c>
      <c r="J3" s="5">
        <v>44294</v>
      </c>
      <c r="K3" s="6"/>
      <c r="L3" s="6"/>
      <c r="M3" s="6">
        <v>37.32</v>
      </c>
      <c r="N3" s="6">
        <v>37.520000000000003</v>
      </c>
    </row>
    <row r="4" spans="1:15">
      <c r="A4" s="4">
        <v>1</v>
      </c>
      <c r="B4" s="4" t="s">
        <v>42</v>
      </c>
      <c r="C4" s="5">
        <v>44292</v>
      </c>
      <c r="D4" s="5">
        <v>44293</v>
      </c>
      <c r="E4" s="4" t="s">
        <v>50</v>
      </c>
      <c r="F4" s="4">
        <v>50</v>
      </c>
      <c r="G4" s="5">
        <v>44293</v>
      </c>
      <c r="H4" s="4" t="s">
        <v>50</v>
      </c>
      <c r="I4" s="4">
        <v>60</v>
      </c>
      <c r="J4" s="5">
        <v>44295</v>
      </c>
      <c r="K4" s="6"/>
      <c r="L4" s="6"/>
      <c r="M4" s="6"/>
      <c r="N4" s="6"/>
      <c r="O4" s="4" t="s">
        <v>57</v>
      </c>
    </row>
    <row r="5" spans="1:15">
      <c r="A5" s="4">
        <v>1</v>
      </c>
      <c r="B5" s="4" t="s">
        <v>42</v>
      </c>
      <c r="C5" s="5">
        <v>44292</v>
      </c>
      <c r="D5" s="5">
        <v>44298</v>
      </c>
      <c r="E5" s="4" t="s">
        <v>52</v>
      </c>
      <c r="F5" s="4">
        <v>202</v>
      </c>
      <c r="G5" s="5">
        <v>44299</v>
      </c>
      <c r="H5" s="4" t="s">
        <v>46</v>
      </c>
      <c r="I5" s="4">
        <v>100</v>
      </c>
      <c r="J5" s="5">
        <v>44301</v>
      </c>
      <c r="M5" s="4">
        <v>34.130000000000003</v>
      </c>
      <c r="N5" s="6">
        <v>34.22</v>
      </c>
    </row>
    <row r="6" spans="1:15">
      <c r="A6" s="4">
        <v>2</v>
      </c>
      <c r="B6" s="4" t="s">
        <v>49</v>
      </c>
      <c r="C6" s="5">
        <v>44299</v>
      </c>
      <c r="D6" s="5">
        <v>44299</v>
      </c>
      <c r="E6" s="4" t="s">
        <v>1077</v>
      </c>
      <c r="F6" s="4">
        <v>250</v>
      </c>
      <c r="G6" s="5">
        <v>44300</v>
      </c>
      <c r="H6" s="4" t="s">
        <v>46</v>
      </c>
      <c r="I6" s="4">
        <v>100</v>
      </c>
      <c r="J6" s="5">
        <v>44301</v>
      </c>
      <c r="K6" s="8"/>
      <c r="L6" s="8"/>
      <c r="M6" s="8"/>
      <c r="N6" s="8"/>
      <c r="O6" s="4" t="s">
        <v>63</v>
      </c>
    </row>
    <row r="7" spans="1:15">
      <c r="A7" s="4">
        <v>2</v>
      </c>
      <c r="B7" s="4" t="s">
        <v>42</v>
      </c>
      <c r="C7" s="5">
        <v>44299</v>
      </c>
      <c r="D7" s="5">
        <v>44301</v>
      </c>
      <c r="E7" s="4" t="s">
        <v>52</v>
      </c>
      <c r="F7" s="4">
        <v>300</v>
      </c>
      <c r="G7" s="5">
        <v>44301</v>
      </c>
      <c r="H7" s="4" t="s">
        <v>46</v>
      </c>
      <c r="I7" s="4">
        <v>100</v>
      </c>
      <c r="J7" s="5">
        <v>44302</v>
      </c>
      <c r="K7" s="4" t="s">
        <v>311</v>
      </c>
      <c r="L7" s="4" t="s">
        <v>311</v>
      </c>
      <c r="M7" s="4" t="s">
        <v>311</v>
      </c>
      <c r="N7" s="4" t="s">
        <v>311</v>
      </c>
      <c r="O7" s="10" t="s">
        <v>67</v>
      </c>
    </row>
    <row r="8" spans="1:15">
      <c r="A8" s="4">
        <v>2</v>
      </c>
      <c r="B8" s="4" t="s">
        <v>42</v>
      </c>
      <c r="C8" s="5">
        <v>44299</v>
      </c>
      <c r="D8" s="5">
        <v>44300</v>
      </c>
      <c r="E8" s="4" t="s">
        <v>1077</v>
      </c>
      <c r="F8" s="4">
        <v>300</v>
      </c>
      <c r="G8" s="5">
        <v>44301</v>
      </c>
      <c r="H8" s="4" t="s">
        <v>46</v>
      </c>
      <c r="I8" s="4">
        <v>100</v>
      </c>
      <c r="J8" s="5">
        <v>44302</v>
      </c>
      <c r="K8" s="9"/>
      <c r="M8" s="9"/>
      <c r="N8" s="9"/>
      <c r="O8" s="4" t="s">
        <v>70</v>
      </c>
    </row>
    <row r="9" spans="1:15" ht="15" customHeight="1">
      <c r="A9" s="4">
        <v>2</v>
      </c>
      <c r="B9" s="4" t="s">
        <v>42</v>
      </c>
      <c r="C9" s="5">
        <v>44299</v>
      </c>
      <c r="D9" s="5">
        <v>44300</v>
      </c>
      <c r="E9" s="4" t="s">
        <v>50</v>
      </c>
      <c r="F9" s="4">
        <v>60</v>
      </c>
      <c r="G9" s="5">
        <v>44301</v>
      </c>
      <c r="H9" s="4" t="s">
        <v>50</v>
      </c>
      <c r="I9" s="4">
        <v>60</v>
      </c>
      <c r="J9" s="5">
        <v>44301</v>
      </c>
      <c r="K9" s="7"/>
      <c r="L9" s="7"/>
      <c r="M9" s="7">
        <v>30.44</v>
      </c>
      <c r="N9" s="7">
        <v>30.29</v>
      </c>
    </row>
    <row r="10" spans="1:15">
      <c r="A10" s="4">
        <v>2</v>
      </c>
      <c r="B10" s="4" t="s">
        <v>42</v>
      </c>
      <c r="C10" s="5">
        <v>44299</v>
      </c>
      <c r="D10" s="5">
        <v>44301</v>
      </c>
      <c r="E10" s="4" t="s">
        <v>52</v>
      </c>
      <c r="F10" s="4">
        <v>270</v>
      </c>
      <c r="G10" s="5">
        <v>44301</v>
      </c>
      <c r="H10" s="4" t="s">
        <v>46</v>
      </c>
      <c r="I10" s="4">
        <v>100</v>
      </c>
      <c r="J10" s="5">
        <v>44308</v>
      </c>
      <c r="M10" s="4">
        <v>31.05</v>
      </c>
      <c r="N10" s="4">
        <v>31.16</v>
      </c>
      <c r="O10" s="10"/>
    </row>
    <row r="11" spans="1:15">
      <c r="G11" s="5"/>
      <c r="J11" s="5"/>
    </row>
    <row r="12" spans="1:15">
      <c r="G12" s="5"/>
      <c r="J12" s="5"/>
      <c r="N1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topLeftCell="F1" workbookViewId="0">
      <selection activeCell="I1" sqref="I1:I1048576"/>
    </sheetView>
  </sheetViews>
  <sheetFormatPr defaultColWidth="17.85546875" defaultRowHeight="15"/>
  <cols>
    <col min="1" max="2" width="17.85546875" style="4"/>
    <col min="3" max="4" width="17.85546875" style="5"/>
    <col min="5" max="16384" width="17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44292</v>
      </c>
      <c r="D2" s="5">
        <v>44293</v>
      </c>
      <c r="E2" s="4" t="s">
        <v>1077</v>
      </c>
      <c r="F2" s="4">
        <v>300</v>
      </c>
      <c r="G2" s="5">
        <v>44293</v>
      </c>
      <c r="H2" s="4" t="s">
        <v>46</v>
      </c>
      <c r="I2" s="4">
        <v>100</v>
      </c>
      <c r="J2" s="5">
        <v>44294</v>
      </c>
      <c r="K2" s="6">
        <v>37.450000000000003</v>
      </c>
      <c r="L2" s="6"/>
      <c r="M2" s="6">
        <v>37.92</v>
      </c>
      <c r="N2" s="6">
        <v>38.18</v>
      </c>
    </row>
    <row r="3" spans="1:15">
      <c r="A3" s="4">
        <v>1</v>
      </c>
      <c r="B3" s="4" t="s">
        <v>49</v>
      </c>
      <c r="C3" s="5">
        <v>44292</v>
      </c>
      <c r="D3" s="5">
        <v>44293</v>
      </c>
      <c r="E3" s="4" t="s">
        <v>1077</v>
      </c>
      <c r="F3" s="4">
        <v>250</v>
      </c>
      <c r="G3" s="5">
        <v>44293</v>
      </c>
      <c r="H3" s="4" t="s">
        <v>46</v>
      </c>
      <c r="I3" s="4">
        <v>100</v>
      </c>
      <c r="J3" s="5">
        <v>44294</v>
      </c>
      <c r="K3" s="6">
        <v>38.979999999999997</v>
      </c>
      <c r="L3" s="6">
        <v>37.590000000000003</v>
      </c>
      <c r="M3" s="6">
        <v>37.17</v>
      </c>
      <c r="N3" s="6">
        <v>37.840000000000003</v>
      </c>
    </row>
    <row r="4" spans="1:15">
      <c r="A4" s="4">
        <v>1</v>
      </c>
      <c r="B4" s="4" t="s">
        <v>42</v>
      </c>
      <c r="C4" s="5">
        <v>44292</v>
      </c>
      <c r="D4" s="5">
        <v>44294</v>
      </c>
      <c r="E4" s="4" t="s">
        <v>50</v>
      </c>
      <c r="F4" s="4">
        <v>50</v>
      </c>
      <c r="G4" s="5">
        <v>44294</v>
      </c>
      <c r="H4" s="4" t="s">
        <v>50</v>
      </c>
      <c r="I4" s="4">
        <v>60</v>
      </c>
      <c r="J4" s="5">
        <v>44295</v>
      </c>
      <c r="K4" s="6"/>
      <c r="L4" s="6"/>
      <c r="M4" s="7">
        <v>26.1282698411644</v>
      </c>
      <c r="N4" s="7">
        <v>26.2801398147101</v>
      </c>
    </row>
    <row r="5" spans="1:15">
      <c r="A5" s="4">
        <v>1</v>
      </c>
      <c r="B5" s="4" t="s">
        <v>42</v>
      </c>
      <c r="C5" s="5">
        <v>44292</v>
      </c>
      <c r="D5" s="5">
        <v>44298</v>
      </c>
      <c r="E5" s="4" t="s">
        <v>52</v>
      </c>
      <c r="F5" s="4">
        <v>251</v>
      </c>
      <c r="G5" s="5">
        <v>44299</v>
      </c>
      <c r="H5" s="4" t="s">
        <v>46</v>
      </c>
      <c r="I5" s="4">
        <v>100</v>
      </c>
      <c r="J5" s="5">
        <v>44301</v>
      </c>
      <c r="K5" s="6">
        <v>34.4</v>
      </c>
      <c r="L5" s="4">
        <v>34.979999999999997</v>
      </c>
      <c r="M5" s="4">
        <v>33.03</v>
      </c>
      <c r="N5" s="6">
        <v>33.229999999999997</v>
      </c>
    </row>
    <row r="6" spans="1:15">
      <c r="A6" s="4">
        <v>2</v>
      </c>
      <c r="B6" s="4" t="s">
        <v>42</v>
      </c>
      <c r="C6" s="5">
        <v>44300</v>
      </c>
      <c r="D6" s="5">
        <v>44300</v>
      </c>
      <c r="E6" s="4" t="s">
        <v>52</v>
      </c>
      <c r="F6" s="4">
        <v>205</v>
      </c>
      <c r="G6" s="5">
        <v>44300</v>
      </c>
      <c r="H6" s="4" t="s">
        <v>46</v>
      </c>
      <c r="I6" s="4">
        <v>100</v>
      </c>
      <c r="J6" s="5">
        <v>44301</v>
      </c>
      <c r="M6" s="4">
        <v>32.369999999999997</v>
      </c>
      <c r="N6" s="4">
        <v>32.39</v>
      </c>
    </row>
    <row r="7" spans="1:15">
      <c r="A7" s="4">
        <v>2</v>
      </c>
      <c r="B7" s="4" t="s">
        <v>42</v>
      </c>
      <c r="C7" s="5">
        <v>44299</v>
      </c>
      <c r="D7" s="5">
        <v>44300</v>
      </c>
      <c r="E7" s="4" t="s">
        <v>1077</v>
      </c>
      <c r="F7" s="4">
        <v>300</v>
      </c>
      <c r="G7" s="5">
        <v>44301</v>
      </c>
      <c r="H7" s="4" t="s">
        <v>46</v>
      </c>
      <c r="I7" s="4">
        <v>100</v>
      </c>
      <c r="J7" s="5">
        <v>44302</v>
      </c>
      <c r="M7" s="7">
        <v>32.497600677590697</v>
      </c>
      <c r="N7" s="7">
        <v>32.295103401223301</v>
      </c>
    </row>
    <row r="8" spans="1:15">
      <c r="A8" s="4">
        <v>2</v>
      </c>
      <c r="B8" s="4" t="s">
        <v>49</v>
      </c>
      <c r="C8" s="5">
        <v>44299</v>
      </c>
      <c r="D8" s="5">
        <v>44300</v>
      </c>
      <c r="E8" s="4" t="s">
        <v>1077</v>
      </c>
      <c r="F8" s="4">
        <v>300</v>
      </c>
      <c r="G8" s="5">
        <v>44301</v>
      </c>
      <c r="H8" s="4" t="s">
        <v>46</v>
      </c>
      <c r="I8" s="4">
        <v>100</v>
      </c>
      <c r="J8" s="5">
        <v>44302</v>
      </c>
      <c r="M8" s="7">
        <v>41.480497577991997</v>
      </c>
      <c r="N8" s="7">
        <v>41.468952275443698</v>
      </c>
    </row>
    <row r="9" spans="1:15">
      <c r="A9" s="4">
        <v>2</v>
      </c>
      <c r="B9" s="4" t="s">
        <v>42</v>
      </c>
      <c r="C9" s="5">
        <v>44299</v>
      </c>
      <c r="D9" s="5">
        <v>44300</v>
      </c>
      <c r="E9" s="4" t="s">
        <v>50</v>
      </c>
      <c r="F9" s="4">
        <v>50</v>
      </c>
      <c r="G9" s="5">
        <v>44301</v>
      </c>
      <c r="H9" s="4" t="s">
        <v>50</v>
      </c>
      <c r="I9" s="4">
        <v>60</v>
      </c>
      <c r="J9" s="5">
        <v>44308</v>
      </c>
      <c r="M9" s="7">
        <v>29.64</v>
      </c>
      <c r="N9" s="7">
        <v>29.83</v>
      </c>
    </row>
    <row r="10" spans="1:15">
      <c r="G10" s="5"/>
      <c r="J10" s="5"/>
    </row>
    <row r="11" spans="1:15">
      <c r="G11" s="5"/>
      <c r="J11" s="5"/>
    </row>
    <row r="12" spans="1:15">
      <c r="G12" s="5"/>
      <c r="J12" s="5"/>
      <c r="N12" s="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topLeftCell="E1" workbookViewId="0">
      <selection activeCell="I1" sqref="I1:I1048576"/>
    </sheetView>
  </sheetViews>
  <sheetFormatPr defaultColWidth="17.85546875" defaultRowHeight="15"/>
  <cols>
    <col min="1" max="2" width="17.85546875" style="4"/>
    <col min="3" max="4" width="17.85546875" style="5"/>
    <col min="5" max="16384" width="17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49</v>
      </c>
      <c r="C2" s="5">
        <v>44292</v>
      </c>
      <c r="D2" s="5">
        <v>44293</v>
      </c>
      <c r="E2" s="4" t="s">
        <v>1077</v>
      </c>
      <c r="F2" s="4">
        <v>250</v>
      </c>
      <c r="G2" s="5">
        <v>44293</v>
      </c>
      <c r="H2" s="4" t="s">
        <v>46</v>
      </c>
      <c r="I2" s="4">
        <v>100</v>
      </c>
      <c r="J2" s="5">
        <v>44294</v>
      </c>
      <c r="K2" s="6"/>
      <c r="L2" s="6"/>
      <c r="M2" s="6">
        <v>40.950000000000003</v>
      </c>
      <c r="N2" s="6">
        <v>38.880000000000003</v>
      </c>
    </row>
    <row r="3" spans="1:15">
      <c r="G3" s="5"/>
      <c r="J3" s="5"/>
      <c r="L3" s="7"/>
    </row>
    <row r="4" spans="1:15">
      <c r="G4" s="5"/>
      <c r="J4" s="5"/>
    </row>
    <row r="5" spans="1:15">
      <c r="G5" s="5"/>
      <c r="J5" s="5"/>
      <c r="M5" s="7"/>
      <c r="N5" s="7"/>
    </row>
    <row r="6" spans="1:15">
      <c r="G6" s="5"/>
      <c r="J6" s="5"/>
      <c r="K6" s="8"/>
      <c r="L6" s="8"/>
      <c r="M6" s="8"/>
      <c r="N6" s="8"/>
    </row>
    <row r="7" spans="1:15">
      <c r="G7" s="5"/>
      <c r="J7" s="5"/>
      <c r="K7" s="8"/>
      <c r="L7" s="8"/>
      <c r="M7" s="8"/>
      <c r="N7" s="8"/>
    </row>
    <row r="8" spans="1:15">
      <c r="G8" s="5"/>
      <c r="J8" s="5"/>
    </row>
    <row r="9" spans="1:15">
      <c r="G9" s="5"/>
      <c r="J9" s="5"/>
    </row>
    <row r="10" spans="1:15">
      <c r="G10" s="5"/>
      <c r="J10" s="5"/>
      <c r="N10" s="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zoomScale="85" zoomScaleNormal="85" workbookViewId="0">
      <selection activeCell="I1" sqref="I1:I1048576"/>
    </sheetView>
  </sheetViews>
  <sheetFormatPr defaultColWidth="17.85546875" defaultRowHeight="15"/>
  <cols>
    <col min="1" max="2" width="17.85546875" style="4"/>
    <col min="3" max="4" width="17.85546875" style="5"/>
    <col min="5" max="16384" width="17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44292</v>
      </c>
      <c r="D2" s="5">
        <v>44293</v>
      </c>
      <c r="E2" s="4" t="s">
        <v>1077</v>
      </c>
      <c r="F2" s="4">
        <v>300</v>
      </c>
      <c r="G2" s="5">
        <v>44293</v>
      </c>
      <c r="H2" s="4" t="s">
        <v>46</v>
      </c>
      <c r="I2" s="4">
        <v>100</v>
      </c>
      <c r="J2" s="5">
        <v>44294</v>
      </c>
      <c r="K2" s="6"/>
      <c r="L2" s="6"/>
      <c r="M2" s="6"/>
      <c r="N2" s="6"/>
      <c r="O2" s="4" t="s">
        <v>63</v>
      </c>
    </row>
    <row r="3" spans="1:15">
      <c r="A3" s="4">
        <v>1</v>
      </c>
      <c r="B3" s="4" t="s">
        <v>49</v>
      </c>
      <c r="C3" s="5">
        <v>44292</v>
      </c>
      <c r="D3" s="5">
        <v>44293</v>
      </c>
      <c r="E3" s="4" t="s">
        <v>1077</v>
      </c>
      <c r="F3" s="4">
        <v>250</v>
      </c>
      <c r="G3" s="5">
        <v>44293</v>
      </c>
      <c r="H3" s="4" t="s">
        <v>46</v>
      </c>
      <c r="I3" s="4">
        <v>100</v>
      </c>
      <c r="J3" s="5">
        <v>44294</v>
      </c>
      <c r="K3" s="6"/>
      <c r="L3" s="6"/>
      <c r="M3" s="6">
        <v>43.14</v>
      </c>
      <c r="N3" s="6">
        <v>42.69</v>
      </c>
    </row>
    <row r="4" spans="1:15">
      <c r="A4" s="4">
        <v>1</v>
      </c>
      <c r="B4" s="4" t="s">
        <v>42</v>
      </c>
      <c r="C4" s="5">
        <v>44292</v>
      </c>
      <c r="D4" s="5">
        <v>44293</v>
      </c>
      <c r="E4" s="4" t="s">
        <v>50</v>
      </c>
      <c r="F4" s="4">
        <v>50</v>
      </c>
      <c r="G4" s="5">
        <v>44293</v>
      </c>
      <c r="H4" s="4" t="s">
        <v>50</v>
      </c>
      <c r="I4" s="4">
        <v>60</v>
      </c>
      <c r="J4" s="5">
        <v>44295</v>
      </c>
      <c r="N4" s="7">
        <v>33.163616605687899</v>
      </c>
      <c r="O4" s="4" t="s">
        <v>64</v>
      </c>
    </row>
    <row r="5" spans="1:15">
      <c r="A5" s="4">
        <v>1</v>
      </c>
      <c r="B5" s="4" t="s">
        <v>42</v>
      </c>
      <c r="C5" s="5">
        <v>44292</v>
      </c>
      <c r="D5" s="5">
        <v>44299</v>
      </c>
      <c r="E5" s="4" t="s">
        <v>52</v>
      </c>
      <c r="F5" s="4">
        <v>200</v>
      </c>
      <c r="G5" s="5">
        <v>44299</v>
      </c>
      <c r="H5" s="4" t="s">
        <v>46</v>
      </c>
      <c r="I5" s="4">
        <v>100</v>
      </c>
      <c r="J5" s="5">
        <v>44301</v>
      </c>
      <c r="M5" s="4">
        <v>37.340000000000003</v>
      </c>
      <c r="N5" s="6">
        <v>37.53</v>
      </c>
    </row>
    <row r="6" spans="1:15">
      <c r="A6" s="4">
        <v>2</v>
      </c>
      <c r="B6" s="4" t="s">
        <v>49</v>
      </c>
      <c r="C6" s="5">
        <v>44299</v>
      </c>
      <c r="D6" s="5">
        <v>44300</v>
      </c>
      <c r="E6" s="4" t="s">
        <v>1077</v>
      </c>
      <c r="F6" s="4">
        <v>300</v>
      </c>
      <c r="G6" s="5">
        <v>44301</v>
      </c>
      <c r="H6" s="4" t="s">
        <v>46</v>
      </c>
      <c r="I6" s="4">
        <v>100</v>
      </c>
      <c r="J6" s="5">
        <v>44302</v>
      </c>
      <c r="K6" s="7"/>
      <c r="L6" s="7"/>
      <c r="M6" s="7"/>
      <c r="N6" s="7"/>
      <c r="O6" s="4" t="s">
        <v>70</v>
      </c>
    </row>
    <row r="7" spans="1:15">
      <c r="G7" s="5"/>
      <c r="J7" s="5"/>
      <c r="M7" s="7"/>
      <c r="N7" s="7"/>
    </row>
    <row r="8" spans="1:15">
      <c r="G8" s="5"/>
      <c r="J8" s="5"/>
      <c r="M8" s="7"/>
      <c r="N8" s="7"/>
    </row>
    <row r="9" spans="1:15">
      <c r="G9" s="5"/>
      <c r="J9" s="5"/>
      <c r="K9" s="7"/>
      <c r="L9" s="7"/>
      <c r="M9" s="7"/>
      <c r="N9" s="7"/>
    </row>
    <row r="10" spans="1:15">
      <c r="G10" s="5"/>
      <c r="J10" s="5"/>
    </row>
    <row r="11" spans="1:15">
      <c r="G11" s="5"/>
      <c r="J11" s="5"/>
    </row>
    <row r="12" spans="1:15">
      <c r="G12" s="5"/>
      <c r="J12" s="5"/>
      <c r="N1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>
      <selection activeCell="I1" sqref="I1:I1048576"/>
    </sheetView>
  </sheetViews>
  <sheetFormatPr defaultColWidth="17.85546875" defaultRowHeight="15"/>
  <cols>
    <col min="1" max="2" width="17.85546875" style="4"/>
    <col min="3" max="4" width="17.85546875" style="5"/>
    <col min="5" max="16384" width="17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44292</v>
      </c>
      <c r="D2" s="5">
        <v>44293</v>
      </c>
      <c r="E2" s="4" t="s">
        <v>1077</v>
      </c>
      <c r="F2" s="4">
        <v>300</v>
      </c>
      <c r="G2" s="5">
        <v>44293</v>
      </c>
      <c r="H2" s="4" t="s">
        <v>46</v>
      </c>
      <c r="I2" s="4">
        <v>100</v>
      </c>
      <c r="J2" s="5">
        <v>44294</v>
      </c>
      <c r="K2" s="6"/>
      <c r="L2" s="6"/>
      <c r="M2" s="6">
        <v>39.29</v>
      </c>
      <c r="N2" s="6">
        <v>39.729999999999997</v>
      </c>
    </row>
    <row r="3" spans="1:15">
      <c r="A3" s="4">
        <v>1</v>
      </c>
      <c r="B3" s="4" t="s">
        <v>49</v>
      </c>
      <c r="C3" s="5">
        <v>44292</v>
      </c>
      <c r="D3" s="5">
        <v>44293</v>
      </c>
      <c r="E3" s="4" t="s">
        <v>1077</v>
      </c>
      <c r="F3" s="4">
        <v>250</v>
      </c>
      <c r="G3" s="5">
        <v>44293</v>
      </c>
      <c r="H3" s="4" t="s">
        <v>46</v>
      </c>
      <c r="I3" s="4">
        <v>100</v>
      </c>
      <c r="J3" s="5">
        <v>44294</v>
      </c>
      <c r="K3" s="6"/>
      <c r="L3" s="6"/>
      <c r="M3" s="6"/>
      <c r="N3" s="6"/>
      <c r="O3" s="4" t="s">
        <v>63</v>
      </c>
    </row>
    <row r="4" spans="1:15">
      <c r="A4" s="4">
        <v>1</v>
      </c>
      <c r="B4" s="4" t="s">
        <v>42</v>
      </c>
      <c r="C4" s="5">
        <v>44292</v>
      </c>
      <c r="D4" s="5">
        <v>44294</v>
      </c>
      <c r="E4" s="4" t="s">
        <v>50</v>
      </c>
      <c r="F4" s="4">
        <v>50</v>
      </c>
      <c r="G4" s="5">
        <v>44294</v>
      </c>
      <c r="H4" s="4" t="s">
        <v>50</v>
      </c>
      <c r="I4" s="4">
        <v>60</v>
      </c>
      <c r="J4" s="5">
        <v>44295</v>
      </c>
      <c r="K4" s="6"/>
      <c r="L4" s="6"/>
      <c r="M4" s="7">
        <v>28.364573689821501</v>
      </c>
      <c r="N4" s="7">
        <v>28.0187610901508</v>
      </c>
    </row>
    <row r="5" spans="1:15">
      <c r="A5" s="4">
        <v>1</v>
      </c>
      <c r="B5" s="4" t="s">
        <v>42</v>
      </c>
      <c r="C5" s="5">
        <v>44292</v>
      </c>
      <c r="D5" s="5">
        <v>44298</v>
      </c>
      <c r="E5" s="4" t="s">
        <v>52</v>
      </c>
      <c r="F5" s="4">
        <v>230</v>
      </c>
      <c r="G5" s="5">
        <v>44299</v>
      </c>
      <c r="H5" s="4" t="s">
        <v>46</v>
      </c>
      <c r="I5" s="4">
        <v>100</v>
      </c>
      <c r="J5" s="5">
        <v>44301</v>
      </c>
      <c r="L5" s="4">
        <v>38.31</v>
      </c>
      <c r="M5" s="4">
        <v>35.630000000000003</v>
      </c>
      <c r="N5" s="6">
        <v>35</v>
      </c>
    </row>
    <row r="6" spans="1:15">
      <c r="A6" s="4">
        <v>2</v>
      </c>
      <c r="B6" s="4" t="s">
        <v>49</v>
      </c>
      <c r="C6" s="5">
        <v>44299</v>
      </c>
      <c r="D6" s="5">
        <v>44299</v>
      </c>
      <c r="E6" s="4" t="s">
        <v>1077</v>
      </c>
      <c r="F6" s="4">
        <v>250</v>
      </c>
      <c r="G6" s="5">
        <v>44300</v>
      </c>
      <c r="H6" s="4" t="s">
        <v>46</v>
      </c>
      <c r="I6" s="4">
        <v>100</v>
      </c>
      <c r="J6" s="5">
        <v>44301</v>
      </c>
      <c r="K6" s="7"/>
      <c r="L6" s="7"/>
      <c r="M6" s="7"/>
      <c r="N6" s="7"/>
      <c r="O6" s="4" t="s">
        <v>63</v>
      </c>
    </row>
    <row r="7" spans="1:15">
      <c r="A7" s="4">
        <v>2</v>
      </c>
      <c r="B7" s="4" t="s">
        <v>42</v>
      </c>
      <c r="C7" s="5">
        <v>44299</v>
      </c>
      <c r="D7" s="5">
        <v>44301</v>
      </c>
      <c r="E7" s="4" t="s">
        <v>52</v>
      </c>
      <c r="F7" s="4">
        <v>300</v>
      </c>
      <c r="G7" s="5">
        <v>44301</v>
      </c>
      <c r="H7" s="4" t="s">
        <v>46</v>
      </c>
      <c r="I7" s="4">
        <v>100</v>
      </c>
      <c r="J7" s="5">
        <v>44302</v>
      </c>
      <c r="K7" s="4" t="s">
        <v>311</v>
      </c>
      <c r="L7" s="4" t="s">
        <v>311</v>
      </c>
      <c r="M7" s="4" t="s">
        <v>311</v>
      </c>
      <c r="N7" s="4" t="s">
        <v>311</v>
      </c>
      <c r="O7" s="4" t="s">
        <v>67</v>
      </c>
    </row>
    <row r="8" spans="1:15">
      <c r="A8" s="4">
        <v>2</v>
      </c>
      <c r="B8" s="4" t="s">
        <v>42</v>
      </c>
      <c r="C8" s="5">
        <v>44299</v>
      </c>
      <c r="D8" s="5">
        <v>44300</v>
      </c>
      <c r="E8" s="4" t="s">
        <v>1077</v>
      </c>
      <c r="F8" s="4">
        <v>300</v>
      </c>
      <c r="G8" s="5">
        <v>44301</v>
      </c>
      <c r="H8" s="4" t="s">
        <v>46</v>
      </c>
      <c r="I8" s="4">
        <v>100</v>
      </c>
      <c r="J8" s="5">
        <v>44302</v>
      </c>
      <c r="M8" s="7"/>
      <c r="N8" s="7">
        <v>39.211919944202002</v>
      </c>
    </row>
    <row r="9" spans="1:15">
      <c r="A9" s="4">
        <v>2</v>
      </c>
      <c r="B9" s="4" t="s">
        <v>42</v>
      </c>
      <c r="C9" s="5">
        <v>44299</v>
      </c>
      <c r="D9" s="5">
        <v>44301</v>
      </c>
      <c r="E9" s="4" t="s">
        <v>52</v>
      </c>
      <c r="F9" s="4">
        <v>130</v>
      </c>
      <c r="G9" s="5">
        <v>44301</v>
      </c>
      <c r="H9" s="4" t="s">
        <v>46</v>
      </c>
      <c r="I9" s="4">
        <v>100</v>
      </c>
      <c r="J9" s="5">
        <v>44308</v>
      </c>
      <c r="M9" s="6">
        <v>32.5</v>
      </c>
      <c r="N9" s="4">
        <v>32.619999999999997</v>
      </c>
    </row>
    <row r="10" spans="1:15">
      <c r="A10" s="4">
        <v>2</v>
      </c>
      <c r="B10" s="4" t="s">
        <v>42</v>
      </c>
      <c r="C10" s="5">
        <v>44299</v>
      </c>
      <c r="D10" s="5">
        <v>44301</v>
      </c>
      <c r="E10" s="4" t="s">
        <v>50</v>
      </c>
      <c r="F10" s="4">
        <v>50</v>
      </c>
      <c r="G10" s="5">
        <v>44301</v>
      </c>
      <c r="H10" s="4" t="s">
        <v>50</v>
      </c>
      <c r="I10" s="4">
        <v>60</v>
      </c>
      <c r="J10" s="5">
        <v>44308</v>
      </c>
      <c r="M10" s="4">
        <v>27.54</v>
      </c>
      <c r="N10" s="6">
        <v>27.7</v>
      </c>
    </row>
    <row r="11" spans="1:15">
      <c r="G11" s="5"/>
      <c r="J11" s="5"/>
    </row>
    <row r="12" spans="1:15">
      <c r="G12" s="5"/>
      <c r="J12" s="5"/>
      <c r="N1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9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44306</v>
      </c>
      <c r="D2" s="5">
        <v>44308</v>
      </c>
      <c r="E2" s="4" t="s">
        <v>52</v>
      </c>
      <c r="F2" s="4">
        <v>300</v>
      </c>
      <c r="G2" s="5">
        <v>44308</v>
      </c>
      <c r="H2" s="4" t="s">
        <v>46</v>
      </c>
      <c r="I2" s="4">
        <v>100</v>
      </c>
      <c r="J2" s="5">
        <v>44309</v>
      </c>
      <c r="K2" s="7"/>
      <c r="L2" s="7"/>
      <c r="M2" s="7">
        <v>29.714323865387399</v>
      </c>
      <c r="N2" s="7">
        <v>29.748421675379699</v>
      </c>
    </row>
    <row r="3" spans="1:15">
      <c r="A3" s="4">
        <v>1</v>
      </c>
      <c r="B3" s="4" t="s">
        <v>42</v>
      </c>
      <c r="C3" s="5">
        <v>44306</v>
      </c>
      <c r="D3" s="5">
        <v>44306</v>
      </c>
      <c r="E3" s="4" t="s">
        <v>1077</v>
      </c>
      <c r="F3" s="4">
        <v>300</v>
      </c>
      <c r="G3" s="5">
        <v>44307</v>
      </c>
      <c r="H3" s="4" t="s">
        <v>46</v>
      </c>
      <c r="I3" s="4">
        <v>100</v>
      </c>
      <c r="J3" s="5">
        <v>44309</v>
      </c>
      <c r="M3" s="7">
        <v>30.999165148419198</v>
      </c>
      <c r="N3" s="7">
        <v>30.7971171320218</v>
      </c>
    </row>
    <row r="4" spans="1:15">
      <c r="A4" s="4">
        <v>1</v>
      </c>
      <c r="B4" s="4" t="s">
        <v>49</v>
      </c>
      <c r="C4" s="5">
        <v>44307</v>
      </c>
      <c r="D4" s="5">
        <v>44307</v>
      </c>
      <c r="E4" s="4" t="s">
        <v>1077</v>
      </c>
      <c r="F4" s="4">
        <v>300</v>
      </c>
      <c r="G4" s="5">
        <v>44308</v>
      </c>
      <c r="H4" s="4" t="s">
        <v>46</v>
      </c>
      <c r="I4" s="4">
        <v>100</v>
      </c>
      <c r="J4" s="5">
        <v>44309</v>
      </c>
      <c r="M4" s="7">
        <v>33.708970091273699</v>
      </c>
      <c r="N4" s="7">
        <v>33.322715033819499</v>
      </c>
    </row>
    <row r="5" spans="1:15">
      <c r="A5" s="4">
        <v>1</v>
      </c>
      <c r="B5" s="4" t="s">
        <v>42</v>
      </c>
      <c r="C5" s="5">
        <v>44306</v>
      </c>
      <c r="D5" s="5">
        <v>44307</v>
      </c>
      <c r="E5" s="4" t="s">
        <v>50</v>
      </c>
      <c r="F5" s="4">
        <v>50</v>
      </c>
      <c r="G5" s="5">
        <v>44308</v>
      </c>
      <c r="H5" s="4" t="s">
        <v>50</v>
      </c>
      <c r="I5" s="4">
        <v>60</v>
      </c>
      <c r="J5" s="5">
        <v>44313</v>
      </c>
      <c r="M5" s="7">
        <v>26.69</v>
      </c>
      <c r="N5" s="7">
        <v>26.54</v>
      </c>
    </row>
    <row r="6" spans="1:15">
      <c r="A6" s="4">
        <v>2</v>
      </c>
      <c r="B6" s="4" t="s">
        <v>42</v>
      </c>
      <c r="C6" s="5">
        <v>44313</v>
      </c>
      <c r="D6" s="5">
        <v>44314</v>
      </c>
      <c r="E6" s="4" t="s">
        <v>1077</v>
      </c>
      <c r="F6" s="4">
        <v>250</v>
      </c>
      <c r="G6" s="5">
        <v>44314</v>
      </c>
      <c r="H6" s="4" t="s">
        <v>46</v>
      </c>
      <c r="I6" s="4">
        <v>100</v>
      </c>
      <c r="J6" s="5">
        <v>44315</v>
      </c>
      <c r="M6" s="14">
        <v>31.4189496609354</v>
      </c>
      <c r="N6" s="14">
        <v>31.372719526084801</v>
      </c>
    </row>
    <row r="7" spans="1:15">
      <c r="A7" s="4">
        <v>2</v>
      </c>
      <c r="B7" s="4" t="s">
        <v>42</v>
      </c>
      <c r="C7" s="5">
        <v>44313</v>
      </c>
      <c r="D7" s="5">
        <v>44314</v>
      </c>
      <c r="E7" s="4" t="s">
        <v>52</v>
      </c>
      <c r="F7" s="4">
        <v>270</v>
      </c>
      <c r="G7" s="5">
        <v>44314</v>
      </c>
      <c r="H7" s="4" t="s">
        <v>46</v>
      </c>
      <c r="I7" s="4">
        <v>100</v>
      </c>
      <c r="J7" s="5">
        <v>44315</v>
      </c>
      <c r="K7" s="14">
        <v>38.4583529539509</v>
      </c>
      <c r="L7" s="14">
        <v>38.460829135642598</v>
      </c>
      <c r="M7" s="14">
        <v>28.258582765273299</v>
      </c>
      <c r="N7" s="14">
        <v>28.0954427860901</v>
      </c>
    </row>
    <row r="8" spans="1:15">
      <c r="A8" s="4">
        <v>2</v>
      </c>
      <c r="B8" s="4" t="s">
        <v>49</v>
      </c>
      <c r="C8" s="12">
        <v>44314</v>
      </c>
      <c r="D8" s="12">
        <v>44314</v>
      </c>
      <c r="E8" t="s">
        <v>1077</v>
      </c>
      <c r="F8">
        <v>300</v>
      </c>
      <c r="G8" s="12">
        <v>44315</v>
      </c>
      <c r="H8" t="s">
        <v>46</v>
      </c>
      <c r="I8">
        <v>100</v>
      </c>
      <c r="J8" s="12">
        <v>44316</v>
      </c>
      <c r="K8" s="8">
        <v>37.074920154848002</v>
      </c>
      <c r="L8" s="8">
        <v>36.378331373967598</v>
      </c>
      <c r="M8" s="8">
        <v>32.4018393494406</v>
      </c>
      <c r="N8" s="8">
        <v>32.613272303133499</v>
      </c>
    </row>
    <row r="9" spans="1:15">
      <c r="A9" s="4">
        <v>2</v>
      </c>
      <c r="B9" s="4" t="s">
        <v>42</v>
      </c>
      <c r="C9" s="12">
        <v>44313</v>
      </c>
      <c r="D9" s="12">
        <v>44314</v>
      </c>
      <c r="E9" t="s">
        <v>50</v>
      </c>
      <c r="F9">
        <v>50</v>
      </c>
      <c r="G9" s="12">
        <v>44314</v>
      </c>
      <c r="H9" t="s">
        <v>50</v>
      </c>
      <c r="I9">
        <v>60</v>
      </c>
      <c r="J9" s="12">
        <v>44316</v>
      </c>
      <c r="M9" s="8">
        <v>29.021311046526399</v>
      </c>
      <c r="N9" s="8">
        <v>29.006080153931801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44306</v>
      </c>
      <c r="D2" s="5">
        <v>44306</v>
      </c>
      <c r="E2" s="4" t="s">
        <v>1077</v>
      </c>
      <c r="F2" s="4">
        <v>300</v>
      </c>
      <c r="G2" s="5">
        <v>44307</v>
      </c>
      <c r="H2" s="4" t="s">
        <v>46</v>
      </c>
      <c r="I2" s="4">
        <v>100</v>
      </c>
      <c r="J2" s="5">
        <v>44308</v>
      </c>
      <c r="K2" s="4">
        <v>35.93</v>
      </c>
      <c r="L2" s="4">
        <v>36.270000000000003</v>
      </c>
      <c r="M2" s="4">
        <v>31.28</v>
      </c>
      <c r="N2" s="4">
        <v>31.88</v>
      </c>
    </row>
    <row r="3" spans="1:15">
      <c r="A3" s="4">
        <v>1</v>
      </c>
      <c r="B3" s="4" t="s">
        <v>49</v>
      </c>
      <c r="C3" s="5">
        <v>44307</v>
      </c>
      <c r="D3" s="5">
        <v>44307</v>
      </c>
      <c r="E3" s="4" t="s">
        <v>1077</v>
      </c>
      <c r="F3" s="4">
        <v>300</v>
      </c>
      <c r="G3" s="5">
        <v>44308</v>
      </c>
      <c r="H3" s="4" t="s">
        <v>46</v>
      </c>
      <c r="I3" s="4">
        <v>100</v>
      </c>
      <c r="J3" s="5">
        <v>44309</v>
      </c>
      <c r="K3" s="7">
        <v>34.739355561646498</v>
      </c>
      <c r="L3" s="7">
        <v>33.260433004100797</v>
      </c>
      <c r="M3" s="7">
        <v>36.324245950193003</v>
      </c>
      <c r="N3" s="7">
        <v>37.249347390855299</v>
      </c>
    </row>
    <row r="4" spans="1:15">
      <c r="A4" s="4">
        <v>1</v>
      </c>
      <c r="B4" s="4" t="s">
        <v>42</v>
      </c>
      <c r="C4" s="5">
        <v>44306</v>
      </c>
      <c r="D4" s="5">
        <v>44306</v>
      </c>
      <c r="E4" s="4" t="s">
        <v>50</v>
      </c>
      <c r="F4" s="4">
        <v>50</v>
      </c>
      <c r="G4" s="5">
        <v>44309</v>
      </c>
      <c r="H4" s="4" t="s">
        <v>50</v>
      </c>
      <c r="I4" s="4">
        <v>60</v>
      </c>
      <c r="J4" s="5">
        <v>44313</v>
      </c>
      <c r="L4" s="4">
        <v>38.06</v>
      </c>
      <c r="M4" s="7">
        <v>27.35</v>
      </c>
      <c r="N4" s="7">
        <v>27.47</v>
      </c>
    </row>
    <row r="5" spans="1:15">
      <c r="A5" s="4">
        <v>1</v>
      </c>
      <c r="B5" s="4" t="s">
        <v>42</v>
      </c>
      <c r="C5" s="5">
        <v>44306</v>
      </c>
      <c r="D5" s="5">
        <v>44306</v>
      </c>
      <c r="E5" s="4" t="s">
        <v>52</v>
      </c>
      <c r="F5" s="4">
        <v>300</v>
      </c>
      <c r="G5" s="5">
        <v>44308</v>
      </c>
      <c r="H5" s="4" t="s">
        <v>46</v>
      </c>
      <c r="I5" s="4">
        <v>100</v>
      </c>
      <c r="J5" s="5">
        <v>44313</v>
      </c>
      <c r="K5" s="4">
        <v>37.76</v>
      </c>
      <c r="L5" s="4">
        <v>37.340000000000003</v>
      </c>
      <c r="M5" s="4">
        <v>30.72</v>
      </c>
      <c r="N5" s="4">
        <v>30.35</v>
      </c>
    </row>
    <row r="6" spans="1:15">
      <c r="A6" s="4">
        <v>2</v>
      </c>
      <c r="B6" s="4" t="s">
        <v>42</v>
      </c>
      <c r="C6" s="5">
        <v>44313</v>
      </c>
      <c r="D6" s="5">
        <v>44314</v>
      </c>
      <c r="E6" s="4" t="s">
        <v>1077</v>
      </c>
      <c r="F6" s="4">
        <v>250</v>
      </c>
      <c r="G6" s="5">
        <v>44314</v>
      </c>
      <c r="H6" s="4" t="s">
        <v>46</v>
      </c>
      <c r="I6" s="4">
        <v>100</v>
      </c>
      <c r="J6" s="5">
        <v>44315</v>
      </c>
      <c r="K6" s="14">
        <v>34.987760148959602</v>
      </c>
      <c r="L6" s="14">
        <v>35.093634877108201</v>
      </c>
      <c r="M6" s="14">
        <v>34.751673723119701</v>
      </c>
      <c r="N6" s="14">
        <v>35.093442643277299</v>
      </c>
    </row>
    <row r="7" spans="1:15">
      <c r="A7" s="4">
        <v>2</v>
      </c>
      <c r="B7" s="4" t="s">
        <v>42</v>
      </c>
      <c r="C7" s="5">
        <v>44313</v>
      </c>
      <c r="D7" s="5">
        <v>44315</v>
      </c>
      <c r="E7" s="4" t="s">
        <v>52</v>
      </c>
      <c r="F7" s="4">
        <v>250</v>
      </c>
      <c r="G7" s="5">
        <v>44315</v>
      </c>
      <c r="H7" s="4" t="s">
        <v>46</v>
      </c>
      <c r="I7" s="4">
        <v>100</v>
      </c>
      <c r="J7" s="5">
        <v>44316</v>
      </c>
      <c r="K7" s="7">
        <v>31.673051876460502</v>
      </c>
      <c r="L7" s="7">
        <v>32.250140789757602</v>
      </c>
      <c r="M7" s="7">
        <v>29.754440552577201</v>
      </c>
      <c r="N7" s="7">
        <v>29.561903429496802</v>
      </c>
    </row>
    <row r="8" spans="1:15">
      <c r="A8" s="4">
        <v>2</v>
      </c>
      <c r="B8" s="4" t="s">
        <v>42</v>
      </c>
      <c r="C8" s="5">
        <v>44313</v>
      </c>
      <c r="D8" s="5">
        <v>44315</v>
      </c>
      <c r="E8" s="4" t="s">
        <v>50</v>
      </c>
      <c r="F8" s="4">
        <v>50</v>
      </c>
      <c r="G8" s="5">
        <v>44315</v>
      </c>
      <c r="H8" s="4" t="s">
        <v>50</v>
      </c>
      <c r="I8" s="4">
        <v>60</v>
      </c>
      <c r="J8" s="5">
        <v>44316</v>
      </c>
      <c r="K8" s="7">
        <v>34.148453141471499</v>
      </c>
      <c r="L8" s="7">
        <v>34.312367803544198</v>
      </c>
      <c r="M8" s="7">
        <v>25.245692287315901</v>
      </c>
      <c r="N8" s="7">
        <v>25.304306293334101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9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7.71093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44306</v>
      </c>
      <c r="D2" s="5">
        <v>44306</v>
      </c>
      <c r="E2" s="4" t="s">
        <v>1077</v>
      </c>
      <c r="F2" s="4">
        <v>300</v>
      </c>
      <c r="G2" s="5">
        <v>44307</v>
      </c>
      <c r="H2" s="4" t="s">
        <v>46</v>
      </c>
      <c r="I2" s="4">
        <v>100</v>
      </c>
      <c r="J2" s="5">
        <v>44308</v>
      </c>
      <c r="K2" s="4">
        <v>38.049999999999997</v>
      </c>
      <c r="L2" s="4">
        <v>36.31</v>
      </c>
    </row>
    <row r="3" spans="1:15">
      <c r="A3" s="4">
        <v>1</v>
      </c>
      <c r="B3" s="4" t="s">
        <v>42</v>
      </c>
      <c r="C3" s="5">
        <v>44306</v>
      </c>
      <c r="D3" s="5">
        <v>44308</v>
      </c>
      <c r="E3" s="4" t="s">
        <v>52</v>
      </c>
      <c r="F3" s="4">
        <v>175</v>
      </c>
      <c r="G3" s="5">
        <v>44308</v>
      </c>
      <c r="H3" s="4" t="s">
        <v>46</v>
      </c>
      <c r="I3" s="4">
        <v>100</v>
      </c>
      <c r="J3" s="5">
        <v>44309</v>
      </c>
      <c r="K3" s="7">
        <v>34.313122492019197</v>
      </c>
      <c r="L3" s="7">
        <v>34.005904015930497</v>
      </c>
      <c r="M3" s="7">
        <v>30.162136348868401</v>
      </c>
      <c r="N3" s="7">
        <v>30.5154472081603</v>
      </c>
    </row>
    <row r="4" spans="1:15">
      <c r="A4" s="4">
        <v>1</v>
      </c>
      <c r="B4" s="4" t="s">
        <v>49</v>
      </c>
      <c r="C4" s="5">
        <v>44307</v>
      </c>
      <c r="D4" s="5">
        <v>44307</v>
      </c>
      <c r="E4" s="4" t="s">
        <v>1077</v>
      </c>
      <c r="F4" s="4">
        <v>300</v>
      </c>
      <c r="G4" s="5">
        <v>44308</v>
      </c>
      <c r="H4" s="4" t="s">
        <v>46</v>
      </c>
      <c r="I4" s="4">
        <v>100</v>
      </c>
      <c r="J4" s="5">
        <v>44309</v>
      </c>
      <c r="M4" s="7">
        <v>34.117409901055197</v>
      </c>
      <c r="N4" s="7">
        <v>33.446605089595501</v>
      </c>
    </row>
    <row r="5" spans="1:15">
      <c r="A5" s="4">
        <v>1</v>
      </c>
      <c r="B5" s="4" t="s">
        <v>42</v>
      </c>
      <c r="C5" s="5">
        <v>44306</v>
      </c>
      <c r="D5" s="5">
        <v>44306</v>
      </c>
      <c r="E5" s="4" t="s">
        <v>50</v>
      </c>
      <c r="F5" s="4">
        <v>50</v>
      </c>
      <c r="G5" s="5">
        <v>44309</v>
      </c>
      <c r="H5" s="4" t="s">
        <v>50</v>
      </c>
      <c r="I5" s="4">
        <v>60</v>
      </c>
      <c r="J5" s="5">
        <v>44313</v>
      </c>
      <c r="K5" s="4">
        <v>36.840000000000003</v>
      </c>
      <c r="L5" s="4">
        <v>37.47</v>
      </c>
      <c r="M5" s="7">
        <v>27.35</v>
      </c>
      <c r="N5" s="7">
        <v>27.22</v>
      </c>
    </row>
    <row r="6" spans="1:15">
      <c r="A6" s="4">
        <v>2</v>
      </c>
      <c r="B6" s="4" t="s">
        <v>42</v>
      </c>
      <c r="C6" s="5">
        <v>44313</v>
      </c>
      <c r="D6" s="5">
        <v>44314</v>
      </c>
      <c r="E6" s="4" t="s">
        <v>1077</v>
      </c>
      <c r="F6" s="4">
        <v>250</v>
      </c>
      <c r="G6" s="5">
        <v>44314</v>
      </c>
      <c r="H6" s="4" t="s">
        <v>46</v>
      </c>
      <c r="I6" s="4">
        <v>100</v>
      </c>
      <c r="J6" s="5">
        <v>44315</v>
      </c>
      <c r="K6" s="14">
        <v>38.532360996574802</v>
      </c>
      <c r="L6" s="14">
        <v>38.305218879632498</v>
      </c>
      <c r="M6" s="14">
        <v>32.943455358250603</v>
      </c>
      <c r="N6" s="14">
        <v>33.018913105056598</v>
      </c>
    </row>
    <row r="7" spans="1:15">
      <c r="A7" s="4">
        <v>2</v>
      </c>
      <c r="B7" s="4" t="s">
        <v>42</v>
      </c>
      <c r="C7" s="5">
        <v>44313</v>
      </c>
      <c r="D7" s="5">
        <v>44314</v>
      </c>
      <c r="E7" s="4" t="s">
        <v>52</v>
      </c>
      <c r="F7" s="4">
        <v>238</v>
      </c>
      <c r="G7" s="5">
        <v>44314</v>
      </c>
      <c r="H7" s="4" t="s">
        <v>46</v>
      </c>
      <c r="I7" s="4">
        <v>100</v>
      </c>
      <c r="J7" s="5">
        <v>44315</v>
      </c>
      <c r="K7" s="14">
        <v>37.505297363206203</v>
      </c>
      <c r="L7" s="14">
        <v>38.422538758760403</v>
      </c>
      <c r="M7" s="14">
        <v>30.769298370803199</v>
      </c>
      <c r="N7" s="14">
        <v>30.6234144621368</v>
      </c>
    </row>
    <row r="8" spans="1:15">
      <c r="A8" s="4">
        <v>2</v>
      </c>
      <c r="B8" s="4" t="s">
        <v>49</v>
      </c>
      <c r="C8" s="5">
        <v>44314</v>
      </c>
      <c r="D8" s="5">
        <v>44314</v>
      </c>
      <c r="E8" s="4" t="s">
        <v>1077</v>
      </c>
      <c r="F8" s="4">
        <v>300</v>
      </c>
      <c r="G8" s="5">
        <v>44315</v>
      </c>
      <c r="H8" s="4" t="s">
        <v>46</v>
      </c>
      <c r="I8" s="4">
        <v>100</v>
      </c>
      <c r="J8" s="5">
        <v>44316</v>
      </c>
      <c r="K8" s="7">
        <v>36.907143009312001</v>
      </c>
      <c r="L8" s="7">
        <v>36.562864463485901</v>
      </c>
    </row>
    <row r="9" spans="1:15">
      <c r="A9" s="4">
        <v>2</v>
      </c>
      <c r="B9" s="4" t="s">
        <v>42</v>
      </c>
      <c r="C9" s="5">
        <v>44313</v>
      </c>
      <c r="D9" s="5">
        <v>44314</v>
      </c>
      <c r="E9" s="4" t="s">
        <v>50</v>
      </c>
      <c r="F9" s="4">
        <v>50</v>
      </c>
      <c r="G9" s="5">
        <v>44314</v>
      </c>
      <c r="H9" s="4" t="s">
        <v>50</v>
      </c>
      <c r="I9" s="4">
        <v>60</v>
      </c>
      <c r="J9" s="5">
        <v>44316</v>
      </c>
      <c r="M9" s="7">
        <v>41.580647441078</v>
      </c>
      <c r="N9" s="7">
        <v>41.955493805878703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9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44306</v>
      </c>
      <c r="D2" s="5">
        <v>44306</v>
      </c>
      <c r="E2" s="4" t="s">
        <v>1077</v>
      </c>
      <c r="F2" s="4">
        <v>250</v>
      </c>
      <c r="G2" s="5">
        <v>44307</v>
      </c>
      <c r="H2" s="4" t="s">
        <v>46</v>
      </c>
      <c r="I2" s="4">
        <v>100</v>
      </c>
      <c r="J2" s="5">
        <v>44309</v>
      </c>
      <c r="L2" s="7">
        <v>38.679053798965597</v>
      </c>
      <c r="M2" s="7">
        <v>33.6085397628297</v>
      </c>
      <c r="N2" s="7">
        <v>33.854330954093498</v>
      </c>
    </row>
    <row r="3" spans="1:15">
      <c r="A3" s="4">
        <v>1</v>
      </c>
      <c r="B3" s="4" t="s">
        <v>49</v>
      </c>
      <c r="C3" s="5">
        <v>44307</v>
      </c>
      <c r="D3" s="5">
        <v>44307</v>
      </c>
      <c r="E3" s="4" t="s">
        <v>1077</v>
      </c>
      <c r="F3" s="4">
        <v>300</v>
      </c>
      <c r="G3" s="5">
        <v>44308</v>
      </c>
      <c r="H3" s="4" t="s">
        <v>46</v>
      </c>
      <c r="I3" s="4">
        <v>100</v>
      </c>
      <c r="J3" s="5">
        <v>44309</v>
      </c>
      <c r="K3" s="7">
        <v>33.992853876176099</v>
      </c>
      <c r="L3" s="7">
        <v>33.3866766699404</v>
      </c>
      <c r="M3" s="7">
        <v>32.981950075805301</v>
      </c>
      <c r="N3" s="7">
        <v>32.724263909300099</v>
      </c>
    </row>
    <row r="4" spans="1:15">
      <c r="A4" s="4">
        <v>1</v>
      </c>
      <c r="B4" s="4" t="s">
        <v>42</v>
      </c>
      <c r="C4" s="5">
        <v>44306</v>
      </c>
      <c r="D4" s="5">
        <v>44306</v>
      </c>
      <c r="E4" s="4" t="s">
        <v>52</v>
      </c>
      <c r="F4" s="4">
        <v>184</v>
      </c>
      <c r="G4" s="5">
        <v>44308</v>
      </c>
      <c r="H4" s="4" t="s">
        <v>46</v>
      </c>
      <c r="I4" s="4">
        <v>100</v>
      </c>
      <c r="J4" s="5">
        <v>44313</v>
      </c>
      <c r="L4" s="4">
        <v>37.950000000000003</v>
      </c>
      <c r="M4" s="4">
        <v>30.61</v>
      </c>
      <c r="N4" s="4">
        <v>30.69</v>
      </c>
    </row>
    <row r="5" spans="1:15">
      <c r="A5" s="4">
        <v>1</v>
      </c>
      <c r="B5" s="4" t="s">
        <v>42</v>
      </c>
      <c r="C5" s="5">
        <v>44306</v>
      </c>
      <c r="D5" s="5">
        <v>44306</v>
      </c>
      <c r="E5" s="4" t="s">
        <v>50</v>
      </c>
      <c r="F5" s="4">
        <v>50</v>
      </c>
      <c r="G5" s="5">
        <v>44309</v>
      </c>
      <c r="H5" s="4" t="s">
        <v>50</v>
      </c>
      <c r="I5" s="4">
        <v>60</v>
      </c>
      <c r="J5" s="5">
        <v>44313</v>
      </c>
      <c r="M5" s="6">
        <v>27</v>
      </c>
      <c r="N5" s="4">
        <v>27.11</v>
      </c>
    </row>
    <row r="6" spans="1:15">
      <c r="A6" s="4">
        <v>2</v>
      </c>
      <c r="B6" s="4" t="s">
        <v>42</v>
      </c>
      <c r="C6" s="5">
        <v>44313</v>
      </c>
      <c r="D6" s="5">
        <v>44314</v>
      </c>
      <c r="E6" s="4" t="s">
        <v>1077</v>
      </c>
      <c r="F6" s="4">
        <v>250</v>
      </c>
      <c r="G6" s="5">
        <v>44314</v>
      </c>
      <c r="H6" s="4" t="s">
        <v>46</v>
      </c>
      <c r="I6" s="4">
        <v>100</v>
      </c>
      <c r="J6" s="5">
        <v>44315</v>
      </c>
      <c r="K6" s="14">
        <v>35.567708995380499</v>
      </c>
      <c r="L6" s="14">
        <v>35.438776538212103</v>
      </c>
      <c r="M6" s="14">
        <v>35.345586815936798</v>
      </c>
      <c r="N6" s="14">
        <v>35.074988304334397</v>
      </c>
    </row>
    <row r="7" spans="1:15">
      <c r="A7" s="4">
        <v>2</v>
      </c>
      <c r="B7" s="4" t="s">
        <v>49</v>
      </c>
      <c r="C7" s="5">
        <v>44314</v>
      </c>
      <c r="D7" s="5">
        <v>44314</v>
      </c>
      <c r="E7" s="4" t="s">
        <v>1077</v>
      </c>
      <c r="F7" s="4">
        <v>300</v>
      </c>
      <c r="G7" s="5">
        <v>44315</v>
      </c>
      <c r="H7" s="4" t="s">
        <v>46</v>
      </c>
      <c r="I7" s="4">
        <v>100</v>
      </c>
      <c r="J7" s="5">
        <v>44316</v>
      </c>
      <c r="M7" s="7">
        <v>34.261484435547601</v>
      </c>
      <c r="N7" s="7">
        <v>34.2887461459527</v>
      </c>
    </row>
    <row r="8" spans="1:15">
      <c r="A8" s="4">
        <v>2</v>
      </c>
      <c r="B8" s="4" t="s">
        <v>42</v>
      </c>
      <c r="C8" s="5">
        <v>44313</v>
      </c>
      <c r="D8" s="5">
        <v>44316</v>
      </c>
      <c r="E8" s="4" t="s">
        <v>50</v>
      </c>
      <c r="F8" s="4">
        <v>50</v>
      </c>
      <c r="G8" s="5">
        <v>44316</v>
      </c>
      <c r="H8" s="4" t="s">
        <v>50</v>
      </c>
      <c r="I8" s="4">
        <v>60</v>
      </c>
      <c r="J8" s="5">
        <v>44316</v>
      </c>
      <c r="K8" s="7">
        <v>36.132236430744904</v>
      </c>
      <c r="L8" s="7">
        <v>35.522436472753398</v>
      </c>
      <c r="M8" s="7">
        <v>27.060637624091701</v>
      </c>
      <c r="N8" s="7">
        <v>27.020469243570702</v>
      </c>
    </row>
    <row r="9" spans="1:15">
      <c r="A9" s="4">
        <v>2</v>
      </c>
      <c r="B9" s="4" t="s">
        <v>42</v>
      </c>
      <c r="C9" s="5">
        <v>44313</v>
      </c>
      <c r="D9" s="5">
        <v>44314</v>
      </c>
      <c r="E9" s="4" t="s">
        <v>52</v>
      </c>
      <c r="F9" s="4">
        <v>300</v>
      </c>
      <c r="G9" s="5">
        <v>44314</v>
      </c>
      <c r="H9" s="4" t="s">
        <v>46</v>
      </c>
      <c r="I9" s="4">
        <v>100</v>
      </c>
      <c r="J9" s="5">
        <v>44322</v>
      </c>
      <c r="K9" s="7">
        <v>34.904937716092597</v>
      </c>
      <c r="L9" s="7">
        <v>35.078529006665001</v>
      </c>
      <c r="M9" s="7">
        <v>33.173538478125899</v>
      </c>
      <c r="N9" s="7">
        <v>33.195745822732199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44306</v>
      </c>
      <c r="D2" s="5">
        <v>44306</v>
      </c>
      <c r="E2" s="4" t="s">
        <v>1077</v>
      </c>
      <c r="F2" s="4">
        <v>300</v>
      </c>
      <c r="G2" s="5">
        <v>44307</v>
      </c>
      <c r="H2" s="4" t="s">
        <v>46</v>
      </c>
      <c r="I2" s="4">
        <v>100</v>
      </c>
      <c r="J2" s="5">
        <v>44308</v>
      </c>
      <c r="K2" s="4">
        <v>30.97</v>
      </c>
      <c r="L2" s="4">
        <v>30.97</v>
      </c>
      <c r="M2" s="4">
        <v>32.04</v>
      </c>
      <c r="N2" s="6">
        <v>31.5</v>
      </c>
    </row>
    <row r="3" spans="1:15">
      <c r="A3" s="4">
        <v>1</v>
      </c>
      <c r="B3" s="4" t="s">
        <v>49</v>
      </c>
      <c r="C3" s="5">
        <v>44307</v>
      </c>
      <c r="D3" s="5">
        <v>44307</v>
      </c>
      <c r="E3" s="4" t="s">
        <v>1077</v>
      </c>
      <c r="F3" s="4">
        <v>300</v>
      </c>
      <c r="G3" s="5">
        <v>44308</v>
      </c>
      <c r="H3" s="4" t="s">
        <v>46</v>
      </c>
      <c r="I3" s="4">
        <v>100</v>
      </c>
      <c r="J3" s="5">
        <v>44309</v>
      </c>
      <c r="K3" s="7">
        <v>31.496498935875</v>
      </c>
      <c r="L3" s="7">
        <v>31.352137452555201</v>
      </c>
      <c r="M3" s="7">
        <v>34.794303234986401</v>
      </c>
      <c r="N3" s="7">
        <v>34.946468342953096</v>
      </c>
    </row>
    <row r="4" spans="1:15">
      <c r="A4" s="4">
        <v>1</v>
      </c>
      <c r="B4" s="4" t="s">
        <v>42</v>
      </c>
      <c r="C4" s="5">
        <v>44306</v>
      </c>
      <c r="D4" s="5">
        <v>44306</v>
      </c>
      <c r="E4" s="4" t="s">
        <v>50</v>
      </c>
      <c r="F4" s="4">
        <v>50</v>
      </c>
      <c r="G4" s="5">
        <v>44309</v>
      </c>
      <c r="H4" s="4" t="s">
        <v>50</v>
      </c>
      <c r="I4" s="4">
        <v>60</v>
      </c>
      <c r="J4" s="5">
        <v>44313</v>
      </c>
      <c r="K4" s="4">
        <v>34.44</v>
      </c>
      <c r="L4" s="6">
        <v>34</v>
      </c>
      <c r="M4" s="4">
        <v>26.99</v>
      </c>
      <c r="N4" s="4">
        <v>26.94</v>
      </c>
    </row>
    <row r="5" spans="1:15">
      <c r="A5" s="4">
        <v>1</v>
      </c>
      <c r="B5" s="4" t="s">
        <v>42</v>
      </c>
      <c r="C5" s="5">
        <v>44306</v>
      </c>
      <c r="D5" s="5">
        <v>44306</v>
      </c>
      <c r="E5" s="4" t="s">
        <v>52</v>
      </c>
      <c r="F5" s="4">
        <v>240</v>
      </c>
      <c r="G5" s="5">
        <v>44308</v>
      </c>
      <c r="H5" s="4" t="s">
        <v>46</v>
      </c>
      <c r="I5" s="4">
        <v>100</v>
      </c>
      <c r="J5" s="5">
        <v>44313</v>
      </c>
      <c r="K5" s="4">
        <v>31.54</v>
      </c>
      <c r="L5" s="4">
        <v>31.27</v>
      </c>
      <c r="M5" s="4">
        <v>31.13</v>
      </c>
      <c r="N5" s="4">
        <v>31.55</v>
      </c>
    </row>
    <row r="6" spans="1:15">
      <c r="A6" s="4">
        <v>2</v>
      </c>
      <c r="B6" s="4" t="s">
        <v>42</v>
      </c>
      <c r="C6" s="5">
        <v>44313</v>
      </c>
      <c r="D6" s="5">
        <v>44314</v>
      </c>
      <c r="E6" s="4" t="s">
        <v>1077</v>
      </c>
      <c r="F6" s="4">
        <v>250</v>
      </c>
      <c r="G6" s="5">
        <v>44314</v>
      </c>
      <c r="H6" s="4" t="s">
        <v>46</v>
      </c>
      <c r="I6" s="4">
        <v>100</v>
      </c>
      <c r="J6" s="5">
        <v>44315</v>
      </c>
      <c r="K6" s="14">
        <v>37.474492433865002</v>
      </c>
      <c r="L6" s="14">
        <v>38.311313487280998</v>
      </c>
      <c r="M6" s="14">
        <v>33.577211756702603</v>
      </c>
      <c r="N6" s="14">
        <v>33.993421714775103</v>
      </c>
    </row>
    <row r="7" spans="1:15">
      <c r="A7" s="4">
        <v>2</v>
      </c>
      <c r="B7" s="4" t="s">
        <v>42</v>
      </c>
      <c r="C7" s="5">
        <v>44313</v>
      </c>
      <c r="D7" s="5">
        <v>44314</v>
      </c>
      <c r="E7" s="4" t="s">
        <v>52</v>
      </c>
      <c r="F7" s="4">
        <v>245</v>
      </c>
      <c r="G7" s="5">
        <v>44314</v>
      </c>
      <c r="H7" s="4" t="s">
        <v>46</v>
      </c>
      <c r="I7" s="4">
        <v>100</v>
      </c>
      <c r="J7" s="5">
        <v>44315</v>
      </c>
      <c r="K7" s="13">
        <v>36.931603692138602</v>
      </c>
      <c r="L7" s="13">
        <v>36.378126536124</v>
      </c>
      <c r="M7" s="13">
        <v>30.9270113065764</v>
      </c>
      <c r="N7" s="13">
        <v>30.868769322550399</v>
      </c>
    </row>
    <row r="8" spans="1:15">
      <c r="A8" s="4">
        <v>2</v>
      </c>
      <c r="B8" s="4" t="s">
        <v>49</v>
      </c>
      <c r="C8" s="5">
        <v>44314</v>
      </c>
      <c r="D8" s="5">
        <v>44314</v>
      </c>
      <c r="E8" s="4" t="s">
        <v>1077</v>
      </c>
      <c r="F8" s="4">
        <v>300</v>
      </c>
      <c r="G8" s="5">
        <v>44315</v>
      </c>
      <c r="H8" s="4" t="s">
        <v>46</v>
      </c>
      <c r="I8" s="4">
        <v>100</v>
      </c>
      <c r="J8" s="5">
        <v>44316</v>
      </c>
      <c r="K8" s="7">
        <v>34.323874807318099</v>
      </c>
      <c r="L8" s="7">
        <v>34.114542297808399</v>
      </c>
      <c r="M8" s="7">
        <v>34.602573679801097</v>
      </c>
      <c r="N8" s="7">
        <v>34.429899991809997</v>
      </c>
    </row>
    <row r="9" spans="1:15">
      <c r="A9" s="4">
        <v>2</v>
      </c>
      <c r="B9" s="4" t="s">
        <v>42</v>
      </c>
      <c r="C9" s="5">
        <v>44313</v>
      </c>
      <c r="D9" s="5">
        <v>44314</v>
      </c>
      <c r="E9" s="4" t="s">
        <v>50</v>
      </c>
      <c r="F9" s="4">
        <v>50</v>
      </c>
      <c r="G9" s="5">
        <v>44314</v>
      </c>
      <c r="H9" s="4" t="s">
        <v>50</v>
      </c>
      <c r="I9" s="4">
        <v>60</v>
      </c>
      <c r="J9" s="5">
        <v>44316</v>
      </c>
      <c r="O9" s="10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44306</v>
      </c>
      <c r="D2" s="5">
        <v>44308</v>
      </c>
      <c r="E2" s="4" t="s">
        <v>50</v>
      </c>
      <c r="F2" s="4">
        <v>50</v>
      </c>
      <c r="G2" s="5">
        <v>44308</v>
      </c>
      <c r="H2" s="4" t="s">
        <v>50</v>
      </c>
      <c r="I2" s="4">
        <v>60</v>
      </c>
      <c r="J2" s="5">
        <v>44309</v>
      </c>
      <c r="K2" s="7">
        <v>38.645000740339299</v>
      </c>
      <c r="L2" s="7">
        <v>38.570900034950398</v>
      </c>
      <c r="M2" s="7">
        <v>27.362900212603801</v>
      </c>
      <c r="N2" s="7">
        <v>27.553719464932801</v>
      </c>
    </row>
    <row r="3" spans="1:15">
      <c r="A3" s="4">
        <v>1</v>
      </c>
      <c r="B3" s="4" t="s">
        <v>42</v>
      </c>
      <c r="C3" s="5">
        <v>44306</v>
      </c>
      <c r="D3" s="5">
        <v>44306</v>
      </c>
      <c r="E3" s="4" t="s">
        <v>1077</v>
      </c>
      <c r="F3" s="4">
        <v>300</v>
      </c>
      <c r="G3" s="5">
        <v>44307</v>
      </c>
      <c r="H3" s="4" t="s">
        <v>46</v>
      </c>
      <c r="I3" s="4">
        <v>100</v>
      </c>
      <c r="J3" s="5">
        <v>44309</v>
      </c>
      <c r="K3" s="7">
        <v>34.539111337480399</v>
      </c>
      <c r="L3" s="7">
        <v>34.9896212611255</v>
      </c>
      <c r="M3" s="7">
        <v>31.171226856600001</v>
      </c>
      <c r="N3" s="7">
        <v>31.141261854266101</v>
      </c>
    </row>
    <row r="4" spans="1:15">
      <c r="A4" s="4">
        <v>1</v>
      </c>
      <c r="B4" s="4" t="s">
        <v>42</v>
      </c>
      <c r="C4" s="5">
        <v>44306</v>
      </c>
      <c r="D4" s="5">
        <v>44306</v>
      </c>
      <c r="E4" s="4" t="s">
        <v>52</v>
      </c>
      <c r="F4" s="4">
        <v>100</v>
      </c>
      <c r="G4" s="5">
        <v>44308</v>
      </c>
      <c r="H4" s="4" t="s">
        <v>46</v>
      </c>
      <c r="I4" s="4">
        <v>100</v>
      </c>
      <c r="J4" s="5">
        <v>44313</v>
      </c>
      <c r="K4" s="4">
        <v>36.82</v>
      </c>
      <c r="L4" s="4">
        <v>35.64</v>
      </c>
      <c r="M4" s="4">
        <v>30.18</v>
      </c>
      <c r="N4" s="4">
        <v>30.34</v>
      </c>
    </row>
    <row r="5" spans="1:15">
      <c r="A5" s="4">
        <v>2</v>
      </c>
      <c r="B5" s="4" t="s">
        <v>42</v>
      </c>
      <c r="C5" s="5">
        <v>44313</v>
      </c>
      <c r="D5" s="5">
        <v>44314</v>
      </c>
      <c r="E5" s="4" t="s">
        <v>1077</v>
      </c>
      <c r="F5" s="4">
        <v>250</v>
      </c>
      <c r="G5" s="5">
        <v>44314</v>
      </c>
      <c r="H5" s="4" t="s">
        <v>46</v>
      </c>
      <c r="I5" s="4">
        <v>100</v>
      </c>
      <c r="J5" s="5">
        <v>44315</v>
      </c>
      <c r="M5" s="4">
        <v>34.130000000000003</v>
      </c>
      <c r="N5" s="4">
        <v>33.880000000000003</v>
      </c>
    </row>
    <row r="6" spans="1:15">
      <c r="A6" s="4">
        <v>2</v>
      </c>
      <c r="B6" s="4" t="s">
        <v>42</v>
      </c>
      <c r="C6" s="5">
        <v>44313</v>
      </c>
      <c r="D6" s="5">
        <v>44316</v>
      </c>
      <c r="E6" s="4" t="s">
        <v>50</v>
      </c>
      <c r="F6" s="4">
        <v>50</v>
      </c>
      <c r="G6" s="5">
        <v>44316</v>
      </c>
      <c r="H6" s="4" t="s">
        <v>50</v>
      </c>
      <c r="I6" s="4">
        <v>60</v>
      </c>
      <c r="J6" s="5">
        <v>44319</v>
      </c>
      <c r="M6" s="4">
        <v>26.1</v>
      </c>
      <c r="N6" s="4">
        <v>26.18</v>
      </c>
    </row>
    <row r="7" spans="1:15">
      <c r="A7" s="4">
        <v>2</v>
      </c>
      <c r="B7" s="4" t="s">
        <v>42</v>
      </c>
      <c r="C7" s="5">
        <v>44313</v>
      </c>
      <c r="D7" s="5">
        <v>44314</v>
      </c>
      <c r="E7" s="4" t="s">
        <v>52</v>
      </c>
      <c r="F7" s="4">
        <v>300</v>
      </c>
      <c r="G7" s="5">
        <v>44314</v>
      </c>
      <c r="H7" s="4" t="s">
        <v>46</v>
      </c>
      <c r="I7" s="4">
        <v>100</v>
      </c>
      <c r="J7" s="5">
        <v>44322</v>
      </c>
      <c r="K7" s="7">
        <v>36.821560484121598</v>
      </c>
      <c r="L7" s="7">
        <v>36.193940691731797</v>
      </c>
      <c r="M7" s="7">
        <v>30.689597178191701</v>
      </c>
      <c r="N7" s="7">
        <v>30.821359706589199</v>
      </c>
    </row>
    <row r="8" spans="1:15">
      <c r="A8" s="4">
        <v>1</v>
      </c>
      <c r="B8" s="4" t="s">
        <v>49</v>
      </c>
      <c r="C8" s="5">
        <v>44307</v>
      </c>
      <c r="D8" s="5">
        <v>44307</v>
      </c>
      <c r="E8" s="4" t="s">
        <v>1077</v>
      </c>
      <c r="F8" s="4">
        <v>300</v>
      </c>
      <c r="G8" s="5">
        <v>44308</v>
      </c>
      <c r="H8" s="4" t="s">
        <v>46</v>
      </c>
      <c r="I8" s="4">
        <v>100</v>
      </c>
      <c r="J8" s="5">
        <v>44309</v>
      </c>
      <c r="K8" s="7">
        <v>34.642213478608298</v>
      </c>
      <c r="L8" s="7">
        <v>34.986144577134603</v>
      </c>
      <c r="M8" s="7">
        <v>34.410701936259898</v>
      </c>
      <c r="N8" s="7">
        <v>34.099074700988503</v>
      </c>
    </row>
    <row r="9" spans="1:15">
      <c r="A9" s="4">
        <v>2</v>
      </c>
      <c r="B9" s="4" t="s">
        <v>49</v>
      </c>
      <c r="C9" s="5">
        <v>44314</v>
      </c>
      <c r="D9" s="5">
        <v>44314</v>
      </c>
      <c r="E9" s="4" t="s">
        <v>1077</v>
      </c>
      <c r="F9" s="4">
        <v>300</v>
      </c>
      <c r="G9" s="5">
        <v>44315</v>
      </c>
      <c r="H9" s="4" t="s">
        <v>46</v>
      </c>
      <c r="I9" s="4">
        <v>100</v>
      </c>
      <c r="J9" s="5">
        <v>44316</v>
      </c>
      <c r="K9" s="7">
        <v>34.223584958725198</v>
      </c>
      <c r="L9" s="7">
        <v>34.740462359449097</v>
      </c>
      <c r="M9" s="7">
        <v>33.206481976424897</v>
      </c>
      <c r="N9" s="7">
        <v>33.4156917893323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6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44320</v>
      </c>
      <c r="D2" s="5">
        <v>44320</v>
      </c>
      <c r="E2" s="4" t="s">
        <v>1077</v>
      </c>
      <c r="F2" s="4">
        <v>250</v>
      </c>
      <c r="G2" s="5">
        <v>44321</v>
      </c>
      <c r="H2" s="4" t="s">
        <v>46</v>
      </c>
      <c r="I2" s="4">
        <v>100</v>
      </c>
      <c r="J2" s="5">
        <v>44322</v>
      </c>
      <c r="K2" s="7">
        <v>38.540531902984299</v>
      </c>
      <c r="L2" s="7">
        <v>38.610531902954399</v>
      </c>
      <c r="M2" s="7">
        <v>35.3024857395013</v>
      </c>
      <c r="N2" s="7">
        <v>36.263882612673001</v>
      </c>
    </row>
    <row r="3" spans="1:15">
      <c r="A3" s="4">
        <v>1</v>
      </c>
      <c r="B3" s="4" t="s">
        <v>42</v>
      </c>
      <c r="C3" s="5">
        <v>44320</v>
      </c>
      <c r="D3" s="5">
        <v>44321</v>
      </c>
      <c r="E3" s="4" t="s">
        <v>52</v>
      </c>
      <c r="F3" s="4">
        <v>300</v>
      </c>
      <c r="G3" s="5">
        <v>44321</v>
      </c>
      <c r="H3" s="4" t="s">
        <v>46</v>
      </c>
      <c r="I3" s="4">
        <v>100</v>
      </c>
      <c r="J3" s="5">
        <v>44323</v>
      </c>
      <c r="K3" s="7">
        <v>36.031690846935803</v>
      </c>
      <c r="L3" s="7">
        <v>36.399315269530902</v>
      </c>
      <c r="M3" s="7">
        <v>30.411459151795501</v>
      </c>
      <c r="N3" s="7">
        <v>30.380119545344002</v>
      </c>
    </row>
    <row r="4" spans="1:15">
      <c r="A4" s="4">
        <v>1</v>
      </c>
      <c r="B4" s="4" t="s">
        <v>42</v>
      </c>
      <c r="C4" s="5">
        <v>44320</v>
      </c>
      <c r="D4" s="5">
        <v>44322</v>
      </c>
      <c r="E4" s="4" t="s">
        <v>50</v>
      </c>
      <c r="F4" s="4">
        <v>50</v>
      </c>
      <c r="G4" s="5">
        <v>44322</v>
      </c>
      <c r="H4" s="4" t="s">
        <v>50</v>
      </c>
      <c r="I4" s="4">
        <v>60</v>
      </c>
      <c r="J4" s="5">
        <v>44323</v>
      </c>
      <c r="K4" s="7">
        <v>37.058862810424898</v>
      </c>
      <c r="L4" s="7">
        <v>36.969699950984797</v>
      </c>
      <c r="M4" s="7">
        <v>28.000970438395399</v>
      </c>
      <c r="N4" s="7">
        <v>28.1204553763131</v>
      </c>
    </row>
    <row r="5" spans="1:15">
      <c r="A5" s="4">
        <v>1</v>
      </c>
      <c r="B5" s="4" t="s">
        <v>49</v>
      </c>
      <c r="C5" s="5">
        <v>44321</v>
      </c>
      <c r="D5" s="5">
        <v>44321</v>
      </c>
      <c r="E5" s="4" t="s">
        <v>1077</v>
      </c>
      <c r="F5" s="4">
        <v>300</v>
      </c>
      <c r="G5" s="5">
        <v>44322</v>
      </c>
      <c r="H5" s="4" t="s">
        <v>46</v>
      </c>
      <c r="I5" s="4">
        <v>100</v>
      </c>
      <c r="J5" s="5">
        <v>44323</v>
      </c>
      <c r="K5" s="7">
        <v>34.119865110546101</v>
      </c>
      <c r="L5" s="7">
        <v>33.992117275244901</v>
      </c>
      <c r="M5" s="7">
        <v>33.643604092827204</v>
      </c>
      <c r="N5" s="7">
        <v>33.773009618437001</v>
      </c>
    </row>
    <row r="6" spans="1:15">
      <c r="A6" s="4">
        <v>2</v>
      </c>
      <c r="B6" s="4" t="s">
        <v>49</v>
      </c>
      <c r="C6" s="5">
        <v>44328</v>
      </c>
      <c r="D6" s="5">
        <v>44328</v>
      </c>
      <c r="E6" s="4" t="s">
        <v>1077</v>
      </c>
      <c r="F6" s="4">
        <v>300</v>
      </c>
      <c r="G6" s="5">
        <v>44329</v>
      </c>
      <c r="H6" s="4" t="s">
        <v>46</v>
      </c>
      <c r="I6" s="4">
        <v>100</v>
      </c>
      <c r="J6" s="5">
        <v>44330</v>
      </c>
      <c r="K6" s="4">
        <v>35.65</v>
      </c>
      <c r="L6" s="4">
        <v>33.840000000000003</v>
      </c>
      <c r="M6" s="4">
        <v>34.630000000000003</v>
      </c>
      <c r="N6" s="4">
        <v>34.409999999999997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6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44320</v>
      </c>
      <c r="D2" s="5">
        <v>44320</v>
      </c>
      <c r="E2" s="4" t="s">
        <v>1077</v>
      </c>
      <c r="F2" s="4">
        <v>250</v>
      </c>
      <c r="G2" s="5">
        <v>44321</v>
      </c>
      <c r="H2" s="4" t="s">
        <v>46</v>
      </c>
      <c r="I2" s="4">
        <v>100</v>
      </c>
      <c r="J2" s="5">
        <v>44322</v>
      </c>
      <c r="L2" s="7"/>
      <c r="M2" s="7">
        <v>29.487433097517599</v>
      </c>
      <c r="N2" s="7">
        <v>29.490770468436502</v>
      </c>
    </row>
    <row r="3" spans="1:15">
      <c r="A3" s="4">
        <v>1</v>
      </c>
      <c r="B3" s="4" t="s">
        <v>42</v>
      </c>
      <c r="C3" s="5">
        <v>44320</v>
      </c>
      <c r="D3" s="5">
        <v>44322</v>
      </c>
      <c r="E3" s="4" t="s">
        <v>52</v>
      </c>
      <c r="F3" s="4">
        <v>300</v>
      </c>
      <c r="G3" s="5">
        <v>44322</v>
      </c>
      <c r="H3" s="4" t="s">
        <v>46</v>
      </c>
      <c r="I3" s="4">
        <v>100</v>
      </c>
      <c r="J3" s="5">
        <v>44323</v>
      </c>
      <c r="K3" s="7"/>
      <c r="L3" s="7">
        <v>39.1646922816726</v>
      </c>
      <c r="M3" s="7">
        <v>28.6593851397203</v>
      </c>
      <c r="N3" s="7">
        <v>28.947106337242101</v>
      </c>
    </row>
    <row r="4" spans="1:15">
      <c r="A4" s="4">
        <v>1</v>
      </c>
      <c r="B4" s="4" t="s">
        <v>49</v>
      </c>
      <c r="C4" s="5">
        <v>44321</v>
      </c>
      <c r="D4" s="5">
        <v>44321</v>
      </c>
      <c r="E4" s="4" t="s">
        <v>1077</v>
      </c>
      <c r="F4" s="4">
        <v>300</v>
      </c>
      <c r="G4" s="5">
        <v>44322</v>
      </c>
      <c r="H4" s="4" t="s">
        <v>46</v>
      </c>
      <c r="I4" s="4">
        <v>100</v>
      </c>
      <c r="J4" s="5">
        <v>44323</v>
      </c>
      <c r="M4" s="7">
        <v>33.013247802922599</v>
      </c>
      <c r="N4" s="7">
        <v>32.8923371511206</v>
      </c>
    </row>
    <row r="5" spans="1:15">
      <c r="A5" s="4">
        <v>1</v>
      </c>
      <c r="B5" s="4" t="s">
        <v>42</v>
      </c>
      <c r="C5" s="5">
        <v>44320</v>
      </c>
      <c r="D5" s="5">
        <v>44322</v>
      </c>
      <c r="E5" s="4" t="s">
        <v>50</v>
      </c>
      <c r="F5" s="4">
        <v>50</v>
      </c>
      <c r="G5" s="5">
        <v>44322</v>
      </c>
      <c r="H5" s="4" t="s">
        <v>50</v>
      </c>
      <c r="I5" s="4">
        <v>60</v>
      </c>
      <c r="J5" s="5">
        <v>44327</v>
      </c>
      <c r="M5" s="4">
        <v>25.83</v>
      </c>
      <c r="N5" s="4">
        <v>25.13</v>
      </c>
    </row>
    <row r="6" spans="1:15">
      <c r="A6" s="4">
        <v>2</v>
      </c>
      <c r="B6" s="4" t="s">
        <v>49</v>
      </c>
      <c r="C6" s="5">
        <v>44328</v>
      </c>
      <c r="D6" s="5">
        <v>44328</v>
      </c>
      <c r="E6" s="4" t="s">
        <v>1077</v>
      </c>
      <c r="F6" s="4">
        <v>300</v>
      </c>
      <c r="G6" s="5">
        <v>44329</v>
      </c>
      <c r="H6" s="4" t="s">
        <v>46</v>
      </c>
      <c r="I6" s="4">
        <v>100</v>
      </c>
      <c r="J6" s="5">
        <v>44330</v>
      </c>
      <c r="M6" s="4">
        <v>34.56</v>
      </c>
      <c r="N6" s="4">
        <v>34.75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7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44320</v>
      </c>
      <c r="D2" s="5">
        <v>44320</v>
      </c>
      <c r="E2" s="4" t="s">
        <v>1077</v>
      </c>
      <c r="F2" s="4">
        <v>250</v>
      </c>
      <c r="G2" s="5">
        <v>44321</v>
      </c>
      <c r="H2" s="4" t="s">
        <v>46</v>
      </c>
      <c r="I2" s="4">
        <v>100</v>
      </c>
      <c r="J2" s="5">
        <v>44322</v>
      </c>
      <c r="L2" s="7"/>
      <c r="M2" s="7">
        <v>32.560979884015197</v>
      </c>
      <c r="N2" s="7">
        <v>32.278892664115403</v>
      </c>
    </row>
    <row r="3" spans="1:15">
      <c r="A3" s="4">
        <v>1</v>
      </c>
      <c r="B3" s="4" t="s">
        <v>42</v>
      </c>
      <c r="C3" s="5">
        <v>44320</v>
      </c>
      <c r="D3" s="5">
        <v>44322</v>
      </c>
      <c r="E3" s="4" t="s">
        <v>52</v>
      </c>
      <c r="F3" s="4">
        <v>300</v>
      </c>
      <c r="G3" s="5">
        <v>44322</v>
      </c>
      <c r="H3" s="4" t="s">
        <v>46</v>
      </c>
      <c r="I3" s="4">
        <v>100</v>
      </c>
      <c r="J3" s="5">
        <v>44323</v>
      </c>
      <c r="K3" s="7"/>
      <c r="L3" s="7">
        <v>37.890611025677501</v>
      </c>
      <c r="M3" s="7">
        <v>28.5004991827651</v>
      </c>
      <c r="N3" s="7">
        <v>28.733219795920199</v>
      </c>
    </row>
    <row r="4" spans="1:15">
      <c r="A4" s="4">
        <v>1</v>
      </c>
      <c r="B4" s="4" t="s">
        <v>49</v>
      </c>
      <c r="C4" s="5">
        <v>44321</v>
      </c>
      <c r="D4" s="5">
        <v>44321</v>
      </c>
      <c r="E4" s="4" t="s">
        <v>1077</v>
      </c>
      <c r="F4" s="4">
        <v>300</v>
      </c>
      <c r="G4" s="5">
        <v>44322</v>
      </c>
      <c r="H4" s="4" t="s">
        <v>46</v>
      </c>
      <c r="I4" s="4">
        <v>100</v>
      </c>
      <c r="J4" s="5">
        <v>44323</v>
      </c>
      <c r="K4" s="7">
        <v>35.372065355305097</v>
      </c>
      <c r="L4" s="7">
        <v>35.023497243173303</v>
      </c>
      <c r="M4" s="7">
        <v>32.297782839719801</v>
      </c>
      <c r="N4" s="7">
        <v>32.248050093882902</v>
      </c>
    </row>
    <row r="5" spans="1:15">
      <c r="A5" s="4">
        <v>1</v>
      </c>
      <c r="B5" s="4" t="s">
        <v>42</v>
      </c>
      <c r="C5" s="5">
        <v>44320</v>
      </c>
      <c r="D5" s="5">
        <v>44322</v>
      </c>
      <c r="E5" s="4" t="s">
        <v>50</v>
      </c>
      <c r="F5" s="4">
        <v>50</v>
      </c>
      <c r="G5" s="5">
        <v>44322</v>
      </c>
      <c r="H5" s="4" t="s">
        <v>50</v>
      </c>
      <c r="I5" s="4">
        <v>60</v>
      </c>
      <c r="J5" s="5">
        <v>44327</v>
      </c>
      <c r="M5" s="6">
        <v>26.2</v>
      </c>
      <c r="N5" s="6">
        <v>25.6</v>
      </c>
    </row>
    <row r="6" spans="1:15">
      <c r="A6" s="4">
        <v>2</v>
      </c>
      <c r="B6" s="4" t="s">
        <v>49</v>
      </c>
      <c r="C6" s="5">
        <v>44328</v>
      </c>
      <c r="D6" s="5">
        <v>44328</v>
      </c>
      <c r="E6" s="4" t="s">
        <v>1077</v>
      </c>
      <c r="F6" s="4">
        <v>250</v>
      </c>
      <c r="G6" s="5">
        <v>44329</v>
      </c>
      <c r="H6" s="4" t="s">
        <v>46</v>
      </c>
      <c r="I6" s="4">
        <v>100</v>
      </c>
      <c r="J6" s="5">
        <v>44330</v>
      </c>
      <c r="K6" s="4">
        <v>36.56</v>
      </c>
      <c r="L6" s="6">
        <v>38.200000000000003</v>
      </c>
      <c r="M6" s="4">
        <v>34.44</v>
      </c>
      <c r="N6" s="4">
        <v>34.590000000000003</v>
      </c>
    </row>
    <row r="7" spans="1:15">
      <c r="A7" s="4">
        <v>2</v>
      </c>
      <c r="B7" s="4" t="s">
        <v>42</v>
      </c>
      <c r="C7" s="5">
        <v>44327</v>
      </c>
      <c r="D7" s="5">
        <v>44327</v>
      </c>
      <c r="E7" s="4" t="s">
        <v>52</v>
      </c>
      <c r="F7" s="4">
        <v>300</v>
      </c>
      <c r="G7" s="5">
        <v>44328</v>
      </c>
      <c r="H7" s="4" t="s">
        <v>46</v>
      </c>
      <c r="I7" s="4">
        <v>100</v>
      </c>
      <c r="J7" s="5">
        <v>44330</v>
      </c>
      <c r="K7" s="4">
        <v>38.31</v>
      </c>
      <c r="L7" s="4">
        <v>38.49</v>
      </c>
      <c r="M7" s="6">
        <v>29.7</v>
      </c>
      <c r="N7" s="4">
        <v>29.77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44320</v>
      </c>
      <c r="D2" s="5">
        <v>44320</v>
      </c>
      <c r="E2" s="4" t="s">
        <v>1077</v>
      </c>
      <c r="F2" s="4">
        <v>250</v>
      </c>
      <c r="G2" s="5">
        <v>44321</v>
      </c>
      <c r="H2" s="4" t="s">
        <v>46</v>
      </c>
      <c r="I2" s="4">
        <v>100</v>
      </c>
      <c r="J2" s="5">
        <v>44322</v>
      </c>
      <c r="K2" s="7">
        <v>37.872313456045198</v>
      </c>
      <c r="L2" s="7">
        <v>37.791313299037199</v>
      </c>
      <c r="M2" s="7">
        <v>31.6666409289497</v>
      </c>
      <c r="N2" s="7">
        <v>31.436215768814598</v>
      </c>
    </row>
    <row r="3" spans="1:15">
      <c r="A3" s="4">
        <v>1</v>
      </c>
      <c r="B3" s="4" t="s">
        <v>42</v>
      </c>
      <c r="C3" s="5">
        <v>44320</v>
      </c>
      <c r="D3" s="5">
        <v>44322</v>
      </c>
      <c r="E3" s="4" t="s">
        <v>50</v>
      </c>
      <c r="F3" s="4">
        <v>50</v>
      </c>
      <c r="G3" s="5">
        <v>44322</v>
      </c>
      <c r="H3" s="4" t="s">
        <v>50</v>
      </c>
      <c r="I3" s="4">
        <v>60</v>
      </c>
      <c r="J3" s="5">
        <v>44323</v>
      </c>
      <c r="K3" s="7"/>
      <c r="L3" s="7"/>
      <c r="M3" s="7">
        <v>26.693512417307701</v>
      </c>
      <c r="N3" s="7">
        <v>26.643198048024701</v>
      </c>
    </row>
    <row r="4" spans="1:15">
      <c r="A4" s="4">
        <v>1</v>
      </c>
      <c r="B4" s="4" t="s">
        <v>42</v>
      </c>
      <c r="C4" s="5">
        <v>44320</v>
      </c>
      <c r="D4" s="5">
        <v>44320</v>
      </c>
      <c r="E4" s="4" t="s">
        <v>52</v>
      </c>
      <c r="F4" s="4">
        <v>300</v>
      </c>
      <c r="G4" s="5">
        <v>44323</v>
      </c>
      <c r="H4" s="4" t="s">
        <v>46</v>
      </c>
      <c r="I4" s="4">
        <v>100</v>
      </c>
      <c r="J4" s="5">
        <v>44327</v>
      </c>
      <c r="M4" s="4">
        <v>30.34</v>
      </c>
      <c r="N4" s="4">
        <v>30.78</v>
      </c>
    </row>
    <row r="5" spans="1:15">
      <c r="A5" s="4">
        <v>2</v>
      </c>
      <c r="B5" s="4" t="s">
        <v>49</v>
      </c>
      <c r="C5" s="5">
        <v>44328</v>
      </c>
      <c r="D5" s="5">
        <v>44328</v>
      </c>
      <c r="E5" s="4" t="s">
        <v>1077</v>
      </c>
      <c r="F5" s="4">
        <v>250</v>
      </c>
      <c r="G5" s="5">
        <v>44329</v>
      </c>
      <c r="H5" s="4" t="s">
        <v>46</v>
      </c>
      <c r="I5" s="4">
        <v>100</v>
      </c>
      <c r="J5" s="5">
        <v>44330</v>
      </c>
      <c r="L5" s="4">
        <v>37.36</v>
      </c>
      <c r="M5" s="4">
        <v>35.83</v>
      </c>
      <c r="N5" s="4">
        <v>35.83</v>
      </c>
    </row>
    <row r="6" spans="1:15">
      <c r="C6" s="5"/>
      <c r="D6" s="5"/>
      <c r="G6" s="5"/>
      <c r="J6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"/>
  <sheetViews>
    <sheetView workbookViewId="0">
      <selection activeCell="I1" sqref="I1:I1048576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44320</v>
      </c>
      <c r="D2" s="5">
        <v>44320</v>
      </c>
      <c r="E2" s="4" t="s">
        <v>1077</v>
      </c>
      <c r="F2" s="4">
        <v>250</v>
      </c>
      <c r="G2" s="5">
        <v>44321</v>
      </c>
      <c r="H2" s="4" t="s">
        <v>46</v>
      </c>
      <c r="I2" s="4">
        <v>100</v>
      </c>
      <c r="J2" s="5">
        <v>44322</v>
      </c>
      <c r="K2" s="7">
        <v>37.488874120514403</v>
      </c>
      <c r="L2" s="7">
        <v>38.566671205144303</v>
      </c>
      <c r="M2" s="7">
        <v>31.613701037993099</v>
      </c>
      <c r="N2" s="7">
        <v>31.013899672145701</v>
      </c>
    </row>
    <row r="3" spans="1:15">
      <c r="A3" s="4">
        <v>1</v>
      </c>
      <c r="B3" s="4" t="s">
        <v>42</v>
      </c>
      <c r="C3" s="5">
        <v>44320</v>
      </c>
      <c r="D3" s="5">
        <v>44322</v>
      </c>
      <c r="E3" s="4" t="s">
        <v>50</v>
      </c>
      <c r="F3" s="4">
        <v>50</v>
      </c>
      <c r="G3" s="5">
        <v>44322</v>
      </c>
      <c r="H3" s="4" t="s">
        <v>50</v>
      </c>
      <c r="I3" s="4">
        <v>60</v>
      </c>
      <c r="J3" s="5">
        <v>44323</v>
      </c>
      <c r="K3" s="7"/>
      <c r="L3" s="7"/>
      <c r="M3" s="7">
        <v>27.2841490439246</v>
      </c>
      <c r="N3" s="7">
        <v>27.258209629263199</v>
      </c>
    </row>
    <row r="4" spans="1:15">
      <c r="A4" s="4">
        <v>1</v>
      </c>
      <c r="B4" s="4" t="s">
        <v>49</v>
      </c>
      <c r="C4" s="5">
        <v>44321</v>
      </c>
      <c r="D4" s="5">
        <v>44321</v>
      </c>
      <c r="E4" s="4" t="s">
        <v>1077</v>
      </c>
      <c r="F4" s="4">
        <v>300</v>
      </c>
      <c r="G4" s="5">
        <v>44322</v>
      </c>
      <c r="H4" s="4" t="s">
        <v>46</v>
      </c>
      <c r="I4" s="4">
        <v>100</v>
      </c>
      <c r="J4" s="5">
        <v>44323</v>
      </c>
      <c r="M4" s="7">
        <v>32.268308400049101</v>
      </c>
      <c r="N4" s="7">
        <v>32.2209051695366</v>
      </c>
    </row>
    <row r="5" spans="1:15">
      <c r="A5" s="4">
        <v>1</v>
      </c>
      <c r="B5" s="4" t="s">
        <v>42</v>
      </c>
      <c r="C5" s="5">
        <v>44320</v>
      </c>
      <c r="D5" s="5">
        <v>44322</v>
      </c>
      <c r="E5" s="4" t="s">
        <v>52</v>
      </c>
      <c r="F5" s="4">
        <v>300</v>
      </c>
      <c r="G5" s="5">
        <v>44322</v>
      </c>
      <c r="H5" s="4" t="s">
        <v>46</v>
      </c>
      <c r="I5" s="4">
        <v>100</v>
      </c>
      <c r="J5" s="5">
        <v>44327</v>
      </c>
      <c r="M5" s="4">
        <v>31.19</v>
      </c>
      <c r="N5" s="4">
        <v>31.61</v>
      </c>
    </row>
    <row r="6" spans="1:15">
      <c r="A6" s="4">
        <v>2</v>
      </c>
      <c r="B6" s="4" t="s">
        <v>49</v>
      </c>
      <c r="C6" s="5">
        <v>44328</v>
      </c>
      <c r="D6" s="5">
        <v>44328</v>
      </c>
      <c r="E6" s="4" t="s">
        <v>1077</v>
      </c>
      <c r="F6" s="4">
        <v>250</v>
      </c>
      <c r="G6" s="5">
        <v>44329</v>
      </c>
      <c r="H6" s="4" t="s">
        <v>46</v>
      </c>
      <c r="I6" s="4">
        <v>100</v>
      </c>
      <c r="J6" s="5">
        <v>44330</v>
      </c>
      <c r="M6" s="4">
        <v>35.22</v>
      </c>
      <c r="N6" s="4">
        <v>34.950000000000003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7"/>
  <sheetViews>
    <sheetView workbookViewId="0">
      <selection activeCell="B2" sqref="B2:O7"/>
    </sheetView>
  </sheetViews>
  <sheetFormatPr defaultColWidth="8.85546875" defaultRowHeight="15"/>
  <cols>
    <col min="1" max="1" width="13.140625" style="4" customWidth="1"/>
    <col min="2" max="2" width="13.28515625" style="4" customWidth="1"/>
    <col min="3" max="3" width="15" style="4" customWidth="1"/>
    <col min="4" max="4" width="12.7109375" style="4" customWidth="1"/>
    <col min="5" max="5" width="12.85546875" style="4" customWidth="1"/>
    <col min="6" max="6" width="14.7109375" style="4" customWidth="1"/>
    <col min="7" max="7" width="13.140625" style="4" customWidth="1"/>
    <col min="8" max="8" width="12.85546875" style="4" customWidth="1"/>
    <col min="9" max="9" width="12" style="4" customWidth="1"/>
    <col min="10" max="10" width="12.85546875" style="4" customWidth="1"/>
    <col min="11" max="14" width="8.85546875" style="4"/>
    <col min="15" max="15" width="17.42578125" style="4" customWidth="1"/>
    <col min="16" max="16384" width="8.85546875" style="4"/>
  </cols>
  <sheetData>
    <row r="1" spans="1:15">
      <c r="A1" s="1" t="s">
        <v>1076</v>
      </c>
      <c r="B1" s="1" t="s">
        <v>3</v>
      </c>
      <c r="C1" s="3" t="s">
        <v>4</v>
      </c>
      <c r="D1" s="3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1" t="s">
        <v>20</v>
      </c>
    </row>
    <row r="2" spans="1:15">
      <c r="A2" s="4">
        <v>1</v>
      </c>
      <c r="B2" s="4" t="s">
        <v>42</v>
      </c>
      <c r="C2" s="5">
        <v>44320</v>
      </c>
      <c r="D2" s="5">
        <v>44320</v>
      </c>
      <c r="E2" s="4" t="s">
        <v>1077</v>
      </c>
      <c r="F2" s="4">
        <v>250</v>
      </c>
      <c r="G2" s="5">
        <v>44321</v>
      </c>
      <c r="H2" s="4" t="s">
        <v>46</v>
      </c>
      <c r="I2" s="4">
        <v>100</v>
      </c>
      <c r="J2" s="5">
        <v>44322</v>
      </c>
      <c r="L2" s="7"/>
      <c r="M2" s="7">
        <v>37.505839350565203</v>
      </c>
      <c r="N2" s="7"/>
    </row>
    <row r="3" spans="1:15">
      <c r="A3" s="4">
        <v>1</v>
      </c>
      <c r="B3" s="4" t="s">
        <v>42</v>
      </c>
      <c r="C3" s="5">
        <v>44320</v>
      </c>
      <c r="D3" s="5">
        <v>44322</v>
      </c>
      <c r="E3" s="4" t="s">
        <v>52</v>
      </c>
      <c r="F3" s="4">
        <v>300</v>
      </c>
      <c r="G3" s="5">
        <v>44322</v>
      </c>
      <c r="H3" s="4" t="s">
        <v>46</v>
      </c>
      <c r="I3" s="4">
        <v>100</v>
      </c>
      <c r="J3" s="5">
        <v>44323</v>
      </c>
      <c r="K3" s="7"/>
      <c r="L3" s="7"/>
      <c r="M3" s="7"/>
      <c r="N3" s="7"/>
      <c r="O3" s="4" t="s">
        <v>85</v>
      </c>
    </row>
    <row r="4" spans="1:15">
      <c r="A4" s="4">
        <v>1</v>
      </c>
      <c r="B4" s="4" t="s">
        <v>42</v>
      </c>
      <c r="C4" s="5">
        <v>44320</v>
      </c>
      <c r="D4" s="5">
        <v>44322</v>
      </c>
      <c r="E4" s="4" t="s">
        <v>50</v>
      </c>
      <c r="F4" s="4">
        <v>50</v>
      </c>
      <c r="G4" s="5">
        <v>44322</v>
      </c>
      <c r="H4" s="4" t="s">
        <v>50</v>
      </c>
      <c r="I4" s="4">
        <v>60</v>
      </c>
      <c r="J4" s="5">
        <v>44327</v>
      </c>
      <c r="M4" s="4">
        <v>31.34</v>
      </c>
      <c r="N4" s="4">
        <v>31.41</v>
      </c>
    </row>
    <row r="5" spans="1:15">
      <c r="A5" s="4">
        <v>2</v>
      </c>
      <c r="B5" s="4" t="s">
        <v>42</v>
      </c>
      <c r="C5" s="5">
        <v>44327</v>
      </c>
      <c r="D5" s="5">
        <v>44327</v>
      </c>
      <c r="E5" s="4" t="s">
        <v>52</v>
      </c>
      <c r="F5" s="4">
        <v>300</v>
      </c>
      <c r="G5" s="5">
        <v>44328</v>
      </c>
      <c r="H5" s="4" t="s">
        <v>46</v>
      </c>
      <c r="I5" s="4">
        <v>100</v>
      </c>
      <c r="J5" s="5">
        <v>44330</v>
      </c>
      <c r="N5" s="4">
        <v>42.37</v>
      </c>
    </row>
    <row r="6" spans="1:15">
      <c r="A6" s="4">
        <v>1</v>
      </c>
      <c r="B6" s="4" t="s">
        <v>49</v>
      </c>
      <c r="C6" s="5">
        <v>44321</v>
      </c>
      <c r="D6" s="5">
        <v>44321</v>
      </c>
      <c r="E6" s="4" t="s">
        <v>1077</v>
      </c>
      <c r="F6" s="4">
        <v>300</v>
      </c>
      <c r="G6" s="5">
        <v>44322</v>
      </c>
      <c r="H6" s="4" t="s">
        <v>46</v>
      </c>
      <c r="I6" s="4">
        <v>100</v>
      </c>
      <c r="J6" s="5">
        <v>44323</v>
      </c>
      <c r="M6" s="7">
        <v>31.1806271165662</v>
      </c>
      <c r="N6" s="7">
        <v>31.454208169689899</v>
      </c>
    </row>
    <row r="7" spans="1:15">
      <c r="A7" s="4">
        <v>2</v>
      </c>
      <c r="B7" s="4" t="s">
        <v>49</v>
      </c>
      <c r="C7" s="5">
        <v>44328</v>
      </c>
      <c r="D7" s="5">
        <v>44328</v>
      </c>
      <c r="E7" s="4" t="s">
        <v>1077</v>
      </c>
      <c r="F7" s="4">
        <v>250</v>
      </c>
      <c r="G7" s="17">
        <v>44329</v>
      </c>
      <c r="H7" s="4" t="s">
        <v>46</v>
      </c>
      <c r="I7" s="4">
        <v>100</v>
      </c>
      <c r="J7" s="5">
        <v>44330</v>
      </c>
      <c r="M7" s="4">
        <v>32.76</v>
      </c>
      <c r="N7" s="4">
        <v>32.549999999999997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560"/>
  <sheetViews>
    <sheetView tabSelected="1" workbookViewId="0">
      <pane xSplit="1" topLeftCell="E158" activePane="topRight" state="frozen"/>
      <selection pane="topRight" activeCell="T190" sqref="T190"/>
    </sheetView>
  </sheetViews>
  <sheetFormatPr defaultColWidth="8.85546875" defaultRowHeight="15"/>
  <cols>
    <col min="1" max="1" width="21.5703125" customWidth="1"/>
    <col min="2" max="2" width="12.140625" customWidth="1"/>
    <col min="3" max="3" width="17.28515625" customWidth="1"/>
    <col min="4" max="4" width="17.28515625" style="4" customWidth="1"/>
    <col min="5" max="5" width="21.28515625" customWidth="1"/>
    <col min="6" max="6" width="13.140625" customWidth="1"/>
    <col min="7" max="8" width="13.28515625" customWidth="1"/>
    <col min="9" max="10" width="12.5703125" style="4" customWidth="1"/>
    <col min="11" max="13" width="12.5703125" customWidth="1"/>
    <col min="14" max="14" width="10.85546875" customWidth="1"/>
    <col min="15" max="18" width="11.5703125" style="4" customWidth="1"/>
    <col min="19" max="19" width="8.85546875" style="10"/>
    <col min="20" max="20" width="17" bestFit="1" customWidth="1"/>
    <col min="21" max="21" width="9.28515625" bestFit="1" customWidth="1"/>
    <col min="22" max="29" width="12.7109375" customWidth="1"/>
    <col min="30" max="30" width="17.42578125" bestFit="1" customWidth="1"/>
    <col min="31" max="31" width="13.7109375" bestFit="1" customWidth="1"/>
    <col min="32" max="32" width="19.5703125" customWidth="1"/>
    <col min="33" max="33" width="15.28515625" customWidth="1"/>
    <col min="36" max="36" width="9.28515625" bestFit="1" customWidth="1"/>
  </cols>
  <sheetData>
    <row r="1" spans="1:36">
      <c r="A1" s="15" t="s">
        <v>1078</v>
      </c>
      <c r="B1" s="1" t="s">
        <v>3</v>
      </c>
      <c r="C1" s="3" t="s">
        <v>4</v>
      </c>
      <c r="D1" s="3" t="s">
        <v>5</v>
      </c>
      <c r="E1" s="1" t="s">
        <v>6</v>
      </c>
      <c r="F1" s="183" t="s">
        <v>7</v>
      </c>
      <c r="G1" s="183" t="s">
        <v>8</v>
      </c>
      <c r="H1" s="18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83" t="s">
        <v>14</v>
      </c>
      <c r="N1" s="1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15" t="s">
        <v>20</v>
      </c>
      <c r="T1" s="185" t="s">
        <v>21</v>
      </c>
      <c r="U1" s="185" t="s">
        <v>22</v>
      </c>
      <c r="V1" s="185" t="s">
        <v>23</v>
      </c>
      <c r="W1" s="185" t="s">
        <v>24</v>
      </c>
      <c r="X1" s="185" t="s">
        <v>1079</v>
      </c>
      <c r="Y1" s="185" t="s">
        <v>26</v>
      </c>
      <c r="Z1" s="185" t="s">
        <v>27</v>
      </c>
      <c r="AA1" s="185" t="s">
        <v>28</v>
      </c>
      <c r="AB1" s="185" t="s">
        <v>29</v>
      </c>
      <c r="AC1" s="185" t="s">
        <v>30</v>
      </c>
      <c r="AD1" s="90" t="s">
        <v>33</v>
      </c>
      <c r="AE1" s="90" t="s">
        <v>34</v>
      </c>
      <c r="AF1" s="16" t="s">
        <v>35</v>
      </c>
      <c r="AG1" s="90" t="s">
        <v>1080</v>
      </c>
      <c r="AH1" s="89" t="s">
        <v>37</v>
      </c>
      <c r="AI1" s="89" t="s">
        <v>38</v>
      </c>
      <c r="AJ1" s="89" t="s">
        <v>39</v>
      </c>
    </row>
    <row r="2" spans="1:36">
      <c r="A2" s="10" t="s">
        <v>1058</v>
      </c>
      <c r="B2" s="4" t="s">
        <v>42</v>
      </c>
      <c r="C2" s="5">
        <v>44275</v>
      </c>
      <c r="D2" s="5">
        <v>44287</v>
      </c>
      <c r="E2" s="4" t="s">
        <v>52</v>
      </c>
      <c r="F2" s="4"/>
      <c r="G2" s="4" t="s">
        <v>44</v>
      </c>
      <c r="H2" s="4" t="s">
        <v>45</v>
      </c>
      <c r="I2" s="4">
        <v>300</v>
      </c>
      <c r="J2" s="5">
        <v>44287</v>
      </c>
      <c r="K2" s="4" t="s">
        <v>46</v>
      </c>
      <c r="L2" s="4">
        <v>100</v>
      </c>
      <c r="M2" s="4">
        <v>5</v>
      </c>
      <c r="N2" s="5">
        <v>44288</v>
      </c>
      <c r="O2" s="7">
        <v>34.793791596904697</v>
      </c>
      <c r="P2" s="7">
        <v>34.973963077872497</v>
      </c>
      <c r="Q2" s="7">
        <v>30.560872467586201</v>
      </c>
      <c r="R2" s="7">
        <v>30.624316253455198</v>
      </c>
      <c r="T2" s="197">
        <f>IF(O2&lt;'Master Linear Model'!$B$8, (10^((O2-'Master Linear Model'!$B$2)/'Master Linear Model'!$A$2)),('Master Linear Model'!$B$7/2))</f>
        <v>38.962545012413685</v>
      </c>
      <c r="U2" s="197">
        <f>IF(P2&lt;'Master Linear Model'!$B$8, (10^((P2-'Master Linear Model'!$B$2)/'Master Linear Model'!$A$2)),('Master Linear Model'!$B$7/2))</f>
        <v>34.773439539141236</v>
      </c>
      <c r="V2" s="194">
        <f>AVERAGE(T2:U2)</f>
        <v>36.867992275777461</v>
      </c>
      <c r="W2" s="194">
        <f>STDEV(T2:U2)</f>
        <v>2.9621448872566298</v>
      </c>
      <c r="X2" s="194">
        <f>V2/M2</f>
        <v>7.3735984551554923</v>
      </c>
      <c r="Y2" s="194">
        <f>W2/M2</f>
        <v>0.59242897745132594</v>
      </c>
      <c r="Z2" s="194">
        <f>(X2*L2)/I2</f>
        <v>2.4578661517184974</v>
      </c>
      <c r="AA2" s="194">
        <f>(Y2*L2)/I2</f>
        <v>0.19747632581710864</v>
      </c>
      <c r="AB2" s="194">
        <f>Z2*100</f>
        <v>245.78661517184975</v>
      </c>
      <c r="AC2" s="194">
        <f>AA2*100</f>
        <v>19.747632581710864</v>
      </c>
      <c r="AD2" t="s">
        <v>1058</v>
      </c>
      <c r="AE2">
        <v>2</v>
      </c>
      <c r="AF2" t="s">
        <v>1081</v>
      </c>
      <c r="AH2" s="64" t="s">
        <v>44</v>
      </c>
      <c r="AI2" s="64" t="s">
        <v>44</v>
      </c>
      <c r="AJ2" s="200"/>
    </row>
    <row r="3" spans="1:36">
      <c r="A3" s="10" t="s">
        <v>1047</v>
      </c>
      <c r="B3" s="4" t="s">
        <v>42</v>
      </c>
      <c r="C3" s="5">
        <v>44278</v>
      </c>
      <c r="D3" s="5">
        <v>44279</v>
      </c>
      <c r="E3" s="4" t="s">
        <v>1077</v>
      </c>
      <c r="F3" s="4"/>
      <c r="G3" s="4" t="s">
        <v>44</v>
      </c>
      <c r="H3" s="4" t="s">
        <v>45</v>
      </c>
      <c r="I3" s="4">
        <v>250</v>
      </c>
      <c r="J3" s="5">
        <v>44279</v>
      </c>
      <c r="K3" s="4" t="s">
        <v>46</v>
      </c>
      <c r="L3" s="4">
        <v>100</v>
      </c>
      <c r="M3" s="4">
        <v>5</v>
      </c>
      <c r="N3" s="5">
        <v>44280</v>
      </c>
      <c r="O3" s="6">
        <v>35.82</v>
      </c>
      <c r="P3" s="6">
        <v>36.83</v>
      </c>
      <c r="Q3" s="6">
        <v>34.049999999999997</v>
      </c>
      <c r="R3" s="6">
        <v>33.54</v>
      </c>
      <c r="T3" s="193">
        <f>IF(O3&lt;'Master Linear Model'!$B$8, (10^((O3-'Master Linear Model'!$B$2)/'Master Linear Model'!$A$2)),('Master Linear Model'!$B$7/2))</f>
        <v>20.383561669529552</v>
      </c>
      <c r="U3" s="193">
        <f>IF(P3&lt;'Master Linear Model'!$B$8, (10^((P3-'Master Linear Model'!$B$2)/'Master Linear Model'!$A$2)),('Master Linear Model'!$B$7/2))</f>
        <v>10</v>
      </c>
      <c r="V3" s="194">
        <f t="shared" ref="V3:V66" si="0">AVERAGE(T3:U3)</f>
        <v>15.191780834764776</v>
      </c>
      <c r="W3" s="194">
        <f t="shared" ref="W3:W66" si="1">STDEV(T3:U3)</f>
        <v>7.3422868693930532</v>
      </c>
      <c r="X3" s="194">
        <f>V3/M3</f>
        <v>3.0383561669529553</v>
      </c>
      <c r="Y3" s="194">
        <f>W3/M3</f>
        <v>1.4684573738786106</v>
      </c>
      <c r="Z3" s="194">
        <f>(X3*L3)/I3</f>
        <v>1.2153424667811821</v>
      </c>
      <c r="AA3" s="194">
        <f>(Y3*L3)/I3</f>
        <v>0.58738294955144421</v>
      </c>
      <c r="AB3" s="194">
        <f>Z3*100</f>
        <v>121.53424667811821</v>
      </c>
      <c r="AC3" s="194">
        <f>AA3*100</f>
        <v>58.738294955144418</v>
      </c>
      <c r="AD3" t="s">
        <v>1047</v>
      </c>
      <c r="AE3">
        <v>2</v>
      </c>
      <c r="AF3" t="s">
        <v>1082</v>
      </c>
      <c r="AH3" s="64" t="s">
        <v>44</v>
      </c>
      <c r="AI3" s="64" t="s">
        <v>44</v>
      </c>
      <c r="AJ3" s="200"/>
    </row>
    <row r="4" spans="1:36">
      <c r="A4" s="10" t="s">
        <v>1047</v>
      </c>
      <c r="B4" s="4" t="s">
        <v>42</v>
      </c>
      <c r="C4" s="5">
        <v>44278</v>
      </c>
      <c r="D4" s="5">
        <v>44284</v>
      </c>
      <c r="E4" s="4" t="s">
        <v>52</v>
      </c>
      <c r="F4" s="4"/>
      <c r="G4" s="4" t="s">
        <v>44</v>
      </c>
      <c r="H4" s="4" t="s">
        <v>45</v>
      </c>
      <c r="I4" s="4">
        <v>272</v>
      </c>
      <c r="J4" s="5">
        <v>44284</v>
      </c>
      <c r="K4" s="4" t="s">
        <v>46</v>
      </c>
      <c r="L4" s="4">
        <v>100</v>
      </c>
      <c r="M4" s="4">
        <v>5</v>
      </c>
      <c r="N4" s="5">
        <v>44287</v>
      </c>
      <c r="O4" s="6">
        <v>31.85</v>
      </c>
      <c r="P4" s="6">
        <v>31.61</v>
      </c>
      <c r="Q4" s="6">
        <v>31.16</v>
      </c>
      <c r="R4" s="6">
        <v>31.18</v>
      </c>
      <c r="T4" s="197">
        <f>IF(O4&lt;'Master Linear Model'!$B$8, (10^((O4-'Master Linear Model'!$B$2)/'Master Linear Model'!$A$2)),('Master Linear Model'!$B$7/2))</f>
        <v>249.90801561141731</v>
      </c>
      <c r="U4" s="193">
        <f>IF(P4&lt;'Master Linear Model'!$B$8, (10^((P4-'Master Linear Model'!$B$2)/'Master Linear Model'!$A$2)),('Master Linear Model'!$B$7/2))</f>
        <v>290.79284696955762</v>
      </c>
      <c r="V4" s="194">
        <f t="shared" si="0"/>
        <v>270.35043129048745</v>
      </c>
      <c r="W4" s="194">
        <f t="shared" si="1"/>
        <v>28.909941501009413</v>
      </c>
      <c r="X4" s="194">
        <f>V4/M4</f>
        <v>54.07008625809749</v>
      </c>
      <c r="Y4" s="194">
        <f>W4/M4</f>
        <v>5.781988300201883</v>
      </c>
      <c r="Z4" s="194">
        <f>(X4*L4)/I4</f>
        <v>19.878708183124076</v>
      </c>
      <c r="AA4" s="194">
        <f>(Y4*L4)/I4</f>
        <v>2.1257309927212806</v>
      </c>
      <c r="AB4" s="194">
        <f t="shared" ref="AB3:AB66" si="2">Z4*100</f>
        <v>1987.8708183124077</v>
      </c>
      <c r="AC4" s="194">
        <f t="shared" ref="AC3:AC66" si="3">AA4*100</f>
        <v>212.57309927212808</v>
      </c>
      <c r="AD4" t="s">
        <v>1047</v>
      </c>
      <c r="AE4">
        <v>2</v>
      </c>
      <c r="AF4" t="s">
        <v>1083</v>
      </c>
      <c r="AH4" s="64" t="s">
        <v>44</v>
      </c>
      <c r="AI4" s="64" t="s">
        <v>44</v>
      </c>
      <c r="AJ4" s="200"/>
    </row>
    <row r="5" spans="1:36">
      <c r="A5" s="10" t="s">
        <v>1047</v>
      </c>
      <c r="B5" s="4" t="s">
        <v>42</v>
      </c>
      <c r="C5" s="5">
        <v>44278</v>
      </c>
      <c r="D5" s="5">
        <v>44285</v>
      </c>
      <c r="E5" s="4" t="s">
        <v>50</v>
      </c>
      <c r="F5" s="4"/>
      <c r="G5" s="4" t="s">
        <v>44</v>
      </c>
      <c r="H5" s="4" t="s">
        <v>45</v>
      </c>
      <c r="I5" s="4">
        <v>50</v>
      </c>
      <c r="J5" s="5">
        <v>44285</v>
      </c>
      <c r="K5" s="4" t="s">
        <v>50</v>
      </c>
      <c r="L5" s="4">
        <v>60</v>
      </c>
      <c r="M5" s="4">
        <v>5</v>
      </c>
      <c r="N5" s="5">
        <v>44287</v>
      </c>
      <c r="O5" s="6">
        <v>35.67</v>
      </c>
      <c r="P5" s="6">
        <v>35.64</v>
      </c>
      <c r="Q5" s="6">
        <v>29.77</v>
      </c>
      <c r="R5" s="6">
        <v>29.77</v>
      </c>
      <c r="T5" s="193">
        <f>IF(O5&lt;'Master Linear Model'!$B$8, (10^((O5-'Master Linear Model'!$B$2)/'Master Linear Model'!$A$2)),('Master Linear Model'!$B$7/2))</f>
        <v>22.408215889011519</v>
      </c>
      <c r="U5" s="193">
        <f>IF(P5&lt;'Master Linear Model'!$B$8, (10^((P5-'Master Linear Model'!$B$2)/'Master Linear Model'!$A$2)),('Master Linear Model'!$B$7/2))</f>
        <v>22.836667132526664</v>
      </c>
      <c r="V5" s="194">
        <f t="shared" si="0"/>
        <v>22.622441510769093</v>
      </c>
      <c r="W5" s="194">
        <f t="shared" si="1"/>
        <v>0.30296077969736773</v>
      </c>
      <c r="X5" s="194">
        <f>V5/M5</f>
        <v>4.5244883021538183</v>
      </c>
      <c r="Y5" s="194">
        <f>W5/M5</f>
        <v>6.0592155939473549E-2</v>
      </c>
      <c r="Z5" s="194">
        <f>(X5*L5)/I5</f>
        <v>5.4293859625845826</v>
      </c>
      <c r="AA5" s="194">
        <f>(Y5*L5)/I5</f>
        <v>7.2710587127368262E-2</v>
      </c>
      <c r="AB5" s="194">
        <f t="shared" si="2"/>
        <v>542.93859625845823</v>
      </c>
      <c r="AC5" s="194">
        <f>AA5*100</f>
        <v>7.271058712736826</v>
      </c>
      <c r="AD5" t="s">
        <v>1047</v>
      </c>
      <c r="AE5">
        <v>2</v>
      </c>
      <c r="AF5" t="s">
        <v>1083</v>
      </c>
      <c r="AH5" s="64" t="s">
        <v>44</v>
      </c>
      <c r="AI5" s="64" t="s">
        <v>44</v>
      </c>
      <c r="AJ5" s="200"/>
    </row>
    <row r="6" spans="1:36">
      <c r="A6" s="10" t="s">
        <v>1050</v>
      </c>
      <c r="B6" s="4" t="s">
        <v>42</v>
      </c>
      <c r="C6" s="5">
        <v>44278</v>
      </c>
      <c r="D6" s="5">
        <v>44279</v>
      </c>
      <c r="E6" s="4" t="s">
        <v>1077</v>
      </c>
      <c r="F6" s="4"/>
      <c r="G6" s="4" t="s">
        <v>44</v>
      </c>
      <c r="H6" s="4" t="s">
        <v>45</v>
      </c>
      <c r="I6" s="4">
        <v>250</v>
      </c>
      <c r="J6" s="5">
        <v>44279</v>
      </c>
      <c r="K6" s="4" t="s">
        <v>46</v>
      </c>
      <c r="L6" s="4">
        <v>100</v>
      </c>
      <c r="M6" s="4">
        <v>5</v>
      </c>
      <c r="N6" s="5">
        <v>44280</v>
      </c>
      <c r="O6" s="6">
        <v>40.31</v>
      </c>
      <c r="P6" s="6">
        <v>39.07</v>
      </c>
      <c r="Q6" s="6">
        <v>35.869999999999997</v>
      </c>
      <c r="R6" s="6">
        <v>36.409999999999997</v>
      </c>
      <c r="T6" s="193">
        <f>IF(O6&lt;'Master Linear Model'!$B$8, (10^((O6-'Master Linear Model'!$B$2)/'Master Linear Model'!$A$2)),('Master Linear Model'!$B$7/2))</f>
        <v>10</v>
      </c>
      <c r="U6" s="193">
        <f>IF(P6&lt;'Master Linear Model'!$B$8, (10^((P6-'Master Linear Model'!$B$2)/'Master Linear Model'!$A$2)),('Master Linear Model'!$B$7/2))</f>
        <v>10</v>
      </c>
      <c r="V6" s="194">
        <f t="shared" si="0"/>
        <v>10</v>
      </c>
      <c r="W6" s="194">
        <f t="shared" si="1"/>
        <v>0</v>
      </c>
      <c r="X6" s="194">
        <f>V6/M6</f>
        <v>2</v>
      </c>
      <c r="Y6" s="194">
        <f>W6/M6</f>
        <v>0</v>
      </c>
      <c r="Z6" s="194">
        <f>(X6*L6)/I6</f>
        <v>0.8</v>
      </c>
      <c r="AA6" s="194">
        <f>(Y6*L6)/I6</f>
        <v>0</v>
      </c>
      <c r="AB6" s="194">
        <f t="shared" si="2"/>
        <v>80</v>
      </c>
      <c r="AC6" s="194">
        <f t="shared" si="3"/>
        <v>0</v>
      </c>
      <c r="AD6" t="s">
        <v>1050</v>
      </c>
      <c r="AE6">
        <v>2</v>
      </c>
      <c r="AF6" t="s">
        <v>1082</v>
      </c>
      <c r="AH6" s="64" t="s">
        <v>44</v>
      </c>
      <c r="AI6" s="64" t="s">
        <v>44</v>
      </c>
      <c r="AJ6" s="200"/>
    </row>
    <row r="7" spans="1:36">
      <c r="A7" s="10" t="s">
        <v>1050</v>
      </c>
      <c r="B7" s="4" t="s">
        <v>42</v>
      </c>
      <c r="C7" s="5">
        <v>44278</v>
      </c>
      <c r="D7" s="5">
        <v>44281</v>
      </c>
      <c r="E7" s="4" t="s">
        <v>136</v>
      </c>
      <c r="F7" s="4"/>
      <c r="G7" s="4" t="s">
        <v>44</v>
      </c>
      <c r="H7" s="4" t="s">
        <v>45</v>
      </c>
      <c r="I7" s="4">
        <v>50</v>
      </c>
      <c r="J7" s="5">
        <v>44281</v>
      </c>
      <c r="K7" s="4" t="s">
        <v>50</v>
      </c>
      <c r="L7" s="4">
        <v>60</v>
      </c>
      <c r="M7" s="4">
        <v>5</v>
      </c>
      <c r="N7" s="5">
        <v>44281</v>
      </c>
      <c r="O7" s="6" t="s">
        <v>47</v>
      </c>
      <c r="P7" s="7">
        <v>39.898407260954002</v>
      </c>
      <c r="Q7" s="7">
        <v>28.306005830841201</v>
      </c>
      <c r="R7" s="7">
        <v>27.833620202835299</v>
      </c>
      <c r="T7" s="193">
        <f>IF(O7&lt;'Master Linear Model'!$B$8, (10^((O7-'Master Linear Model'!$B$2)/'Master Linear Model'!$A$2)),('Master Linear Model'!$B$7/2))</f>
        <v>10</v>
      </c>
      <c r="U7" s="193">
        <f>IF(P7&lt;'Master Linear Model'!$B$8, (10^((P7-'Master Linear Model'!$B$2)/'Master Linear Model'!$A$2)),('Master Linear Model'!$B$7/2))</f>
        <v>10</v>
      </c>
      <c r="V7" s="194">
        <f t="shared" si="0"/>
        <v>10</v>
      </c>
      <c r="W7" s="194">
        <f t="shared" si="1"/>
        <v>0</v>
      </c>
      <c r="X7" s="194">
        <f>V7/M7</f>
        <v>2</v>
      </c>
      <c r="Y7" s="194">
        <f>W7/M7</f>
        <v>0</v>
      </c>
      <c r="Z7" s="194">
        <f>(X7*L7)/I7</f>
        <v>2.4</v>
      </c>
      <c r="AA7" s="194">
        <f>(Y7*L7)/I7</f>
        <v>0</v>
      </c>
      <c r="AB7" s="194">
        <f t="shared" si="2"/>
        <v>240</v>
      </c>
      <c r="AC7" s="194">
        <f t="shared" si="3"/>
        <v>0</v>
      </c>
      <c r="AD7" t="s">
        <v>1050</v>
      </c>
      <c r="AE7">
        <v>2</v>
      </c>
      <c r="AF7" t="s">
        <v>1084</v>
      </c>
      <c r="AH7" s="64" t="s">
        <v>84</v>
      </c>
      <c r="AI7" s="64" t="s">
        <v>44</v>
      </c>
      <c r="AJ7" s="200"/>
    </row>
    <row r="8" spans="1:36">
      <c r="A8" s="10" t="s">
        <v>1050</v>
      </c>
      <c r="B8" s="4" t="s">
        <v>42</v>
      </c>
      <c r="C8" s="5">
        <v>44278</v>
      </c>
      <c r="D8" s="5">
        <v>44284</v>
      </c>
      <c r="E8" s="4" t="s">
        <v>52</v>
      </c>
      <c r="F8" s="4"/>
      <c r="G8" s="4" t="s">
        <v>44</v>
      </c>
      <c r="H8" s="4" t="s">
        <v>45</v>
      </c>
      <c r="I8" s="4">
        <v>286</v>
      </c>
      <c r="J8" s="5">
        <v>44284</v>
      </c>
      <c r="K8" s="4" t="s">
        <v>46</v>
      </c>
      <c r="L8" s="4">
        <v>100</v>
      </c>
      <c r="M8" s="4">
        <v>5</v>
      </c>
      <c r="N8" s="5">
        <v>44287</v>
      </c>
      <c r="O8" s="4">
        <v>39.549999999999997</v>
      </c>
      <c r="P8" s="4">
        <v>36.07</v>
      </c>
      <c r="Q8" s="4">
        <v>33.18</v>
      </c>
      <c r="R8" s="6">
        <v>33.4</v>
      </c>
      <c r="T8" s="193">
        <f>IF(O8&lt;'Master Linear Model'!$B$8, (10^((O8-'Master Linear Model'!$B$2)/'Master Linear Model'!$A$2)),('Master Linear Model'!$B$7/2))</f>
        <v>10</v>
      </c>
      <c r="U8" s="193">
        <f>IF(P8&lt;'Master Linear Model'!$B$8, (10^((P8-'Master Linear Model'!$B$2)/'Master Linear Model'!$A$2)),('Master Linear Model'!$B$7/2))</f>
        <v>10</v>
      </c>
      <c r="V8" s="194">
        <f t="shared" si="0"/>
        <v>10</v>
      </c>
      <c r="W8" s="194">
        <f t="shared" si="1"/>
        <v>0</v>
      </c>
      <c r="X8" s="194">
        <f>V8/M8</f>
        <v>2</v>
      </c>
      <c r="Y8" s="194">
        <f>W8/M8</f>
        <v>0</v>
      </c>
      <c r="Z8" s="194">
        <f>(X8*L8)/I8</f>
        <v>0.69930069930069927</v>
      </c>
      <c r="AA8" s="194">
        <f>(Y8*L8)/I8</f>
        <v>0</v>
      </c>
      <c r="AB8" s="194">
        <f t="shared" si="2"/>
        <v>69.930069930069934</v>
      </c>
      <c r="AC8" s="194">
        <f t="shared" si="3"/>
        <v>0</v>
      </c>
      <c r="AD8" t="s">
        <v>1050</v>
      </c>
      <c r="AE8">
        <v>2</v>
      </c>
      <c r="AF8" t="s">
        <v>1083</v>
      </c>
      <c r="AH8" s="64" t="s">
        <v>44</v>
      </c>
      <c r="AI8" s="64" t="s">
        <v>44</v>
      </c>
      <c r="AJ8" s="200"/>
    </row>
    <row r="9" spans="1:36">
      <c r="A9" s="10" t="s">
        <v>1052</v>
      </c>
      <c r="B9" s="4" t="s">
        <v>42</v>
      </c>
      <c r="C9" s="5">
        <v>44278</v>
      </c>
      <c r="D9" s="5">
        <v>44279</v>
      </c>
      <c r="E9" s="4" t="s">
        <v>1077</v>
      </c>
      <c r="F9" s="4"/>
      <c r="G9" s="4" t="s">
        <v>44</v>
      </c>
      <c r="H9" s="4" t="s">
        <v>45</v>
      </c>
      <c r="I9" s="4">
        <v>250</v>
      </c>
      <c r="J9" s="5">
        <v>44279</v>
      </c>
      <c r="K9" s="4" t="s">
        <v>46</v>
      </c>
      <c r="L9" s="4">
        <v>100</v>
      </c>
      <c r="M9" s="4">
        <v>5</v>
      </c>
      <c r="N9" s="5">
        <v>44280</v>
      </c>
      <c r="O9" s="6" t="s">
        <v>47</v>
      </c>
      <c r="P9" s="6">
        <v>40</v>
      </c>
      <c r="Q9" s="6">
        <v>35.36</v>
      </c>
      <c r="R9" s="6">
        <v>35.21</v>
      </c>
      <c r="T9" s="193">
        <f>IF(O9&lt;'Master Linear Model'!$B$8, (10^((O9-'Master Linear Model'!$B$2)/'Master Linear Model'!$A$2)),('Master Linear Model'!$B$7/2))</f>
        <v>10</v>
      </c>
      <c r="U9" s="193">
        <f>IF(P9&lt;'Master Linear Model'!$B$8, (10^((P9-'Master Linear Model'!$B$2)/'Master Linear Model'!$A$2)),('Master Linear Model'!$B$7/2))</f>
        <v>10</v>
      </c>
      <c r="V9" s="194">
        <f t="shared" si="0"/>
        <v>10</v>
      </c>
      <c r="W9" s="194">
        <f t="shared" si="1"/>
        <v>0</v>
      </c>
      <c r="X9" s="194">
        <f>V9/M9</f>
        <v>2</v>
      </c>
      <c r="Y9" s="194">
        <f>W9/M9</f>
        <v>0</v>
      </c>
      <c r="Z9" s="194">
        <f>(X9*L9)/I9</f>
        <v>0.8</v>
      </c>
      <c r="AA9" s="194">
        <f>(Y9*L9)/I9</f>
        <v>0</v>
      </c>
      <c r="AB9" s="194">
        <f t="shared" si="2"/>
        <v>80</v>
      </c>
      <c r="AC9" s="194">
        <f t="shared" si="3"/>
        <v>0</v>
      </c>
      <c r="AD9" t="s">
        <v>1052</v>
      </c>
      <c r="AE9">
        <v>2</v>
      </c>
      <c r="AF9" t="s">
        <v>1082</v>
      </c>
      <c r="AH9" s="64" t="s">
        <v>44</v>
      </c>
      <c r="AI9" s="64" t="s">
        <v>44</v>
      </c>
      <c r="AJ9" s="200"/>
    </row>
    <row r="10" spans="1:36">
      <c r="A10" s="10" t="s">
        <v>1052</v>
      </c>
      <c r="B10" s="4" t="s">
        <v>42</v>
      </c>
      <c r="C10" s="5">
        <v>44278</v>
      </c>
      <c r="D10" s="5">
        <v>44279</v>
      </c>
      <c r="E10" s="4" t="s">
        <v>1085</v>
      </c>
      <c r="F10" s="4"/>
      <c r="G10" s="4" t="s">
        <v>44</v>
      </c>
      <c r="H10" s="4" t="s">
        <v>45</v>
      </c>
      <c r="I10" s="4">
        <v>100</v>
      </c>
      <c r="J10" s="5">
        <v>44279</v>
      </c>
      <c r="K10" s="4" t="s">
        <v>1085</v>
      </c>
      <c r="L10" s="4">
        <v>100</v>
      </c>
      <c r="M10" s="4">
        <v>5</v>
      </c>
      <c r="N10" s="5">
        <v>44280</v>
      </c>
      <c r="O10" s="6" t="s">
        <v>47</v>
      </c>
      <c r="P10" s="6" t="s">
        <v>47</v>
      </c>
      <c r="Q10" s="6">
        <v>37.020000000000003</v>
      </c>
      <c r="R10" s="6">
        <v>38.01</v>
      </c>
      <c r="T10" s="193">
        <f>IF(O10&lt;'Master Linear Model'!$B$8, (10^((O10-'Master Linear Model'!$B$2)/'Master Linear Model'!$A$2)),('Master Linear Model'!$B$7/2))</f>
        <v>10</v>
      </c>
      <c r="U10" s="193">
        <f>IF(P10&lt;'Master Linear Model'!$B$8, (10^((P10-'Master Linear Model'!$B$2)/'Master Linear Model'!$A$2)),('Master Linear Model'!$B$7/2))</f>
        <v>10</v>
      </c>
      <c r="V10" s="194">
        <f t="shared" si="0"/>
        <v>10</v>
      </c>
      <c r="W10" s="194">
        <f t="shared" si="1"/>
        <v>0</v>
      </c>
      <c r="X10" s="194">
        <f>V10/M10</f>
        <v>2</v>
      </c>
      <c r="Y10" s="194">
        <f>W10/M10</f>
        <v>0</v>
      </c>
      <c r="Z10" s="194">
        <f>(X10*L10)/I10</f>
        <v>2</v>
      </c>
      <c r="AA10" s="194">
        <f>(Y10*L10)/I10</f>
        <v>0</v>
      </c>
      <c r="AB10" s="194">
        <f t="shared" si="2"/>
        <v>200</v>
      </c>
      <c r="AC10" s="194">
        <f t="shared" si="3"/>
        <v>0</v>
      </c>
      <c r="AD10" t="s">
        <v>1052</v>
      </c>
      <c r="AE10">
        <v>2</v>
      </c>
      <c r="AF10" t="s">
        <v>1082</v>
      </c>
      <c r="AH10" s="64" t="s">
        <v>44</v>
      </c>
      <c r="AI10" s="64" t="s">
        <v>44</v>
      </c>
      <c r="AJ10" s="200"/>
    </row>
    <row r="11" spans="1:36">
      <c r="A11" s="10" t="s">
        <v>1052</v>
      </c>
      <c r="B11" s="4" t="s">
        <v>42</v>
      </c>
      <c r="C11" s="5">
        <v>44278</v>
      </c>
      <c r="D11" s="5">
        <v>44279</v>
      </c>
      <c r="E11" s="4" t="s">
        <v>52</v>
      </c>
      <c r="F11" s="4"/>
      <c r="G11" s="4" t="s">
        <v>44</v>
      </c>
      <c r="H11" s="4" t="s">
        <v>45</v>
      </c>
      <c r="I11" s="4">
        <v>300</v>
      </c>
      <c r="J11" s="5">
        <v>44279</v>
      </c>
      <c r="K11" s="4" t="s">
        <v>46</v>
      </c>
      <c r="L11" s="4">
        <v>100</v>
      </c>
      <c r="M11" s="4">
        <v>5</v>
      </c>
      <c r="N11" s="5">
        <v>44280</v>
      </c>
      <c r="O11" s="6">
        <v>38.21</v>
      </c>
      <c r="P11" s="6">
        <v>36.78</v>
      </c>
      <c r="Q11" s="6">
        <v>33.619999999999997</v>
      </c>
      <c r="R11" s="6">
        <v>33.130000000000003</v>
      </c>
      <c r="T11" s="193">
        <f>IF(O11&lt;'Master Linear Model'!$B$8, (10^((O11-'Master Linear Model'!$B$2)/'Master Linear Model'!$A$2)),('Master Linear Model'!$B$7/2))</f>
        <v>10</v>
      </c>
      <c r="U11" s="193">
        <f>IF(P11&lt;'Master Linear Model'!$B$8, (10^((P11-'Master Linear Model'!$B$2)/'Master Linear Model'!$A$2)),('Master Linear Model'!$B$7/2))</f>
        <v>10</v>
      </c>
      <c r="V11" s="194">
        <f t="shared" si="0"/>
        <v>10</v>
      </c>
      <c r="W11" s="194">
        <f t="shared" si="1"/>
        <v>0</v>
      </c>
      <c r="X11" s="194">
        <f>V11/M11</f>
        <v>2</v>
      </c>
      <c r="Y11" s="194">
        <f>W11/M11</f>
        <v>0</v>
      </c>
      <c r="Z11" s="194">
        <f>(X11*L11)/I11</f>
        <v>0.66666666666666663</v>
      </c>
      <c r="AA11" s="194">
        <f>(Y11*L11)/I11</f>
        <v>0</v>
      </c>
      <c r="AB11" s="194">
        <f t="shared" si="2"/>
        <v>66.666666666666657</v>
      </c>
      <c r="AC11" s="194">
        <f t="shared" si="3"/>
        <v>0</v>
      </c>
      <c r="AD11" t="s">
        <v>1052</v>
      </c>
      <c r="AE11">
        <v>2</v>
      </c>
      <c r="AF11" t="s">
        <v>1082</v>
      </c>
      <c r="AH11" s="64" t="s">
        <v>44</v>
      </c>
      <c r="AI11" s="64" t="s">
        <v>44</v>
      </c>
      <c r="AJ11" s="200"/>
    </row>
    <row r="12" spans="1:36">
      <c r="A12" s="10" t="s">
        <v>1052</v>
      </c>
      <c r="B12" s="4" t="s">
        <v>42</v>
      </c>
      <c r="C12" s="5">
        <v>44278</v>
      </c>
      <c r="D12" s="5">
        <v>44281</v>
      </c>
      <c r="E12" s="4" t="s">
        <v>136</v>
      </c>
      <c r="F12" s="4"/>
      <c r="G12" s="4" t="s">
        <v>44</v>
      </c>
      <c r="H12" s="4" t="s">
        <v>45</v>
      </c>
      <c r="I12" s="4">
        <v>50</v>
      </c>
      <c r="J12" s="5">
        <v>44281</v>
      </c>
      <c r="K12" s="4" t="s">
        <v>50</v>
      </c>
      <c r="L12" s="4">
        <v>60</v>
      </c>
      <c r="M12" s="4">
        <v>5</v>
      </c>
      <c r="N12" s="5">
        <v>44281</v>
      </c>
      <c r="O12" s="7">
        <v>38.689424629319397</v>
      </c>
      <c r="P12" s="7">
        <v>39.757514557338503</v>
      </c>
      <c r="Q12" s="7">
        <v>31.099047027957798</v>
      </c>
      <c r="R12" s="7">
        <v>31.542745131460801</v>
      </c>
      <c r="T12" s="197">
        <f>IF(O12&lt;'Master Linear Model'!$B$8, (10^((O12-'Master Linear Model'!$B$2)/'Master Linear Model'!$A$2)),('Master Linear Model'!$B$7/2))</f>
        <v>10</v>
      </c>
      <c r="U12" s="197">
        <f>IF(P12&lt;'Master Linear Model'!$B$8, (10^((P12-'Master Linear Model'!$B$2)/'Master Linear Model'!$A$2)),('Master Linear Model'!$B$7/2))</f>
        <v>10</v>
      </c>
      <c r="V12" s="194">
        <f>AVERAGE(T12:U12)</f>
        <v>10</v>
      </c>
      <c r="W12" s="194">
        <f>STDEV(T12:U12)</f>
        <v>0</v>
      </c>
      <c r="X12" s="194">
        <f>V12/M12</f>
        <v>2</v>
      </c>
      <c r="Y12" s="194">
        <f>W12/M12</f>
        <v>0</v>
      </c>
      <c r="Z12" s="194">
        <f>(X12*L12)/I12</f>
        <v>2.4</v>
      </c>
      <c r="AA12" s="194">
        <f>(Y12*L12)/I12</f>
        <v>0</v>
      </c>
      <c r="AB12" s="194">
        <f t="shared" si="2"/>
        <v>240</v>
      </c>
      <c r="AC12" s="194">
        <f t="shared" si="3"/>
        <v>0</v>
      </c>
      <c r="AD12" t="s">
        <v>1052</v>
      </c>
      <c r="AE12">
        <v>2</v>
      </c>
      <c r="AF12" t="s">
        <v>1084</v>
      </c>
      <c r="AH12" s="64" t="s">
        <v>84</v>
      </c>
      <c r="AI12" s="64" t="s">
        <v>44</v>
      </c>
      <c r="AJ12" s="200"/>
    </row>
    <row r="13" spans="1:36">
      <c r="A13" s="10" t="s">
        <v>1056</v>
      </c>
      <c r="B13" s="4" t="s">
        <v>42</v>
      </c>
      <c r="C13" s="5">
        <v>44278</v>
      </c>
      <c r="D13" s="5">
        <v>44279</v>
      </c>
      <c r="E13" s="4" t="s">
        <v>1077</v>
      </c>
      <c r="F13" s="4"/>
      <c r="G13" s="4" t="s">
        <v>44</v>
      </c>
      <c r="H13" s="4" t="s">
        <v>45</v>
      </c>
      <c r="I13" s="4">
        <v>250</v>
      </c>
      <c r="J13" s="5">
        <v>44279</v>
      </c>
      <c r="K13" s="4" t="s">
        <v>46</v>
      </c>
      <c r="L13" s="4">
        <v>100</v>
      </c>
      <c r="M13" s="4">
        <v>5</v>
      </c>
      <c r="N13" s="5">
        <v>44280</v>
      </c>
      <c r="O13" s="6">
        <v>38.28</v>
      </c>
      <c r="P13" s="6">
        <v>38.97</v>
      </c>
      <c r="Q13" s="6">
        <v>34.83</v>
      </c>
      <c r="R13" s="6">
        <v>34.6</v>
      </c>
      <c r="T13" s="193">
        <f>IF(O13&lt;'Master Linear Model'!$B$8, (10^((O13-'Master Linear Model'!$B$2)/'Master Linear Model'!$A$2)),('Master Linear Model'!$B$7/2))</f>
        <v>10</v>
      </c>
      <c r="U13" s="193">
        <f>IF(P13&lt;'Master Linear Model'!$B$8, (10^((P13-'Master Linear Model'!$B$2)/'Master Linear Model'!$A$2)),('Master Linear Model'!$B$7/2))</f>
        <v>10</v>
      </c>
      <c r="V13" s="194">
        <f t="shared" si="0"/>
        <v>10</v>
      </c>
      <c r="W13" s="194">
        <f t="shared" si="1"/>
        <v>0</v>
      </c>
      <c r="X13" s="194">
        <f>V13/M13</f>
        <v>2</v>
      </c>
      <c r="Y13" s="194">
        <f>W13/M13</f>
        <v>0</v>
      </c>
      <c r="Z13" s="194">
        <f>(X13*L13)/I13</f>
        <v>0.8</v>
      </c>
      <c r="AA13" s="194">
        <f>(Y13*L13)/I13</f>
        <v>0</v>
      </c>
      <c r="AB13" s="194">
        <f t="shared" si="2"/>
        <v>80</v>
      </c>
      <c r="AC13" s="194">
        <f t="shared" si="3"/>
        <v>0</v>
      </c>
      <c r="AD13" t="s">
        <v>1056</v>
      </c>
      <c r="AE13">
        <v>2</v>
      </c>
      <c r="AF13" t="s">
        <v>1082</v>
      </c>
      <c r="AH13" s="64" t="s">
        <v>44</v>
      </c>
      <c r="AI13" s="64" t="s">
        <v>44</v>
      </c>
      <c r="AJ13" s="200"/>
    </row>
    <row r="14" spans="1:36">
      <c r="A14" s="10" t="s">
        <v>1056</v>
      </c>
      <c r="B14" s="4" t="s">
        <v>42</v>
      </c>
      <c r="C14" s="5">
        <v>44278</v>
      </c>
      <c r="D14" s="5">
        <v>44284</v>
      </c>
      <c r="E14" s="4" t="s">
        <v>52</v>
      </c>
      <c r="F14" s="4"/>
      <c r="G14" s="4" t="s">
        <v>44</v>
      </c>
      <c r="H14" s="4" t="s">
        <v>45</v>
      </c>
      <c r="I14" s="4">
        <v>300</v>
      </c>
      <c r="J14" s="5">
        <v>44284</v>
      </c>
      <c r="K14" s="4" t="s">
        <v>46</v>
      </c>
      <c r="L14" s="4">
        <v>100</v>
      </c>
      <c r="M14" s="4">
        <v>5</v>
      </c>
      <c r="N14" s="5">
        <v>44287</v>
      </c>
      <c r="O14" s="6">
        <v>34.409999999999997</v>
      </c>
      <c r="P14" s="6">
        <v>34.44</v>
      </c>
      <c r="Q14" s="6">
        <v>33.159999999999997</v>
      </c>
      <c r="R14" s="6">
        <v>33.14</v>
      </c>
      <c r="T14" s="193">
        <f>IF(O14&lt;'Master Linear Model'!$B$8, (10^((O14-'Master Linear Model'!$B$2)/'Master Linear Model'!$A$2)),('Master Linear Model'!$B$7/2))</f>
        <v>49.645036021209606</v>
      </c>
      <c r="U14" s="193">
        <f>IF(P14&lt;'Master Linear Model'!$B$8, (10^((P14-'Master Linear Model'!$B$2)/'Master Linear Model'!$A$2)),('Master Linear Model'!$B$7/2))</f>
        <v>48.713618258091905</v>
      </c>
      <c r="V14" s="194">
        <f t="shared" si="0"/>
        <v>49.179327139650752</v>
      </c>
      <c r="W14" s="194">
        <f t="shared" si="1"/>
        <v>0.65861181641813127</v>
      </c>
      <c r="X14" s="194">
        <f>V14/M14</f>
        <v>9.8358654279301501</v>
      </c>
      <c r="Y14" s="194">
        <f>W14/M14</f>
        <v>0.13172236328362624</v>
      </c>
      <c r="Z14" s="194">
        <f>(X14*L14)/I14</f>
        <v>3.2786218093100503</v>
      </c>
      <c r="AA14" s="194">
        <f>(Y14*L14)/I14</f>
        <v>4.3907454427875414E-2</v>
      </c>
      <c r="AB14" s="194">
        <f t="shared" si="2"/>
        <v>327.86218093100501</v>
      </c>
      <c r="AC14" s="194">
        <f t="shared" si="3"/>
        <v>4.3907454427875416</v>
      </c>
      <c r="AD14" t="s">
        <v>1056</v>
      </c>
      <c r="AE14">
        <v>2</v>
      </c>
      <c r="AF14" t="s">
        <v>1083</v>
      </c>
      <c r="AH14" s="64" t="s">
        <v>44</v>
      </c>
      <c r="AI14" s="64" t="s">
        <v>44</v>
      </c>
      <c r="AJ14" s="200"/>
    </row>
    <row r="15" spans="1:36">
      <c r="A15" s="10" t="s">
        <v>1056</v>
      </c>
      <c r="B15" s="4" t="s">
        <v>42</v>
      </c>
      <c r="C15" s="5">
        <v>44278</v>
      </c>
      <c r="D15" s="5">
        <v>44285</v>
      </c>
      <c r="E15" s="4" t="s">
        <v>50</v>
      </c>
      <c r="F15" s="4"/>
      <c r="G15" s="4" t="s">
        <v>44</v>
      </c>
      <c r="H15" s="4" t="s">
        <v>45</v>
      </c>
      <c r="I15" s="4">
        <v>50</v>
      </c>
      <c r="J15" s="5">
        <v>44285</v>
      </c>
      <c r="K15" s="4" t="s">
        <v>50</v>
      </c>
      <c r="L15" s="4">
        <v>60</v>
      </c>
      <c r="M15" s="4">
        <v>5</v>
      </c>
      <c r="N15" s="5">
        <v>44287</v>
      </c>
      <c r="O15" s="6">
        <v>39.33</v>
      </c>
      <c r="P15" s="6">
        <v>38.19</v>
      </c>
      <c r="Q15" s="6">
        <v>30.13</v>
      </c>
      <c r="R15" s="6">
        <v>30.11</v>
      </c>
      <c r="T15" s="193">
        <f>IF(O15&lt;'Master Linear Model'!$B$8, (10^((O15-'Master Linear Model'!$B$2)/'Master Linear Model'!$A$2)),('Master Linear Model'!$B$7/2))</f>
        <v>10</v>
      </c>
      <c r="U15" s="193">
        <f>IF(P15&lt;'Master Linear Model'!$B$8, (10^((P15-'Master Linear Model'!$B$2)/'Master Linear Model'!$A$2)),('Master Linear Model'!$B$7/2))</f>
        <v>10</v>
      </c>
      <c r="V15" s="194">
        <f t="shared" si="0"/>
        <v>10</v>
      </c>
      <c r="W15" s="194">
        <f t="shared" si="1"/>
        <v>0</v>
      </c>
      <c r="X15" s="194">
        <f>V15/M15</f>
        <v>2</v>
      </c>
      <c r="Y15" s="194">
        <f>W15/M15</f>
        <v>0</v>
      </c>
      <c r="Z15" s="194">
        <f>(X15*L15)/I15</f>
        <v>2.4</v>
      </c>
      <c r="AA15" s="194">
        <f>(Y15*L15)/I15</f>
        <v>0</v>
      </c>
      <c r="AB15" s="194">
        <f t="shared" si="2"/>
        <v>240</v>
      </c>
      <c r="AC15" s="194">
        <f t="shared" si="3"/>
        <v>0</v>
      </c>
      <c r="AD15" t="s">
        <v>1056</v>
      </c>
      <c r="AE15">
        <v>2</v>
      </c>
      <c r="AF15" t="s">
        <v>1083</v>
      </c>
      <c r="AH15" s="64" t="s">
        <v>44</v>
      </c>
      <c r="AI15" s="64" t="s">
        <v>44</v>
      </c>
      <c r="AJ15" s="200"/>
    </row>
    <row r="16" spans="1:36">
      <c r="A16" s="10" t="s">
        <v>1058</v>
      </c>
      <c r="B16" s="4" t="s">
        <v>42</v>
      </c>
      <c r="C16" s="5">
        <v>44278</v>
      </c>
      <c r="D16" s="5">
        <v>44279</v>
      </c>
      <c r="E16" s="4" t="s">
        <v>1077</v>
      </c>
      <c r="F16" s="4"/>
      <c r="G16" s="4" t="s">
        <v>44</v>
      </c>
      <c r="H16" s="4" t="s">
        <v>45</v>
      </c>
      <c r="I16" s="4">
        <v>250</v>
      </c>
      <c r="J16" s="5">
        <v>44279</v>
      </c>
      <c r="K16" s="4" t="s">
        <v>46</v>
      </c>
      <c r="L16" s="4">
        <v>100</v>
      </c>
      <c r="M16" s="4">
        <v>5</v>
      </c>
      <c r="N16" s="5">
        <v>44280</v>
      </c>
      <c r="O16" s="6">
        <v>35.729999999999997</v>
      </c>
      <c r="P16" s="6">
        <v>37.24</v>
      </c>
      <c r="Q16" s="6">
        <v>32.270000000000003</v>
      </c>
      <c r="R16" s="6">
        <v>32.57</v>
      </c>
      <c r="T16" s="193">
        <f>IF(O16&lt;'Master Linear Model'!$B$8, (10^((O16-'Master Linear Model'!$B$2)/'Master Linear Model'!$A$2)),('Master Linear Model'!$B$7/2))</f>
        <v>21.575277815647659</v>
      </c>
      <c r="U16" s="193">
        <f>IF(P16&lt;'Master Linear Model'!$B$8, (10^((P16-'Master Linear Model'!$B$2)/'Master Linear Model'!$A$2)),('Master Linear Model'!$B$7/2))</f>
        <v>10</v>
      </c>
      <c r="V16" s="194">
        <f t="shared" si="0"/>
        <v>15.78763890782383</v>
      </c>
      <c r="W16" s="194">
        <f t="shared" si="1"/>
        <v>8.1849574375626712</v>
      </c>
      <c r="X16" s="194">
        <f>V16/M16</f>
        <v>3.1575277815647658</v>
      </c>
      <c r="Y16" s="194">
        <f>W16/M16</f>
        <v>1.6369914875125342</v>
      </c>
      <c r="Z16" s="194">
        <f>(X16*L16)/I16</f>
        <v>1.2630111126259063</v>
      </c>
      <c r="AA16" s="194">
        <f>(Y16*L16)/I16</f>
        <v>0.65479659500501375</v>
      </c>
      <c r="AB16" s="194">
        <f t="shared" si="2"/>
        <v>126.30111126259062</v>
      </c>
      <c r="AC16" s="194">
        <f t="shared" si="3"/>
        <v>65.47965950050137</v>
      </c>
      <c r="AD16" t="s">
        <v>1058</v>
      </c>
      <c r="AE16">
        <v>2</v>
      </c>
      <c r="AF16" t="s">
        <v>1082</v>
      </c>
      <c r="AH16" s="64" t="s">
        <v>44</v>
      </c>
      <c r="AI16" s="64" t="s">
        <v>44</v>
      </c>
      <c r="AJ16" s="200"/>
    </row>
    <row r="17" spans="1:36">
      <c r="A17" s="10" t="s">
        <v>1058</v>
      </c>
      <c r="B17" s="4" t="s">
        <v>42</v>
      </c>
      <c r="C17" s="5">
        <v>44278</v>
      </c>
      <c r="D17" s="5">
        <v>44279</v>
      </c>
      <c r="E17" s="4" t="s">
        <v>52</v>
      </c>
      <c r="F17" s="4"/>
      <c r="G17" s="4" t="s">
        <v>44</v>
      </c>
      <c r="H17" s="4" t="s">
        <v>45</v>
      </c>
      <c r="I17" s="4">
        <v>300</v>
      </c>
      <c r="J17" s="5">
        <v>44279</v>
      </c>
      <c r="K17" s="4" t="s">
        <v>46</v>
      </c>
      <c r="L17" s="4">
        <v>100</v>
      </c>
      <c r="M17" s="4">
        <v>5</v>
      </c>
      <c r="N17" s="5">
        <v>44280</v>
      </c>
      <c r="O17" s="6" t="s">
        <v>56</v>
      </c>
      <c r="P17" s="6" t="s">
        <v>56</v>
      </c>
      <c r="Q17" s="6" t="s">
        <v>56</v>
      </c>
      <c r="R17" s="6" t="s">
        <v>56</v>
      </c>
      <c r="S17" s="10" t="s">
        <v>1086</v>
      </c>
      <c r="T17" s="193">
        <f>IF(O17&lt;'Master Linear Model'!$B$8, (10^((O17-'Master Linear Model'!$B$2)/'Master Linear Model'!$A$2)),('Master Linear Model'!$B$7/2))</f>
        <v>10</v>
      </c>
      <c r="U17" s="193">
        <f>IF(P17&lt;'Master Linear Model'!$B$8, (10^((P17-'Master Linear Model'!$B$2)/'Master Linear Model'!$A$2)),('Master Linear Model'!$B$7/2))</f>
        <v>10</v>
      </c>
      <c r="V17" s="194">
        <f t="shared" si="0"/>
        <v>10</v>
      </c>
      <c r="W17" s="194">
        <f t="shared" si="1"/>
        <v>0</v>
      </c>
      <c r="X17" s="194">
        <f>V17/M17</f>
        <v>2</v>
      </c>
      <c r="Y17" s="194">
        <f>W17/M17</f>
        <v>0</v>
      </c>
      <c r="Z17" s="194">
        <f>(X17*L17)/I17</f>
        <v>0.66666666666666663</v>
      </c>
      <c r="AA17" s="194">
        <f>(Y17*L17)/I17</f>
        <v>0</v>
      </c>
      <c r="AB17" s="194">
        <f t="shared" si="2"/>
        <v>66.666666666666657</v>
      </c>
      <c r="AC17" s="194">
        <f t="shared" si="3"/>
        <v>0</v>
      </c>
      <c r="AD17" t="s">
        <v>1058</v>
      </c>
      <c r="AE17">
        <v>2</v>
      </c>
      <c r="AF17" t="s">
        <v>1082</v>
      </c>
      <c r="AH17" s="64" t="s">
        <v>44</v>
      </c>
      <c r="AI17" s="64" t="s">
        <v>44</v>
      </c>
      <c r="AJ17" s="200"/>
    </row>
    <row r="18" spans="1:36">
      <c r="A18" s="10" t="s">
        <v>1058</v>
      </c>
      <c r="B18" s="4" t="s">
        <v>42</v>
      </c>
      <c r="C18" s="5">
        <v>44278</v>
      </c>
      <c r="D18" s="5">
        <v>44280</v>
      </c>
      <c r="E18" s="4" t="s">
        <v>136</v>
      </c>
      <c r="F18" s="4"/>
      <c r="G18" s="4" t="s">
        <v>44</v>
      </c>
      <c r="H18" s="4" t="s">
        <v>45</v>
      </c>
      <c r="I18" s="4">
        <v>50</v>
      </c>
      <c r="J18" s="5">
        <v>44280</v>
      </c>
      <c r="K18" s="4" t="s">
        <v>50</v>
      </c>
      <c r="L18" s="4">
        <v>60</v>
      </c>
      <c r="M18" s="4">
        <v>5</v>
      </c>
      <c r="N18" s="5">
        <v>44281</v>
      </c>
      <c r="O18" s="4" t="s">
        <v>47</v>
      </c>
      <c r="P18" s="7">
        <v>38.511548040115102</v>
      </c>
      <c r="Q18" s="4" t="s">
        <v>47</v>
      </c>
      <c r="R18" s="4" t="s">
        <v>47</v>
      </c>
      <c r="T18" s="193">
        <f>IF(O18&lt;'Master Linear Model'!$B$8, (10^((O18-'Master Linear Model'!$B$2)/'Master Linear Model'!$A$2)),('Master Linear Model'!$B$7/2))</f>
        <v>10</v>
      </c>
      <c r="U18" s="193">
        <f>IF(P18&lt;'Master Linear Model'!$B$8, (10^((P18-'Master Linear Model'!$B$2)/'Master Linear Model'!$A$2)),('Master Linear Model'!$B$7/2))</f>
        <v>10</v>
      </c>
      <c r="V18" s="194">
        <f t="shared" si="0"/>
        <v>10</v>
      </c>
      <c r="W18" s="194">
        <f t="shared" si="1"/>
        <v>0</v>
      </c>
      <c r="X18" s="194">
        <f>V18/M18</f>
        <v>2</v>
      </c>
      <c r="Y18" s="194">
        <f>W18/M18</f>
        <v>0</v>
      </c>
      <c r="Z18" s="194">
        <f>(X18*L18)/I18</f>
        <v>2.4</v>
      </c>
      <c r="AA18" s="194">
        <f>(Y18*L18)/I18</f>
        <v>0</v>
      </c>
      <c r="AB18" s="194">
        <f t="shared" si="2"/>
        <v>240</v>
      </c>
      <c r="AC18" s="194">
        <f t="shared" si="3"/>
        <v>0</v>
      </c>
      <c r="AD18" t="s">
        <v>1058</v>
      </c>
      <c r="AE18">
        <v>2</v>
      </c>
      <c r="AF18" t="s">
        <v>1084</v>
      </c>
      <c r="AH18" s="64" t="s">
        <v>84</v>
      </c>
      <c r="AI18" s="64" t="s">
        <v>44</v>
      </c>
      <c r="AJ18" s="200"/>
    </row>
    <row r="19" spans="1:36">
      <c r="A19" s="10" t="s">
        <v>1058</v>
      </c>
      <c r="B19" s="4" t="s">
        <v>42</v>
      </c>
      <c r="C19" s="5">
        <v>44278</v>
      </c>
      <c r="D19" s="5">
        <v>44285</v>
      </c>
      <c r="E19" s="4" t="s">
        <v>50</v>
      </c>
      <c r="F19" s="4"/>
      <c r="G19" s="4" t="s">
        <v>44</v>
      </c>
      <c r="H19" s="4" t="s">
        <v>45</v>
      </c>
      <c r="I19" s="4">
        <v>50</v>
      </c>
      <c r="J19" s="5">
        <v>44285</v>
      </c>
      <c r="K19" s="4" t="s">
        <v>50</v>
      </c>
      <c r="L19" s="4">
        <v>60</v>
      </c>
      <c r="M19" s="4">
        <v>5</v>
      </c>
      <c r="N19" s="5">
        <v>44287</v>
      </c>
      <c r="O19" s="4">
        <v>37.42</v>
      </c>
      <c r="P19" s="4">
        <v>37.36</v>
      </c>
      <c r="Q19" s="4">
        <v>28.21</v>
      </c>
      <c r="R19" s="4">
        <v>28.36</v>
      </c>
      <c r="T19" s="193">
        <f>IF(O19&lt;'Master Linear Model'!$B$8, (10^((O19-'Master Linear Model'!$B$2)/'Master Linear Model'!$A$2)),('Master Linear Model'!$B$7/2))</f>
        <v>10</v>
      </c>
      <c r="U19" s="193">
        <f>IF(P19&lt;'Master Linear Model'!$B$8, (10^((P19-'Master Linear Model'!$B$2)/'Master Linear Model'!$A$2)),('Master Linear Model'!$B$7/2))</f>
        <v>10</v>
      </c>
      <c r="V19" s="194">
        <f t="shared" si="0"/>
        <v>10</v>
      </c>
      <c r="W19" s="194">
        <f t="shared" si="1"/>
        <v>0</v>
      </c>
      <c r="X19" s="194">
        <f>V19/M19</f>
        <v>2</v>
      </c>
      <c r="Y19" s="194">
        <f>W19/M19</f>
        <v>0</v>
      </c>
      <c r="Z19" s="194">
        <f>(X19*L19)/I19</f>
        <v>2.4</v>
      </c>
      <c r="AA19" s="194">
        <f>(Y19*L19)/I19</f>
        <v>0</v>
      </c>
      <c r="AB19" s="194">
        <f t="shared" si="2"/>
        <v>240</v>
      </c>
      <c r="AC19" s="194">
        <f t="shared" si="3"/>
        <v>0</v>
      </c>
      <c r="AD19" t="s">
        <v>1058</v>
      </c>
      <c r="AE19">
        <v>2</v>
      </c>
      <c r="AF19" t="s">
        <v>1083</v>
      </c>
      <c r="AH19" s="64" t="s">
        <v>44</v>
      </c>
      <c r="AI19" s="64" t="s">
        <v>44</v>
      </c>
      <c r="AJ19" s="200"/>
    </row>
    <row r="20" spans="1:36">
      <c r="A20" s="10" t="s">
        <v>1064</v>
      </c>
      <c r="B20" s="4" t="s">
        <v>42</v>
      </c>
      <c r="C20" s="5">
        <v>44278</v>
      </c>
      <c r="D20" s="5">
        <v>44279</v>
      </c>
      <c r="E20" s="4" t="s">
        <v>1077</v>
      </c>
      <c r="F20" s="4"/>
      <c r="G20" s="4" t="s">
        <v>44</v>
      </c>
      <c r="H20" s="4" t="s">
        <v>45</v>
      </c>
      <c r="I20" s="4">
        <v>250</v>
      </c>
      <c r="J20" s="5">
        <v>44279</v>
      </c>
      <c r="K20" s="4" t="s">
        <v>46</v>
      </c>
      <c r="L20" s="4">
        <v>100</v>
      </c>
      <c r="M20" s="4">
        <v>5</v>
      </c>
      <c r="N20" s="5">
        <v>44280</v>
      </c>
      <c r="O20" s="6" t="s">
        <v>47</v>
      </c>
      <c r="P20" s="6" t="s">
        <v>47</v>
      </c>
      <c r="Q20" s="6">
        <v>32.14</v>
      </c>
      <c r="R20" s="6">
        <v>32.04</v>
      </c>
      <c r="T20" s="193">
        <f>IF(O20&lt;'Master Linear Model'!$B$8, (10^((O20-'Master Linear Model'!$B$2)/'Master Linear Model'!$A$2)),('Master Linear Model'!$B$7/2))</f>
        <v>10</v>
      </c>
      <c r="U20" s="193">
        <f>IF(P20&lt;'Master Linear Model'!$B$8, (10^((P20-'Master Linear Model'!$B$2)/'Master Linear Model'!$A$2)),('Master Linear Model'!$B$7/2))</f>
        <v>10</v>
      </c>
      <c r="V20" s="194">
        <f t="shared" si="0"/>
        <v>10</v>
      </c>
      <c r="W20" s="194">
        <f t="shared" si="1"/>
        <v>0</v>
      </c>
      <c r="X20" s="194">
        <f>V20/M20</f>
        <v>2</v>
      </c>
      <c r="Y20" s="194">
        <f>W20/M20</f>
        <v>0</v>
      </c>
      <c r="Z20" s="194">
        <f>(X20*L20)/I20</f>
        <v>0.8</v>
      </c>
      <c r="AA20" s="194">
        <f>(Y20*L20)/I20</f>
        <v>0</v>
      </c>
      <c r="AB20" s="194">
        <f t="shared" si="2"/>
        <v>80</v>
      </c>
      <c r="AC20" s="194">
        <f t="shared" si="3"/>
        <v>0</v>
      </c>
      <c r="AD20" t="s">
        <v>1064</v>
      </c>
      <c r="AE20">
        <v>2</v>
      </c>
      <c r="AF20" t="s">
        <v>1082</v>
      </c>
      <c r="AH20" s="64" t="s">
        <v>44</v>
      </c>
      <c r="AI20" s="64" t="s">
        <v>44</v>
      </c>
      <c r="AJ20" s="200"/>
    </row>
    <row r="21" spans="1:36">
      <c r="A21" s="10" t="s">
        <v>1064</v>
      </c>
      <c r="B21" s="4" t="s">
        <v>42</v>
      </c>
      <c r="C21" s="5">
        <v>44278</v>
      </c>
      <c r="D21" s="5">
        <v>44285</v>
      </c>
      <c r="E21" s="4" t="s">
        <v>52</v>
      </c>
      <c r="F21" s="4"/>
      <c r="G21" s="4" t="s">
        <v>44</v>
      </c>
      <c r="H21" s="4" t="s">
        <v>45</v>
      </c>
      <c r="I21" s="4">
        <v>300</v>
      </c>
      <c r="J21" s="5">
        <v>44285</v>
      </c>
      <c r="K21" s="4" t="s">
        <v>46</v>
      </c>
      <c r="L21" s="4">
        <v>100</v>
      </c>
      <c r="M21" s="4">
        <v>5</v>
      </c>
      <c r="N21" s="5">
        <v>44287</v>
      </c>
      <c r="O21" s="6" t="s">
        <v>47</v>
      </c>
      <c r="P21" s="6">
        <v>38.950000000000003</v>
      </c>
      <c r="Q21" s="6">
        <v>34.39</v>
      </c>
      <c r="R21" s="6">
        <v>34.64</v>
      </c>
      <c r="T21" s="193">
        <f>IF(O21&lt;'Master Linear Model'!$B$8, (10^((O21-'Master Linear Model'!$B$2)/'Master Linear Model'!$A$2)),('Master Linear Model'!$B$7/2))</f>
        <v>10</v>
      </c>
      <c r="U21" s="193">
        <f>IF(P21&lt;'Master Linear Model'!$B$8, (10^((P21-'Master Linear Model'!$B$2)/'Master Linear Model'!$A$2)),('Master Linear Model'!$B$7/2))</f>
        <v>10</v>
      </c>
      <c r="V21" s="194">
        <f t="shared" si="0"/>
        <v>10</v>
      </c>
      <c r="W21" s="194">
        <f t="shared" si="1"/>
        <v>0</v>
      </c>
      <c r="X21" s="194">
        <f>V21/M21</f>
        <v>2</v>
      </c>
      <c r="Y21" s="194">
        <f>W21/M21</f>
        <v>0</v>
      </c>
      <c r="Z21" s="194">
        <f>(X21*L21)/I21</f>
        <v>0.66666666666666663</v>
      </c>
      <c r="AA21" s="194">
        <f>(Y21*L21)/I21</f>
        <v>0</v>
      </c>
      <c r="AB21" s="194">
        <f t="shared" si="2"/>
        <v>66.666666666666657</v>
      </c>
      <c r="AC21" s="194">
        <f t="shared" si="3"/>
        <v>0</v>
      </c>
      <c r="AD21" t="s">
        <v>1064</v>
      </c>
      <c r="AE21">
        <v>2</v>
      </c>
      <c r="AF21" t="s">
        <v>1083</v>
      </c>
      <c r="AH21" s="64" t="s">
        <v>44</v>
      </c>
      <c r="AI21" s="64" t="s">
        <v>44</v>
      </c>
      <c r="AJ21" s="200"/>
    </row>
    <row r="22" spans="1:36" s="31" customFormat="1">
      <c r="A22" s="27" t="s">
        <v>1064</v>
      </c>
      <c r="B22" s="28" t="s">
        <v>42</v>
      </c>
      <c r="C22" s="29">
        <v>44278</v>
      </c>
      <c r="D22" s="29">
        <v>44285</v>
      </c>
      <c r="E22" s="28" t="s">
        <v>50</v>
      </c>
      <c r="F22" s="28"/>
      <c r="G22" s="28" t="s">
        <v>44</v>
      </c>
      <c r="H22" s="41" t="s">
        <v>45</v>
      </c>
      <c r="I22" s="28">
        <v>50</v>
      </c>
      <c r="J22" s="29">
        <v>44285</v>
      </c>
      <c r="K22" s="28" t="s">
        <v>50</v>
      </c>
      <c r="L22" s="28">
        <v>60</v>
      </c>
      <c r="M22" s="4">
        <v>5</v>
      </c>
      <c r="N22" s="29">
        <v>44287</v>
      </c>
      <c r="O22" s="32" t="s">
        <v>47</v>
      </c>
      <c r="P22" s="32" t="s">
        <v>47</v>
      </c>
      <c r="Q22" s="32">
        <v>28.8</v>
      </c>
      <c r="R22" s="32">
        <v>28.42</v>
      </c>
      <c r="S22" s="27"/>
      <c r="T22" s="193">
        <f>IF(O22&lt;'Master Linear Model'!$B$8, (10^((O22-'Master Linear Model'!$B$2)/'Master Linear Model'!$A$2)),('Master Linear Model'!$B$7/2))</f>
        <v>10</v>
      </c>
      <c r="U22" s="193">
        <f>IF(P22&lt;'Master Linear Model'!$B$8, (10^((P22-'Master Linear Model'!$B$2)/'Master Linear Model'!$A$2)),('Master Linear Model'!$B$7/2))</f>
        <v>10</v>
      </c>
      <c r="V22" s="194">
        <f t="shared" si="0"/>
        <v>10</v>
      </c>
      <c r="W22" s="194">
        <f t="shared" si="1"/>
        <v>0</v>
      </c>
      <c r="X22" s="194">
        <f>V22/M22</f>
        <v>2</v>
      </c>
      <c r="Y22" s="194">
        <f>W22/M22</f>
        <v>0</v>
      </c>
      <c r="Z22" s="194">
        <f>(X22*L22)/I22</f>
        <v>2.4</v>
      </c>
      <c r="AA22" s="194">
        <f>(Y22*L22)/I22</f>
        <v>0</v>
      </c>
      <c r="AB22" s="194">
        <f t="shared" si="2"/>
        <v>240</v>
      </c>
      <c r="AC22" s="194">
        <f t="shared" si="3"/>
        <v>0</v>
      </c>
      <c r="AD22" s="31" t="s">
        <v>1064</v>
      </c>
      <c r="AE22" s="31">
        <v>2</v>
      </c>
      <c r="AF22" s="31" t="s">
        <v>1083</v>
      </c>
      <c r="AH22" s="64" t="s">
        <v>44</v>
      </c>
      <c r="AI22" s="64" t="s">
        <v>44</v>
      </c>
      <c r="AJ22" s="200"/>
    </row>
    <row r="23" spans="1:36">
      <c r="A23" s="10" t="s">
        <v>1087</v>
      </c>
      <c r="B23" s="4" t="s">
        <v>1088</v>
      </c>
      <c r="C23" s="5">
        <v>44284</v>
      </c>
      <c r="D23" s="5">
        <v>44285</v>
      </c>
      <c r="E23" s="4"/>
      <c r="F23" s="4"/>
      <c r="G23" s="4" t="s">
        <v>44</v>
      </c>
      <c r="H23" s="4" t="s">
        <v>45</v>
      </c>
      <c r="J23" s="5">
        <v>44285</v>
      </c>
      <c r="K23" s="4" t="s">
        <v>1089</v>
      </c>
      <c r="L23" s="4">
        <v>100</v>
      </c>
      <c r="M23" s="4">
        <v>5</v>
      </c>
      <c r="N23" s="5">
        <v>44288</v>
      </c>
      <c r="O23" s="4" t="s">
        <v>47</v>
      </c>
      <c r="P23" s="7">
        <v>38.1896757108656</v>
      </c>
      <c r="Q23" s="7">
        <v>28.265794998392401</v>
      </c>
      <c r="R23" s="7">
        <v>28.198742752402101</v>
      </c>
      <c r="S23" s="4"/>
      <c r="T23" s="193">
        <f>IF(O23&lt;'Master Linear Model'!$B$8, (10^((O23-'Master Linear Model'!$B$2)/'Master Linear Model'!$A$2)),('Master Linear Model'!$B$7/2))</f>
        <v>10</v>
      </c>
      <c r="U23" s="193">
        <f>IF(P23&lt;'Master Linear Model'!$B$8, (10^((P23-'Master Linear Model'!$B$2)/'Master Linear Model'!$A$2)),('Master Linear Model'!$B$7/2))</f>
        <v>10</v>
      </c>
      <c r="V23" s="194">
        <f t="shared" si="0"/>
        <v>10</v>
      </c>
      <c r="W23" s="194">
        <f t="shared" si="1"/>
        <v>0</v>
      </c>
      <c r="X23" s="194">
        <f>V23/M23</f>
        <v>2</v>
      </c>
      <c r="Y23" s="194">
        <f>W23/M23</f>
        <v>0</v>
      </c>
      <c r="Z23" s="194" t="e">
        <f>(X23*L23)/I23</f>
        <v>#DIV/0!</v>
      </c>
      <c r="AA23" s="194" t="e">
        <f>(Y23*L23)/I23</f>
        <v>#DIV/0!</v>
      </c>
      <c r="AB23" s="194" t="e">
        <f t="shared" si="2"/>
        <v>#DIV/0!</v>
      </c>
      <c r="AC23" s="194" t="e">
        <f t="shared" si="3"/>
        <v>#DIV/0!</v>
      </c>
      <c r="AD23" t="s">
        <v>1090</v>
      </c>
      <c r="AE23">
        <v>3</v>
      </c>
      <c r="AF23" t="s">
        <v>1081</v>
      </c>
      <c r="AH23" s="64" t="s">
        <v>44</v>
      </c>
      <c r="AI23" s="64" t="s">
        <v>44</v>
      </c>
      <c r="AJ23" s="200"/>
    </row>
    <row r="24" spans="1:36" s="31" customFormat="1">
      <c r="A24" s="27" t="s">
        <v>1091</v>
      </c>
      <c r="B24" s="28" t="s">
        <v>1088</v>
      </c>
      <c r="C24" s="29">
        <v>44284</v>
      </c>
      <c r="D24" s="29">
        <v>44285</v>
      </c>
      <c r="E24" s="28"/>
      <c r="F24" s="28"/>
      <c r="G24" s="28" t="s">
        <v>44</v>
      </c>
      <c r="H24" s="41" t="s">
        <v>45</v>
      </c>
      <c r="I24" s="28"/>
      <c r="J24" s="29">
        <v>44285</v>
      </c>
      <c r="K24" s="28" t="s">
        <v>1089</v>
      </c>
      <c r="L24" s="28">
        <v>100</v>
      </c>
      <c r="M24" s="4">
        <v>5</v>
      </c>
      <c r="N24" s="29">
        <v>44288</v>
      </c>
      <c r="O24" s="33">
        <v>38.722908988391701</v>
      </c>
      <c r="P24" s="28" t="s">
        <v>47</v>
      </c>
      <c r="Q24" s="33">
        <v>29.5593817814262</v>
      </c>
      <c r="R24" s="33">
        <v>29.212625571666798</v>
      </c>
      <c r="S24" s="28"/>
      <c r="T24" s="193">
        <f>IF(O24&lt;'Master Linear Model'!$B$8, (10^((O24-'Master Linear Model'!$B$2)/'Master Linear Model'!$A$2)),('Master Linear Model'!$B$7/2))</f>
        <v>10</v>
      </c>
      <c r="U24" s="193">
        <f>IF(P24&lt;'Master Linear Model'!$B$8, (10^((P24-'Master Linear Model'!$B$2)/'Master Linear Model'!$A$2)),('Master Linear Model'!$B$7/2))</f>
        <v>10</v>
      </c>
      <c r="V24" s="194">
        <f t="shared" si="0"/>
        <v>10</v>
      </c>
      <c r="W24" s="194">
        <f t="shared" si="1"/>
        <v>0</v>
      </c>
      <c r="X24" s="194">
        <f>V24/M24</f>
        <v>2</v>
      </c>
      <c r="Y24" s="194">
        <f>W24/M24</f>
        <v>0</v>
      </c>
      <c r="Z24" s="194" t="e">
        <f>(X24*L24)/I24</f>
        <v>#DIV/0!</v>
      </c>
      <c r="AA24" s="194" t="e">
        <f>(Y24*L24)/I24</f>
        <v>#DIV/0!</v>
      </c>
      <c r="AB24" s="194" t="e">
        <f t="shared" si="2"/>
        <v>#DIV/0!</v>
      </c>
      <c r="AC24" s="194" t="e">
        <f t="shared" si="3"/>
        <v>#DIV/0!</v>
      </c>
      <c r="AD24" s="31" t="s">
        <v>1090</v>
      </c>
      <c r="AE24" s="31">
        <v>3</v>
      </c>
      <c r="AF24" s="31" t="s">
        <v>1081</v>
      </c>
      <c r="AH24" s="64" t="s">
        <v>44</v>
      </c>
      <c r="AI24" s="64" t="s">
        <v>44</v>
      </c>
      <c r="AJ24" s="200"/>
    </row>
    <row r="25" spans="1:36">
      <c r="A25" s="10" t="s">
        <v>1047</v>
      </c>
      <c r="B25" s="4" t="s">
        <v>42</v>
      </c>
      <c r="C25" s="5">
        <v>44285</v>
      </c>
      <c r="D25" s="5">
        <v>44286</v>
      </c>
      <c r="E25" s="4" t="s">
        <v>1077</v>
      </c>
      <c r="F25" s="4"/>
      <c r="G25" s="4" t="s">
        <v>44</v>
      </c>
      <c r="H25" s="4" t="s">
        <v>45</v>
      </c>
      <c r="I25" s="4">
        <v>250</v>
      </c>
      <c r="J25" s="5">
        <v>44286</v>
      </c>
      <c r="K25" s="4" t="s">
        <v>46</v>
      </c>
      <c r="L25" s="4">
        <v>100</v>
      </c>
      <c r="M25" s="4">
        <v>5</v>
      </c>
      <c r="N25" s="5">
        <v>44287</v>
      </c>
      <c r="O25" s="4">
        <v>38.53</v>
      </c>
      <c r="P25" s="4">
        <v>37.28</v>
      </c>
      <c r="Q25" s="4">
        <v>34.15</v>
      </c>
      <c r="R25" s="6">
        <v>34.5</v>
      </c>
      <c r="T25" s="193">
        <f>IF(O25&lt;'Master Linear Model'!$B$8, (10^((O25-'Master Linear Model'!$B$2)/'Master Linear Model'!$A$2)),('Master Linear Model'!$B$7/2))</f>
        <v>10</v>
      </c>
      <c r="U25" s="193">
        <f>IF(P25&lt;'Master Linear Model'!$B$8, (10^((P25-'Master Linear Model'!$B$2)/'Master Linear Model'!$A$2)),('Master Linear Model'!$B$7/2))</f>
        <v>10</v>
      </c>
      <c r="V25" s="194">
        <f t="shared" si="0"/>
        <v>10</v>
      </c>
      <c r="W25" s="194">
        <f t="shared" si="1"/>
        <v>0</v>
      </c>
      <c r="X25" s="194">
        <f>V25/M25</f>
        <v>2</v>
      </c>
      <c r="Y25" s="194">
        <f>W25/M25</f>
        <v>0</v>
      </c>
      <c r="Z25" s="194">
        <f>(X25*L25)/I25</f>
        <v>0.8</v>
      </c>
      <c r="AA25" s="194">
        <f>(Y25*L25)/I25</f>
        <v>0</v>
      </c>
      <c r="AB25" s="194">
        <f t="shared" si="2"/>
        <v>80</v>
      </c>
      <c r="AC25" s="194">
        <f t="shared" si="3"/>
        <v>0</v>
      </c>
      <c r="AD25" t="s">
        <v>1047</v>
      </c>
      <c r="AE25">
        <v>2</v>
      </c>
      <c r="AF25" t="s">
        <v>1083</v>
      </c>
      <c r="AH25" s="64" t="s">
        <v>44</v>
      </c>
      <c r="AI25" s="64" t="s">
        <v>44</v>
      </c>
      <c r="AJ25" s="200"/>
    </row>
    <row r="26" spans="1:36">
      <c r="A26" s="10" t="s">
        <v>1047</v>
      </c>
      <c r="B26" s="4" t="s">
        <v>42</v>
      </c>
      <c r="C26" s="5">
        <v>44285</v>
      </c>
      <c r="D26" s="5">
        <v>44288</v>
      </c>
      <c r="E26" s="4" t="s">
        <v>52</v>
      </c>
      <c r="F26" s="4"/>
      <c r="G26" s="4" t="s">
        <v>44</v>
      </c>
      <c r="H26" s="4" t="s">
        <v>45</v>
      </c>
      <c r="I26" s="4">
        <v>300</v>
      </c>
      <c r="J26" s="5">
        <v>44288</v>
      </c>
      <c r="K26" s="4" t="s">
        <v>46</v>
      </c>
      <c r="L26" s="4">
        <v>100</v>
      </c>
      <c r="M26" s="4">
        <v>5</v>
      </c>
      <c r="N26" s="5">
        <v>44288</v>
      </c>
      <c r="O26" s="7">
        <v>36.711167947883702</v>
      </c>
      <c r="P26" s="7">
        <v>35.753235714532401</v>
      </c>
      <c r="Q26" s="7">
        <v>31.899889914417901</v>
      </c>
      <c r="R26" s="7">
        <v>31.659361206619501</v>
      </c>
      <c r="T26" s="193">
        <f>IF(O26&lt;'Master Linear Model'!$B$8, (10^((O26-'Master Linear Model'!$B$2)/'Master Linear Model'!$A$2)),('Master Linear Model'!$B$7/2))</f>
        <v>10</v>
      </c>
      <c r="U26" s="193">
        <f>IF(P26&lt;'Master Linear Model'!$B$8, (10^((P26-'Master Linear Model'!$B$2)/'Master Linear Model'!$A$2)),('Master Linear Model'!$B$7/2))</f>
        <v>21.261093440213845</v>
      </c>
      <c r="V26" s="194">
        <f t="shared" si="0"/>
        <v>15.630546720106922</v>
      </c>
      <c r="W26" s="194">
        <f t="shared" si="1"/>
        <v>7.962795535150561</v>
      </c>
      <c r="X26" s="194">
        <f>V26/M26</f>
        <v>3.1261093440213843</v>
      </c>
      <c r="Y26" s="194">
        <f>W26/M26</f>
        <v>1.5925591070301122</v>
      </c>
      <c r="Z26" s="194">
        <f>(X26*L26)/I26</f>
        <v>1.042036448007128</v>
      </c>
      <c r="AA26" s="194">
        <f>(Y26*L26)/I26</f>
        <v>0.53085303567670405</v>
      </c>
      <c r="AB26" s="194">
        <f t="shared" si="2"/>
        <v>104.20364480071281</v>
      </c>
      <c r="AC26" s="194">
        <f t="shared" si="3"/>
        <v>53.085303567670408</v>
      </c>
      <c r="AD26" t="s">
        <v>1047</v>
      </c>
      <c r="AE26">
        <v>2</v>
      </c>
      <c r="AF26" t="s">
        <v>1081</v>
      </c>
      <c r="AH26" s="64" t="s">
        <v>44</v>
      </c>
      <c r="AI26" s="64" t="s">
        <v>44</v>
      </c>
      <c r="AJ26" s="200"/>
    </row>
    <row r="27" spans="1:36">
      <c r="A27" s="10" t="s">
        <v>1047</v>
      </c>
      <c r="B27" s="4" t="s">
        <v>42</v>
      </c>
      <c r="C27" s="5">
        <v>44285</v>
      </c>
      <c r="D27" s="5">
        <v>44288</v>
      </c>
      <c r="E27" s="4" t="s">
        <v>50</v>
      </c>
      <c r="F27" s="4"/>
      <c r="G27" s="4" t="s">
        <v>44</v>
      </c>
      <c r="H27" s="4" t="s">
        <v>45</v>
      </c>
      <c r="I27" s="4">
        <v>50</v>
      </c>
      <c r="J27" s="5">
        <v>44288</v>
      </c>
      <c r="K27" s="4" t="s">
        <v>50</v>
      </c>
      <c r="L27" s="4">
        <v>60</v>
      </c>
      <c r="M27" s="4">
        <v>5</v>
      </c>
      <c r="N27" s="5">
        <v>44288</v>
      </c>
      <c r="O27" s="7">
        <v>37.1237067192803</v>
      </c>
      <c r="P27" s="7">
        <v>37.129154072825003</v>
      </c>
      <c r="Q27" s="7">
        <v>30.672493580854201</v>
      </c>
      <c r="R27" s="7">
        <v>31.0765293930375</v>
      </c>
      <c r="T27" s="193">
        <f>IF(O27&lt;'Master Linear Model'!$B$8, (10^((O27-'Master Linear Model'!$B$2)/'Master Linear Model'!$A$2)),('Master Linear Model'!$B$7/2))</f>
        <v>10</v>
      </c>
      <c r="U27" s="193">
        <f>IF(P27&lt;'Master Linear Model'!$B$8, (10^((P27-'Master Linear Model'!$B$2)/'Master Linear Model'!$A$2)),('Master Linear Model'!$B$7/2))</f>
        <v>10</v>
      </c>
      <c r="V27" s="194">
        <f t="shared" si="0"/>
        <v>10</v>
      </c>
      <c r="W27" s="194">
        <f t="shared" si="1"/>
        <v>0</v>
      </c>
      <c r="X27" s="194">
        <f>V27/M27</f>
        <v>2</v>
      </c>
      <c r="Y27" s="194">
        <f>W27/M27</f>
        <v>0</v>
      </c>
      <c r="Z27" s="194">
        <f>(X27*L27)/I27</f>
        <v>2.4</v>
      </c>
      <c r="AA27" s="194">
        <f>(Y27*L27)/I27</f>
        <v>0</v>
      </c>
      <c r="AB27" s="194">
        <f t="shared" si="2"/>
        <v>240</v>
      </c>
      <c r="AC27" s="194">
        <f t="shared" si="3"/>
        <v>0</v>
      </c>
      <c r="AD27" t="s">
        <v>1047</v>
      </c>
      <c r="AE27">
        <v>2</v>
      </c>
      <c r="AF27" t="s">
        <v>1081</v>
      </c>
      <c r="AH27" s="64" t="s">
        <v>44</v>
      </c>
      <c r="AI27" s="64" t="s">
        <v>44</v>
      </c>
      <c r="AJ27" s="200"/>
    </row>
    <row r="28" spans="1:36">
      <c r="A28" s="10" t="s">
        <v>1050</v>
      </c>
      <c r="B28" s="4" t="s">
        <v>42</v>
      </c>
      <c r="C28" s="5">
        <v>44285</v>
      </c>
      <c r="D28" s="5">
        <v>44286</v>
      </c>
      <c r="E28" s="4" t="s">
        <v>1077</v>
      </c>
      <c r="F28" s="4"/>
      <c r="G28" s="4" t="s">
        <v>44</v>
      </c>
      <c r="H28" s="4" t="s">
        <v>45</v>
      </c>
      <c r="I28" s="4">
        <v>250</v>
      </c>
      <c r="J28" s="5">
        <v>44286</v>
      </c>
      <c r="K28" s="4" t="s">
        <v>46</v>
      </c>
      <c r="L28" s="4">
        <v>100</v>
      </c>
      <c r="M28" s="4">
        <v>5</v>
      </c>
      <c r="N28" s="5">
        <v>44287</v>
      </c>
      <c r="O28" s="4">
        <v>36.68</v>
      </c>
      <c r="P28" s="4">
        <v>40.409999999999997</v>
      </c>
      <c r="Q28" s="4">
        <v>34.630000000000003</v>
      </c>
      <c r="R28" s="4">
        <v>34.81</v>
      </c>
      <c r="T28" s="193">
        <f>IF(O28&lt;'Master Linear Model'!$B$8, (10^((O28-'Master Linear Model'!$B$2)/'Master Linear Model'!$A$2)),('Master Linear Model'!$B$7/2))</f>
        <v>10</v>
      </c>
      <c r="U28" s="193">
        <f>IF(P28&lt;'Master Linear Model'!$B$8, (10^((P28-'Master Linear Model'!$B$2)/'Master Linear Model'!$A$2)),('Master Linear Model'!$B$7/2))</f>
        <v>10</v>
      </c>
      <c r="V28" s="194">
        <f t="shared" si="0"/>
        <v>10</v>
      </c>
      <c r="W28" s="194">
        <f t="shared" si="1"/>
        <v>0</v>
      </c>
      <c r="X28" s="194">
        <f>V28/M28</f>
        <v>2</v>
      </c>
      <c r="Y28" s="194">
        <f>W28/M28</f>
        <v>0</v>
      </c>
      <c r="Z28" s="194">
        <f>(X28*L28)/I28</f>
        <v>0.8</v>
      </c>
      <c r="AA28" s="194">
        <f>(Y28*L28)/I28</f>
        <v>0</v>
      </c>
      <c r="AB28" s="194">
        <f t="shared" si="2"/>
        <v>80</v>
      </c>
      <c r="AC28" s="194">
        <f t="shared" si="3"/>
        <v>0</v>
      </c>
      <c r="AD28" t="s">
        <v>1050</v>
      </c>
      <c r="AE28">
        <v>2</v>
      </c>
      <c r="AF28" t="s">
        <v>1083</v>
      </c>
      <c r="AH28" s="64" t="s">
        <v>44</v>
      </c>
      <c r="AI28" s="64" t="s">
        <v>44</v>
      </c>
      <c r="AJ28" s="200"/>
    </row>
    <row r="29" spans="1:36">
      <c r="A29" s="10" t="s">
        <v>1064</v>
      </c>
      <c r="B29" s="4" t="s">
        <v>42</v>
      </c>
      <c r="C29" s="5">
        <v>44285</v>
      </c>
      <c r="D29" s="5">
        <v>44288</v>
      </c>
      <c r="E29" s="4" t="s">
        <v>52</v>
      </c>
      <c r="F29" s="4"/>
      <c r="G29" s="4" t="s">
        <v>44</v>
      </c>
      <c r="H29" s="4" t="s">
        <v>45</v>
      </c>
      <c r="I29" s="4">
        <v>300</v>
      </c>
      <c r="J29" s="5">
        <v>44288</v>
      </c>
      <c r="K29" s="4" t="s">
        <v>46</v>
      </c>
      <c r="L29" s="4">
        <v>100</v>
      </c>
      <c r="M29" s="4">
        <v>5</v>
      </c>
      <c r="N29" s="5">
        <v>44288</v>
      </c>
      <c r="O29" s="7">
        <v>34.489163692560602</v>
      </c>
      <c r="P29" s="7">
        <v>33.7403952385393</v>
      </c>
      <c r="Q29" s="7">
        <v>31.018852834514899</v>
      </c>
      <c r="R29" s="7">
        <v>30.996520752700601</v>
      </c>
      <c r="T29" s="193">
        <f>IF(O29&lt;'Master Linear Model'!$B$8, (10^((O29-'Master Linear Model'!$B$2)/'Master Linear Model'!$A$2)),('Master Linear Model'!$B$7/2))</f>
        <v>47.224853459026754</v>
      </c>
      <c r="U29" s="193">
        <f>IF(P29&lt;'Master Linear Model'!$B$8, (10^((P29-'Master Linear Model'!$B$2)/'Master Linear Model'!$A$2)),('Master Linear Model'!$B$7/2))</f>
        <v>75.765063879314695</v>
      </c>
      <c r="V29" s="194">
        <f t="shared" si="0"/>
        <v>61.494958669170728</v>
      </c>
      <c r="W29" s="194">
        <f t="shared" si="1"/>
        <v>20.180976324676553</v>
      </c>
      <c r="X29" s="194">
        <f>V29/M29</f>
        <v>12.298991733834146</v>
      </c>
      <c r="Y29" s="194">
        <f>W29/M29</f>
        <v>4.0361952649353103</v>
      </c>
      <c r="Z29" s="194">
        <f>(X29*L29)/I29</f>
        <v>4.0996639112780482</v>
      </c>
      <c r="AA29" s="194">
        <f>(Y29*L29)/I29</f>
        <v>1.3453984216451036</v>
      </c>
      <c r="AB29" s="194">
        <f t="shared" si="2"/>
        <v>409.9663911278048</v>
      </c>
      <c r="AC29" s="194">
        <f t="shared" si="3"/>
        <v>134.53984216451036</v>
      </c>
      <c r="AD29" t="s">
        <v>1050</v>
      </c>
      <c r="AE29">
        <v>2</v>
      </c>
      <c r="AF29" t="s">
        <v>1081</v>
      </c>
      <c r="AH29" s="64" t="s">
        <v>44</v>
      </c>
      <c r="AI29" s="64" t="s">
        <v>44</v>
      </c>
      <c r="AJ29" s="200"/>
    </row>
    <row r="30" spans="1:36">
      <c r="A30" s="10" t="s">
        <v>1064</v>
      </c>
      <c r="B30" s="4" t="s">
        <v>42</v>
      </c>
      <c r="C30" s="5">
        <v>44285</v>
      </c>
      <c r="D30" s="5">
        <v>44286</v>
      </c>
      <c r="E30" s="4" t="s">
        <v>1085</v>
      </c>
      <c r="F30" s="4"/>
      <c r="G30" s="4" t="s">
        <v>44</v>
      </c>
      <c r="H30" s="4" t="s">
        <v>45</v>
      </c>
      <c r="I30" s="4">
        <v>100</v>
      </c>
      <c r="J30" s="5">
        <v>44286</v>
      </c>
      <c r="K30" s="4" t="s">
        <v>1085</v>
      </c>
      <c r="L30" s="4">
        <v>100</v>
      </c>
      <c r="M30" s="4">
        <v>5</v>
      </c>
      <c r="N30" s="5">
        <v>44288</v>
      </c>
      <c r="O30" s="4" t="s">
        <v>47</v>
      </c>
      <c r="P30" s="4" t="s">
        <v>47</v>
      </c>
      <c r="Q30" s="7">
        <v>43.344536103793601</v>
      </c>
      <c r="R30" s="7"/>
      <c r="T30" s="193">
        <f>IF(O30&lt;'Master Linear Model'!$B$8, (10^((O30-'Master Linear Model'!$B$2)/'Master Linear Model'!$A$2)),('Master Linear Model'!$B$7/2))</f>
        <v>10</v>
      </c>
      <c r="U30" s="193">
        <f>IF(P30&lt;'Master Linear Model'!$B$8, (10^((P30-'Master Linear Model'!$B$2)/'Master Linear Model'!$A$2)),('Master Linear Model'!$B$7/2))</f>
        <v>10</v>
      </c>
      <c r="V30" s="194">
        <f t="shared" si="0"/>
        <v>10</v>
      </c>
      <c r="W30" s="194">
        <f t="shared" si="1"/>
        <v>0</v>
      </c>
      <c r="X30" s="194">
        <f>V30/M30</f>
        <v>2</v>
      </c>
      <c r="Y30" s="194">
        <f>W30/M30</f>
        <v>0</v>
      </c>
      <c r="Z30" s="194">
        <f>(X30*L30)/I30</f>
        <v>2</v>
      </c>
      <c r="AA30" s="194">
        <f>(Y30*L30)/I30</f>
        <v>0</v>
      </c>
      <c r="AB30" s="194">
        <f t="shared" si="2"/>
        <v>200</v>
      </c>
      <c r="AC30" s="194">
        <f t="shared" si="3"/>
        <v>0</v>
      </c>
      <c r="AD30" t="s">
        <v>1050</v>
      </c>
      <c r="AE30">
        <v>2</v>
      </c>
      <c r="AF30" t="s">
        <v>1081</v>
      </c>
      <c r="AH30" s="64" t="s">
        <v>44</v>
      </c>
      <c r="AI30" s="64" t="s">
        <v>44</v>
      </c>
      <c r="AJ30" s="200"/>
    </row>
    <row r="31" spans="1:36">
      <c r="A31" s="10" t="s">
        <v>1064</v>
      </c>
      <c r="B31" s="4" t="s">
        <v>42</v>
      </c>
      <c r="C31" s="5">
        <v>44285</v>
      </c>
      <c r="D31" s="5">
        <v>44288</v>
      </c>
      <c r="E31" s="4" t="s">
        <v>136</v>
      </c>
      <c r="F31" s="4"/>
      <c r="G31" s="4" t="s">
        <v>44</v>
      </c>
      <c r="H31" s="4" t="s">
        <v>45</v>
      </c>
      <c r="I31" s="4">
        <v>50</v>
      </c>
      <c r="J31" s="5">
        <v>44288</v>
      </c>
      <c r="K31" s="4" t="s">
        <v>50</v>
      </c>
      <c r="L31" s="4">
        <v>60</v>
      </c>
      <c r="M31" s="4">
        <v>5</v>
      </c>
      <c r="N31" s="5">
        <v>44288</v>
      </c>
      <c r="O31" s="4" t="s">
        <v>47</v>
      </c>
      <c r="P31" s="4" t="s">
        <v>47</v>
      </c>
      <c r="Q31" s="7">
        <v>32.0474868168087</v>
      </c>
      <c r="R31" s="7">
        <v>31.927223092195799</v>
      </c>
      <c r="T31" s="193">
        <f>IF(O31&lt;'Master Linear Model'!$B$8, (10^((O31-'Master Linear Model'!$B$2)/'Master Linear Model'!$A$2)),('Master Linear Model'!$B$7/2))</f>
        <v>10</v>
      </c>
      <c r="U31" s="193">
        <f>IF(P31&lt;'Master Linear Model'!$B$8, (10^((P31-'Master Linear Model'!$B$2)/'Master Linear Model'!$A$2)),('Master Linear Model'!$B$7/2))</f>
        <v>10</v>
      </c>
      <c r="V31" s="194">
        <f t="shared" si="0"/>
        <v>10</v>
      </c>
      <c r="W31" s="194">
        <f t="shared" si="1"/>
        <v>0</v>
      </c>
      <c r="X31" s="194">
        <f>V31/M31</f>
        <v>2</v>
      </c>
      <c r="Y31" s="194">
        <f>W31/M31</f>
        <v>0</v>
      </c>
      <c r="Z31" s="194">
        <f>(X31*L31)/I31</f>
        <v>2.4</v>
      </c>
      <c r="AA31" s="194">
        <f>(Y31*L31)/I31</f>
        <v>0</v>
      </c>
      <c r="AB31" s="194">
        <f t="shared" si="2"/>
        <v>240</v>
      </c>
      <c r="AC31" s="194">
        <f t="shared" si="3"/>
        <v>0</v>
      </c>
      <c r="AD31" t="s">
        <v>1050</v>
      </c>
      <c r="AE31">
        <v>2</v>
      </c>
      <c r="AF31" t="s">
        <v>1081</v>
      </c>
      <c r="AH31" s="64" t="s">
        <v>44</v>
      </c>
      <c r="AI31" s="64" t="s">
        <v>44</v>
      </c>
      <c r="AJ31" s="200"/>
    </row>
    <row r="32" spans="1:36">
      <c r="A32" s="10" t="s">
        <v>1064</v>
      </c>
      <c r="B32" s="4" t="s">
        <v>42</v>
      </c>
      <c r="C32" s="5">
        <v>44285</v>
      </c>
      <c r="D32" s="5">
        <v>44291</v>
      </c>
      <c r="E32" s="4" t="s">
        <v>136</v>
      </c>
      <c r="F32" s="4"/>
      <c r="G32" s="4" t="s">
        <v>44</v>
      </c>
      <c r="H32" s="4" t="s">
        <v>45</v>
      </c>
      <c r="I32" s="4">
        <v>50</v>
      </c>
      <c r="J32" s="5">
        <v>44291</v>
      </c>
      <c r="K32" s="4" t="s">
        <v>50</v>
      </c>
      <c r="L32" s="4">
        <v>60</v>
      </c>
      <c r="M32" s="4">
        <v>5</v>
      </c>
      <c r="N32" s="5">
        <v>44294</v>
      </c>
      <c r="O32" s="7">
        <v>38.43</v>
      </c>
      <c r="P32" s="7">
        <v>37</v>
      </c>
      <c r="Q32" s="7">
        <v>34.840000000000003</v>
      </c>
      <c r="R32" s="7">
        <v>35.090000000000003</v>
      </c>
      <c r="T32" s="193">
        <f>IF(O32&lt;'Master Linear Model'!$B$8, (10^((O32-'Master Linear Model'!$B$2)/'Master Linear Model'!$A$2)),('Master Linear Model'!$B$7/2))</f>
        <v>10</v>
      </c>
      <c r="U32" s="193">
        <f>IF(P32&lt;'Master Linear Model'!$B$8, (10^((P32-'Master Linear Model'!$B$2)/'Master Linear Model'!$A$2)),('Master Linear Model'!$B$7/2))</f>
        <v>10</v>
      </c>
      <c r="V32" s="194">
        <f t="shared" si="0"/>
        <v>10</v>
      </c>
      <c r="W32" s="194">
        <f t="shared" si="1"/>
        <v>0</v>
      </c>
      <c r="X32" s="194">
        <f>V32/M32</f>
        <v>2</v>
      </c>
      <c r="Y32" s="194">
        <f>W32/M32</f>
        <v>0</v>
      </c>
      <c r="Z32" s="194">
        <f>(X32*L32)/I32</f>
        <v>2.4</v>
      </c>
      <c r="AA32" s="194">
        <f>(Y32*L32)/I32</f>
        <v>0</v>
      </c>
      <c r="AB32" s="194">
        <f t="shared" si="2"/>
        <v>240</v>
      </c>
      <c r="AC32" s="194">
        <f t="shared" si="3"/>
        <v>0</v>
      </c>
      <c r="AD32" t="s">
        <v>1050</v>
      </c>
      <c r="AE32">
        <v>2</v>
      </c>
      <c r="AF32" t="s">
        <v>48</v>
      </c>
      <c r="AH32" s="64" t="s">
        <v>44</v>
      </c>
      <c r="AI32" s="64" t="s">
        <v>44</v>
      </c>
      <c r="AJ32" s="200"/>
    </row>
    <row r="33" spans="1:36">
      <c r="A33" s="10" t="s">
        <v>1052</v>
      </c>
      <c r="B33" s="4" t="s">
        <v>42</v>
      </c>
      <c r="C33" s="5">
        <v>44285</v>
      </c>
      <c r="D33" s="5">
        <v>44286</v>
      </c>
      <c r="E33" s="4" t="s">
        <v>1077</v>
      </c>
      <c r="F33" s="4"/>
      <c r="G33" s="4" t="s">
        <v>44</v>
      </c>
      <c r="H33" s="4" t="s">
        <v>45</v>
      </c>
      <c r="I33" s="4">
        <v>250</v>
      </c>
      <c r="J33" s="5">
        <v>44286</v>
      </c>
      <c r="K33" s="4" t="s">
        <v>46</v>
      </c>
      <c r="L33" s="4">
        <v>100</v>
      </c>
      <c r="M33" s="4">
        <v>5</v>
      </c>
      <c r="N33" s="5">
        <v>44287</v>
      </c>
      <c r="O33" s="4" t="s">
        <v>56</v>
      </c>
      <c r="P33" s="4" t="s">
        <v>56</v>
      </c>
      <c r="Q33" s="4" t="s">
        <v>56</v>
      </c>
      <c r="R33" s="4" t="s">
        <v>56</v>
      </c>
      <c r="S33" s="10" t="s">
        <v>63</v>
      </c>
      <c r="T33" s="193">
        <f>IF(O33&lt;'Master Linear Model'!$B$8, (10^((O33-'Master Linear Model'!$B$2)/'Master Linear Model'!$A$2)),('Master Linear Model'!$B$7/2))</f>
        <v>10</v>
      </c>
      <c r="U33" s="193">
        <f>IF(P33&lt;'Master Linear Model'!$B$8, (10^((P33-'Master Linear Model'!$B$2)/'Master Linear Model'!$A$2)),('Master Linear Model'!$B$7/2))</f>
        <v>10</v>
      </c>
      <c r="V33" s="194">
        <f t="shared" si="0"/>
        <v>10</v>
      </c>
      <c r="W33" s="194">
        <f t="shared" si="1"/>
        <v>0</v>
      </c>
      <c r="X33" s="194">
        <f>V33/M33</f>
        <v>2</v>
      </c>
      <c r="Y33" s="194">
        <f>W33/M33</f>
        <v>0</v>
      </c>
      <c r="Z33" s="194">
        <f>(X33*L33)/I33</f>
        <v>0.8</v>
      </c>
      <c r="AA33" s="194">
        <f>(Y33*L33)/I33</f>
        <v>0</v>
      </c>
      <c r="AB33" s="194">
        <f t="shared" si="2"/>
        <v>80</v>
      </c>
      <c r="AC33" s="194">
        <f t="shared" si="3"/>
        <v>0</v>
      </c>
      <c r="AD33" t="s">
        <v>1052</v>
      </c>
      <c r="AE33">
        <v>2</v>
      </c>
      <c r="AF33" t="s">
        <v>1083</v>
      </c>
      <c r="AH33" s="64" t="s">
        <v>44</v>
      </c>
      <c r="AI33" s="64" t="s">
        <v>44</v>
      </c>
      <c r="AJ33" s="200"/>
    </row>
    <row r="34" spans="1:36">
      <c r="A34" s="10" t="s">
        <v>1052</v>
      </c>
      <c r="B34" s="4" t="s">
        <v>42</v>
      </c>
      <c r="C34" s="5">
        <v>44285</v>
      </c>
      <c r="D34" s="5">
        <v>44286</v>
      </c>
      <c r="E34" s="4" t="s">
        <v>52</v>
      </c>
      <c r="F34" s="4"/>
      <c r="G34" s="4" t="s">
        <v>44</v>
      </c>
      <c r="H34" s="4" t="s">
        <v>45</v>
      </c>
      <c r="I34" s="4">
        <v>278</v>
      </c>
      <c r="J34" s="5">
        <v>44286</v>
      </c>
      <c r="K34" s="4" t="s">
        <v>46</v>
      </c>
      <c r="L34" s="4">
        <v>100</v>
      </c>
      <c r="M34" s="4">
        <v>5</v>
      </c>
      <c r="N34" s="5">
        <v>44287</v>
      </c>
      <c r="O34" s="4" t="s">
        <v>47</v>
      </c>
      <c r="P34" s="4" t="s">
        <v>47</v>
      </c>
      <c r="Q34" s="7">
        <v>35.43</v>
      </c>
      <c r="R34" s="7">
        <v>34.82</v>
      </c>
      <c r="T34" s="193">
        <f>IF(O34&lt;'Master Linear Model'!$B$8, (10^((O34-'Master Linear Model'!$B$2)/'Master Linear Model'!$A$2)),('Master Linear Model'!$B$7/2))</f>
        <v>10</v>
      </c>
      <c r="U34" s="193">
        <f>IF(P34&lt;'Master Linear Model'!$B$8, (10^((P34-'Master Linear Model'!$B$2)/'Master Linear Model'!$A$2)),('Master Linear Model'!$B$7/2))</f>
        <v>10</v>
      </c>
      <c r="V34" s="194">
        <f t="shared" si="0"/>
        <v>10</v>
      </c>
      <c r="W34" s="194">
        <f t="shared" si="1"/>
        <v>0</v>
      </c>
      <c r="X34" s="194">
        <f>V34/M34</f>
        <v>2</v>
      </c>
      <c r="Y34" s="194">
        <f>W34/M34</f>
        <v>0</v>
      </c>
      <c r="Z34" s="194">
        <f>(X34*L34)/I34</f>
        <v>0.71942446043165464</v>
      </c>
      <c r="AA34" s="194">
        <f>(Y34*L34)/I34</f>
        <v>0</v>
      </c>
      <c r="AB34" s="194">
        <f t="shared" si="2"/>
        <v>71.942446043165461</v>
      </c>
      <c r="AC34" s="194">
        <f t="shared" si="3"/>
        <v>0</v>
      </c>
      <c r="AD34" t="s">
        <v>1052</v>
      </c>
      <c r="AE34">
        <v>2</v>
      </c>
      <c r="AF34" t="s">
        <v>1083</v>
      </c>
      <c r="AH34" s="64" t="s">
        <v>44</v>
      </c>
      <c r="AI34" s="64" t="s">
        <v>44</v>
      </c>
      <c r="AJ34" s="200"/>
    </row>
    <row r="35" spans="1:36">
      <c r="A35" s="10" t="s">
        <v>1052</v>
      </c>
      <c r="B35" s="4" t="s">
        <v>42</v>
      </c>
      <c r="C35" s="5">
        <v>44285</v>
      </c>
      <c r="D35" s="5">
        <v>44286</v>
      </c>
      <c r="E35" s="4" t="s">
        <v>1085</v>
      </c>
      <c r="F35" s="4"/>
      <c r="G35" s="4" t="s">
        <v>44</v>
      </c>
      <c r="H35" s="4" t="s">
        <v>45</v>
      </c>
      <c r="I35" s="4">
        <v>100</v>
      </c>
      <c r="J35" s="5">
        <v>44286</v>
      </c>
      <c r="K35" s="4" t="s">
        <v>1085</v>
      </c>
      <c r="L35" s="4">
        <v>100</v>
      </c>
      <c r="M35" s="4">
        <v>5</v>
      </c>
      <c r="N35" s="5">
        <v>44288</v>
      </c>
      <c r="O35" s="4" t="s">
        <v>47</v>
      </c>
      <c r="P35" s="4" t="s">
        <v>47</v>
      </c>
      <c r="Q35" s="7">
        <v>35.000396402004903</v>
      </c>
      <c r="R35" s="7">
        <v>35.148149434481702</v>
      </c>
      <c r="T35" s="193">
        <f>IF(O35&lt;'Master Linear Model'!$B$8, (10^((O35-'Master Linear Model'!$B$2)/'Master Linear Model'!$A$2)),('Master Linear Model'!$B$7/2))</f>
        <v>10</v>
      </c>
      <c r="U35" s="193">
        <f>IF(P35&lt;'Master Linear Model'!$B$8, (10^((P35-'Master Linear Model'!$B$2)/'Master Linear Model'!$A$2)),('Master Linear Model'!$B$7/2))</f>
        <v>10</v>
      </c>
      <c r="V35" s="194">
        <f t="shared" si="0"/>
        <v>10</v>
      </c>
      <c r="W35" s="194">
        <f t="shared" si="1"/>
        <v>0</v>
      </c>
      <c r="X35" s="194">
        <f>V35/M35</f>
        <v>2</v>
      </c>
      <c r="Y35" s="194">
        <f>W35/M35</f>
        <v>0</v>
      </c>
      <c r="Z35" s="194">
        <f>(X35*L35)/I35</f>
        <v>2</v>
      </c>
      <c r="AA35" s="194">
        <f>(Y35*L35)/I35</f>
        <v>0</v>
      </c>
      <c r="AB35" s="194">
        <f t="shared" si="2"/>
        <v>200</v>
      </c>
      <c r="AC35" s="194">
        <f t="shared" si="3"/>
        <v>0</v>
      </c>
      <c r="AD35" t="s">
        <v>1052</v>
      </c>
      <c r="AE35">
        <v>2</v>
      </c>
      <c r="AF35" t="s">
        <v>1081</v>
      </c>
      <c r="AH35" s="64" t="s">
        <v>44</v>
      </c>
      <c r="AI35" s="64" t="s">
        <v>44</v>
      </c>
      <c r="AJ35" s="200"/>
    </row>
    <row r="36" spans="1:36">
      <c r="A36" s="10" t="s">
        <v>1052</v>
      </c>
      <c r="B36" s="4" t="s">
        <v>42</v>
      </c>
      <c r="C36" s="5">
        <v>44285</v>
      </c>
      <c r="D36" s="5">
        <v>44291</v>
      </c>
      <c r="E36" s="4" t="s">
        <v>136</v>
      </c>
      <c r="F36" s="4"/>
      <c r="G36" s="4" t="s">
        <v>44</v>
      </c>
      <c r="H36" s="4" t="s">
        <v>45</v>
      </c>
      <c r="I36" s="4">
        <v>50</v>
      </c>
      <c r="J36" s="5">
        <v>44291</v>
      </c>
      <c r="K36" s="4" t="s">
        <v>50</v>
      </c>
      <c r="L36" s="4">
        <v>60</v>
      </c>
      <c r="M36" s="4">
        <v>5</v>
      </c>
      <c r="N36" s="5">
        <v>44294</v>
      </c>
      <c r="O36" s="7" t="s">
        <v>47</v>
      </c>
      <c r="P36" s="7" t="s">
        <v>47</v>
      </c>
      <c r="Q36" s="7">
        <v>37.950000000000003</v>
      </c>
      <c r="R36" s="7">
        <v>36.99</v>
      </c>
      <c r="T36" s="193">
        <f>IF(O36&lt;'Master Linear Model'!$B$8, (10^((O36-'Master Linear Model'!$B$2)/'Master Linear Model'!$A$2)),('Master Linear Model'!$B$7/2))</f>
        <v>10</v>
      </c>
      <c r="U36" s="193">
        <f>IF(P36&lt;'Master Linear Model'!$B$8, (10^((P36-'Master Linear Model'!$B$2)/'Master Linear Model'!$A$2)),('Master Linear Model'!$B$7/2))</f>
        <v>10</v>
      </c>
      <c r="V36" s="194">
        <f t="shared" si="0"/>
        <v>10</v>
      </c>
      <c r="W36" s="194">
        <f t="shared" si="1"/>
        <v>0</v>
      </c>
      <c r="X36" s="194">
        <f>V36/M36</f>
        <v>2</v>
      </c>
      <c r="Y36" s="194">
        <f>W36/M36</f>
        <v>0</v>
      </c>
      <c r="Z36" s="194">
        <f>(X36*L36)/I36</f>
        <v>2.4</v>
      </c>
      <c r="AA36" s="194">
        <f>(Y36*L36)/I36</f>
        <v>0</v>
      </c>
      <c r="AB36" s="194">
        <f t="shared" si="2"/>
        <v>240</v>
      </c>
      <c r="AC36" s="194">
        <f t="shared" si="3"/>
        <v>0</v>
      </c>
      <c r="AD36" t="s">
        <v>1052</v>
      </c>
      <c r="AE36">
        <v>2</v>
      </c>
      <c r="AF36" t="s">
        <v>48</v>
      </c>
      <c r="AH36" s="64" t="s">
        <v>44</v>
      </c>
      <c r="AI36" s="64" t="s">
        <v>44</v>
      </c>
      <c r="AJ36" s="200"/>
    </row>
    <row r="37" spans="1:36">
      <c r="A37" s="10" t="s">
        <v>1056</v>
      </c>
      <c r="B37" s="4" t="s">
        <v>42</v>
      </c>
      <c r="C37" s="5">
        <v>44285</v>
      </c>
      <c r="D37" s="5">
        <v>44286</v>
      </c>
      <c r="E37" s="4" t="s">
        <v>1077</v>
      </c>
      <c r="F37" s="4"/>
      <c r="G37" s="4" t="s">
        <v>44</v>
      </c>
      <c r="H37" s="4" t="s">
        <v>45</v>
      </c>
      <c r="I37" s="4">
        <v>250</v>
      </c>
      <c r="J37" s="5">
        <v>44286</v>
      </c>
      <c r="K37" s="4" t="s">
        <v>46</v>
      </c>
      <c r="L37" s="4">
        <v>100</v>
      </c>
      <c r="M37" s="4">
        <v>5</v>
      </c>
      <c r="N37" s="5">
        <v>44287</v>
      </c>
      <c r="O37" s="4">
        <v>36.21</v>
      </c>
      <c r="P37" s="4">
        <v>37.61</v>
      </c>
      <c r="Q37" s="4">
        <v>33.479999999999997</v>
      </c>
      <c r="R37" s="4">
        <v>33.54</v>
      </c>
      <c r="T37" s="193">
        <f>IF(O37&lt;'Master Linear Model'!$B$8, (10^((O37-'Master Linear Model'!$B$2)/'Master Linear Model'!$A$2)),('Master Linear Model'!$B$7/2))</f>
        <v>10</v>
      </c>
      <c r="U37" s="193">
        <f>IF(P37&lt;'Master Linear Model'!$B$8, (10^((P37-'Master Linear Model'!$B$2)/'Master Linear Model'!$A$2)),('Master Linear Model'!$B$7/2))</f>
        <v>10</v>
      </c>
      <c r="V37" s="194">
        <f t="shared" si="0"/>
        <v>10</v>
      </c>
      <c r="W37" s="194">
        <f t="shared" si="1"/>
        <v>0</v>
      </c>
      <c r="X37" s="194">
        <f>V37/M37</f>
        <v>2</v>
      </c>
      <c r="Y37" s="194">
        <f>W37/M37</f>
        <v>0</v>
      </c>
      <c r="Z37" s="194">
        <f>(X37*L37)/I37</f>
        <v>0.8</v>
      </c>
      <c r="AA37" s="194">
        <f>(Y37*L37)/I37</f>
        <v>0</v>
      </c>
      <c r="AB37" s="194">
        <f t="shared" si="2"/>
        <v>80</v>
      </c>
      <c r="AC37" s="194">
        <f t="shared" si="3"/>
        <v>0</v>
      </c>
      <c r="AD37" t="s">
        <v>1056</v>
      </c>
      <c r="AE37">
        <v>2</v>
      </c>
      <c r="AF37" t="s">
        <v>1083</v>
      </c>
      <c r="AH37" s="64" t="s">
        <v>44</v>
      </c>
      <c r="AI37" s="64" t="s">
        <v>44</v>
      </c>
      <c r="AJ37" s="200"/>
    </row>
    <row r="38" spans="1:36">
      <c r="A38" s="10" t="s">
        <v>1056</v>
      </c>
      <c r="B38" s="4" t="s">
        <v>42</v>
      </c>
      <c r="C38" s="5">
        <v>44285</v>
      </c>
      <c r="D38" s="5">
        <v>44287</v>
      </c>
      <c r="E38" s="4" t="s">
        <v>52</v>
      </c>
      <c r="F38" s="4"/>
      <c r="G38" s="4" t="s">
        <v>44</v>
      </c>
      <c r="H38" s="4" t="s">
        <v>45</v>
      </c>
      <c r="I38" s="4">
        <v>300</v>
      </c>
      <c r="J38" s="5">
        <v>44287</v>
      </c>
      <c r="K38" s="4" t="s">
        <v>46</v>
      </c>
      <c r="L38" s="4">
        <v>100</v>
      </c>
      <c r="M38" s="4">
        <v>5</v>
      </c>
      <c r="N38" s="5">
        <v>44288</v>
      </c>
      <c r="O38" s="7">
        <v>34.742091680835102</v>
      </c>
      <c r="P38" s="7">
        <v>34.902124928017699</v>
      </c>
      <c r="Q38" s="7">
        <v>31.661475364951901</v>
      </c>
      <c r="R38" s="7">
        <v>31.6459539518318</v>
      </c>
      <c r="T38" s="193">
        <f>IF(O38&lt;'Master Linear Model'!$B$8, (10^((O38-'Master Linear Model'!$B$2)/'Master Linear Model'!$A$2)),('Master Linear Model'!$B$7/2))</f>
        <v>40.255244781298337</v>
      </c>
      <c r="U38" s="193">
        <f>IF(P38&lt;'Master Linear Model'!$B$8, (10^((P38-'Master Linear Model'!$B$2)/'Master Linear Model'!$A$2)),('Master Linear Model'!$B$7/2))</f>
        <v>36.386839389491385</v>
      </c>
      <c r="V38" s="194">
        <f t="shared" si="0"/>
        <v>38.321042085394865</v>
      </c>
      <c r="W38" s="194">
        <f t="shared" si="1"/>
        <v>2.735375684925299</v>
      </c>
      <c r="X38" s="194">
        <f>V38/M38</f>
        <v>7.6642084170789726</v>
      </c>
      <c r="Y38" s="194">
        <f>W38/M38</f>
        <v>0.54707513698505983</v>
      </c>
      <c r="Z38" s="194">
        <f>(X38*L38)/I38</f>
        <v>2.5547361390263243</v>
      </c>
      <c r="AA38" s="194">
        <f>(Y38*L38)/I38</f>
        <v>0.18235837899501994</v>
      </c>
      <c r="AB38" s="194">
        <f t="shared" si="2"/>
        <v>255.47361390263242</v>
      </c>
      <c r="AC38" s="194">
        <f t="shared" si="3"/>
        <v>18.235837899501995</v>
      </c>
      <c r="AD38" t="s">
        <v>1056</v>
      </c>
      <c r="AE38">
        <v>2</v>
      </c>
      <c r="AF38" t="s">
        <v>1081</v>
      </c>
      <c r="AH38" s="64" t="s">
        <v>44</v>
      </c>
      <c r="AI38" s="64" t="s">
        <v>44</v>
      </c>
      <c r="AJ38" s="200"/>
    </row>
    <row r="39" spans="1:36">
      <c r="A39" s="10" t="s">
        <v>1056</v>
      </c>
      <c r="B39" s="4" t="s">
        <v>42</v>
      </c>
      <c r="C39" s="5">
        <v>44285</v>
      </c>
      <c r="D39" s="5">
        <v>44286</v>
      </c>
      <c r="E39" s="4" t="s">
        <v>1085</v>
      </c>
      <c r="F39" s="4"/>
      <c r="G39" s="4" t="s">
        <v>44</v>
      </c>
      <c r="H39" s="4" t="s">
        <v>45</v>
      </c>
      <c r="I39" s="4">
        <v>100</v>
      </c>
      <c r="J39" s="5">
        <v>44286</v>
      </c>
      <c r="K39" s="4" t="s">
        <v>1085</v>
      </c>
      <c r="L39" s="4">
        <v>100</v>
      </c>
      <c r="M39" s="4">
        <v>5</v>
      </c>
      <c r="N39" s="5">
        <v>44288</v>
      </c>
      <c r="O39" s="4" t="s">
        <v>47</v>
      </c>
      <c r="P39" s="4" t="s">
        <v>47</v>
      </c>
      <c r="Q39" s="7">
        <v>34.277186219913801</v>
      </c>
      <c r="R39" s="7">
        <v>34.0588737189425</v>
      </c>
      <c r="T39" s="193">
        <f>IF(O39&lt;'Master Linear Model'!$B$8, (10^((O39-'Master Linear Model'!$B$2)/'Master Linear Model'!$A$2)),('Master Linear Model'!$B$7/2))</f>
        <v>10</v>
      </c>
      <c r="U39" s="193">
        <f>IF(P39&lt;'Master Linear Model'!$B$8, (10^((P39-'Master Linear Model'!$B$2)/'Master Linear Model'!$A$2)),('Master Linear Model'!$B$7/2))</f>
        <v>10</v>
      </c>
      <c r="V39" s="194">
        <f t="shared" si="0"/>
        <v>10</v>
      </c>
      <c r="W39" s="194">
        <f t="shared" si="1"/>
        <v>0</v>
      </c>
      <c r="X39" s="194">
        <f>V39/M39</f>
        <v>2</v>
      </c>
      <c r="Y39" s="194">
        <f>W39/M39</f>
        <v>0</v>
      </c>
      <c r="Z39" s="194">
        <f>(X39*L39)/I39</f>
        <v>2</v>
      </c>
      <c r="AA39" s="194">
        <f>(Y39*L39)/I39</f>
        <v>0</v>
      </c>
      <c r="AB39" s="194">
        <f t="shared" si="2"/>
        <v>200</v>
      </c>
      <c r="AC39" s="194">
        <f t="shared" si="3"/>
        <v>0</v>
      </c>
      <c r="AD39" t="s">
        <v>1056</v>
      </c>
      <c r="AE39">
        <v>2</v>
      </c>
      <c r="AF39" t="s">
        <v>1081</v>
      </c>
      <c r="AH39" s="64" t="s">
        <v>44</v>
      </c>
      <c r="AI39" s="64" t="s">
        <v>44</v>
      </c>
      <c r="AJ39" s="200"/>
    </row>
    <row r="40" spans="1:36">
      <c r="A40" s="10" t="s">
        <v>1056</v>
      </c>
      <c r="B40" s="4" t="s">
        <v>42</v>
      </c>
      <c r="C40" s="5">
        <v>44285</v>
      </c>
      <c r="D40" s="5">
        <v>44287</v>
      </c>
      <c r="E40" s="4" t="s">
        <v>50</v>
      </c>
      <c r="F40" s="4"/>
      <c r="G40" s="4" t="s">
        <v>44</v>
      </c>
      <c r="H40" s="4" t="s">
        <v>45</v>
      </c>
      <c r="I40" s="4">
        <v>50</v>
      </c>
      <c r="J40" s="5">
        <v>44287</v>
      </c>
      <c r="K40" s="4" t="s">
        <v>50</v>
      </c>
      <c r="L40" s="4">
        <v>50</v>
      </c>
      <c r="M40" s="4">
        <v>5</v>
      </c>
      <c r="N40" s="5">
        <v>44288</v>
      </c>
      <c r="O40" s="7">
        <v>38.841224825676598</v>
      </c>
      <c r="P40" s="4" t="s">
        <v>47</v>
      </c>
      <c r="Q40" s="7">
        <v>32.231006851380698</v>
      </c>
      <c r="R40" s="7">
        <v>31.9409664834496</v>
      </c>
      <c r="T40" s="193">
        <f>IF(O40&lt;'Master Linear Model'!$B$8, (10^((O40-'Master Linear Model'!$B$2)/'Master Linear Model'!$A$2)),('Master Linear Model'!$B$7/2))</f>
        <v>10</v>
      </c>
      <c r="U40" s="193">
        <f>IF(P40&lt;'Master Linear Model'!$B$8, (10^((P40-'Master Linear Model'!$B$2)/'Master Linear Model'!$A$2)),('Master Linear Model'!$B$7/2))</f>
        <v>10</v>
      </c>
      <c r="V40" s="194">
        <f t="shared" si="0"/>
        <v>10</v>
      </c>
      <c r="W40" s="194">
        <f t="shared" si="1"/>
        <v>0</v>
      </c>
      <c r="X40" s="194">
        <f>V40/M40</f>
        <v>2</v>
      </c>
      <c r="Y40" s="194">
        <f>W40/M40</f>
        <v>0</v>
      </c>
      <c r="Z40" s="194">
        <f>(X40*L40)/I40</f>
        <v>2</v>
      </c>
      <c r="AA40" s="194">
        <f>(Y40*L40)/I40</f>
        <v>0</v>
      </c>
      <c r="AB40" s="194">
        <f t="shared" si="2"/>
        <v>200</v>
      </c>
      <c r="AC40" s="194">
        <f t="shared" si="3"/>
        <v>0</v>
      </c>
      <c r="AD40" t="s">
        <v>1056</v>
      </c>
      <c r="AE40">
        <v>2</v>
      </c>
      <c r="AF40" t="s">
        <v>1081</v>
      </c>
      <c r="AH40" s="64" t="s">
        <v>44</v>
      </c>
      <c r="AI40" s="64" t="s">
        <v>44</v>
      </c>
      <c r="AJ40" s="200"/>
    </row>
    <row r="41" spans="1:36">
      <c r="A41" s="10" t="s">
        <v>1058</v>
      </c>
      <c r="B41" s="4" t="s">
        <v>42</v>
      </c>
      <c r="C41" s="5">
        <v>44285</v>
      </c>
      <c r="D41" s="5">
        <v>44286</v>
      </c>
      <c r="E41" s="4" t="s">
        <v>1077</v>
      </c>
      <c r="F41" s="4"/>
      <c r="G41" s="4" t="s">
        <v>44</v>
      </c>
      <c r="H41" s="4" t="s">
        <v>45</v>
      </c>
      <c r="I41" s="4">
        <v>250</v>
      </c>
      <c r="J41" s="5">
        <v>44286</v>
      </c>
      <c r="K41" s="4" t="s">
        <v>46</v>
      </c>
      <c r="L41" s="4">
        <v>100</v>
      </c>
      <c r="M41" s="4">
        <v>5</v>
      </c>
      <c r="N41" s="5">
        <v>44287</v>
      </c>
      <c r="O41" s="4">
        <v>36.11</v>
      </c>
      <c r="P41" s="4">
        <v>36.119999999999997</v>
      </c>
      <c r="Q41" s="7">
        <v>32.79</v>
      </c>
      <c r="R41" s="7">
        <v>33.32</v>
      </c>
      <c r="T41" s="193">
        <f>IF(O41&lt;'Master Linear Model'!$B$8, (10^((O41-'Master Linear Model'!$B$2)/'Master Linear Model'!$A$2)),('Master Linear Model'!$B$7/2))</f>
        <v>10</v>
      </c>
      <c r="U41" s="193">
        <f>IF(P41&lt;'Master Linear Model'!$B$8, (10^((P41-'Master Linear Model'!$B$2)/'Master Linear Model'!$A$2)),('Master Linear Model'!$B$7/2))</f>
        <v>10</v>
      </c>
      <c r="V41" s="194">
        <f t="shared" si="0"/>
        <v>10</v>
      </c>
      <c r="W41" s="194">
        <f t="shared" si="1"/>
        <v>0</v>
      </c>
      <c r="X41" s="194">
        <f>V41/M41</f>
        <v>2</v>
      </c>
      <c r="Y41" s="194">
        <f>W41/M41</f>
        <v>0</v>
      </c>
      <c r="Z41" s="194">
        <f>(X41*L41)/I41</f>
        <v>0.8</v>
      </c>
      <c r="AA41" s="194">
        <f>(Y41*L41)/I41</f>
        <v>0</v>
      </c>
      <c r="AB41" s="194">
        <f t="shared" si="2"/>
        <v>80</v>
      </c>
      <c r="AC41" s="194">
        <f t="shared" si="3"/>
        <v>0</v>
      </c>
      <c r="AD41" t="s">
        <v>1058</v>
      </c>
      <c r="AE41">
        <v>2</v>
      </c>
      <c r="AF41" t="s">
        <v>1083</v>
      </c>
      <c r="AH41" s="64" t="s">
        <v>44</v>
      </c>
      <c r="AI41" s="64" t="s">
        <v>44</v>
      </c>
      <c r="AJ41" s="200"/>
    </row>
    <row r="42" spans="1:36">
      <c r="A42" s="10" t="s">
        <v>1058</v>
      </c>
      <c r="B42" s="4" t="s">
        <v>42</v>
      </c>
      <c r="C42" s="5">
        <v>44285</v>
      </c>
      <c r="D42" s="5">
        <v>44287</v>
      </c>
      <c r="E42" s="4" t="s">
        <v>136</v>
      </c>
      <c r="F42" s="4"/>
      <c r="G42" s="4" t="s">
        <v>44</v>
      </c>
      <c r="H42" s="4" t="s">
        <v>45</v>
      </c>
      <c r="I42" s="4">
        <v>50</v>
      </c>
      <c r="J42" s="5">
        <v>44287</v>
      </c>
      <c r="K42" s="4" t="s">
        <v>50</v>
      </c>
      <c r="L42" s="4">
        <v>60</v>
      </c>
      <c r="M42" s="4">
        <v>5</v>
      </c>
      <c r="N42" s="5">
        <v>44288</v>
      </c>
      <c r="O42" s="7">
        <v>36.5887435095717</v>
      </c>
      <c r="P42" s="7">
        <v>37.168742112880601</v>
      </c>
      <c r="Q42" s="7">
        <v>30.7537278620295</v>
      </c>
      <c r="R42" s="7">
        <v>31.092046233650201</v>
      </c>
      <c r="T42" s="193">
        <f>IF(O42&lt;'Master Linear Model'!$B$8, (10^((O42-'Master Linear Model'!$B$2)/'Master Linear Model'!$A$2)),('Master Linear Model'!$B$7/2))</f>
        <v>10</v>
      </c>
      <c r="U42" s="193">
        <f>IF(P42&lt;'Master Linear Model'!$B$8, (10^((P42-'Master Linear Model'!$B$2)/'Master Linear Model'!$A$2)),('Master Linear Model'!$B$7/2))</f>
        <v>10</v>
      </c>
      <c r="V42" s="194">
        <f t="shared" si="0"/>
        <v>10</v>
      </c>
      <c r="W42" s="194">
        <f t="shared" si="1"/>
        <v>0</v>
      </c>
      <c r="X42" s="194">
        <f>V42/M42</f>
        <v>2</v>
      </c>
      <c r="Y42" s="194">
        <f>W42/M42</f>
        <v>0</v>
      </c>
      <c r="Z42" s="194">
        <f>(X42*L42)/I42</f>
        <v>2.4</v>
      </c>
      <c r="AA42" s="194">
        <f>(Y42*L42)/I42</f>
        <v>0</v>
      </c>
      <c r="AB42" s="194">
        <f t="shared" si="2"/>
        <v>240</v>
      </c>
      <c r="AC42" s="194">
        <f t="shared" si="3"/>
        <v>0</v>
      </c>
      <c r="AD42" t="s">
        <v>1058</v>
      </c>
      <c r="AE42">
        <v>2</v>
      </c>
      <c r="AF42" t="s">
        <v>1081</v>
      </c>
      <c r="AH42" s="64" t="s">
        <v>44</v>
      </c>
      <c r="AI42" s="64" t="s">
        <v>44</v>
      </c>
      <c r="AJ42" s="200"/>
    </row>
    <row r="43" spans="1:36">
      <c r="A43" s="10" t="s">
        <v>1064</v>
      </c>
      <c r="B43" s="4" t="s">
        <v>42</v>
      </c>
      <c r="C43" s="5">
        <v>44285</v>
      </c>
      <c r="D43" s="5">
        <v>44286</v>
      </c>
      <c r="E43" s="4" t="s">
        <v>1077</v>
      </c>
      <c r="F43" s="4"/>
      <c r="G43" s="4" t="s">
        <v>44</v>
      </c>
      <c r="H43" s="4" t="s">
        <v>45</v>
      </c>
      <c r="I43" s="4">
        <v>250</v>
      </c>
      <c r="J43" s="5">
        <v>44286</v>
      </c>
      <c r="K43" s="4" t="s">
        <v>46</v>
      </c>
      <c r="L43" s="4">
        <v>100</v>
      </c>
      <c r="M43" s="4">
        <v>5</v>
      </c>
      <c r="N43" s="5">
        <v>44287</v>
      </c>
      <c r="O43" s="4">
        <v>37.56</v>
      </c>
      <c r="P43" s="4" t="s">
        <v>47</v>
      </c>
      <c r="Q43" s="4">
        <v>33.35</v>
      </c>
      <c r="R43" s="4">
        <v>33.229999999999997</v>
      </c>
      <c r="T43" s="193">
        <f>IF(O43&lt;'Master Linear Model'!$B$8, (10^((O43-'Master Linear Model'!$B$2)/'Master Linear Model'!$A$2)),('Master Linear Model'!$B$7/2))</f>
        <v>10</v>
      </c>
      <c r="U43" s="193">
        <f>IF(P43&lt;'Master Linear Model'!$B$8, (10^((P43-'Master Linear Model'!$B$2)/'Master Linear Model'!$A$2)),('Master Linear Model'!$B$7/2))</f>
        <v>10</v>
      </c>
      <c r="V43" s="194">
        <f t="shared" si="0"/>
        <v>10</v>
      </c>
      <c r="W43" s="194">
        <f t="shared" si="1"/>
        <v>0</v>
      </c>
      <c r="X43" s="194">
        <f>V43/M43</f>
        <v>2</v>
      </c>
      <c r="Y43" s="194">
        <f>W43/M43</f>
        <v>0</v>
      </c>
      <c r="Z43" s="194">
        <f>(X43*L43)/I43</f>
        <v>0.8</v>
      </c>
      <c r="AA43" s="194">
        <f>(Y43*L43)/I43</f>
        <v>0</v>
      </c>
      <c r="AB43" s="194">
        <f t="shared" si="2"/>
        <v>80</v>
      </c>
      <c r="AC43" s="194">
        <f t="shared" si="3"/>
        <v>0</v>
      </c>
      <c r="AD43" t="s">
        <v>1064</v>
      </c>
      <c r="AE43">
        <v>2</v>
      </c>
      <c r="AF43" t="s">
        <v>1083</v>
      </c>
      <c r="AH43" s="64" t="s">
        <v>44</v>
      </c>
      <c r="AI43" s="64" t="s">
        <v>44</v>
      </c>
      <c r="AJ43" s="200"/>
    </row>
    <row r="44" spans="1:36" s="31" customFormat="1">
      <c r="A44" s="27" t="s">
        <v>1064</v>
      </c>
      <c r="B44" s="28" t="s">
        <v>42</v>
      </c>
      <c r="C44" s="29">
        <v>44285</v>
      </c>
      <c r="D44" s="29">
        <v>44286</v>
      </c>
      <c r="E44" s="28" t="s">
        <v>52</v>
      </c>
      <c r="F44" s="28"/>
      <c r="G44" s="28" t="s">
        <v>44</v>
      </c>
      <c r="H44" s="4" t="s">
        <v>45</v>
      </c>
      <c r="I44" s="28">
        <v>300</v>
      </c>
      <c r="J44" s="29">
        <v>44286</v>
      </c>
      <c r="K44" s="28" t="s">
        <v>46</v>
      </c>
      <c r="L44" s="28">
        <v>100</v>
      </c>
      <c r="M44" s="4">
        <v>5</v>
      </c>
      <c r="N44" s="29">
        <v>44287</v>
      </c>
      <c r="O44" s="28" t="s">
        <v>47</v>
      </c>
      <c r="P44" s="28" t="s">
        <v>47</v>
      </c>
      <c r="Q44" s="28">
        <v>34.979999999999997</v>
      </c>
      <c r="R44" s="28">
        <v>34.840000000000003</v>
      </c>
      <c r="S44" s="27"/>
      <c r="T44" s="193">
        <f>IF(O44&lt;'Master Linear Model'!$B$8, (10^((O44-'Master Linear Model'!$B$2)/'Master Linear Model'!$A$2)),('Master Linear Model'!$B$7/2))</f>
        <v>10</v>
      </c>
      <c r="U44" s="193">
        <f>IF(P44&lt;'Master Linear Model'!$B$8, (10^((P44-'Master Linear Model'!$B$2)/'Master Linear Model'!$A$2)),('Master Linear Model'!$B$7/2))</f>
        <v>10</v>
      </c>
      <c r="V44" s="194">
        <f t="shared" si="0"/>
        <v>10</v>
      </c>
      <c r="W44" s="194">
        <f t="shared" si="1"/>
        <v>0</v>
      </c>
      <c r="X44" s="194">
        <f>V44/M44</f>
        <v>2</v>
      </c>
      <c r="Y44" s="194">
        <f>W44/M44</f>
        <v>0</v>
      </c>
      <c r="Z44" s="194">
        <f>(X44*L44)/I44</f>
        <v>0.66666666666666663</v>
      </c>
      <c r="AA44" s="194">
        <f>(Y44*L44)/I44</f>
        <v>0</v>
      </c>
      <c r="AB44" s="194">
        <f t="shared" si="2"/>
        <v>66.666666666666657</v>
      </c>
      <c r="AC44" s="194">
        <f t="shared" si="3"/>
        <v>0</v>
      </c>
      <c r="AD44" s="31" t="s">
        <v>1064</v>
      </c>
      <c r="AE44" s="31">
        <v>2</v>
      </c>
      <c r="AF44" s="31" t="s">
        <v>1083</v>
      </c>
      <c r="AH44" s="64" t="s">
        <v>44</v>
      </c>
      <c r="AI44" s="64" t="s">
        <v>44</v>
      </c>
      <c r="AJ44" s="200"/>
    </row>
    <row r="45" spans="1:36">
      <c r="A45" s="10" t="s">
        <v>1047</v>
      </c>
      <c r="B45" s="4" t="s">
        <v>42</v>
      </c>
      <c r="C45" s="5">
        <v>44292</v>
      </c>
      <c r="D45" s="5">
        <v>44294</v>
      </c>
      <c r="E45" s="4" t="s">
        <v>50</v>
      </c>
      <c r="F45" s="4"/>
      <c r="G45" s="4" t="s">
        <v>44</v>
      </c>
      <c r="H45" s="41" t="s">
        <v>45</v>
      </c>
      <c r="I45" s="4">
        <v>50</v>
      </c>
      <c r="J45" s="5">
        <v>44294</v>
      </c>
      <c r="K45" s="4" t="s">
        <v>50</v>
      </c>
      <c r="L45" s="4">
        <v>60</v>
      </c>
      <c r="M45" s="4">
        <v>5</v>
      </c>
      <c r="N45" s="5">
        <v>44295</v>
      </c>
      <c r="O45" s="7">
        <v>35.003153519974802</v>
      </c>
      <c r="P45" s="7">
        <v>35.745392798744099</v>
      </c>
      <c r="Q45" s="7">
        <v>27.599627136798201</v>
      </c>
      <c r="R45" s="7">
        <v>27.6911968262221</v>
      </c>
      <c r="T45" s="193">
        <f>IF(O45&lt;'Master Linear Model'!$B$8, (10^((O45-'Master Linear Model'!$B$2)/'Master Linear Model'!$A$2)),('Master Linear Model'!$B$7/2))</f>
        <v>34.138479504136704</v>
      </c>
      <c r="U45" s="193">
        <f>IF(P45&lt;'Master Linear Model'!$B$8, (10^((P45-'Master Linear Model'!$B$2)/'Master Linear Model'!$A$2)),('Master Linear Model'!$B$7/2))</f>
        <v>21.366627450937244</v>
      </c>
      <c r="V45" s="194">
        <f t="shared" si="0"/>
        <v>27.752553477536974</v>
      </c>
      <c r="W45" s="194">
        <f t="shared" si="1"/>
        <v>9.0310631951286773</v>
      </c>
      <c r="X45" s="194">
        <f>V45/M45</f>
        <v>5.5505106955073948</v>
      </c>
      <c r="Y45" s="194">
        <f>W45/M45</f>
        <v>1.8062126390257354</v>
      </c>
      <c r="Z45" s="194">
        <f>(X45*L45)/I45</f>
        <v>6.6606128346088731</v>
      </c>
      <c r="AA45" s="194">
        <f>(Y45*L45)/I45</f>
        <v>2.1674551668308824</v>
      </c>
      <c r="AB45" s="194">
        <f t="shared" si="2"/>
        <v>666.06128346088735</v>
      </c>
      <c r="AC45" s="194">
        <f t="shared" si="3"/>
        <v>216.74551668308823</v>
      </c>
      <c r="AD45" t="s">
        <v>1047</v>
      </c>
      <c r="AE45">
        <v>2</v>
      </c>
      <c r="AF45" t="s">
        <v>51</v>
      </c>
      <c r="AH45" s="64" t="s">
        <v>44</v>
      </c>
      <c r="AI45" s="64" t="s">
        <v>44</v>
      </c>
      <c r="AJ45" s="200"/>
    </row>
    <row r="46" spans="1:36">
      <c r="A46" s="10" t="s">
        <v>1047</v>
      </c>
      <c r="B46" s="4" t="s">
        <v>42</v>
      </c>
      <c r="C46" s="5">
        <v>44292</v>
      </c>
      <c r="D46" s="5">
        <v>44294</v>
      </c>
      <c r="E46" s="4" t="s">
        <v>1077</v>
      </c>
      <c r="F46" s="4"/>
      <c r="G46" s="4" t="s">
        <v>44</v>
      </c>
      <c r="H46" s="4" t="s">
        <v>45</v>
      </c>
      <c r="I46" s="4">
        <v>300</v>
      </c>
      <c r="J46" s="5">
        <v>44294</v>
      </c>
      <c r="K46" s="4" t="s">
        <v>46</v>
      </c>
      <c r="L46" s="4">
        <v>100</v>
      </c>
      <c r="M46" s="4">
        <v>5</v>
      </c>
      <c r="N46" s="5">
        <v>44295</v>
      </c>
      <c r="O46" s="7" t="s">
        <v>47</v>
      </c>
      <c r="P46" s="7">
        <v>37.664750528780203</v>
      </c>
      <c r="Q46" s="7">
        <v>41.306551016195002</v>
      </c>
      <c r="R46" s="7"/>
      <c r="T46" s="193">
        <f>IF(O46&lt;'Master Linear Model'!$B$8, (10^((O46-'Master Linear Model'!$B$2)/'Master Linear Model'!$A$2)),('Master Linear Model'!$B$7/2))</f>
        <v>10</v>
      </c>
      <c r="U46" s="193">
        <f>IF(P46&lt;'Master Linear Model'!$B$8, (10^((P46-'Master Linear Model'!$B$2)/'Master Linear Model'!$A$2)),('Master Linear Model'!$B$7/2))</f>
        <v>10</v>
      </c>
      <c r="V46" s="194">
        <f t="shared" si="0"/>
        <v>10</v>
      </c>
      <c r="W46" s="194">
        <f t="shared" si="1"/>
        <v>0</v>
      </c>
      <c r="X46" s="194">
        <f>V46/M46</f>
        <v>2</v>
      </c>
      <c r="Y46" s="194">
        <f>W46/M46</f>
        <v>0</v>
      </c>
      <c r="Z46" s="194">
        <f>(X46*L46)/I46</f>
        <v>0.66666666666666663</v>
      </c>
      <c r="AA46" s="194">
        <f>(Y46*L46)/I46</f>
        <v>0</v>
      </c>
      <c r="AB46" s="194">
        <f t="shared" si="2"/>
        <v>66.666666666666657</v>
      </c>
      <c r="AC46" s="194">
        <f t="shared" si="3"/>
        <v>0</v>
      </c>
      <c r="AD46" t="s">
        <v>1047</v>
      </c>
      <c r="AE46">
        <v>2</v>
      </c>
      <c r="AF46" t="s">
        <v>51</v>
      </c>
      <c r="AH46" s="64" t="s">
        <v>44</v>
      </c>
      <c r="AI46" s="64" t="s">
        <v>44</v>
      </c>
      <c r="AJ46" s="200"/>
    </row>
    <row r="47" spans="1:36">
      <c r="A47" s="10" t="s">
        <v>1047</v>
      </c>
      <c r="B47" s="4" t="s">
        <v>42</v>
      </c>
      <c r="C47" s="5">
        <v>44292</v>
      </c>
      <c r="D47" s="5">
        <v>44295</v>
      </c>
      <c r="E47" s="4" t="s">
        <v>52</v>
      </c>
      <c r="F47" s="4"/>
      <c r="G47" s="4" t="s">
        <v>44</v>
      </c>
      <c r="H47" s="4" t="s">
        <v>45</v>
      </c>
      <c r="I47" s="4">
        <v>300</v>
      </c>
      <c r="J47" s="5">
        <v>44295</v>
      </c>
      <c r="K47" s="4" t="s">
        <v>46</v>
      </c>
      <c r="L47" s="4">
        <v>100</v>
      </c>
      <c r="M47" s="4">
        <v>5</v>
      </c>
      <c r="N47" s="5">
        <v>44301</v>
      </c>
      <c r="O47" s="4">
        <v>31.87</v>
      </c>
      <c r="P47" s="4">
        <v>31.59</v>
      </c>
      <c r="Q47" s="4">
        <v>33.869999999999997</v>
      </c>
      <c r="R47" s="4">
        <v>33.28</v>
      </c>
      <c r="T47" s="193">
        <f>IF(O47&lt;'Master Linear Model'!$B$8, (10^((O47-'Master Linear Model'!$B$2)/'Master Linear Model'!$A$2)),('Master Linear Model'!$B$7/2))</f>
        <v>246.77238486909306</v>
      </c>
      <c r="U47" s="193">
        <f>IF(P47&lt;'Master Linear Model'!$B$8, (10^((P47-'Master Linear Model'!$B$2)/'Master Linear Model'!$A$2)),('Master Linear Model'!$B$7/2))</f>
        <v>294.48782682352106</v>
      </c>
      <c r="V47" s="194">
        <f t="shared" si="0"/>
        <v>270.63010584630706</v>
      </c>
      <c r="W47" s="194">
        <f t="shared" si="1"/>
        <v>33.739912573289132</v>
      </c>
      <c r="X47" s="194">
        <f>V47/M47</f>
        <v>54.126021169261413</v>
      </c>
      <c r="Y47" s="194">
        <f>W47/M47</f>
        <v>6.7479825146578261</v>
      </c>
      <c r="Z47" s="194">
        <f>(X47*L47)/I47</f>
        <v>18.04200705642047</v>
      </c>
      <c r="AA47" s="194">
        <f>(Y47*L47)/I47</f>
        <v>2.249327504885942</v>
      </c>
      <c r="AB47" s="194">
        <f t="shared" si="2"/>
        <v>1804.2007056420471</v>
      </c>
      <c r="AC47" s="194">
        <f t="shared" si="3"/>
        <v>224.93275048859419</v>
      </c>
      <c r="AD47" t="s">
        <v>1047</v>
      </c>
      <c r="AE47">
        <v>2</v>
      </c>
      <c r="AF47" t="s">
        <v>53</v>
      </c>
      <c r="AH47" s="64" t="s">
        <v>44</v>
      </c>
      <c r="AI47" s="64" t="s">
        <v>44</v>
      </c>
      <c r="AJ47" s="200"/>
    </row>
    <row r="48" spans="1:36">
      <c r="A48" s="10" t="s">
        <v>1050</v>
      </c>
      <c r="B48" s="4" t="s">
        <v>42</v>
      </c>
      <c r="C48" s="5">
        <v>44292</v>
      </c>
      <c r="D48" s="5">
        <v>44294</v>
      </c>
      <c r="E48" s="4" t="s">
        <v>50</v>
      </c>
      <c r="F48" s="4"/>
      <c r="G48" s="4" t="s">
        <v>44</v>
      </c>
      <c r="H48" s="4" t="s">
        <v>45</v>
      </c>
      <c r="I48" s="4">
        <v>50</v>
      </c>
      <c r="J48" s="5">
        <v>44294</v>
      </c>
      <c r="K48" s="4" t="s">
        <v>50</v>
      </c>
      <c r="L48" s="4">
        <v>60</v>
      </c>
      <c r="M48" s="4">
        <v>5</v>
      </c>
      <c r="N48" s="5">
        <v>44295</v>
      </c>
      <c r="O48" s="4" t="s">
        <v>47</v>
      </c>
      <c r="P48" s="4" t="s">
        <v>47</v>
      </c>
      <c r="Q48" s="7">
        <v>28.198036620019298</v>
      </c>
      <c r="R48" s="7">
        <v>28.192004029982499</v>
      </c>
      <c r="T48" s="193">
        <f>IF(O48&lt;'Master Linear Model'!$B$8, (10^((O48-'Master Linear Model'!$B$2)/'Master Linear Model'!$A$2)),('Master Linear Model'!$B$7/2))</f>
        <v>10</v>
      </c>
      <c r="U48" s="193">
        <f>IF(P48&lt;'Master Linear Model'!$B$8, (10^((P48-'Master Linear Model'!$B$2)/'Master Linear Model'!$A$2)),('Master Linear Model'!$B$7/2))</f>
        <v>10</v>
      </c>
      <c r="V48" s="194">
        <f t="shared" si="0"/>
        <v>10</v>
      </c>
      <c r="W48" s="194">
        <f t="shared" si="1"/>
        <v>0</v>
      </c>
      <c r="X48" s="194">
        <f>V48/M48</f>
        <v>2</v>
      </c>
      <c r="Y48" s="194">
        <f>W48/M48</f>
        <v>0</v>
      </c>
      <c r="Z48" s="194">
        <f>(X48*L48)/I48</f>
        <v>2.4</v>
      </c>
      <c r="AA48" s="194">
        <f>(Y48*L48)/I48</f>
        <v>0</v>
      </c>
      <c r="AB48" s="194">
        <f t="shared" si="2"/>
        <v>240</v>
      </c>
      <c r="AC48" s="194">
        <f t="shared" si="3"/>
        <v>0</v>
      </c>
      <c r="AD48" t="s">
        <v>1050</v>
      </c>
      <c r="AE48">
        <v>2</v>
      </c>
      <c r="AF48" t="s">
        <v>51</v>
      </c>
      <c r="AH48" s="64" t="s">
        <v>44</v>
      </c>
      <c r="AI48" s="64" t="s">
        <v>44</v>
      </c>
      <c r="AJ48" s="200"/>
    </row>
    <row r="49" spans="1:36">
      <c r="A49" s="10" t="s">
        <v>1050</v>
      </c>
      <c r="B49" s="4" t="s">
        <v>42</v>
      </c>
      <c r="C49" s="5">
        <v>44292</v>
      </c>
      <c r="D49" s="5">
        <v>44294</v>
      </c>
      <c r="E49" s="4" t="s">
        <v>52</v>
      </c>
      <c r="F49" s="4"/>
      <c r="G49" s="4" t="s">
        <v>44</v>
      </c>
      <c r="H49" s="4" t="s">
        <v>45</v>
      </c>
      <c r="I49" s="4">
        <v>300</v>
      </c>
      <c r="J49" s="5">
        <v>44294</v>
      </c>
      <c r="K49" s="4" t="s">
        <v>46</v>
      </c>
      <c r="L49" s="4">
        <v>100</v>
      </c>
      <c r="M49" s="4">
        <v>5</v>
      </c>
      <c r="N49" s="5">
        <v>44295</v>
      </c>
      <c r="O49" s="7">
        <v>36.6969310641364</v>
      </c>
      <c r="P49" s="7">
        <v>36.388032517070798</v>
      </c>
      <c r="Q49" s="7">
        <v>32.970402090432799</v>
      </c>
      <c r="R49" s="7">
        <v>33.249450950972097</v>
      </c>
      <c r="T49" s="193">
        <f>IF(O49&lt;'Master Linear Model'!$B$8, (10^((O49-'Master Linear Model'!$B$2)/'Master Linear Model'!$A$2)),('Master Linear Model'!$B$7/2))</f>
        <v>10</v>
      </c>
      <c r="U49" s="193">
        <f>IF(P49&lt;'Master Linear Model'!$B$8, (10^((P49-'Master Linear Model'!$B$2)/'Master Linear Model'!$A$2)),('Master Linear Model'!$B$7/2))</f>
        <v>10</v>
      </c>
      <c r="V49" s="194">
        <f t="shared" si="0"/>
        <v>10</v>
      </c>
      <c r="W49" s="194">
        <f t="shared" si="1"/>
        <v>0</v>
      </c>
      <c r="X49" s="194">
        <f>V49/M49</f>
        <v>2</v>
      </c>
      <c r="Y49" s="194">
        <f>W49/M49</f>
        <v>0</v>
      </c>
      <c r="Z49" s="194">
        <f>(X49*L49)/I49</f>
        <v>0.66666666666666663</v>
      </c>
      <c r="AA49" s="194">
        <f>(Y49*L49)/I49</f>
        <v>0</v>
      </c>
      <c r="AB49" s="194">
        <f t="shared" si="2"/>
        <v>66.666666666666657</v>
      </c>
      <c r="AC49" s="194">
        <f t="shared" si="3"/>
        <v>0</v>
      </c>
      <c r="AD49" t="s">
        <v>1050</v>
      </c>
      <c r="AE49">
        <v>2</v>
      </c>
      <c r="AF49" t="s">
        <v>51</v>
      </c>
      <c r="AH49" s="64" t="s">
        <v>44</v>
      </c>
      <c r="AI49" s="64" t="s">
        <v>44</v>
      </c>
      <c r="AJ49" s="200"/>
    </row>
    <row r="50" spans="1:36">
      <c r="A50" s="10" t="s">
        <v>1050</v>
      </c>
      <c r="B50" s="4" t="s">
        <v>42</v>
      </c>
      <c r="C50" s="5">
        <v>44292</v>
      </c>
      <c r="D50" s="5">
        <v>44294</v>
      </c>
      <c r="E50" s="4" t="s">
        <v>1077</v>
      </c>
      <c r="F50" s="4"/>
      <c r="G50" s="4" t="s">
        <v>44</v>
      </c>
      <c r="H50" s="4" t="s">
        <v>45</v>
      </c>
      <c r="I50" s="4">
        <v>300</v>
      </c>
      <c r="J50" s="5">
        <v>44294</v>
      </c>
      <c r="K50" s="4" t="s">
        <v>46</v>
      </c>
      <c r="L50" s="4">
        <v>100</v>
      </c>
      <c r="M50" s="4">
        <v>5</v>
      </c>
      <c r="N50" s="5">
        <v>44295</v>
      </c>
      <c r="O50" s="7">
        <v>39.2214671010112</v>
      </c>
      <c r="P50" s="7">
        <v>36.907374845743298</v>
      </c>
      <c r="Q50" s="7">
        <v>34.922750424580897</v>
      </c>
      <c r="R50" s="7">
        <v>35.021984425041602</v>
      </c>
      <c r="T50" s="193">
        <f>IF(O50&lt;'Master Linear Model'!$B$8, (10^((O50-'Master Linear Model'!$B$2)/'Master Linear Model'!$A$2)),('Master Linear Model'!$B$7/2))</f>
        <v>10</v>
      </c>
      <c r="U50" s="193">
        <f>IF(P50&lt;'Master Linear Model'!$B$8, (10^((P50-'Master Linear Model'!$B$2)/'Master Linear Model'!$A$2)),('Master Linear Model'!$B$7/2))</f>
        <v>10</v>
      </c>
      <c r="V50" s="194">
        <f t="shared" si="0"/>
        <v>10</v>
      </c>
      <c r="W50" s="194">
        <f t="shared" si="1"/>
        <v>0</v>
      </c>
      <c r="X50" s="194">
        <f>V50/M50</f>
        <v>2</v>
      </c>
      <c r="Y50" s="194">
        <f>W50/M50</f>
        <v>0</v>
      </c>
      <c r="Z50" s="194">
        <f>(X50*L50)/I50</f>
        <v>0.66666666666666663</v>
      </c>
      <c r="AA50" s="194">
        <f>(Y50*L50)/I50</f>
        <v>0</v>
      </c>
      <c r="AB50" s="194">
        <f t="shared" si="2"/>
        <v>66.666666666666657</v>
      </c>
      <c r="AC50" s="194">
        <f t="shared" si="3"/>
        <v>0</v>
      </c>
      <c r="AD50" t="s">
        <v>1050</v>
      </c>
      <c r="AE50">
        <v>2</v>
      </c>
      <c r="AF50" t="s">
        <v>51</v>
      </c>
      <c r="AH50" s="64" t="s">
        <v>44</v>
      </c>
      <c r="AI50" s="64" t="s">
        <v>44</v>
      </c>
      <c r="AJ50" s="200"/>
    </row>
    <row r="51" spans="1:36">
      <c r="A51" s="10" t="s">
        <v>1052</v>
      </c>
      <c r="B51" s="4" t="s">
        <v>42</v>
      </c>
      <c r="C51" s="5">
        <v>44292</v>
      </c>
      <c r="D51" s="5">
        <v>44293</v>
      </c>
      <c r="E51" s="4" t="s">
        <v>52</v>
      </c>
      <c r="F51" s="4"/>
      <c r="G51" s="4" t="s">
        <v>44</v>
      </c>
      <c r="H51" s="4" t="s">
        <v>45</v>
      </c>
      <c r="I51" s="4">
        <v>300</v>
      </c>
      <c r="J51" s="5">
        <v>44292</v>
      </c>
      <c r="K51" s="4" t="s">
        <v>46</v>
      </c>
      <c r="L51" s="4">
        <v>100</v>
      </c>
      <c r="M51" s="4">
        <v>5</v>
      </c>
      <c r="N51" s="5">
        <v>44294</v>
      </c>
      <c r="O51" s="4">
        <v>39.65</v>
      </c>
      <c r="P51" s="4" t="s">
        <v>47</v>
      </c>
      <c r="Q51" s="4">
        <v>37.119999999999997</v>
      </c>
      <c r="R51" s="4">
        <v>37.64</v>
      </c>
      <c r="T51" s="193">
        <f>IF(O51&lt;'Master Linear Model'!$B$8, (10^((O51-'Master Linear Model'!$B$2)/'Master Linear Model'!$A$2)),('Master Linear Model'!$B$7/2))</f>
        <v>10</v>
      </c>
      <c r="U51" s="193">
        <f>IF(P51&lt;'Master Linear Model'!$B$8, (10^((P51-'Master Linear Model'!$B$2)/'Master Linear Model'!$A$2)),('Master Linear Model'!$B$7/2))</f>
        <v>10</v>
      </c>
      <c r="V51" s="194">
        <f t="shared" si="0"/>
        <v>10</v>
      </c>
      <c r="W51" s="194">
        <f t="shared" si="1"/>
        <v>0</v>
      </c>
      <c r="X51" s="194">
        <f>V51/M51</f>
        <v>2</v>
      </c>
      <c r="Y51" s="194">
        <f>W51/M51</f>
        <v>0</v>
      </c>
      <c r="Z51" s="194">
        <f>(X51*L51)/I51</f>
        <v>0.66666666666666663</v>
      </c>
      <c r="AA51" s="194">
        <f>(Y51*L51)/I51</f>
        <v>0</v>
      </c>
      <c r="AB51" s="194">
        <f t="shared" si="2"/>
        <v>66.666666666666657</v>
      </c>
      <c r="AC51" s="194">
        <f t="shared" si="3"/>
        <v>0</v>
      </c>
      <c r="AD51" t="s">
        <v>1052</v>
      </c>
      <c r="AE51">
        <v>2</v>
      </c>
      <c r="AF51" t="s">
        <v>48</v>
      </c>
      <c r="AH51" s="64" t="s">
        <v>44</v>
      </c>
      <c r="AI51" s="64" t="s">
        <v>44</v>
      </c>
      <c r="AJ51" s="200"/>
    </row>
    <row r="52" spans="1:36">
      <c r="A52" s="10" t="s">
        <v>1052</v>
      </c>
      <c r="B52" s="4" t="s">
        <v>42</v>
      </c>
      <c r="C52" s="5">
        <v>44292</v>
      </c>
      <c r="D52" s="5">
        <v>44294</v>
      </c>
      <c r="E52" s="4" t="s">
        <v>1077</v>
      </c>
      <c r="F52" s="4"/>
      <c r="G52" s="4" t="s">
        <v>44</v>
      </c>
      <c r="H52" s="4" t="s">
        <v>45</v>
      </c>
      <c r="I52" s="4">
        <v>300</v>
      </c>
      <c r="J52" s="5">
        <v>44294</v>
      </c>
      <c r="K52" s="4" t="s">
        <v>46</v>
      </c>
      <c r="L52" s="4">
        <v>100</v>
      </c>
      <c r="M52" s="4">
        <v>5</v>
      </c>
      <c r="N52" s="5">
        <v>44295</v>
      </c>
      <c r="O52" s="4" t="s">
        <v>56</v>
      </c>
      <c r="P52" s="4" t="s">
        <v>56</v>
      </c>
      <c r="Q52" s="4" t="s">
        <v>56</v>
      </c>
      <c r="R52" s="4" t="s">
        <v>56</v>
      </c>
      <c r="S52" s="10" t="s">
        <v>63</v>
      </c>
      <c r="T52" s="193">
        <f>IF(O52&lt;'Master Linear Model'!$B$8, (10^((O52-'Master Linear Model'!$B$2)/'Master Linear Model'!$A$2)),('Master Linear Model'!$B$7/2))</f>
        <v>10</v>
      </c>
      <c r="U52" s="193">
        <f>IF(P52&lt;'Master Linear Model'!$B$8, (10^((P52-'Master Linear Model'!$B$2)/'Master Linear Model'!$A$2)),('Master Linear Model'!$B$7/2))</f>
        <v>10</v>
      </c>
      <c r="V52" s="194">
        <f t="shared" si="0"/>
        <v>10</v>
      </c>
      <c r="W52" s="194">
        <f t="shared" si="1"/>
        <v>0</v>
      </c>
      <c r="X52" s="194">
        <f>V52/M52</f>
        <v>2</v>
      </c>
      <c r="Y52" s="194">
        <f>W52/M52</f>
        <v>0</v>
      </c>
      <c r="Z52" s="194">
        <f>(X52*L52)/I52</f>
        <v>0.66666666666666663</v>
      </c>
      <c r="AA52" s="194">
        <f>(Y52*L52)/I52</f>
        <v>0</v>
      </c>
      <c r="AB52" s="194">
        <f t="shared" si="2"/>
        <v>66.666666666666657</v>
      </c>
      <c r="AC52" s="194">
        <f t="shared" si="3"/>
        <v>0</v>
      </c>
      <c r="AD52" t="s">
        <v>1052</v>
      </c>
      <c r="AE52">
        <v>2</v>
      </c>
      <c r="AF52" t="s">
        <v>51</v>
      </c>
      <c r="AH52" s="64" t="s">
        <v>44</v>
      </c>
      <c r="AI52" s="64" t="s">
        <v>44</v>
      </c>
      <c r="AJ52" s="200"/>
    </row>
    <row r="53" spans="1:36">
      <c r="A53" s="10" t="s">
        <v>1052</v>
      </c>
      <c r="B53" s="4" t="s">
        <v>42</v>
      </c>
      <c r="C53" s="5">
        <v>44292</v>
      </c>
      <c r="D53" s="5">
        <v>44295</v>
      </c>
      <c r="E53" s="4" t="s">
        <v>136</v>
      </c>
      <c r="F53" s="4"/>
      <c r="G53" s="4" t="s">
        <v>44</v>
      </c>
      <c r="H53" s="4" t="s">
        <v>45</v>
      </c>
      <c r="I53" s="4">
        <v>50</v>
      </c>
      <c r="J53" s="5">
        <v>44295</v>
      </c>
      <c r="K53" s="4" t="s">
        <v>50</v>
      </c>
      <c r="L53" s="4">
        <v>60</v>
      </c>
      <c r="M53" s="4">
        <v>5</v>
      </c>
      <c r="N53" s="5">
        <v>44301</v>
      </c>
      <c r="O53" s="4" t="s">
        <v>47</v>
      </c>
      <c r="P53" s="4">
        <v>38.01</v>
      </c>
      <c r="Q53" s="4">
        <v>30.37</v>
      </c>
      <c r="R53" s="6">
        <v>30.79</v>
      </c>
      <c r="T53" s="193">
        <f>IF(O53&lt;'Master Linear Model'!$B$8, (10^((O53-'Master Linear Model'!$B$2)/'Master Linear Model'!$A$2)),('Master Linear Model'!$B$7/2))</f>
        <v>10</v>
      </c>
      <c r="U53" s="193">
        <f>IF(P53&lt;'Master Linear Model'!$B$8, (10^((P53-'Master Linear Model'!$B$2)/'Master Linear Model'!$A$2)),('Master Linear Model'!$B$7/2))</f>
        <v>10</v>
      </c>
      <c r="V53" s="194">
        <f t="shared" si="0"/>
        <v>10</v>
      </c>
      <c r="W53" s="194">
        <f t="shared" si="1"/>
        <v>0</v>
      </c>
      <c r="X53" s="194">
        <f>V53/M53</f>
        <v>2</v>
      </c>
      <c r="Y53" s="194">
        <f>W53/M53</f>
        <v>0</v>
      </c>
      <c r="Z53" s="194">
        <f>(X53*L53)/I53</f>
        <v>2.4</v>
      </c>
      <c r="AA53" s="194">
        <f>(Y53*L53)/I53</f>
        <v>0</v>
      </c>
      <c r="AB53" s="194">
        <f t="shared" si="2"/>
        <v>240</v>
      </c>
      <c r="AC53" s="194">
        <f t="shared" si="3"/>
        <v>0</v>
      </c>
      <c r="AD53" t="s">
        <v>1052</v>
      </c>
      <c r="AE53">
        <v>2</v>
      </c>
      <c r="AF53" t="s">
        <v>53</v>
      </c>
      <c r="AH53" s="64" t="s">
        <v>44</v>
      </c>
      <c r="AI53" s="64" t="s">
        <v>44</v>
      </c>
      <c r="AJ53" s="200"/>
    </row>
    <row r="54" spans="1:36">
      <c r="A54" s="10" t="s">
        <v>1056</v>
      </c>
      <c r="B54" s="4" t="s">
        <v>42</v>
      </c>
      <c r="C54" s="5">
        <v>44292</v>
      </c>
      <c r="D54" s="5">
        <v>44294</v>
      </c>
      <c r="E54" s="4" t="s">
        <v>52</v>
      </c>
      <c r="F54" s="4"/>
      <c r="G54" s="4" t="s">
        <v>44</v>
      </c>
      <c r="H54" s="4" t="s">
        <v>45</v>
      </c>
      <c r="I54" s="4">
        <v>300</v>
      </c>
      <c r="J54" s="5">
        <v>44294</v>
      </c>
      <c r="K54" s="4" t="s">
        <v>46</v>
      </c>
      <c r="L54" s="4">
        <v>100</v>
      </c>
      <c r="M54" s="4">
        <v>5</v>
      </c>
      <c r="N54" s="5">
        <v>44295</v>
      </c>
      <c r="O54" s="7">
        <v>34.537008384844498</v>
      </c>
      <c r="P54" s="7">
        <v>34.8289403306823</v>
      </c>
      <c r="Q54" s="7">
        <v>33.238460889027401</v>
      </c>
      <c r="R54" s="7">
        <v>33.291589707197303</v>
      </c>
      <c r="T54" s="193">
        <f>IF(O54&lt;'Master Linear Model'!$B$8, (10^((O54-'Master Linear Model'!$B$2)/'Master Linear Model'!$A$2)),('Master Linear Model'!$B$7/2))</f>
        <v>45.819726735724096</v>
      </c>
      <c r="U54" s="193">
        <f>IF(P54&lt;'Master Linear Model'!$B$8, (10^((P54-'Master Linear Model'!$B$2)/'Master Linear Model'!$A$2)),('Master Linear Model'!$B$7/2))</f>
        <v>38.107476314189078</v>
      </c>
      <c r="V54" s="194">
        <f t="shared" si="0"/>
        <v>41.963601524956587</v>
      </c>
      <c r="W54" s="194">
        <f t="shared" si="1"/>
        <v>5.4533845712762208</v>
      </c>
      <c r="X54" s="194">
        <f>V54/M54</f>
        <v>8.3927203049913182</v>
      </c>
      <c r="Y54" s="194">
        <f>W54/M54</f>
        <v>1.0906769142552442</v>
      </c>
      <c r="Z54" s="194">
        <f>(X54*L54)/I54</f>
        <v>2.7975734349971062</v>
      </c>
      <c r="AA54" s="194">
        <f>(Y54*L54)/I54</f>
        <v>0.3635589714184147</v>
      </c>
      <c r="AB54" s="194">
        <f t="shared" si="2"/>
        <v>279.7573434997106</v>
      </c>
      <c r="AC54" s="194">
        <f t="shared" si="3"/>
        <v>36.355897141841467</v>
      </c>
      <c r="AD54" t="s">
        <v>1056</v>
      </c>
      <c r="AE54">
        <v>2</v>
      </c>
      <c r="AF54" t="s">
        <v>51</v>
      </c>
      <c r="AH54" s="64" t="s">
        <v>44</v>
      </c>
      <c r="AI54" s="64" t="s">
        <v>44</v>
      </c>
      <c r="AJ54" s="200"/>
    </row>
    <row r="55" spans="1:36">
      <c r="A55" s="10" t="s">
        <v>1056</v>
      </c>
      <c r="B55" s="4" t="s">
        <v>42</v>
      </c>
      <c r="C55" s="5">
        <v>44292</v>
      </c>
      <c r="D55" s="5">
        <v>44294</v>
      </c>
      <c r="E55" s="4" t="s">
        <v>1077</v>
      </c>
      <c r="F55" s="4"/>
      <c r="G55" s="4" t="s">
        <v>44</v>
      </c>
      <c r="H55" s="4" t="s">
        <v>45</v>
      </c>
      <c r="I55" s="4">
        <v>300</v>
      </c>
      <c r="J55" s="5">
        <v>44294</v>
      </c>
      <c r="K55" s="4" t="s">
        <v>46</v>
      </c>
      <c r="L55" s="4">
        <v>100</v>
      </c>
      <c r="M55" s="4">
        <v>5</v>
      </c>
      <c r="N55" s="5">
        <v>44295</v>
      </c>
      <c r="O55" s="4" t="s">
        <v>47</v>
      </c>
      <c r="P55" s="7">
        <v>39.103673768281602</v>
      </c>
      <c r="Q55" s="7">
        <v>38.141668038949597</v>
      </c>
      <c r="R55" s="7">
        <v>38.0632733479381</v>
      </c>
      <c r="T55" s="193">
        <f>IF(O55&lt;'Master Linear Model'!$B$8, (10^((O55-'Master Linear Model'!$B$2)/'Master Linear Model'!$A$2)),('Master Linear Model'!$B$7/2))</f>
        <v>10</v>
      </c>
      <c r="U55" s="193">
        <f>IF(P55&lt;'Master Linear Model'!$B$8, (10^((P55-'Master Linear Model'!$B$2)/'Master Linear Model'!$A$2)),('Master Linear Model'!$B$7/2))</f>
        <v>10</v>
      </c>
      <c r="V55" s="194">
        <f t="shared" si="0"/>
        <v>10</v>
      </c>
      <c r="W55" s="194">
        <f t="shared" si="1"/>
        <v>0</v>
      </c>
      <c r="X55" s="194">
        <f>V55/M55</f>
        <v>2</v>
      </c>
      <c r="Y55" s="194">
        <f>W55/M55</f>
        <v>0</v>
      </c>
      <c r="Z55" s="194">
        <f>(X55*L55)/I55</f>
        <v>0.66666666666666663</v>
      </c>
      <c r="AA55" s="194">
        <f>(Y55*L55)/I55</f>
        <v>0</v>
      </c>
      <c r="AB55" s="194">
        <f t="shared" si="2"/>
        <v>66.666666666666657</v>
      </c>
      <c r="AC55" s="194">
        <f t="shared" si="3"/>
        <v>0</v>
      </c>
      <c r="AD55" t="s">
        <v>1056</v>
      </c>
      <c r="AE55">
        <v>2</v>
      </c>
      <c r="AF55" t="s">
        <v>51</v>
      </c>
      <c r="AH55" s="64" t="s">
        <v>44</v>
      </c>
      <c r="AI55" s="64" t="s">
        <v>44</v>
      </c>
      <c r="AJ55" s="200"/>
    </row>
    <row r="56" spans="1:36">
      <c r="A56" s="10" t="s">
        <v>1056</v>
      </c>
      <c r="B56" s="4" t="s">
        <v>42</v>
      </c>
      <c r="C56" s="5">
        <v>44292</v>
      </c>
      <c r="D56" s="5">
        <v>44295</v>
      </c>
      <c r="E56" s="4" t="s">
        <v>136</v>
      </c>
      <c r="F56" s="4"/>
      <c r="G56" s="4" t="s">
        <v>44</v>
      </c>
      <c r="H56" s="4" t="s">
        <v>45</v>
      </c>
      <c r="I56" s="4">
        <v>50</v>
      </c>
      <c r="J56" s="5">
        <v>44295</v>
      </c>
      <c r="K56" s="4" t="s">
        <v>50</v>
      </c>
      <c r="L56" s="4">
        <v>60</v>
      </c>
      <c r="M56" s="4">
        <v>5</v>
      </c>
      <c r="N56" s="5">
        <v>44301</v>
      </c>
      <c r="O56" s="4" t="s">
        <v>47</v>
      </c>
      <c r="P56" s="4">
        <v>36.11</v>
      </c>
      <c r="Q56" s="4">
        <v>28.06</v>
      </c>
      <c r="R56" s="6">
        <v>28.14</v>
      </c>
      <c r="T56" s="193">
        <f>IF(O56&lt;'Master Linear Model'!$B$8, (10^((O56-'Master Linear Model'!$B$2)/'Master Linear Model'!$A$2)),('Master Linear Model'!$B$7/2))</f>
        <v>10</v>
      </c>
      <c r="U56" s="193">
        <f>IF(P56&lt;'Master Linear Model'!$B$8, (10^((P56-'Master Linear Model'!$B$2)/'Master Linear Model'!$A$2)),('Master Linear Model'!$B$7/2))</f>
        <v>10</v>
      </c>
      <c r="V56" s="194">
        <f t="shared" si="0"/>
        <v>10</v>
      </c>
      <c r="W56" s="194">
        <f t="shared" si="1"/>
        <v>0</v>
      </c>
      <c r="X56" s="194">
        <f>V56/M56</f>
        <v>2</v>
      </c>
      <c r="Y56" s="194">
        <f>W56/M56</f>
        <v>0</v>
      </c>
      <c r="Z56" s="194">
        <f>(X56*L56)/I56</f>
        <v>2.4</v>
      </c>
      <c r="AA56" s="194">
        <f>(Y56*L56)/I56</f>
        <v>0</v>
      </c>
      <c r="AB56" s="194">
        <f t="shared" si="2"/>
        <v>240</v>
      </c>
      <c r="AC56" s="194">
        <f t="shared" si="3"/>
        <v>0</v>
      </c>
      <c r="AD56" t="s">
        <v>1056</v>
      </c>
      <c r="AE56">
        <v>2</v>
      </c>
      <c r="AF56" t="s">
        <v>53</v>
      </c>
      <c r="AH56" s="64" t="s">
        <v>44</v>
      </c>
      <c r="AI56" s="64" t="s">
        <v>44</v>
      </c>
      <c r="AJ56" s="200"/>
    </row>
    <row r="57" spans="1:36">
      <c r="A57" s="10" t="s">
        <v>1058</v>
      </c>
      <c r="B57" s="4" t="s">
        <v>42</v>
      </c>
      <c r="C57" s="5">
        <v>44292</v>
      </c>
      <c r="D57" s="5">
        <v>44293</v>
      </c>
      <c r="E57" s="4" t="s">
        <v>52</v>
      </c>
      <c r="F57" s="4"/>
      <c r="G57" s="4" t="s">
        <v>44</v>
      </c>
      <c r="H57" s="4" t="s">
        <v>45</v>
      </c>
      <c r="I57" s="4">
        <v>300</v>
      </c>
      <c r="J57" s="5">
        <v>44292</v>
      </c>
      <c r="K57" s="4" t="s">
        <v>46</v>
      </c>
      <c r="L57" s="4">
        <v>100</v>
      </c>
      <c r="M57" s="4">
        <v>5</v>
      </c>
      <c r="N57" s="5">
        <v>44294</v>
      </c>
      <c r="O57" s="4">
        <v>33.04</v>
      </c>
      <c r="P57" s="4">
        <v>32.65</v>
      </c>
      <c r="Q57" s="4">
        <v>34.07</v>
      </c>
      <c r="R57" s="4">
        <v>34.020000000000003</v>
      </c>
      <c r="T57" s="193">
        <f>IF(O57&lt;'Master Linear Model'!$B$8, (10^((O57-'Master Linear Model'!$B$2)/'Master Linear Model'!$A$2)),('Master Linear Model'!$B$7/2))</f>
        <v>117.89742861830565</v>
      </c>
      <c r="U57" s="193">
        <f>IF(P57&lt;'Master Linear Model'!$B$8, (10^((P57-'Master Linear Model'!$B$2)/'Master Linear Model'!$A$2)),('Master Linear Model'!$B$7/2))</f>
        <v>150.81171365404865</v>
      </c>
      <c r="V57" s="194">
        <f t="shared" si="0"/>
        <v>134.35457113617716</v>
      </c>
      <c r="W57" s="194">
        <f t="shared" si="1"/>
        <v>23.273914146680688</v>
      </c>
      <c r="X57" s="194">
        <f>V57/M57</f>
        <v>26.870914227235431</v>
      </c>
      <c r="Y57" s="194">
        <f>W57/M57</f>
        <v>4.6547828293361375</v>
      </c>
      <c r="Z57" s="194">
        <f>(X57*L57)/I57</f>
        <v>8.9569714090784771</v>
      </c>
      <c r="AA57" s="194">
        <f>(Y57*L57)/I57</f>
        <v>1.5515942764453792</v>
      </c>
      <c r="AB57" s="194">
        <f t="shared" si="2"/>
        <v>895.69714090784771</v>
      </c>
      <c r="AC57" s="194">
        <f t="shared" si="3"/>
        <v>155.15942764453791</v>
      </c>
      <c r="AD57" t="s">
        <v>1058</v>
      </c>
      <c r="AE57">
        <v>2</v>
      </c>
      <c r="AF57" t="s">
        <v>48</v>
      </c>
      <c r="AH57" s="64" t="s">
        <v>44</v>
      </c>
      <c r="AI57" s="64" t="s">
        <v>44</v>
      </c>
      <c r="AJ57" s="200"/>
    </row>
    <row r="58" spans="1:36">
      <c r="A58" s="10" t="s">
        <v>1058</v>
      </c>
      <c r="B58" s="4" t="s">
        <v>42</v>
      </c>
      <c r="C58" s="5">
        <v>44292</v>
      </c>
      <c r="D58" s="5">
        <v>44294</v>
      </c>
      <c r="E58" s="4" t="s">
        <v>1077</v>
      </c>
      <c r="F58" s="4"/>
      <c r="G58" s="4" t="s">
        <v>44</v>
      </c>
      <c r="H58" s="4" t="s">
        <v>45</v>
      </c>
      <c r="I58" s="4">
        <v>300</v>
      </c>
      <c r="J58" s="5">
        <v>44294</v>
      </c>
      <c r="K58" s="4" t="s">
        <v>46</v>
      </c>
      <c r="L58" s="4">
        <v>100</v>
      </c>
      <c r="M58" s="4">
        <v>5</v>
      </c>
      <c r="N58" s="5">
        <v>44295</v>
      </c>
      <c r="O58" s="4" t="s">
        <v>47</v>
      </c>
      <c r="P58" s="7">
        <v>37.583437023544498</v>
      </c>
      <c r="T58" s="193">
        <f>IF(O58&lt;'Master Linear Model'!$B$8, (10^((O58-'Master Linear Model'!$B$2)/'Master Linear Model'!$A$2)),('Master Linear Model'!$B$7/2))</f>
        <v>10</v>
      </c>
      <c r="U58" s="193">
        <f>IF(P58&lt;'Master Linear Model'!$B$8, (10^((P58-'Master Linear Model'!$B$2)/'Master Linear Model'!$A$2)),('Master Linear Model'!$B$7/2))</f>
        <v>10</v>
      </c>
      <c r="V58" s="194">
        <f t="shared" si="0"/>
        <v>10</v>
      </c>
      <c r="W58" s="194">
        <f t="shared" si="1"/>
        <v>0</v>
      </c>
      <c r="X58" s="194">
        <f>V58/M58</f>
        <v>2</v>
      </c>
      <c r="Y58" s="194">
        <f>W58/M58</f>
        <v>0</v>
      </c>
      <c r="Z58" s="194">
        <f>(X58*L58)/I58</f>
        <v>0.66666666666666663</v>
      </c>
      <c r="AA58" s="194">
        <f>(Y58*L58)/I58</f>
        <v>0</v>
      </c>
      <c r="AB58" s="194">
        <f t="shared" si="2"/>
        <v>66.666666666666657</v>
      </c>
      <c r="AC58" s="194">
        <f t="shared" si="3"/>
        <v>0</v>
      </c>
      <c r="AD58" t="s">
        <v>1058</v>
      </c>
      <c r="AE58">
        <v>2</v>
      </c>
      <c r="AF58" t="s">
        <v>51</v>
      </c>
      <c r="AH58" s="64" t="s">
        <v>44</v>
      </c>
      <c r="AI58" s="64" t="s">
        <v>44</v>
      </c>
      <c r="AJ58" s="200"/>
    </row>
    <row r="59" spans="1:36">
      <c r="A59" s="10" t="s">
        <v>1058</v>
      </c>
      <c r="B59" s="4" t="s">
        <v>42</v>
      </c>
      <c r="C59" s="5">
        <v>44292</v>
      </c>
      <c r="D59" s="5">
        <v>44295</v>
      </c>
      <c r="E59" s="4" t="s">
        <v>136</v>
      </c>
      <c r="F59" s="4"/>
      <c r="G59" s="4" t="s">
        <v>44</v>
      </c>
      <c r="H59" s="4" t="s">
        <v>45</v>
      </c>
      <c r="I59" s="4">
        <v>50</v>
      </c>
      <c r="J59" s="5">
        <v>44295</v>
      </c>
      <c r="K59" s="4" t="s">
        <v>50</v>
      </c>
      <c r="L59" s="4">
        <v>60</v>
      </c>
      <c r="M59" s="4">
        <v>5</v>
      </c>
      <c r="N59" s="5">
        <v>44301</v>
      </c>
      <c r="O59" s="4">
        <v>33.43</v>
      </c>
      <c r="P59" s="4">
        <v>33.369999999999997</v>
      </c>
      <c r="Q59" s="4">
        <v>27.37</v>
      </c>
      <c r="R59" s="6">
        <v>27.76</v>
      </c>
      <c r="T59" s="193">
        <f>IF(O59&lt;'Master Linear Model'!$B$8, (10^((O59-'Master Linear Model'!$B$2)/'Master Linear Model'!$A$2)),('Master Linear Model'!$B$7/2))</f>
        <v>92.166605219364214</v>
      </c>
      <c r="U59" s="193">
        <f>IF(P59&lt;'Master Linear Model'!$B$8, (10^((P59-'Master Linear Model'!$B$2)/'Master Linear Model'!$A$2)),('Master Linear Model'!$B$7/2))</f>
        <v>95.724801560374218</v>
      </c>
      <c r="V59" s="194">
        <f t="shared" si="0"/>
        <v>93.945703389869209</v>
      </c>
      <c r="W59" s="194">
        <f t="shared" si="1"/>
        <v>2.5160247615213343</v>
      </c>
      <c r="X59" s="194">
        <f>V59/M59</f>
        <v>18.78914067797384</v>
      </c>
      <c r="Y59" s="194">
        <f>W59/M59</f>
        <v>0.50320495230426687</v>
      </c>
      <c r="Z59" s="194">
        <f>(X59*L59)/I59</f>
        <v>22.546968813568611</v>
      </c>
      <c r="AA59" s="194">
        <f>(Y59*L59)/I59</f>
        <v>0.60384594276512027</v>
      </c>
      <c r="AB59" s="194">
        <f t="shared" si="2"/>
        <v>2254.696881356861</v>
      </c>
      <c r="AC59" s="194">
        <f t="shared" si="3"/>
        <v>60.384594276512026</v>
      </c>
      <c r="AD59" t="s">
        <v>1058</v>
      </c>
      <c r="AE59">
        <v>2</v>
      </c>
      <c r="AF59" t="s">
        <v>53</v>
      </c>
      <c r="AH59" s="64" t="s">
        <v>44</v>
      </c>
      <c r="AI59" s="64" t="s">
        <v>44</v>
      </c>
      <c r="AJ59" s="200"/>
    </row>
    <row r="60" spans="1:36">
      <c r="A60" s="10" t="s">
        <v>1064</v>
      </c>
      <c r="B60" s="4" t="s">
        <v>42</v>
      </c>
      <c r="C60" s="5">
        <v>44292</v>
      </c>
      <c r="D60" s="5">
        <v>44294</v>
      </c>
      <c r="E60" s="4" t="s">
        <v>50</v>
      </c>
      <c r="F60" s="4"/>
      <c r="G60" s="4" t="s">
        <v>44</v>
      </c>
      <c r="H60" s="4" t="s">
        <v>45</v>
      </c>
      <c r="I60" s="4">
        <v>50</v>
      </c>
      <c r="J60" s="5">
        <v>44294</v>
      </c>
      <c r="K60" s="4" t="s">
        <v>50</v>
      </c>
      <c r="L60" s="4">
        <v>60</v>
      </c>
      <c r="M60" s="4">
        <v>5</v>
      </c>
      <c r="N60" s="5">
        <v>44295</v>
      </c>
      <c r="O60" s="7">
        <v>37.1179043235949</v>
      </c>
      <c r="P60" s="7">
        <v>37.830790827942799</v>
      </c>
      <c r="Q60" s="7">
        <v>27.210168794087998</v>
      </c>
      <c r="R60" s="7">
        <v>27.392578148212301</v>
      </c>
      <c r="T60" s="193">
        <f>IF(O60&lt;'Master Linear Model'!$B$8, (10^((O60-'Master Linear Model'!$B$2)/'Master Linear Model'!$A$2)),('Master Linear Model'!$B$7/2))</f>
        <v>10</v>
      </c>
      <c r="U60" s="193">
        <f>IF(P60&lt;'Master Linear Model'!$B$8, (10^((P60-'Master Linear Model'!$B$2)/'Master Linear Model'!$A$2)),('Master Linear Model'!$B$7/2))</f>
        <v>10</v>
      </c>
      <c r="V60" s="194">
        <f t="shared" si="0"/>
        <v>10</v>
      </c>
      <c r="W60" s="194">
        <f t="shared" si="1"/>
        <v>0</v>
      </c>
      <c r="X60" s="194">
        <f>V60/M60</f>
        <v>2</v>
      </c>
      <c r="Y60" s="194">
        <f>W60/M60</f>
        <v>0</v>
      </c>
      <c r="Z60" s="194">
        <f>(X60*L60)/I60</f>
        <v>2.4</v>
      </c>
      <c r="AA60" s="194">
        <f>(Y60*L60)/I60</f>
        <v>0</v>
      </c>
      <c r="AB60" s="194">
        <f t="shared" si="2"/>
        <v>240</v>
      </c>
      <c r="AC60" s="194">
        <f t="shared" si="3"/>
        <v>0</v>
      </c>
      <c r="AD60" t="s">
        <v>1064</v>
      </c>
      <c r="AE60">
        <v>2</v>
      </c>
      <c r="AF60" t="s">
        <v>51</v>
      </c>
      <c r="AH60" s="64" t="s">
        <v>44</v>
      </c>
      <c r="AI60" s="64" t="s">
        <v>44</v>
      </c>
      <c r="AJ60" s="200"/>
    </row>
    <row r="61" spans="1:36">
      <c r="A61" s="10" t="s">
        <v>1064</v>
      </c>
      <c r="B61" s="4" t="s">
        <v>42</v>
      </c>
      <c r="C61" s="5">
        <v>44292</v>
      </c>
      <c r="D61" s="5">
        <v>44294</v>
      </c>
      <c r="E61" s="4" t="s">
        <v>1077</v>
      </c>
      <c r="F61" s="4"/>
      <c r="G61" s="4" t="s">
        <v>44</v>
      </c>
      <c r="H61" s="4" t="s">
        <v>45</v>
      </c>
      <c r="I61" s="4">
        <v>300</v>
      </c>
      <c r="J61" s="5">
        <v>44294</v>
      </c>
      <c r="K61" s="4" t="s">
        <v>46</v>
      </c>
      <c r="L61" s="4">
        <v>100</v>
      </c>
      <c r="M61" s="4">
        <v>5</v>
      </c>
      <c r="N61" s="5">
        <v>44295</v>
      </c>
      <c r="O61" s="7">
        <v>34.042647982351703</v>
      </c>
      <c r="P61" s="7">
        <v>33.797185297107198</v>
      </c>
      <c r="Q61" s="7">
        <v>33.587048011556497</v>
      </c>
      <c r="R61" s="7">
        <v>33.981014388854099</v>
      </c>
      <c r="T61" s="193">
        <f>IF(O61&lt;'Master Linear Model'!$B$8, (10^((O61-'Master Linear Model'!$B$2)/'Master Linear Model'!$A$2)),('Master Linear Model'!$B$7/2))</f>
        <v>62.603255295760007</v>
      </c>
      <c r="U61" s="193">
        <f>IF(P61&lt;'Master Linear Model'!$B$8, (10^((P61-'Master Linear Model'!$B$2)/'Master Linear Model'!$A$2)),('Master Linear Model'!$B$7/2))</f>
        <v>73.096775018062758</v>
      </c>
      <c r="V61" s="194">
        <f t="shared" si="0"/>
        <v>67.850015156911383</v>
      </c>
      <c r="W61" s="194">
        <f t="shared" si="1"/>
        <v>7.4200389541550518</v>
      </c>
      <c r="X61" s="194">
        <f>V61/M61</f>
        <v>13.570003031382276</v>
      </c>
      <c r="Y61" s="194">
        <f>W61/M61</f>
        <v>1.4840077908310103</v>
      </c>
      <c r="Z61" s="194">
        <f>(X61*L61)/I61</f>
        <v>4.523334343794092</v>
      </c>
      <c r="AA61" s="194">
        <f>(Y61*L61)/I61</f>
        <v>0.49466926361033681</v>
      </c>
      <c r="AB61" s="194">
        <f t="shared" si="2"/>
        <v>452.3334343794092</v>
      </c>
      <c r="AC61" s="194">
        <f t="shared" si="3"/>
        <v>49.466926361033678</v>
      </c>
      <c r="AD61" t="s">
        <v>1064</v>
      </c>
      <c r="AE61">
        <v>2</v>
      </c>
      <c r="AF61" t="s">
        <v>51</v>
      </c>
      <c r="AH61" s="64" t="s">
        <v>44</v>
      </c>
      <c r="AI61" s="64" t="s">
        <v>44</v>
      </c>
      <c r="AJ61" s="200"/>
    </row>
    <row r="62" spans="1:36" s="31" customFormat="1">
      <c r="A62" s="27" t="s">
        <v>1064</v>
      </c>
      <c r="B62" s="28" t="s">
        <v>42</v>
      </c>
      <c r="C62" s="29">
        <v>44292</v>
      </c>
      <c r="D62" s="29">
        <v>44295</v>
      </c>
      <c r="E62" s="28" t="s">
        <v>52</v>
      </c>
      <c r="F62" s="28"/>
      <c r="G62" s="28" t="s">
        <v>44</v>
      </c>
      <c r="H62" s="41" t="s">
        <v>45</v>
      </c>
      <c r="I62" s="28">
        <v>300</v>
      </c>
      <c r="J62" s="29">
        <v>44295</v>
      </c>
      <c r="K62" s="28" t="s">
        <v>46</v>
      </c>
      <c r="L62" s="28">
        <v>100</v>
      </c>
      <c r="M62" s="4">
        <v>5</v>
      </c>
      <c r="N62" s="29">
        <v>44301</v>
      </c>
      <c r="O62" s="28">
        <v>33.979999999999997</v>
      </c>
      <c r="P62" s="28">
        <v>35.81</v>
      </c>
      <c r="Q62" s="28">
        <v>35.96</v>
      </c>
      <c r="R62" s="28">
        <v>34.93</v>
      </c>
      <c r="S62" s="27"/>
      <c r="T62" s="193">
        <f>IF(O62&lt;'Master Linear Model'!$B$8, (10^((O62-'Master Linear Model'!$B$2)/'Master Linear Model'!$A$2)),('Master Linear Model'!$B$7/2))</f>
        <v>65.128912632683424</v>
      </c>
      <c r="U62" s="193">
        <f>IF(P62&lt;'Master Linear Model'!$B$8, (10^((P62-'Master Linear Model'!$B$2)/'Master Linear Model'!$A$2)),('Master Linear Model'!$B$7/2))</f>
        <v>20.512655462367878</v>
      </c>
      <c r="V62" s="194">
        <f t="shared" si="0"/>
        <v>42.820784047525649</v>
      </c>
      <c r="W62" s="194">
        <f t="shared" si="1"/>
        <v>31.548457996293049</v>
      </c>
      <c r="X62" s="194">
        <f>V62/M62</f>
        <v>8.5641568095051301</v>
      </c>
      <c r="Y62" s="194">
        <f>W62/M62</f>
        <v>6.3096915992586098</v>
      </c>
      <c r="Z62" s="194">
        <f>(X62*L62)/I62</f>
        <v>2.85471893650171</v>
      </c>
      <c r="AA62" s="194">
        <f>(Y62*L62)/I62</f>
        <v>2.1032305330862031</v>
      </c>
      <c r="AB62" s="194">
        <f t="shared" si="2"/>
        <v>285.47189365017101</v>
      </c>
      <c r="AC62" s="194">
        <f t="shared" si="3"/>
        <v>210.3230533086203</v>
      </c>
      <c r="AD62" s="31" t="s">
        <v>1064</v>
      </c>
      <c r="AE62" s="31">
        <v>2</v>
      </c>
      <c r="AF62" s="31" t="s">
        <v>53</v>
      </c>
      <c r="AH62" s="64" t="s">
        <v>44</v>
      </c>
      <c r="AI62" s="64" t="s">
        <v>44</v>
      </c>
      <c r="AJ62" s="200"/>
    </row>
    <row r="63" spans="1:36">
      <c r="A63" s="10" t="s">
        <v>1047</v>
      </c>
      <c r="B63" s="4" t="s">
        <v>42</v>
      </c>
      <c r="C63" s="5">
        <v>44298</v>
      </c>
      <c r="D63" s="5">
        <v>44300</v>
      </c>
      <c r="E63" s="4" t="s">
        <v>52</v>
      </c>
      <c r="F63" s="4"/>
      <c r="G63" s="4" t="s">
        <v>44</v>
      </c>
      <c r="H63" s="4" t="s">
        <v>45</v>
      </c>
      <c r="I63" s="4">
        <v>300</v>
      </c>
      <c r="J63" s="5">
        <v>44300</v>
      </c>
      <c r="K63" s="4" t="s">
        <v>46</v>
      </c>
      <c r="L63" s="4">
        <v>100</v>
      </c>
      <c r="M63" s="4">
        <v>5</v>
      </c>
      <c r="N63" s="5">
        <v>44301</v>
      </c>
      <c r="O63" s="4">
        <v>37.15</v>
      </c>
      <c r="P63" s="4">
        <v>36.56</v>
      </c>
      <c r="Q63" s="6">
        <v>35</v>
      </c>
      <c r="R63" s="4">
        <v>34.729999999999997</v>
      </c>
      <c r="T63" s="193">
        <f>IF(O63&lt;'Master Linear Model'!$B$8, (10^((O63-'Master Linear Model'!$B$2)/'Master Linear Model'!$A$2)),('Master Linear Model'!$B$7/2))</f>
        <v>10</v>
      </c>
      <c r="U63" s="193">
        <f>IF(P63&lt;'Master Linear Model'!$B$8, (10^((P63-'Master Linear Model'!$B$2)/'Master Linear Model'!$A$2)),('Master Linear Model'!$B$7/2))</f>
        <v>10</v>
      </c>
      <c r="V63" s="194">
        <f t="shared" si="0"/>
        <v>10</v>
      </c>
      <c r="W63" s="194">
        <f t="shared" si="1"/>
        <v>0</v>
      </c>
      <c r="X63" s="194">
        <f>V63/M63</f>
        <v>2</v>
      </c>
      <c r="Y63" s="194">
        <f>W63/M63</f>
        <v>0</v>
      </c>
      <c r="Z63" s="194">
        <f>(X63*L63)/I63</f>
        <v>0.66666666666666663</v>
      </c>
      <c r="AA63" s="194">
        <f>(Y63*L63)/I63</f>
        <v>0</v>
      </c>
      <c r="AB63" s="194">
        <f t="shared" si="2"/>
        <v>66.666666666666657</v>
      </c>
      <c r="AC63" s="194">
        <f t="shared" si="3"/>
        <v>0</v>
      </c>
      <c r="AD63" t="s">
        <v>1047</v>
      </c>
      <c r="AE63">
        <v>2</v>
      </c>
      <c r="AF63" t="s">
        <v>71</v>
      </c>
      <c r="AH63" s="64" t="s">
        <v>44</v>
      </c>
      <c r="AI63" s="64" t="s">
        <v>44</v>
      </c>
      <c r="AJ63" s="200"/>
    </row>
    <row r="64" spans="1:36">
      <c r="A64" s="10" t="s">
        <v>1047</v>
      </c>
      <c r="B64" s="4" t="s">
        <v>42</v>
      </c>
      <c r="C64" s="5">
        <v>44298</v>
      </c>
      <c r="D64" s="5">
        <v>44300</v>
      </c>
      <c r="E64" s="4" t="s">
        <v>1077</v>
      </c>
      <c r="F64" s="4"/>
      <c r="G64" s="4" t="s">
        <v>44</v>
      </c>
      <c r="H64" s="4" t="s">
        <v>45</v>
      </c>
      <c r="I64" s="4">
        <v>300</v>
      </c>
      <c r="J64" s="5">
        <v>44300</v>
      </c>
      <c r="K64" s="4" t="s">
        <v>46</v>
      </c>
      <c r="L64" s="4">
        <v>100</v>
      </c>
      <c r="M64" s="4">
        <v>5</v>
      </c>
      <c r="N64" s="5">
        <v>44301</v>
      </c>
      <c r="O64" s="4">
        <v>37.92</v>
      </c>
      <c r="P64" s="4">
        <v>39.200000000000003</v>
      </c>
      <c r="Q64" s="4">
        <v>38.11</v>
      </c>
      <c r="R64" s="6">
        <v>37.21</v>
      </c>
      <c r="T64" s="193">
        <f>IF(O64&lt;'Master Linear Model'!$B$8, (10^((O64-'Master Linear Model'!$B$2)/'Master Linear Model'!$A$2)),('Master Linear Model'!$B$7/2))</f>
        <v>10</v>
      </c>
      <c r="U64" s="193">
        <f>IF(P64&lt;'Master Linear Model'!$B$8, (10^((P64-'Master Linear Model'!$B$2)/'Master Linear Model'!$A$2)),('Master Linear Model'!$B$7/2))</f>
        <v>10</v>
      </c>
      <c r="V64" s="194">
        <f t="shared" si="0"/>
        <v>10</v>
      </c>
      <c r="W64" s="194">
        <f t="shared" si="1"/>
        <v>0</v>
      </c>
      <c r="X64" s="194">
        <f>V64/M64</f>
        <v>2</v>
      </c>
      <c r="Y64" s="194">
        <f>W64/M64</f>
        <v>0</v>
      </c>
      <c r="Z64" s="194">
        <f>(X64*L64)/I64</f>
        <v>0.66666666666666663</v>
      </c>
      <c r="AA64" s="194">
        <f>(Y64*L64)/I64</f>
        <v>0</v>
      </c>
      <c r="AB64" s="194">
        <f t="shared" si="2"/>
        <v>66.666666666666657</v>
      </c>
      <c r="AC64" s="194">
        <f t="shared" si="3"/>
        <v>0</v>
      </c>
      <c r="AD64" t="s">
        <v>1047</v>
      </c>
      <c r="AE64">
        <v>2</v>
      </c>
      <c r="AF64" t="s">
        <v>71</v>
      </c>
      <c r="AH64" s="64" t="s">
        <v>44</v>
      </c>
      <c r="AI64" s="64" t="s">
        <v>44</v>
      </c>
      <c r="AJ64" s="200"/>
    </row>
    <row r="65" spans="1:36">
      <c r="A65" s="10" t="s">
        <v>1047</v>
      </c>
      <c r="B65" s="4" t="s">
        <v>42</v>
      </c>
      <c r="C65" s="5">
        <v>44298</v>
      </c>
      <c r="D65" s="5">
        <v>44300</v>
      </c>
      <c r="E65" s="4" t="s">
        <v>50</v>
      </c>
      <c r="F65" s="4"/>
      <c r="G65" s="4" t="s">
        <v>44</v>
      </c>
      <c r="H65" s="4" t="s">
        <v>45</v>
      </c>
      <c r="I65" s="4">
        <v>50</v>
      </c>
      <c r="J65" s="5">
        <v>44301</v>
      </c>
      <c r="K65" s="4" t="s">
        <v>50</v>
      </c>
      <c r="L65" s="4">
        <v>60</v>
      </c>
      <c r="M65" s="4">
        <v>5</v>
      </c>
      <c r="N65" s="5">
        <v>44301</v>
      </c>
      <c r="O65" s="4">
        <v>39.020000000000003</v>
      </c>
      <c r="P65" s="4">
        <v>37.950000000000003</v>
      </c>
      <c r="Q65" s="4">
        <v>29.42</v>
      </c>
      <c r="R65" s="4">
        <v>29.23</v>
      </c>
      <c r="T65" s="193">
        <f>IF(O65&lt;'Master Linear Model'!$B$8, (10^((O65-'Master Linear Model'!$B$2)/'Master Linear Model'!$A$2)),('Master Linear Model'!$B$7/2))</f>
        <v>10</v>
      </c>
      <c r="U65" s="193">
        <f>IF(P65&lt;'Master Linear Model'!$B$8, (10^((P65-'Master Linear Model'!$B$2)/'Master Linear Model'!$A$2)),('Master Linear Model'!$B$7/2))</f>
        <v>10</v>
      </c>
      <c r="V65" s="194">
        <f t="shared" si="0"/>
        <v>10</v>
      </c>
      <c r="W65" s="194">
        <f t="shared" si="1"/>
        <v>0</v>
      </c>
      <c r="X65" s="194">
        <f>V65/M65</f>
        <v>2</v>
      </c>
      <c r="Y65" s="194">
        <f>W65/M65</f>
        <v>0</v>
      </c>
      <c r="Z65" s="194">
        <f>(X65*L65)/I65</f>
        <v>2.4</v>
      </c>
      <c r="AA65" s="194">
        <f>(Y65*L65)/I65</f>
        <v>0</v>
      </c>
      <c r="AB65" s="194">
        <f t="shared" si="2"/>
        <v>240</v>
      </c>
      <c r="AC65" s="194">
        <f t="shared" si="3"/>
        <v>0</v>
      </c>
      <c r="AD65" t="s">
        <v>1047</v>
      </c>
      <c r="AE65">
        <v>2</v>
      </c>
      <c r="AF65" t="s">
        <v>71</v>
      </c>
      <c r="AH65" s="64" t="s">
        <v>44</v>
      </c>
      <c r="AI65" s="64" t="s">
        <v>44</v>
      </c>
      <c r="AJ65" s="200"/>
    </row>
    <row r="66" spans="1:36">
      <c r="A66" s="10" t="s">
        <v>1050</v>
      </c>
      <c r="B66" s="4" t="s">
        <v>42</v>
      </c>
      <c r="C66" s="5">
        <v>44298</v>
      </c>
      <c r="D66" s="5">
        <v>44300</v>
      </c>
      <c r="E66" s="4" t="s">
        <v>50</v>
      </c>
      <c r="F66" s="4"/>
      <c r="G66" s="4" t="s">
        <v>44</v>
      </c>
      <c r="H66" s="4" t="s">
        <v>45</v>
      </c>
      <c r="I66" s="4">
        <v>50</v>
      </c>
      <c r="J66" s="5">
        <v>44300</v>
      </c>
      <c r="K66" s="4" t="s">
        <v>50</v>
      </c>
      <c r="L66" s="4">
        <v>60</v>
      </c>
      <c r="M66" s="4">
        <v>5</v>
      </c>
      <c r="N66" s="5">
        <v>44301</v>
      </c>
      <c r="O66" s="4">
        <v>36.53</v>
      </c>
      <c r="P66" s="6">
        <v>36.4</v>
      </c>
      <c r="Q66" s="4">
        <v>28.91</v>
      </c>
      <c r="R66" s="4">
        <v>28.79</v>
      </c>
      <c r="T66" s="193">
        <f>IF(O66&lt;'Master Linear Model'!$B$8, (10^((O66-'Master Linear Model'!$B$2)/'Master Linear Model'!$A$2)),('Master Linear Model'!$B$7/2))</f>
        <v>10</v>
      </c>
      <c r="U66" s="193">
        <f>IF(P66&lt;'Master Linear Model'!$B$8, (10^((P66-'Master Linear Model'!$B$2)/'Master Linear Model'!$A$2)),('Master Linear Model'!$B$7/2))</f>
        <v>10</v>
      </c>
      <c r="V66" s="194">
        <f t="shared" si="0"/>
        <v>10</v>
      </c>
      <c r="W66" s="194">
        <f t="shared" si="1"/>
        <v>0</v>
      </c>
      <c r="X66" s="194">
        <f>V66/M66</f>
        <v>2</v>
      </c>
      <c r="Y66" s="194">
        <f>W66/M66</f>
        <v>0</v>
      </c>
      <c r="Z66" s="194">
        <f>(X66*L66)/I66</f>
        <v>2.4</v>
      </c>
      <c r="AA66" s="194">
        <f>(Y66*L66)/I66</f>
        <v>0</v>
      </c>
      <c r="AB66" s="194">
        <f t="shared" si="2"/>
        <v>240</v>
      </c>
      <c r="AC66" s="194">
        <f t="shared" si="3"/>
        <v>0</v>
      </c>
      <c r="AD66" t="s">
        <v>1050</v>
      </c>
      <c r="AE66">
        <v>2</v>
      </c>
      <c r="AF66" t="s">
        <v>71</v>
      </c>
      <c r="AH66" s="64" t="s">
        <v>44</v>
      </c>
      <c r="AI66" s="64" t="s">
        <v>44</v>
      </c>
      <c r="AJ66" s="200"/>
    </row>
    <row r="67" spans="1:36">
      <c r="A67" s="10" t="s">
        <v>1050</v>
      </c>
      <c r="B67" s="4" t="s">
        <v>42</v>
      </c>
      <c r="C67" s="5">
        <v>44298</v>
      </c>
      <c r="D67" s="5">
        <v>44300</v>
      </c>
      <c r="E67" s="4" t="s">
        <v>52</v>
      </c>
      <c r="F67" s="4"/>
      <c r="G67" s="4" t="s">
        <v>44</v>
      </c>
      <c r="H67" s="4" t="s">
        <v>45</v>
      </c>
      <c r="I67" s="4">
        <v>221</v>
      </c>
      <c r="J67" s="5">
        <v>44300</v>
      </c>
      <c r="K67" s="4" t="s">
        <v>46</v>
      </c>
      <c r="L67" s="4">
        <v>100</v>
      </c>
      <c r="M67" s="4">
        <v>5</v>
      </c>
      <c r="N67" s="5">
        <v>44301</v>
      </c>
      <c r="O67" s="4">
        <v>34.090000000000003</v>
      </c>
      <c r="P67" s="4">
        <v>33.700000000000003</v>
      </c>
      <c r="Q67" s="4">
        <v>34.18</v>
      </c>
      <c r="R67" s="4">
        <v>34.04</v>
      </c>
      <c r="T67" s="193">
        <f>IF(O67&lt;'Master Linear Model'!$B$8, (10^((O67-'Master Linear Model'!$B$2)/'Master Linear Model'!$A$2)),('Master Linear Model'!$B$7/2))</f>
        <v>60.759455693161911</v>
      </c>
      <c r="U67" s="193">
        <f>IF(P67&lt;'Master Linear Model'!$B$8, (10^((P67-'Master Linear Model'!$B$2)/'Master Linear Model'!$A$2)),('Master Linear Model'!$B$7/2))</f>
        <v>77.722116089902812</v>
      </c>
      <c r="V67" s="194">
        <f t="shared" ref="V67:V130" si="4">AVERAGE(T67:U67)</f>
        <v>69.240785891532369</v>
      </c>
      <c r="W67" s="194">
        <f t="shared" ref="W67:W130" si="5">STDEV(T67:U67)</f>
        <v>11.994412193499901</v>
      </c>
      <c r="X67" s="194">
        <f>V67/M67</f>
        <v>13.848157178306474</v>
      </c>
      <c r="Y67" s="194">
        <f>W67/M67</f>
        <v>2.3988824386999803</v>
      </c>
      <c r="Z67" s="194">
        <f>(X67*L67)/I67</f>
        <v>6.2661344698219335</v>
      </c>
      <c r="AA67" s="194">
        <f>(Y67*L67)/I67</f>
        <v>1.0854671668325704</v>
      </c>
      <c r="AB67" s="194">
        <f t="shared" ref="AB67:AB130" si="6">Z67*100</f>
        <v>626.6134469821933</v>
      </c>
      <c r="AC67" s="194">
        <f t="shared" ref="AC67:AC130" si="7">AA67*100</f>
        <v>108.54671668325705</v>
      </c>
      <c r="AD67" t="s">
        <v>1050</v>
      </c>
      <c r="AE67">
        <v>2</v>
      </c>
      <c r="AF67" t="s">
        <v>71</v>
      </c>
      <c r="AH67" s="64" t="s">
        <v>44</v>
      </c>
      <c r="AI67" s="64" t="s">
        <v>44</v>
      </c>
      <c r="AJ67" s="200"/>
    </row>
    <row r="68" spans="1:36">
      <c r="A68" s="10" t="s">
        <v>1050</v>
      </c>
      <c r="B68" s="4" t="s">
        <v>42</v>
      </c>
      <c r="C68" s="5">
        <v>44298</v>
      </c>
      <c r="D68" s="5">
        <v>44300</v>
      </c>
      <c r="E68" s="4" t="s">
        <v>1077</v>
      </c>
      <c r="F68" s="4"/>
      <c r="G68" s="4" t="s">
        <v>44</v>
      </c>
      <c r="H68" s="4" t="s">
        <v>45</v>
      </c>
      <c r="I68" s="4">
        <v>250</v>
      </c>
      <c r="J68" s="5">
        <v>44300</v>
      </c>
      <c r="K68" s="4" t="s">
        <v>46</v>
      </c>
      <c r="L68" s="4">
        <v>100</v>
      </c>
      <c r="M68" s="4">
        <v>5</v>
      </c>
      <c r="N68" s="5">
        <v>44301</v>
      </c>
      <c r="O68" s="6">
        <v>36.200000000000003</v>
      </c>
      <c r="P68" s="4">
        <v>36.36</v>
      </c>
      <c r="Q68" s="4">
        <v>35.85</v>
      </c>
      <c r="R68" s="4">
        <v>36.229999999999997</v>
      </c>
      <c r="T68" s="193">
        <f>IF(O68&lt;'Master Linear Model'!$B$8, (10^((O68-'Master Linear Model'!$B$2)/'Master Linear Model'!$A$2)),('Master Linear Model'!$B$7/2))</f>
        <v>10</v>
      </c>
      <c r="U68" s="193">
        <f>IF(P68&lt;'Master Linear Model'!$B$8, (10^((P68-'Master Linear Model'!$B$2)/'Master Linear Model'!$A$2)),('Master Linear Model'!$B$7/2))</f>
        <v>10</v>
      </c>
      <c r="V68" s="194">
        <f t="shared" si="4"/>
        <v>10</v>
      </c>
      <c r="W68" s="194">
        <f t="shared" si="5"/>
        <v>0</v>
      </c>
      <c r="X68" s="194">
        <f>V68/M68</f>
        <v>2</v>
      </c>
      <c r="Y68" s="194">
        <f>W68/M68</f>
        <v>0</v>
      </c>
      <c r="Z68" s="194">
        <f>(X68*L68)/I68</f>
        <v>0.8</v>
      </c>
      <c r="AA68" s="194">
        <f>(Y68*L68)/I68</f>
        <v>0</v>
      </c>
      <c r="AB68" s="194">
        <f t="shared" si="6"/>
        <v>80</v>
      </c>
      <c r="AC68" s="194">
        <f t="shared" si="7"/>
        <v>0</v>
      </c>
      <c r="AD68" t="s">
        <v>1050</v>
      </c>
      <c r="AE68">
        <v>2</v>
      </c>
      <c r="AF68" t="s">
        <v>71</v>
      </c>
      <c r="AH68" s="64" t="s">
        <v>44</v>
      </c>
      <c r="AI68" s="64" t="s">
        <v>44</v>
      </c>
      <c r="AJ68" s="200"/>
    </row>
    <row r="69" spans="1:36">
      <c r="A69" s="10" t="s">
        <v>1052</v>
      </c>
      <c r="B69" s="4" t="s">
        <v>191</v>
      </c>
      <c r="C69" s="5">
        <v>44298</v>
      </c>
      <c r="D69" s="5">
        <v>44300</v>
      </c>
      <c r="E69" s="4" t="s">
        <v>52</v>
      </c>
      <c r="F69" s="4"/>
      <c r="G69" s="4" t="s">
        <v>44</v>
      </c>
      <c r="H69" s="4" t="s">
        <v>45</v>
      </c>
      <c r="I69" s="4">
        <v>186</v>
      </c>
      <c r="J69" s="5">
        <v>44300</v>
      </c>
      <c r="K69" s="4" t="s">
        <v>46</v>
      </c>
      <c r="L69" s="4">
        <v>100</v>
      </c>
      <c r="M69" s="4">
        <v>5</v>
      </c>
      <c r="N69" s="5">
        <v>44301</v>
      </c>
      <c r="O69" s="4">
        <v>36.31</v>
      </c>
      <c r="P69" s="4">
        <v>36.020000000000003</v>
      </c>
      <c r="Q69" s="4">
        <v>36.340000000000003</v>
      </c>
      <c r="R69" s="4">
        <v>36.35</v>
      </c>
      <c r="T69" s="193">
        <f>IF(O69&lt;'Master Linear Model'!$B$8, (10^((O69-'Master Linear Model'!$B$2)/'Master Linear Model'!$A$2)),('Master Linear Model'!$B$7/2))</f>
        <v>10</v>
      </c>
      <c r="U69" s="193">
        <f>IF(P69&lt;'Master Linear Model'!$B$8, (10^((P69-'Master Linear Model'!$B$2)/'Master Linear Model'!$A$2)),('Master Linear Model'!$B$7/2))</f>
        <v>10</v>
      </c>
      <c r="V69" s="194">
        <f t="shared" si="4"/>
        <v>10</v>
      </c>
      <c r="W69" s="194">
        <f t="shared" si="5"/>
        <v>0</v>
      </c>
      <c r="X69" s="194">
        <f>V69/M69</f>
        <v>2</v>
      </c>
      <c r="Y69" s="194">
        <f>W69/M69</f>
        <v>0</v>
      </c>
      <c r="Z69" s="194">
        <f>(X69*L69)/I69</f>
        <v>1.075268817204301</v>
      </c>
      <c r="AA69" s="194">
        <f>(Y69*L69)/I69</f>
        <v>0</v>
      </c>
      <c r="AB69" s="194">
        <f t="shared" si="6"/>
        <v>107.5268817204301</v>
      </c>
      <c r="AC69" s="194">
        <f t="shared" si="7"/>
        <v>0</v>
      </c>
      <c r="AD69" t="s">
        <v>1052</v>
      </c>
      <c r="AE69">
        <v>2</v>
      </c>
      <c r="AF69" t="s">
        <v>71</v>
      </c>
      <c r="AH69" s="64" t="s">
        <v>44</v>
      </c>
      <c r="AI69" s="64" t="s">
        <v>44</v>
      </c>
      <c r="AJ69" s="200"/>
    </row>
    <row r="70" spans="1:36">
      <c r="A70" s="10" t="s">
        <v>1052</v>
      </c>
      <c r="B70" s="4" t="s">
        <v>42</v>
      </c>
      <c r="C70" s="5">
        <v>44298</v>
      </c>
      <c r="D70" s="5">
        <v>44300</v>
      </c>
      <c r="E70" s="4" t="s">
        <v>1077</v>
      </c>
      <c r="F70" s="4"/>
      <c r="G70" s="4" t="s">
        <v>44</v>
      </c>
      <c r="H70" s="4" t="s">
        <v>45</v>
      </c>
      <c r="I70" s="4">
        <v>250</v>
      </c>
      <c r="J70" s="5">
        <v>44300</v>
      </c>
      <c r="K70" s="4" t="s">
        <v>46</v>
      </c>
      <c r="L70" s="4">
        <v>100</v>
      </c>
      <c r="M70" s="4">
        <v>5</v>
      </c>
      <c r="N70" s="5">
        <v>44301</v>
      </c>
      <c r="O70" s="4">
        <v>36.659999999999997</v>
      </c>
      <c r="P70" s="4" t="s">
        <v>47</v>
      </c>
      <c r="Q70" s="4">
        <v>40.07</v>
      </c>
      <c r="R70" s="4">
        <v>38.53</v>
      </c>
      <c r="T70" s="193">
        <f>IF(O70&lt;'Master Linear Model'!$B$8, (10^((O70-'Master Linear Model'!$B$2)/'Master Linear Model'!$A$2)),('Master Linear Model'!$B$7/2))</f>
        <v>10</v>
      </c>
      <c r="U70" s="193">
        <f>IF(P70&lt;'Master Linear Model'!$B$8, (10^((P70-'Master Linear Model'!$B$2)/'Master Linear Model'!$A$2)),('Master Linear Model'!$B$7/2))</f>
        <v>10</v>
      </c>
      <c r="V70" s="194">
        <f t="shared" si="4"/>
        <v>10</v>
      </c>
      <c r="W70" s="194">
        <f t="shared" si="5"/>
        <v>0</v>
      </c>
      <c r="X70" s="194">
        <f>V70/M70</f>
        <v>2</v>
      </c>
      <c r="Y70" s="194">
        <f>W70/M70</f>
        <v>0</v>
      </c>
      <c r="Z70" s="194">
        <f>(X70*L70)/I70</f>
        <v>0.8</v>
      </c>
      <c r="AA70" s="194">
        <f>(Y70*L70)/I70</f>
        <v>0</v>
      </c>
      <c r="AB70" s="194">
        <f t="shared" si="6"/>
        <v>80</v>
      </c>
      <c r="AC70" s="194">
        <f t="shared" si="7"/>
        <v>0</v>
      </c>
      <c r="AD70" t="s">
        <v>1052</v>
      </c>
      <c r="AE70">
        <v>2</v>
      </c>
      <c r="AF70" t="s">
        <v>71</v>
      </c>
      <c r="AH70" s="64" t="s">
        <v>44</v>
      </c>
      <c r="AI70" s="64" t="s">
        <v>44</v>
      </c>
      <c r="AJ70" s="200"/>
    </row>
    <row r="71" spans="1:36">
      <c r="A71" s="10" t="s">
        <v>1052</v>
      </c>
      <c r="B71" s="4" t="s">
        <v>42</v>
      </c>
      <c r="C71" s="5">
        <v>44298</v>
      </c>
      <c r="D71" s="5">
        <v>44300</v>
      </c>
      <c r="E71" s="4" t="s">
        <v>50</v>
      </c>
      <c r="F71" s="4"/>
      <c r="G71" s="4" t="s">
        <v>44</v>
      </c>
      <c r="H71" s="4" t="s">
        <v>45</v>
      </c>
      <c r="I71" s="4">
        <v>50</v>
      </c>
      <c r="J71" s="5">
        <v>44301</v>
      </c>
      <c r="K71" s="4" t="s">
        <v>50</v>
      </c>
      <c r="L71" s="4">
        <v>60</v>
      </c>
      <c r="M71" s="4">
        <v>5</v>
      </c>
      <c r="N71" s="5">
        <v>44308</v>
      </c>
      <c r="O71" s="4">
        <v>35.33</v>
      </c>
      <c r="P71" s="6">
        <v>35.4</v>
      </c>
      <c r="Q71" s="4">
        <v>27.07</v>
      </c>
      <c r="R71" s="4">
        <v>27.03</v>
      </c>
      <c r="T71" s="193">
        <f>IF(O71&lt;'Master Linear Model'!$B$8, (10^((O71-'Master Linear Model'!$B$2)/'Master Linear Model'!$A$2)),('Master Linear Model'!$B$7/2))</f>
        <v>27.773393811170159</v>
      </c>
      <c r="U71" s="193">
        <f>IF(P71&lt;'Master Linear Model'!$B$8, (10^((P71-'Master Linear Model'!$B$2)/'Master Linear Model'!$A$2)),('Master Linear Model'!$B$7/2))</f>
        <v>26.572734910148917</v>
      </c>
      <c r="V71" s="194">
        <f t="shared" si="4"/>
        <v>27.173064360659538</v>
      </c>
      <c r="W71" s="194">
        <f t="shared" si="5"/>
        <v>0.84899405080410817</v>
      </c>
      <c r="X71" s="194">
        <f>V71/M71</f>
        <v>5.4346128721319076</v>
      </c>
      <c r="Y71" s="194">
        <f>W71/M71</f>
        <v>0.16979881016082163</v>
      </c>
      <c r="Z71" s="194">
        <f>(X71*L71)/I71</f>
        <v>6.5215354465582891</v>
      </c>
      <c r="AA71" s="194">
        <f>(Y71*L71)/I71</f>
        <v>0.20375857219298596</v>
      </c>
      <c r="AB71" s="194">
        <f t="shared" si="6"/>
        <v>652.15354465582891</v>
      </c>
      <c r="AC71" s="194">
        <f t="shared" si="7"/>
        <v>20.375857219298595</v>
      </c>
      <c r="AD71" t="s">
        <v>1052</v>
      </c>
      <c r="AE71">
        <v>2</v>
      </c>
      <c r="AF71" t="s">
        <v>69</v>
      </c>
      <c r="AH71" s="64" t="s">
        <v>44</v>
      </c>
      <c r="AI71" s="64" t="s">
        <v>44</v>
      </c>
      <c r="AJ71" s="200"/>
    </row>
    <row r="72" spans="1:36">
      <c r="A72" s="10" t="s">
        <v>1056</v>
      </c>
      <c r="B72" s="4" t="s">
        <v>42</v>
      </c>
      <c r="C72" s="5">
        <v>44298</v>
      </c>
      <c r="D72" s="5">
        <v>44301</v>
      </c>
      <c r="E72" s="4" t="s">
        <v>52</v>
      </c>
      <c r="F72" s="4"/>
      <c r="G72" s="4" t="s">
        <v>44</v>
      </c>
      <c r="H72" s="4" t="s">
        <v>45</v>
      </c>
      <c r="I72" s="4">
        <v>300</v>
      </c>
      <c r="J72" s="5">
        <v>44301</v>
      </c>
      <c r="K72" s="4" t="s">
        <v>46</v>
      </c>
      <c r="L72" s="4">
        <v>100</v>
      </c>
      <c r="M72" s="4">
        <v>5</v>
      </c>
      <c r="N72" s="5">
        <v>44302</v>
      </c>
      <c r="O72" s="4" t="s">
        <v>66</v>
      </c>
      <c r="P72" s="4" t="s">
        <v>66</v>
      </c>
      <c r="Q72" s="4" t="s">
        <v>66</v>
      </c>
      <c r="R72" s="4" t="s">
        <v>66</v>
      </c>
      <c r="S72" s="10" t="s">
        <v>67</v>
      </c>
      <c r="T72" s="193">
        <f>IF(O72&lt;'Master Linear Model'!$B$8, (10^((O72-'Master Linear Model'!$B$2)/'Master Linear Model'!$A$2)),('Master Linear Model'!$B$7/2))</f>
        <v>10</v>
      </c>
      <c r="U72" s="193">
        <f>IF(P72&lt;'Master Linear Model'!$B$8, (10^((P72-'Master Linear Model'!$B$2)/'Master Linear Model'!$A$2)),('Master Linear Model'!$B$7/2))</f>
        <v>10</v>
      </c>
      <c r="V72" s="194">
        <f t="shared" si="4"/>
        <v>10</v>
      </c>
      <c r="W72" s="194">
        <f t="shared" si="5"/>
        <v>0</v>
      </c>
      <c r="X72" s="194">
        <f>V72/M72</f>
        <v>2</v>
      </c>
      <c r="Y72" s="194">
        <f>W72/M72</f>
        <v>0</v>
      </c>
      <c r="Z72" s="194">
        <f>(X72*L72)/I72</f>
        <v>0.66666666666666663</v>
      </c>
      <c r="AA72" s="194">
        <f>(Y72*L72)/I72</f>
        <v>0</v>
      </c>
      <c r="AB72" s="194">
        <f t="shared" si="6"/>
        <v>66.666666666666657</v>
      </c>
      <c r="AC72" s="194">
        <f t="shared" si="7"/>
        <v>0</v>
      </c>
      <c r="AD72" t="s">
        <v>1056</v>
      </c>
      <c r="AE72">
        <v>2</v>
      </c>
      <c r="AF72" t="s">
        <v>68</v>
      </c>
      <c r="AH72" s="64" t="s">
        <v>44</v>
      </c>
      <c r="AI72" s="64" t="s">
        <v>44</v>
      </c>
      <c r="AJ72" s="200"/>
    </row>
    <row r="73" spans="1:36">
      <c r="A73" s="10" t="s">
        <v>1056</v>
      </c>
      <c r="B73" s="4" t="s">
        <v>42</v>
      </c>
      <c r="C73" s="5">
        <v>44298</v>
      </c>
      <c r="D73" s="5">
        <v>44300</v>
      </c>
      <c r="E73" s="4" t="s">
        <v>1077</v>
      </c>
      <c r="F73" s="4"/>
      <c r="G73" s="4" t="s">
        <v>44</v>
      </c>
      <c r="H73" s="4" t="s">
        <v>45</v>
      </c>
      <c r="I73" s="4">
        <v>300</v>
      </c>
      <c r="J73" s="5">
        <v>44300</v>
      </c>
      <c r="K73" s="4" t="s">
        <v>46</v>
      </c>
      <c r="L73" s="4">
        <v>100</v>
      </c>
      <c r="M73" s="4">
        <v>5</v>
      </c>
      <c r="N73" s="5">
        <v>44301</v>
      </c>
      <c r="O73" s="4" t="s">
        <v>47</v>
      </c>
      <c r="P73" s="4">
        <v>39.369999999999997</v>
      </c>
      <c r="Q73" s="4">
        <v>39.03</v>
      </c>
      <c r="R73" s="4">
        <v>37.94</v>
      </c>
      <c r="T73" s="193">
        <f>IF(O73&lt;'Master Linear Model'!$B$8, (10^((O73-'Master Linear Model'!$B$2)/'Master Linear Model'!$A$2)),('Master Linear Model'!$B$7/2))</f>
        <v>10</v>
      </c>
      <c r="U73" s="193">
        <f>IF(P73&lt;'Master Linear Model'!$B$8, (10^((P73-'Master Linear Model'!$B$2)/'Master Linear Model'!$A$2)),('Master Linear Model'!$B$7/2))</f>
        <v>10</v>
      </c>
      <c r="V73" s="194">
        <f t="shared" si="4"/>
        <v>10</v>
      </c>
      <c r="W73" s="194">
        <f t="shared" si="5"/>
        <v>0</v>
      </c>
      <c r="X73" s="194">
        <f>V73/M73</f>
        <v>2</v>
      </c>
      <c r="Y73" s="194">
        <f>W73/M73</f>
        <v>0</v>
      </c>
      <c r="Z73" s="194">
        <f>(X73*L73)/I73</f>
        <v>0.66666666666666663</v>
      </c>
      <c r="AA73" s="194">
        <f>(Y73*L73)/I73</f>
        <v>0</v>
      </c>
      <c r="AB73" s="194">
        <f t="shared" si="6"/>
        <v>66.666666666666657</v>
      </c>
      <c r="AC73" s="194">
        <f t="shared" si="7"/>
        <v>0</v>
      </c>
      <c r="AD73" t="s">
        <v>1056</v>
      </c>
      <c r="AE73">
        <v>2</v>
      </c>
      <c r="AF73" t="s">
        <v>71</v>
      </c>
      <c r="AH73" s="64" t="s">
        <v>44</v>
      </c>
      <c r="AI73" s="64" t="s">
        <v>44</v>
      </c>
      <c r="AJ73" s="200"/>
    </row>
    <row r="74" spans="1:36">
      <c r="A74" s="10" t="s">
        <v>1056</v>
      </c>
      <c r="B74" s="4" t="s">
        <v>42</v>
      </c>
      <c r="C74" s="5">
        <v>44298</v>
      </c>
      <c r="D74" s="5">
        <v>44301</v>
      </c>
      <c r="E74" s="4" t="s">
        <v>50</v>
      </c>
      <c r="F74" s="4"/>
      <c r="G74" s="4" t="s">
        <v>44</v>
      </c>
      <c r="H74" s="4" t="s">
        <v>45</v>
      </c>
      <c r="I74" s="4">
        <v>50</v>
      </c>
      <c r="J74" s="5">
        <v>44302</v>
      </c>
      <c r="K74" s="4" t="s">
        <v>50</v>
      </c>
      <c r="L74" s="4">
        <v>60</v>
      </c>
      <c r="M74" s="4">
        <v>5</v>
      </c>
      <c r="N74" s="5">
        <v>44308</v>
      </c>
      <c r="O74" s="4" t="s">
        <v>47</v>
      </c>
      <c r="P74" s="4" t="s">
        <v>47</v>
      </c>
      <c r="Q74" s="4">
        <v>25.88</v>
      </c>
      <c r="R74" s="4">
        <v>25.79</v>
      </c>
      <c r="T74" s="193">
        <f>IF(O74&lt;'Master Linear Model'!$B$8, (10^((O74-'Master Linear Model'!$B$2)/'Master Linear Model'!$A$2)),('Master Linear Model'!$B$7/2))</f>
        <v>10</v>
      </c>
      <c r="U74" s="193">
        <f>IF(P74&lt;'Master Linear Model'!$B$8, (10^((P74-'Master Linear Model'!$B$2)/'Master Linear Model'!$A$2)),('Master Linear Model'!$B$7/2))</f>
        <v>10</v>
      </c>
      <c r="V74" s="194">
        <f t="shared" si="4"/>
        <v>10</v>
      </c>
      <c r="W74" s="194">
        <f t="shared" si="5"/>
        <v>0</v>
      </c>
      <c r="X74" s="194">
        <f>V74/M74</f>
        <v>2</v>
      </c>
      <c r="Y74" s="194">
        <f>W74/M74</f>
        <v>0</v>
      </c>
      <c r="Z74" s="194">
        <f>(X74*L74)/I74</f>
        <v>2.4</v>
      </c>
      <c r="AA74" s="194">
        <f>(Y74*L74)/I74</f>
        <v>0</v>
      </c>
      <c r="AB74" s="194">
        <f t="shared" si="6"/>
        <v>240</v>
      </c>
      <c r="AC74" s="194">
        <f t="shared" si="7"/>
        <v>0</v>
      </c>
      <c r="AD74" t="s">
        <v>1056</v>
      </c>
      <c r="AE74">
        <v>2</v>
      </c>
      <c r="AF74" t="s">
        <v>69</v>
      </c>
      <c r="AH74" s="64" t="s">
        <v>44</v>
      </c>
      <c r="AI74" s="64" t="s">
        <v>44</v>
      </c>
      <c r="AJ74" s="200"/>
    </row>
    <row r="75" spans="1:36">
      <c r="A75" s="10" t="s">
        <v>1056</v>
      </c>
      <c r="B75" s="4" t="s">
        <v>42</v>
      </c>
      <c r="C75" s="5">
        <v>44298</v>
      </c>
      <c r="D75" s="5">
        <v>44301</v>
      </c>
      <c r="E75" s="4" t="s">
        <v>52</v>
      </c>
      <c r="F75" s="4"/>
      <c r="G75" s="4" t="s">
        <v>44</v>
      </c>
      <c r="H75" s="4" t="s">
        <v>45</v>
      </c>
      <c r="I75" s="4">
        <v>244</v>
      </c>
      <c r="J75" s="5">
        <v>44301</v>
      </c>
      <c r="K75" s="4" t="s">
        <v>46</v>
      </c>
      <c r="L75" s="4">
        <v>100</v>
      </c>
      <c r="M75" s="4">
        <v>5</v>
      </c>
      <c r="N75" s="5">
        <v>44308</v>
      </c>
      <c r="O75" s="6">
        <v>32.700000000000003</v>
      </c>
      <c r="P75" s="4">
        <v>32.81</v>
      </c>
      <c r="Q75" s="4">
        <v>29.09</v>
      </c>
      <c r="R75" s="4">
        <v>29.19</v>
      </c>
      <c r="T75" s="193">
        <f>IF(O75&lt;'Master Linear Model'!$B$8, (10^((O75-'Master Linear Model'!$B$2)/'Master Linear Model'!$A$2)),('Master Linear Model'!$B$7/2))</f>
        <v>146.12549836893584</v>
      </c>
      <c r="U75" s="193">
        <f>IF(P75&lt;'Master Linear Model'!$B$8, (10^((P75-'Master Linear Model'!$B$2)/'Master Linear Model'!$A$2)),('Master Linear Model'!$B$7/2))</f>
        <v>136.32203248750571</v>
      </c>
      <c r="V75" s="194">
        <f t="shared" si="4"/>
        <v>141.22376542822076</v>
      </c>
      <c r="W75" s="194">
        <f t="shared" si="5"/>
        <v>6.9320972038901978</v>
      </c>
      <c r="X75" s="194">
        <f>V75/M75</f>
        <v>28.244753085644152</v>
      </c>
      <c r="Y75" s="194">
        <f>W75/M75</f>
        <v>1.3864194407780395</v>
      </c>
      <c r="Z75" s="194">
        <f>(X75*L75)/I75</f>
        <v>11.575718477723013</v>
      </c>
      <c r="AA75" s="194">
        <f>(Y75*L75)/I75</f>
        <v>0.56820468884345876</v>
      </c>
      <c r="AB75" s="194">
        <f t="shared" si="6"/>
        <v>1157.5718477723012</v>
      </c>
      <c r="AC75" s="194">
        <f t="shared" si="7"/>
        <v>56.820468884345878</v>
      </c>
      <c r="AD75" t="s">
        <v>1056</v>
      </c>
      <c r="AE75">
        <v>2</v>
      </c>
      <c r="AF75" t="s">
        <v>69</v>
      </c>
      <c r="AH75" s="64" t="s">
        <v>44</v>
      </c>
      <c r="AI75" s="64" t="s">
        <v>44</v>
      </c>
      <c r="AJ75" s="200"/>
    </row>
    <row r="76" spans="1:36">
      <c r="A76" s="10" t="s">
        <v>1058</v>
      </c>
      <c r="B76" s="4" t="s">
        <v>42</v>
      </c>
      <c r="C76" s="5">
        <v>44298</v>
      </c>
      <c r="D76" s="5">
        <v>44300</v>
      </c>
      <c r="E76" s="4" t="s">
        <v>52</v>
      </c>
      <c r="F76" s="4"/>
      <c r="G76" s="4" t="s">
        <v>44</v>
      </c>
      <c r="H76" s="4" t="s">
        <v>45</v>
      </c>
      <c r="I76" s="4">
        <v>111</v>
      </c>
      <c r="J76" s="5">
        <v>44300</v>
      </c>
      <c r="K76" s="4" t="s">
        <v>46</v>
      </c>
      <c r="L76" s="4">
        <v>100</v>
      </c>
      <c r="M76" s="4">
        <v>5</v>
      </c>
      <c r="N76" s="5">
        <v>44301</v>
      </c>
      <c r="O76" s="4">
        <v>32.85</v>
      </c>
      <c r="P76" s="4">
        <v>32.380000000000003</v>
      </c>
      <c r="Q76" s="4">
        <v>32.61</v>
      </c>
      <c r="R76" s="4">
        <v>33.06</v>
      </c>
      <c r="T76" s="193">
        <f>IF(O76&lt;'Master Linear Model'!$B$8, (10^((O76-'Master Linear Model'!$B$2)/'Master Linear Model'!$A$2)),('Master Linear Model'!$B$7/2))</f>
        <v>132.92259063581054</v>
      </c>
      <c r="U76" s="193">
        <f>IF(P76&lt;'Master Linear Model'!$B$8, (10^((P76-'Master Linear Model'!$B$2)/'Master Linear Model'!$A$2)),('Master Linear Model'!$B$7/2))</f>
        <v>178.83974824785048</v>
      </c>
      <c r="V76" s="194">
        <f t="shared" si="4"/>
        <v>155.88116944183051</v>
      </c>
      <c r="W76" s="194">
        <f t="shared" si="5"/>
        <v>32.468333520285015</v>
      </c>
      <c r="X76" s="194">
        <f>V76/M76</f>
        <v>31.176233888366102</v>
      </c>
      <c r="Y76" s="194">
        <f>W76/M76</f>
        <v>6.4936667040570031</v>
      </c>
      <c r="Z76" s="194">
        <f>(X76*L76)/I76</f>
        <v>28.086697196726217</v>
      </c>
      <c r="AA76" s="194">
        <f>(Y76*L76)/I76</f>
        <v>5.8501501838351384</v>
      </c>
      <c r="AB76" s="194">
        <f t="shared" si="6"/>
        <v>2808.6697196726218</v>
      </c>
      <c r="AC76" s="194">
        <f t="shared" si="7"/>
        <v>585.01501838351385</v>
      </c>
      <c r="AD76" t="s">
        <v>1058</v>
      </c>
      <c r="AE76">
        <v>2</v>
      </c>
      <c r="AF76" t="s">
        <v>53</v>
      </c>
      <c r="AH76" s="64" t="s">
        <v>44</v>
      </c>
      <c r="AI76" s="64" t="s">
        <v>44</v>
      </c>
      <c r="AJ76" s="200"/>
    </row>
    <row r="77" spans="1:36">
      <c r="A77" s="10" t="s">
        <v>1058</v>
      </c>
      <c r="B77" s="4" t="s">
        <v>42</v>
      </c>
      <c r="C77" s="5">
        <v>44298</v>
      </c>
      <c r="D77" s="5">
        <v>44300</v>
      </c>
      <c r="E77" s="4" t="s">
        <v>1077</v>
      </c>
      <c r="F77" s="4"/>
      <c r="G77" s="4" t="s">
        <v>44</v>
      </c>
      <c r="H77" s="4" t="s">
        <v>45</v>
      </c>
      <c r="I77" s="4">
        <v>300</v>
      </c>
      <c r="J77" s="5">
        <v>44286</v>
      </c>
      <c r="K77" s="4" t="s">
        <v>46</v>
      </c>
      <c r="L77" s="4">
        <v>100</v>
      </c>
      <c r="M77" s="4">
        <v>5</v>
      </c>
      <c r="N77" s="5">
        <v>44301</v>
      </c>
      <c r="O77" s="4" t="s">
        <v>47</v>
      </c>
      <c r="P77" s="4">
        <v>36.31</v>
      </c>
      <c r="Q77" s="4">
        <v>37.130000000000003</v>
      </c>
      <c r="R77" s="4">
        <v>37.03</v>
      </c>
      <c r="T77" s="193">
        <f>IF(O77&lt;'Master Linear Model'!$B$8, (10^((O77-'Master Linear Model'!$B$2)/'Master Linear Model'!$A$2)),('Master Linear Model'!$B$7/2))</f>
        <v>10</v>
      </c>
      <c r="U77" s="193">
        <f>IF(P77&lt;'Master Linear Model'!$B$8, (10^((P77-'Master Linear Model'!$B$2)/'Master Linear Model'!$A$2)),('Master Linear Model'!$B$7/2))</f>
        <v>10</v>
      </c>
      <c r="V77" s="194">
        <f t="shared" si="4"/>
        <v>10</v>
      </c>
      <c r="W77" s="194">
        <f t="shared" si="5"/>
        <v>0</v>
      </c>
      <c r="X77" s="194">
        <f>V77/M77</f>
        <v>2</v>
      </c>
      <c r="Y77" s="194">
        <f>W77/M77</f>
        <v>0</v>
      </c>
      <c r="Z77" s="194">
        <f>(X77*L77)/I77</f>
        <v>0.66666666666666663</v>
      </c>
      <c r="AA77" s="194">
        <f>(Y77*L77)/I77</f>
        <v>0</v>
      </c>
      <c r="AB77" s="194">
        <f t="shared" si="6"/>
        <v>66.666666666666657</v>
      </c>
      <c r="AC77" s="194">
        <f t="shared" si="7"/>
        <v>0</v>
      </c>
      <c r="AD77" t="s">
        <v>1058</v>
      </c>
      <c r="AE77">
        <v>2</v>
      </c>
      <c r="AF77" t="s">
        <v>71</v>
      </c>
      <c r="AH77" s="64" t="s">
        <v>44</v>
      </c>
      <c r="AI77" s="64" t="s">
        <v>44</v>
      </c>
      <c r="AJ77" s="200"/>
    </row>
    <row r="78" spans="1:36">
      <c r="A78" s="10" t="s">
        <v>1058</v>
      </c>
      <c r="B78" s="4" t="s">
        <v>42</v>
      </c>
      <c r="C78" s="5">
        <v>44298</v>
      </c>
      <c r="D78" s="5">
        <v>44300</v>
      </c>
      <c r="E78" s="4" t="s">
        <v>50</v>
      </c>
      <c r="F78" s="4"/>
      <c r="G78" s="4" t="s">
        <v>44</v>
      </c>
      <c r="H78" s="4" t="s">
        <v>45</v>
      </c>
      <c r="I78" s="4">
        <v>50</v>
      </c>
      <c r="J78" s="5">
        <v>44302</v>
      </c>
      <c r="K78" s="4" t="s">
        <v>50</v>
      </c>
      <c r="L78" s="4">
        <v>60</v>
      </c>
      <c r="M78" s="4">
        <v>5</v>
      </c>
      <c r="N78" s="5">
        <v>44308</v>
      </c>
      <c r="O78" s="4">
        <v>34.61</v>
      </c>
      <c r="P78" s="6">
        <v>35.5</v>
      </c>
      <c r="Q78" s="4">
        <v>25.53</v>
      </c>
      <c r="R78" s="4">
        <v>25.74</v>
      </c>
      <c r="T78" s="193">
        <f>IF(O78&lt;'Master Linear Model'!$B$8, (10^((O78-'Master Linear Model'!$B$2)/'Master Linear Model'!$A$2)),('Master Linear Model'!$B$7/2))</f>
        <v>43.756195326344674</v>
      </c>
      <c r="U78" s="193">
        <f>IF(P78&lt;'Master Linear Model'!$B$8, (10^((P78-'Master Linear Model'!$B$2)/'Master Linear Model'!$A$2)),('Master Linear Model'!$B$7/2))</f>
        <v>24.946987884136181</v>
      </c>
      <c r="V78" s="194">
        <f t="shared" si="4"/>
        <v>34.351591605240429</v>
      </c>
      <c r="W78" s="194">
        <f t="shared" si="5"/>
        <v>13.300118131130107</v>
      </c>
      <c r="X78" s="194">
        <f>V78/M78</f>
        <v>6.870318321048086</v>
      </c>
      <c r="Y78" s="194">
        <f>W78/M78</f>
        <v>2.6600236262260215</v>
      </c>
      <c r="Z78" s="194">
        <f>(X78*L78)/I78</f>
        <v>8.2443819852577036</v>
      </c>
      <c r="AA78" s="194">
        <f>(Y78*L78)/I78</f>
        <v>3.192028351471226</v>
      </c>
      <c r="AB78" s="194">
        <f t="shared" si="6"/>
        <v>824.4381985257703</v>
      </c>
      <c r="AC78" s="194">
        <f t="shared" si="7"/>
        <v>319.20283514712258</v>
      </c>
      <c r="AD78" t="s">
        <v>1058</v>
      </c>
      <c r="AE78">
        <v>2</v>
      </c>
      <c r="AF78" t="s">
        <v>69</v>
      </c>
      <c r="AH78" s="64" t="s">
        <v>44</v>
      </c>
      <c r="AI78" s="64" t="s">
        <v>44</v>
      </c>
      <c r="AJ78" s="200"/>
    </row>
    <row r="79" spans="1:36">
      <c r="A79" s="10" t="s">
        <v>1064</v>
      </c>
      <c r="B79" s="4" t="s">
        <v>42</v>
      </c>
      <c r="C79" s="5">
        <v>44298</v>
      </c>
      <c r="D79" s="5">
        <v>44300</v>
      </c>
      <c r="E79" s="4" t="s">
        <v>1077</v>
      </c>
      <c r="F79" s="4"/>
      <c r="G79" s="4" t="s">
        <v>44</v>
      </c>
      <c r="H79" s="4" t="s">
        <v>45</v>
      </c>
      <c r="I79" s="4">
        <v>300</v>
      </c>
      <c r="J79" s="5">
        <v>44300</v>
      </c>
      <c r="K79" s="4" t="s">
        <v>46</v>
      </c>
      <c r="L79" s="4">
        <v>100</v>
      </c>
      <c r="M79" s="4">
        <v>5</v>
      </c>
      <c r="N79" s="5">
        <v>44301</v>
      </c>
      <c r="O79" s="4">
        <v>38.14</v>
      </c>
      <c r="P79" s="4">
        <v>37.92</v>
      </c>
      <c r="Q79" s="4">
        <v>36.880000000000003</v>
      </c>
      <c r="R79" s="4">
        <v>36.67</v>
      </c>
      <c r="T79" s="193">
        <f>IF(O79&lt;'Master Linear Model'!$B$8, (10^((O79-'Master Linear Model'!$B$2)/'Master Linear Model'!$A$2)),('Master Linear Model'!$B$7/2))</f>
        <v>10</v>
      </c>
      <c r="U79" s="193">
        <f>IF(P79&lt;'Master Linear Model'!$B$8, (10^((P79-'Master Linear Model'!$B$2)/'Master Linear Model'!$A$2)),('Master Linear Model'!$B$7/2))</f>
        <v>10</v>
      </c>
      <c r="V79" s="194">
        <f t="shared" si="4"/>
        <v>10</v>
      </c>
      <c r="W79" s="194">
        <f t="shared" si="5"/>
        <v>0</v>
      </c>
      <c r="X79" s="194">
        <f>V79/M79</f>
        <v>2</v>
      </c>
      <c r="Y79" s="194">
        <f>W79/M79</f>
        <v>0</v>
      </c>
      <c r="Z79" s="194">
        <f>(X79*L79)/I79</f>
        <v>0.66666666666666663</v>
      </c>
      <c r="AA79" s="194">
        <f>(Y79*L79)/I79</f>
        <v>0</v>
      </c>
      <c r="AB79" s="194">
        <f t="shared" si="6"/>
        <v>66.666666666666657</v>
      </c>
      <c r="AC79" s="194">
        <f t="shared" si="7"/>
        <v>0</v>
      </c>
      <c r="AD79" t="s">
        <v>1064</v>
      </c>
      <c r="AE79">
        <v>2</v>
      </c>
      <c r="AF79" t="s">
        <v>71</v>
      </c>
      <c r="AH79" s="64" t="s">
        <v>44</v>
      </c>
      <c r="AI79" s="64" t="s">
        <v>44</v>
      </c>
      <c r="AJ79" s="200"/>
    </row>
    <row r="80" spans="1:36">
      <c r="A80" s="10" t="s">
        <v>1064</v>
      </c>
      <c r="B80" s="4" t="s">
        <v>42</v>
      </c>
      <c r="C80" s="5">
        <v>44298</v>
      </c>
      <c r="D80" s="5">
        <v>44300</v>
      </c>
      <c r="E80" s="4" t="s">
        <v>52</v>
      </c>
      <c r="F80" s="4"/>
      <c r="G80" s="4" t="s">
        <v>44</v>
      </c>
      <c r="H80" s="4" t="s">
        <v>45</v>
      </c>
      <c r="I80" s="4">
        <v>239</v>
      </c>
      <c r="J80" s="5">
        <v>44300</v>
      </c>
      <c r="K80" s="4" t="s">
        <v>46</v>
      </c>
      <c r="L80" s="4">
        <v>100</v>
      </c>
      <c r="M80" s="4">
        <v>5</v>
      </c>
      <c r="N80" s="5">
        <v>44301</v>
      </c>
      <c r="O80" s="6">
        <v>37</v>
      </c>
      <c r="P80" s="4">
        <v>38.229999999999997</v>
      </c>
      <c r="Q80" s="4">
        <v>36.58</v>
      </c>
      <c r="R80" s="4">
        <v>36.33</v>
      </c>
      <c r="T80" s="193">
        <f>IF(O80&lt;'Master Linear Model'!$B$8, (10^((O80-'Master Linear Model'!$B$2)/'Master Linear Model'!$A$2)),('Master Linear Model'!$B$7/2))</f>
        <v>10</v>
      </c>
      <c r="U80" s="193">
        <f>IF(P80&lt;'Master Linear Model'!$B$8, (10^((P80-'Master Linear Model'!$B$2)/'Master Linear Model'!$A$2)),('Master Linear Model'!$B$7/2))</f>
        <v>10</v>
      </c>
      <c r="V80" s="194">
        <f t="shared" si="4"/>
        <v>10</v>
      </c>
      <c r="W80" s="194">
        <f t="shared" si="5"/>
        <v>0</v>
      </c>
      <c r="X80" s="194">
        <f>V80/M80</f>
        <v>2</v>
      </c>
      <c r="Y80" s="194">
        <f>W80/M80</f>
        <v>0</v>
      </c>
      <c r="Z80" s="194">
        <f>(X80*L80)/I80</f>
        <v>0.83682008368200833</v>
      </c>
      <c r="AA80" s="194">
        <f>(Y80*L80)/I80</f>
        <v>0</v>
      </c>
      <c r="AB80" s="194">
        <f t="shared" si="6"/>
        <v>83.682008368200826</v>
      </c>
      <c r="AC80" s="194">
        <f t="shared" si="7"/>
        <v>0</v>
      </c>
      <c r="AD80" t="s">
        <v>1064</v>
      </c>
      <c r="AE80">
        <v>2</v>
      </c>
      <c r="AF80" t="s">
        <v>71</v>
      </c>
      <c r="AH80" s="64" t="s">
        <v>44</v>
      </c>
      <c r="AI80" s="64" t="s">
        <v>44</v>
      </c>
      <c r="AJ80" s="200"/>
    </row>
    <row r="81" spans="1:36" s="31" customFormat="1">
      <c r="A81" s="27" t="s">
        <v>1064</v>
      </c>
      <c r="B81" s="28" t="s">
        <v>42</v>
      </c>
      <c r="C81" s="29">
        <v>44298</v>
      </c>
      <c r="D81" s="29">
        <v>44300</v>
      </c>
      <c r="E81" s="28" t="s">
        <v>50</v>
      </c>
      <c r="F81" s="28"/>
      <c r="G81" s="28" t="s">
        <v>44</v>
      </c>
      <c r="H81" s="41" t="s">
        <v>45</v>
      </c>
      <c r="I81" s="28">
        <v>300</v>
      </c>
      <c r="J81" s="29">
        <v>44300</v>
      </c>
      <c r="K81" s="28" t="s">
        <v>50</v>
      </c>
      <c r="L81" s="28">
        <v>60</v>
      </c>
      <c r="M81" s="4">
        <v>5</v>
      </c>
      <c r="N81" s="29">
        <v>44301</v>
      </c>
      <c r="O81" s="28">
        <v>36.92</v>
      </c>
      <c r="P81" s="28">
        <v>37.93</v>
      </c>
      <c r="Q81" s="28">
        <v>28.83</v>
      </c>
      <c r="R81" s="32">
        <v>28.4</v>
      </c>
      <c r="S81" s="27"/>
      <c r="T81" s="193">
        <f>IF(O81&lt;'Master Linear Model'!$B$8, (10^((O81-'Master Linear Model'!$B$2)/'Master Linear Model'!$A$2)),('Master Linear Model'!$B$7/2))</f>
        <v>10</v>
      </c>
      <c r="U81" s="193">
        <f>IF(P81&lt;'Master Linear Model'!$B$8, (10^((P81-'Master Linear Model'!$B$2)/'Master Linear Model'!$A$2)),('Master Linear Model'!$B$7/2))</f>
        <v>10</v>
      </c>
      <c r="V81" s="194">
        <f t="shared" si="4"/>
        <v>10</v>
      </c>
      <c r="W81" s="194">
        <f t="shared" si="5"/>
        <v>0</v>
      </c>
      <c r="X81" s="194">
        <f>V81/M81</f>
        <v>2</v>
      </c>
      <c r="Y81" s="194">
        <f>W81/M81</f>
        <v>0</v>
      </c>
      <c r="Z81" s="194">
        <f>(X81*L81)/I81</f>
        <v>0.4</v>
      </c>
      <c r="AA81" s="194">
        <f>(Y81*L81)/I81</f>
        <v>0</v>
      </c>
      <c r="AB81" s="194">
        <f t="shared" si="6"/>
        <v>40</v>
      </c>
      <c r="AC81" s="194">
        <f t="shared" si="7"/>
        <v>0</v>
      </c>
      <c r="AD81" s="31" t="s">
        <v>1064</v>
      </c>
      <c r="AE81" s="31">
        <v>2</v>
      </c>
      <c r="AF81" s="31" t="s">
        <v>71</v>
      </c>
      <c r="AH81" s="64" t="s">
        <v>44</v>
      </c>
      <c r="AI81" s="64" t="s">
        <v>44</v>
      </c>
      <c r="AJ81" s="200"/>
    </row>
    <row r="82" spans="1:36">
      <c r="A82" s="10" t="s">
        <v>1047</v>
      </c>
      <c r="B82" s="4" t="s">
        <v>42</v>
      </c>
      <c r="C82" s="5">
        <v>44306</v>
      </c>
      <c r="D82" s="5">
        <v>44306</v>
      </c>
      <c r="E82" s="4" t="s">
        <v>1077</v>
      </c>
      <c r="F82" s="4"/>
      <c r="G82" s="4" t="s">
        <v>44</v>
      </c>
      <c r="H82" s="4" t="s">
        <v>45</v>
      </c>
      <c r="I82" s="4">
        <v>250</v>
      </c>
      <c r="J82" s="5">
        <v>44307</v>
      </c>
      <c r="K82" s="4" t="s">
        <v>46</v>
      </c>
      <c r="L82" s="4">
        <v>100</v>
      </c>
      <c r="M82" s="4">
        <v>5</v>
      </c>
      <c r="N82" s="5">
        <v>44308</v>
      </c>
      <c r="O82" s="4">
        <v>37.11</v>
      </c>
      <c r="P82" s="4">
        <v>37.97</v>
      </c>
      <c r="Q82" s="4">
        <v>35.01</v>
      </c>
      <c r="R82" s="4">
        <v>35.39</v>
      </c>
      <c r="T82" s="193">
        <f>IF(O82&lt;'Master Linear Model'!$B$8, (10^((O82-'Master Linear Model'!$B$2)/'Master Linear Model'!$A$2)),('Master Linear Model'!$B$7/2))</f>
        <v>10</v>
      </c>
      <c r="U82" s="193">
        <f>IF(P82&lt;'Master Linear Model'!$B$8, (10^((P82-'Master Linear Model'!$B$2)/'Master Linear Model'!$A$2)),('Master Linear Model'!$B$7/2))</f>
        <v>10</v>
      </c>
      <c r="V82" s="194">
        <f t="shared" si="4"/>
        <v>10</v>
      </c>
      <c r="W82" s="194">
        <f t="shared" si="5"/>
        <v>0</v>
      </c>
      <c r="X82" s="194">
        <f>V82/M82</f>
        <v>2</v>
      </c>
      <c r="Y82" s="194">
        <f>W82/M82</f>
        <v>0</v>
      </c>
      <c r="Z82" s="194">
        <f>(X82*L82)/I82</f>
        <v>0.8</v>
      </c>
      <c r="AA82" s="194">
        <f>(Y82*L82)/I82</f>
        <v>0</v>
      </c>
      <c r="AB82" s="194">
        <f t="shared" si="6"/>
        <v>80</v>
      </c>
      <c r="AC82" s="194">
        <f t="shared" si="7"/>
        <v>0</v>
      </c>
      <c r="AD82" t="s">
        <v>1047</v>
      </c>
      <c r="AE82">
        <v>2</v>
      </c>
      <c r="AF82" t="s">
        <v>69</v>
      </c>
      <c r="AH82" s="64" t="s">
        <v>44</v>
      </c>
      <c r="AI82" s="64" t="s">
        <v>44</v>
      </c>
      <c r="AJ82" s="200"/>
    </row>
    <row r="83" spans="1:36">
      <c r="A83" s="10" t="s">
        <v>1047</v>
      </c>
      <c r="B83" s="4" t="s">
        <v>42</v>
      </c>
      <c r="C83" s="5">
        <v>44306</v>
      </c>
      <c r="D83" s="5">
        <v>44306</v>
      </c>
      <c r="E83" s="4" t="s">
        <v>52</v>
      </c>
      <c r="F83" s="4"/>
      <c r="G83" s="4" t="s">
        <v>44</v>
      </c>
      <c r="H83" s="4" t="s">
        <v>45</v>
      </c>
      <c r="I83" s="4">
        <v>300</v>
      </c>
      <c r="J83" s="5">
        <v>44309</v>
      </c>
      <c r="K83" s="4" t="s">
        <v>46</v>
      </c>
      <c r="L83" s="4">
        <v>100</v>
      </c>
      <c r="M83" s="4">
        <v>5</v>
      </c>
      <c r="N83" s="5">
        <v>44313</v>
      </c>
      <c r="O83" s="4">
        <v>35.71</v>
      </c>
      <c r="P83" s="4">
        <v>36.590000000000003</v>
      </c>
      <c r="Q83" s="4">
        <v>30.84</v>
      </c>
      <c r="R83" s="4">
        <v>31.01</v>
      </c>
      <c r="T83" s="193">
        <f>IF(O83&lt;'Master Linear Model'!$B$8, (10^((O83-'Master Linear Model'!$B$2)/'Master Linear Model'!$A$2)),('Master Linear Model'!$B$7/2))</f>
        <v>21.849425607463232</v>
      </c>
      <c r="U83" s="193">
        <f>IF(P83&lt;'Master Linear Model'!$B$8, (10^((P83-'Master Linear Model'!$B$2)/'Master Linear Model'!$A$2)),('Master Linear Model'!$B$7/2))</f>
        <v>10</v>
      </c>
      <c r="V83" s="194">
        <f t="shared" si="4"/>
        <v>15.924712803731616</v>
      </c>
      <c r="W83" s="194">
        <f t="shared" si="5"/>
        <v>8.378809200202781</v>
      </c>
      <c r="X83" s="194">
        <f>V83/M83</f>
        <v>3.1849425607463231</v>
      </c>
      <c r="Y83" s="194">
        <f>W83/M83</f>
        <v>1.6757618400405563</v>
      </c>
      <c r="Z83" s="194">
        <f>(X83*L83)/I83</f>
        <v>1.0616475202487743</v>
      </c>
      <c r="AA83" s="194">
        <f>(Y83*L83)/I83</f>
        <v>0.55858728001351876</v>
      </c>
      <c r="AB83" s="194">
        <f t="shared" si="6"/>
        <v>106.16475202487743</v>
      </c>
      <c r="AC83" s="194">
        <f t="shared" si="7"/>
        <v>55.858728001351878</v>
      </c>
      <c r="AD83" t="s">
        <v>1047</v>
      </c>
      <c r="AE83">
        <v>2</v>
      </c>
      <c r="AH83" s="64" t="s">
        <v>72</v>
      </c>
      <c r="AI83" s="64" t="s">
        <v>72</v>
      </c>
      <c r="AJ83" s="200"/>
    </row>
    <row r="84" spans="1:36">
      <c r="A84" s="10" t="s">
        <v>1047</v>
      </c>
      <c r="B84" s="4" t="s">
        <v>42</v>
      </c>
      <c r="C84" s="5">
        <v>44306</v>
      </c>
      <c r="D84" s="5">
        <v>44306</v>
      </c>
      <c r="E84" s="4" t="s">
        <v>50</v>
      </c>
      <c r="F84" s="4"/>
      <c r="G84" s="4" t="s">
        <v>44</v>
      </c>
      <c r="H84" s="4" t="s">
        <v>45</v>
      </c>
      <c r="I84" s="4">
        <v>50</v>
      </c>
      <c r="J84" s="5">
        <v>44312</v>
      </c>
      <c r="K84" s="4" t="s">
        <v>50</v>
      </c>
      <c r="L84" s="4">
        <v>60</v>
      </c>
      <c r="M84" s="4">
        <v>5</v>
      </c>
      <c r="N84" s="5">
        <v>44313</v>
      </c>
      <c r="O84" s="4">
        <v>38.01</v>
      </c>
      <c r="P84" s="4">
        <v>37.99</v>
      </c>
      <c r="Q84" s="4">
        <v>27.33</v>
      </c>
      <c r="R84" s="4">
        <v>27.31</v>
      </c>
      <c r="T84" s="193">
        <f>IF(O84&lt;'Master Linear Model'!$B$8, (10^((O84-'Master Linear Model'!$B$2)/'Master Linear Model'!$A$2)),('Master Linear Model'!$B$7/2))</f>
        <v>10</v>
      </c>
      <c r="U84" s="193">
        <f>IF(P84&lt;'Master Linear Model'!$B$8, (10^((P84-'Master Linear Model'!$B$2)/'Master Linear Model'!$A$2)),('Master Linear Model'!$B$7/2))</f>
        <v>10</v>
      </c>
      <c r="V84" s="194">
        <f t="shared" si="4"/>
        <v>10</v>
      </c>
      <c r="W84" s="194">
        <f t="shared" si="5"/>
        <v>0</v>
      </c>
      <c r="X84" s="194">
        <f>V84/M84</f>
        <v>2</v>
      </c>
      <c r="Y84" s="194">
        <f>W84/M84</f>
        <v>0</v>
      </c>
      <c r="Z84" s="194">
        <f>(X84*L84)/I84</f>
        <v>2.4</v>
      </c>
      <c r="AA84" s="194">
        <f>(Y84*L84)/I84</f>
        <v>0</v>
      </c>
      <c r="AB84" s="194">
        <f t="shared" si="6"/>
        <v>240</v>
      </c>
      <c r="AC84" s="194">
        <f t="shared" si="7"/>
        <v>0</v>
      </c>
      <c r="AD84" t="s">
        <v>1047</v>
      </c>
      <c r="AE84">
        <v>2</v>
      </c>
      <c r="AH84" s="64" t="s">
        <v>72</v>
      </c>
      <c r="AI84" s="64" t="s">
        <v>72</v>
      </c>
      <c r="AJ84" s="200"/>
    </row>
    <row r="85" spans="1:36">
      <c r="A85" s="10" t="s">
        <v>1050</v>
      </c>
      <c r="B85" s="4" t="s">
        <v>42</v>
      </c>
      <c r="C85" s="5">
        <v>44306</v>
      </c>
      <c r="D85" s="5">
        <v>44306</v>
      </c>
      <c r="E85" s="4" t="s">
        <v>1077</v>
      </c>
      <c r="F85" s="4"/>
      <c r="G85" s="4" t="s">
        <v>44</v>
      </c>
      <c r="H85" s="4" t="s">
        <v>45</v>
      </c>
      <c r="I85" s="4">
        <v>300</v>
      </c>
      <c r="J85" s="5">
        <v>44307</v>
      </c>
      <c r="K85" s="4" t="s">
        <v>46</v>
      </c>
      <c r="L85" s="4">
        <v>100</v>
      </c>
      <c r="M85" s="4">
        <v>5</v>
      </c>
      <c r="N85" s="5">
        <v>44309</v>
      </c>
      <c r="O85" s="7">
        <v>35.552594397481201</v>
      </c>
      <c r="P85" s="7">
        <v>34.518929054422102</v>
      </c>
      <c r="Q85" s="7">
        <v>31.125153828008301</v>
      </c>
      <c r="R85" s="7">
        <v>31.073194006379001</v>
      </c>
      <c r="T85" s="193">
        <f>IF(O85&lt;'Master Linear Model'!$B$8, (10^((O85-'Master Linear Model'!$B$2)/'Master Linear Model'!$A$2)),('Master Linear Model'!$B$7/2))</f>
        <v>24.132244187112715</v>
      </c>
      <c r="U85" s="193">
        <f>IF(P85&lt;'Master Linear Model'!$B$8, (10^((P85-'Master Linear Model'!$B$2)/'Master Linear Model'!$A$2)),('Master Linear Model'!$B$7/2))</f>
        <v>46.345706896216178</v>
      </c>
      <c r="V85" s="194">
        <f t="shared" si="4"/>
        <v>35.238975541664445</v>
      </c>
      <c r="W85" s="194">
        <f t="shared" si="5"/>
        <v>15.707290115241559</v>
      </c>
      <c r="X85" s="194">
        <f>V85/M85</f>
        <v>7.0477951083328891</v>
      </c>
      <c r="Y85" s="194">
        <f>W85/M85</f>
        <v>3.1414580230483118</v>
      </c>
      <c r="Z85" s="194">
        <f>(X85*L85)/I85</f>
        <v>2.349265036110963</v>
      </c>
      <c r="AA85" s="194">
        <f>(Y85*L85)/I85</f>
        <v>1.0471526743494373</v>
      </c>
      <c r="AB85" s="194">
        <f t="shared" si="6"/>
        <v>234.92650361109631</v>
      </c>
      <c r="AC85" s="194">
        <f t="shared" si="7"/>
        <v>104.71526743494373</v>
      </c>
      <c r="AD85" t="s">
        <v>1050</v>
      </c>
      <c r="AE85">
        <v>2</v>
      </c>
      <c r="AF85" t="s">
        <v>75</v>
      </c>
      <c r="AH85" s="64" t="s">
        <v>44</v>
      </c>
      <c r="AI85" s="64" t="s">
        <v>44</v>
      </c>
      <c r="AJ85" s="200"/>
    </row>
    <row r="86" spans="1:36">
      <c r="A86" s="10" t="s">
        <v>1050</v>
      </c>
      <c r="B86" s="4" t="s">
        <v>42</v>
      </c>
      <c r="C86" s="5">
        <v>44306</v>
      </c>
      <c r="D86" s="5">
        <v>44306</v>
      </c>
      <c r="E86" s="4" t="s">
        <v>136</v>
      </c>
      <c r="F86" s="4"/>
      <c r="G86" s="4" t="s">
        <v>44</v>
      </c>
      <c r="H86" s="4" t="s">
        <v>45</v>
      </c>
      <c r="I86" s="4">
        <v>50</v>
      </c>
      <c r="J86" s="5">
        <v>44309</v>
      </c>
      <c r="K86" s="4" t="s">
        <v>50</v>
      </c>
      <c r="L86" s="4">
        <v>60</v>
      </c>
      <c r="M86" s="4">
        <v>5</v>
      </c>
      <c r="N86" s="5">
        <v>44313</v>
      </c>
      <c r="O86" s="6">
        <v>34.200000000000003</v>
      </c>
      <c r="P86" s="4">
        <v>33.950000000000003</v>
      </c>
      <c r="Q86" s="6">
        <v>27.5</v>
      </c>
      <c r="R86" s="4">
        <v>27.32</v>
      </c>
      <c r="T86" s="193">
        <f>IF(O86&lt;'Master Linear Model'!$B$8, (10^((O86-'Master Linear Model'!$B$2)/'Master Linear Model'!$A$2)),('Master Linear Model'!$B$7/2))</f>
        <v>56.683142814773824</v>
      </c>
      <c r="U86" s="193">
        <f>IF(P86&lt;'Master Linear Model'!$B$8, (10^((P86-'Master Linear Model'!$B$2)/'Master Linear Model'!$A$2)),('Master Linear Model'!$B$7/2))</f>
        <v>66.374195333656516</v>
      </c>
      <c r="V86" s="194">
        <f t="shared" si="4"/>
        <v>61.528669074215173</v>
      </c>
      <c r="W86" s="194">
        <f t="shared" si="5"/>
        <v>6.8526089529369241</v>
      </c>
      <c r="X86" s="194">
        <f>V86/M86</f>
        <v>12.305733814843034</v>
      </c>
      <c r="Y86" s="194">
        <f>W86/M86</f>
        <v>1.3705217905873848</v>
      </c>
      <c r="Z86" s="194">
        <f>(X86*L86)/I86</f>
        <v>14.766880577811641</v>
      </c>
      <c r="AA86" s="194">
        <f>(Y86*L86)/I86</f>
        <v>1.6446261487048617</v>
      </c>
      <c r="AB86" s="194">
        <f t="shared" si="6"/>
        <v>1476.6880577811642</v>
      </c>
      <c r="AC86" s="194">
        <f t="shared" si="7"/>
        <v>164.46261487048616</v>
      </c>
      <c r="AD86" t="s">
        <v>1050</v>
      </c>
      <c r="AE86">
        <v>2</v>
      </c>
      <c r="AH86" s="64" t="s">
        <v>72</v>
      </c>
      <c r="AI86" s="64" t="s">
        <v>72</v>
      </c>
      <c r="AJ86" s="200"/>
    </row>
    <row r="87" spans="1:36">
      <c r="A87" s="10" t="s">
        <v>1050</v>
      </c>
      <c r="B87" s="4" t="s">
        <v>42</v>
      </c>
      <c r="C87" s="5">
        <v>44306</v>
      </c>
      <c r="D87" s="5">
        <v>44306</v>
      </c>
      <c r="E87" s="4" t="s">
        <v>52</v>
      </c>
      <c r="F87" s="4"/>
      <c r="G87" s="4" t="s">
        <v>44</v>
      </c>
      <c r="H87" s="4" t="s">
        <v>45</v>
      </c>
      <c r="I87" s="4">
        <v>300</v>
      </c>
      <c r="J87" s="5">
        <v>44308</v>
      </c>
      <c r="K87" s="4" t="s">
        <v>46</v>
      </c>
      <c r="L87" s="4">
        <v>100</v>
      </c>
      <c r="M87" s="4">
        <v>5</v>
      </c>
      <c r="N87" s="5">
        <v>44313</v>
      </c>
      <c r="O87" s="6">
        <v>31.7</v>
      </c>
      <c r="P87" s="4">
        <v>31.66</v>
      </c>
      <c r="Q87" s="4">
        <v>30.04</v>
      </c>
      <c r="R87" s="4">
        <v>30.12</v>
      </c>
      <c r="T87" s="193">
        <f>IF(O87&lt;'Master Linear Model'!$B$8, (10^((O87-'Master Linear Model'!$B$2)/'Master Linear Model'!$A$2)),('Master Linear Model'!$B$7/2))</f>
        <v>274.73082756613076</v>
      </c>
      <c r="U87" s="193">
        <f>IF(P87&lt;'Master Linear Model'!$B$8, (10^((P87-'Master Linear Model'!$B$2)/'Master Linear Model'!$A$2)),('Master Linear Model'!$B$7/2))</f>
        <v>281.75695810355029</v>
      </c>
      <c r="V87" s="194">
        <f t="shared" si="4"/>
        <v>278.24389283484049</v>
      </c>
      <c r="W87" s="194">
        <f t="shared" si="5"/>
        <v>4.9682245485112331</v>
      </c>
      <c r="X87" s="194">
        <f>V87/M87</f>
        <v>55.648778566968097</v>
      </c>
      <c r="Y87" s="194">
        <f>W87/M87</f>
        <v>0.99364490970224661</v>
      </c>
      <c r="Z87" s="194">
        <f>(X87*L87)/I87</f>
        <v>18.54959285565603</v>
      </c>
      <c r="AA87" s="194">
        <f>(Y87*L87)/I87</f>
        <v>0.33121496990074889</v>
      </c>
      <c r="AB87" s="194">
        <f t="shared" si="6"/>
        <v>1854.9592855656031</v>
      </c>
      <c r="AC87" s="194">
        <f t="shared" si="7"/>
        <v>33.121496990074888</v>
      </c>
      <c r="AD87" t="s">
        <v>1050</v>
      </c>
      <c r="AE87">
        <v>2</v>
      </c>
      <c r="AH87" s="64" t="s">
        <v>72</v>
      </c>
      <c r="AI87" s="64" t="s">
        <v>72</v>
      </c>
      <c r="AJ87" s="200"/>
    </row>
    <row r="88" spans="1:36">
      <c r="A88" s="10" t="s">
        <v>1052</v>
      </c>
      <c r="B88" s="4" t="s">
        <v>42</v>
      </c>
      <c r="C88" s="5">
        <v>44306</v>
      </c>
      <c r="D88" s="5">
        <v>44306</v>
      </c>
      <c r="E88" s="4" t="s">
        <v>1077</v>
      </c>
      <c r="F88" s="4"/>
      <c r="G88" s="4" t="s">
        <v>44</v>
      </c>
      <c r="H88" s="4" t="s">
        <v>45</v>
      </c>
      <c r="I88" s="4">
        <v>300</v>
      </c>
      <c r="J88" s="5">
        <v>44307</v>
      </c>
      <c r="K88" s="4" t="s">
        <v>46</v>
      </c>
      <c r="L88" s="4">
        <v>100</v>
      </c>
      <c r="M88" s="4">
        <v>5</v>
      </c>
      <c r="N88" s="5">
        <v>44308</v>
      </c>
      <c r="O88" s="4">
        <v>38.409999999999997</v>
      </c>
      <c r="P88" s="4" t="s">
        <v>47</v>
      </c>
      <c r="Q88" s="6">
        <v>32.200000000000003</v>
      </c>
      <c r="R88" s="4">
        <v>31.77</v>
      </c>
      <c r="T88" s="193">
        <f>IF(O88&lt;'Master Linear Model'!$B$8, (10^((O88-'Master Linear Model'!$B$2)/'Master Linear Model'!$A$2)),('Master Linear Model'!$B$7/2))</f>
        <v>10</v>
      </c>
      <c r="U88" s="193">
        <f>IF(P88&lt;'Master Linear Model'!$B$8, (10^((P88-'Master Linear Model'!$B$2)/'Master Linear Model'!$A$2)),('Master Linear Model'!$B$7/2))</f>
        <v>10</v>
      </c>
      <c r="V88" s="194">
        <f t="shared" si="4"/>
        <v>10</v>
      </c>
      <c r="W88" s="194">
        <f t="shared" si="5"/>
        <v>0</v>
      </c>
      <c r="X88" s="194">
        <f>V88/M88</f>
        <v>2</v>
      </c>
      <c r="Y88" s="194">
        <f>W88/M88</f>
        <v>0</v>
      </c>
      <c r="Z88" s="194">
        <f>(X88*L88)/I88</f>
        <v>0.66666666666666663</v>
      </c>
      <c r="AA88" s="194">
        <f>(Y88*L88)/I88</f>
        <v>0</v>
      </c>
      <c r="AB88" s="194">
        <f t="shared" si="6"/>
        <v>66.666666666666657</v>
      </c>
      <c r="AC88" s="194">
        <f t="shared" si="7"/>
        <v>0</v>
      </c>
      <c r="AD88" t="s">
        <v>1052</v>
      </c>
      <c r="AE88">
        <v>2</v>
      </c>
      <c r="AF88" t="s">
        <v>69</v>
      </c>
      <c r="AH88" s="64" t="s">
        <v>44</v>
      </c>
      <c r="AI88" s="64" t="s">
        <v>44</v>
      </c>
      <c r="AJ88" s="200"/>
    </row>
    <row r="89" spans="1:36">
      <c r="A89" s="10" t="s">
        <v>1052</v>
      </c>
      <c r="B89" s="4" t="s">
        <v>42</v>
      </c>
      <c r="C89" s="5">
        <v>44306</v>
      </c>
      <c r="D89" s="5">
        <v>44308</v>
      </c>
      <c r="E89" s="4" t="s">
        <v>136</v>
      </c>
      <c r="F89" s="4"/>
      <c r="G89" s="4" t="s">
        <v>44</v>
      </c>
      <c r="H89" s="4" t="s">
        <v>45</v>
      </c>
      <c r="I89" s="4">
        <v>50</v>
      </c>
      <c r="J89" s="5">
        <v>44308</v>
      </c>
      <c r="K89" s="4" t="s">
        <v>50</v>
      </c>
      <c r="L89" s="4">
        <v>60</v>
      </c>
      <c r="M89" s="4">
        <v>5</v>
      </c>
      <c r="N89" s="5">
        <v>44309</v>
      </c>
      <c r="O89" s="7">
        <v>39.059188962143601</v>
      </c>
      <c r="P89" s="7">
        <v>39.071066390370198</v>
      </c>
      <c r="Q89" s="7">
        <v>27.9816387907868</v>
      </c>
      <c r="R89" s="7">
        <v>27.930008578874101</v>
      </c>
      <c r="T89" s="193">
        <f>IF(O89&lt;'Master Linear Model'!$B$8, (10^((O89-'Master Linear Model'!$B$2)/'Master Linear Model'!$A$2)),('Master Linear Model'!$B$7/2))</f>
        <v>10</v>
      </c>
      <c r="U89" s="193">
        <f>IF(P89&lt;'Master Linear Model'!$B$8, (10^((P89-'Master Linear Model'!$B$2)/'Master Linear Model'!$A$2)),('Master Linear Model'!$B$7/2))</f>
        <v>10</v>
      </c>
      <c r="V89" s="194">
        <f t="shared" si="4"/>
        <v>10</v>
      </c>
      <c r="W89" s="194">
        <f t="shared" si="5"/>
        <v>0</v>
      </c>
      <c r="X89" s="194">
        <f>V89/M89</f>
        <v>2</v>
      </c>
      <c r="Y89" s="194">
        <f>W89/M89</f>
        <v>0</v>
      </c>
      <c r="Z89" s="194">
        <f>(X89*L89)/I89</f>
        <v>2.4</v>
      </c>
      <c r="AA89" s="194">
        <f>(Y89*L89)/I89</f>
        <v>0</v>
      </c>
      <c r="AB89" s="194">
        <f t="shared" si="6"/>
        <v>240</v>
      </c>
      <c r="AC89" s="194">
        <f t="shared" si="7"/>
        <v>0</v>
      </c>
      <c r="AD89" t="s">
        <v>1052</v>
      </c>
      <c r="AE89">
        <v>2</v>
      </c>
      <c r="AF89" t="s">
        <v>75</v>
      </c>
      <c r="AH89" s="64" t="s">
        <v>44</v>
      </c>
      <c r="AI89" s="64" t="s">
        <v>44</v>
      </c>
      <c r="AJ89" s="200"/>
    </row>
    <row r="90" spans="1:36">
      <c r="A90" s="10" t="s">
        <v>1052</v>
      </c>
      <c r="B90" s="4" t="s">
        <v>42</v>
      </c>
      <c r="C90" s="5">
        <v>44306</v>
      </c>
      <c r="D90" s="5">
        <v>44306</v>
      </c>
      <c r="E90" s="4" t="s">
        <v>52</v>
      </c>
      <c r="F90" s="4"/>
      <c r="G90" s="4" t="s">
        <v>44</v>
      </c>
      <c r="H90" s="4" t="s">
        <v>45</v>
      </c>
      <c r="I90" s="4">
        <v>300</v>
      </c>
      <c r="J90" s="5">
        <v>44308</v>
      </c>
      <c r="K90" s="4" t="s">
        <v>46</v>
      </c>
      <c r="L90" s="4">
        <v>100</v>
      </c>
      <c r="M90" s="4">
        <v>5</v>
      </c>
      <c r="N90" s="5">
        <v>44313</v>
      </c>
      <c r="O90" s="6">
        <v>37.619999999999997</v>
      </c>
      <c r="P90" s="4">
        <v>37.14</v>
      </c>
      <c r="Q90" s="4">
        <v>31.91</v>
      </c>
      <c r="R90" s="4">
        <v>31.38</v>
      </c>
      <c r="T90" s="193">
        <f>IF(O90&lt;'Master Linear Model'!$B$8, (10^((O90-'Master Linear Model'!$B$2)/'Master Linear Model'!$A$2)),('Master Linear Model'!$B$7/2))</f>
        <v>10</v>
      </c>
      <c r="U90" s="193">
        <f>IF(P90&lt;'Master Linear Model'!$B$8, (10^((P90-'Master Linear Model'!$B$2)/'Master Linear Model'!$A$2)),('Master Linear Model'!$B$7/2))</f>
        <v>10</v>
      </c>
      <c r="V90" s="194">
        <f t="shared" si="4"/>
        <v>10</v>
      </c>
      <c r="W90" s="194">
        <f t="shared" si="5"/>
        <v>0</v>
      </c>
      <c r="X90" s="194">
        <f>V90/M90</f>
        <v>2</v>
      </c>
      <c r="Y90" s="194">
        <f>W90/M90</f>
        <v>0</v>
      </c>
      <c r="Z90" s="194">
        <f>(X90*L90)/I90</f>
        <v>0.66666666666666663</v>
      </c>
      <c r="AA90" s="194">
        <f>(Y90*L90)/I90</f>
        <v>0</v>
      </c>
      <c r="AB90" s="194">
        <f t="shared" si="6"/>
        <v>66.666666666666657</v>
      </c>
      <c r="AC90" s="194">
        <f t="shared" si="7"/>
        <v>0</v>
      </c>
      <c r="AD90" t="s">
        <v>1052</v>
      </c>
      <c r="AE90">
        <v>2</v>
      </c>
      <c r="AH90" s="64" t="s">
        <v>72</v>
      </c>
      <c r="AI90" s="64" t="s">
        <v>72</v>
      </c>
      <c r="AJ90" s="200"/>
    </row>
    <row r="91" spans="1:36">
      <c r="A91" s="10" t="s">
        <v>1056</v>
      </c>
      <c r="B91" s="4" t="s">
        <v>42</v>
      </c>
      <c r="C91" s="5">
        <v>44306</v>
      </c>
      <c r="D91" s="5">
        <v>44306</v>
      </c>
      <c r="E91" s="4" t="s">
        <v>1077</v>
      </c>
      <c r="F91" s="4"/>
      <c r="G91" s="4" t="s">
        <v>44</v>
      </c>
      <c r="H91" s="4" t="s">
        <v>45</v>
      </c>
      <c r="I91" s="4">
        <v>300</v>
      </c>
      <c r="J91" s="5">
        <v>44307</v>
      </c>
      <c r="K91" s="4" t="s">
        <v>46</v>
      </c>
      <c r="L91" s="4">
        <v>100</v>
      </c>
      <c r="M91" s="4">
        <v>5</v>
      </c>
      <c r="N91" s="5">
        <v>44309</v>
      </c>
      <c r="O91" s="7">
        <v>34.636945315786299</v>
      </c>
      <c r="P91" s="7">
        <v>33.836966502304399</v>
      </c>
      <c r="Q91" s="7">
        <v>32.706296650575901</v>
      </c>
      <c r="R91" s="7">
        <v>32.886860092331403</v>
      </c>
      <c r="T91" s="193">
        <f>IF(O91&lt;'Master Linear Model'!$B$8, (10^((O91-'Master Linear Model'!$B$2)/'Master Linear Model'!$A$2)),('Master Linear Model'!$B$7/2))</f>
        <v>43.018141942937987</v>
      </c>
      <c r="U91" s="193">
        <f>IF(P91&lt;'Master Linear Model'!$B$8, (10^((P91-'Master Linear Model'!$B$2)/'Master Linear Model'!$A$2)),('Master Linear Model'!$B$7/2))</f>
        <v>71.283817637948346</v>
      </c>
      <c r="V91" s="194">
        <f t="shared" si="4"/>
        <v>57.150979790443166</v>
      </c>
      <c r="W91" s="194">
        <f t="shared" si="5"/>
        <v>19.986850958761607</v>
      </c>
      <c r="X91" s="194">
        <f>V91/M91</f>
        <v>11.430195958088634</v>
      </c>
      <c r="Y91" s="194">
        <f>W91/M91</f>
        <v>3.9973701917523217</v>
      </c>
      <c r="Z91" s="194">
        <f>(X91*L91)/I91</f>
        <v>3.8100653193628782</v>
      </c>
      <c r="AA91" s="194">
        <f>(Y91*L91)/I91</f>
        <v>1.3324567305841071</v>
      </c>
      <c r="AB91" s="194">
        <f t="shared" si="6"/>
        <v>381.00653193628784</v>
      </c>
      <c r="AC91" s="194">
        <f t="shared" si="7"/>
        <v>133.24567305841072</v>
      </c>
      <c r="AD91" t="s">
        <v>1056</v>
      </c>
      <c r="AE91">
        <v>2</v>
      </c>
      <c r="AF91" t="s">
        <v>75</v>
      </c>
      <c r="AH91" s="64" t="s">
        <v>44</v>
      </c>
      <c r="AI91" s="64" t="s">
        <v>44</v>
      </c>
      <c r="AJ91" s="200"/>
    </row>
    <row r="92" spans="1:36">
      <c r="A92" s="10" t="s">
        <v>1056</v>
      </c>
      <c r="B92" s="4" t="s">
        <v>42</v>
      </c>
      <c r="C92" s="5">
        <v>44306</v>
      </c>
      <c r="D92" s="5">
        <v>44308</v>
      </c>
      <c r="E92" s="4" t="s">
        <v>52</v>
      </c>
      <c r="F92" s="4"/>
      <c r="G92" s="4" t="s">
        <v>44</v>
      </c>
      <c r="H92" s="4" t="s">
        <v>45</v>
      </c>
      <c r="I92" s="4">
        <v>250</v>
      </c>
      <c r="J92" s="5">
        <v>44308</v>
      </c>
      <c r="K92" s="4" t="s">
        <v>46</v>
      </c>
      <c r="L92" s="4">
        <v>100</v>
      </c>
      <c r="M92" s="4">
        <v>5</v>
      </c>
      <c r="N92" s="5">
        <v>44309</v>
      </c>
      <c r="O92" s="7">
        <v>32.491717921070098</v>
      </c>
      <c r="P92" s="7">
        <v>32.278751547017997</v>
      </c>
      <c r="Q92" s="7">
        <v>29.803831316000402</v>
      </c>
      <c r="R92" s="7">
        <v>29.901624447332601</v>
      </c>
      <c r="T92" s="193">
        <f>IF(O92&lt;'Master Linear Model'!$B$8, (10^((O92-'Master Linear Model'!$B$2)/'Master Linear Model'!$A$2)),('Master Linear Model'!$B$7/2))</f>
        <v>166.66065144376375</v>
      </c>
      <c r="U92" s="193">
        <f>IF(P92&lt;'Master Linear Model'!$B$8, (10^((P92-'Master Linear Model'!$B$2)/'Master Linear Model'!$A$2)),('Master Linear Model'!$B$7/2))</f>
        <v>190.64459249522028</v>
      </c>
      <c r="V92" s="194">
        <f t="shared" si="4"/>
        <v>178.65262196949203</v>
      </c>
      <c r="W92" s="194">
        <f t="shared" si="5"/>
        <v>16.959207357063324</v>
      </c>
      <c r="X92" s="194">
        <f>V92/M92</f>
        <v>35.730524393898406</v>
      </c>
      <c r="Y92" s="194">
        <f>W92/M92</f>
        <v>3.3918414714126648</v>
      </c>
      <c r="Z92" s="194">
        <f>(X92*L92)/I92</f>
        <v>14.292209757559361</v>
      </c>
      <c r="AA92" s="194">
        <f>(Y92*L92)/I92</f>
        <v>1.356736588565066</v>
      </c>
      <c r="AB92" s="194">
        <f t="shared" si="6"/>
        <v>1429.220975755936</v>
      </c>
      <c r="AC92" s="194">
        <f t="shared" si="7"/>
        <v>135.67365885650659</v>
      </c>
      <c r="AD92" t="s">
        <v>1056</v>
      </c>
      <c r="AE92">
        <v>2</v>
      </c>
      <c r="AF92" t="s">
        <v>75</v>
      </c>
      <c r="AH92" s="64" t="s">
        <v>44</v>
      </c>
      <c r="AI92" s="64" t="s">
        <v>44</v>
      </c>
      <c r="AJ92" s="200"/>
    </row>
    <row r="93" spans="1:36">
      <c r="A93" s="10" t="s">
        <v>1056</v>
      </c>
      <c r="B93" s="4" t="s">
        <v>42</v>
      </c>
      <c r="C93" s="5">
        <v>44306</v>
      </c>
      <c r="D93" s="5">
        <v>44306</v>
      </c>
      <c r="E93" s="4" t="s">
        <v>50</v>
      </c>
      <c r="F93" s="4"/>
      <c r="G93" s="4" t="s">
        <v>44</v>
      </c>
      <c r="H93" s="4" t="s">
        <v>45</v>
      </c>
      <c r="I93" s="4">
        <v>50</v>
      </c>
      <c r="J93" s="5">
        <v>44309</v>
      </c>
      <c r="K93" s="4" t="s">
        <v>50</v>
      </c>
      <c r="L93" s="4">
        <v>60</v>
      </c>
      <c r="M93" s="4">
        <v>5</v>
      </c>
      <c r="N93" s="5">
        <v>44313</v>
      </c>
      <c r="O93" s="4">
        <v>35.85</v>
      </c>
      <c r="P93" s="4">
        <v>36.14</v>
      </c>
      <c r="Q93" s="4">
        <v>28.35</v>
      </c>
      <c r="R93" s="4">
        <v>27.82</v>
      </c>
      <c r="T93" s="193">
        <f>IF(O93&lt;'Master Linear Model'!$B$8, (10^((O93-'Master Linear Model'!$B$2)/'Master Linear Model'!$A$2)),('Master Linear Model'!$B$7/2))</f>
        <v>20.001134483728059</v>
      </c>
      <c r="U93" s="193">
        <f>IF(P93&lt;'Master Linear Model'!$B$8, (10^((P93-'Master Linear Model'!$B$2)/'Master Linear Model'!$A$2)),('Master Linear Model'!$B$7/2))</f>
        <v>10</v>
      </c>
      <c r="V93" s="194">
        <f t="shared" si="4"/>
        <v>15.000567241864029</v>
      </c>
      <c r="W93" s="194">
        <f t="shared" si="5"/>
        <v>7.0718700130027337</v>
      </c>
      <c r="X93" s="194">
        <f>V93/M93</f>
        <v>3.0001134483728058</v>
      </c>
      <c r="Y93" s="194">
        <f>W93/M93</f>
        <v>1.4143740026005467</v>
      </c>
      <c r="Z93" s="194">
        <f>(X93*L93)/I93</f>
        <v>3.6001361380473669</v>
      </c>
      <c r="AA93" s="194">
        <f>(Y93*L93)/I93</f>
        <v>1.6972488031206561</v>
      </c>
      <c r="AB93" s="194">
        <f t="shared" si="6"/>
        <v>360.01361380473668</v>
      </c>
      <c r="AC93" s="194">
        <f t="shared" si="7"/>
        <v>169.72488031206561</v>
      </c>
      <c r="AD93" t="s">
        <v>1056</v>
      </c>
      <c r="AE93">
        <v>2</v>
      </c>
      <c r="AH93" s="64" t="s">
        <v>72</v>
      </c>
      <c r="AI93" s="64" t="s">
        <v>72</v>
      </c>
      <c r="AJ93" s="200"/>
    </row>
    <row r="94" spans="1:36">
      <c r="A94" s="10" t="s">
        <v>1058</v>
      </c>
      <c r="B94" s="4" t="s">
        <v>42</v>
      </c>
      <c r="C94" s="5">
        <v>44306</v>
      </c>
      <c r="D94" s="5">
        <v>44306</v>
      </c>
      <c r="E94" s="4" t="s">
        <v>1077</v>
      </c>
      <c r="F94" s="4"/>
      <c r="G94" s="4" t="s">
        <v>44</v>
      </c>
      <c r="H94" s="4" t="s">
        <v>45</v>
      </c>
      <c r="I94" s="4">
        <v>300</v>
      </c>
      <c r="J94" s="5">
        <v>44307</v>
      </c>
      <c r="K94" s="4" t="s">
        <v>46</v>
      </c>
      <c r="L94" s="4">
        <v>100</v>
      </c>
      <c r="M94" s="4">
        <v>5</v>
      </c>
      <c r="N94" s="5">
        <v>44309</v>
      </c>
      <c r="O94" s="7">
        <v>34.054575363878897</v>
      </c>
      <c r="P94" s="7">
        <v>34.415300109224702</v>
      </c>
      <c r="Q94" s="7">
        <v>34.413146626457298</v>
      </c>
      <c r="R94" s="7">
        <v>35.783285490946398</v>
      </c>
      <c r="T94" s="193">
        <f>IF(O94&lt;'Master Linear Model'!$B$8, (10^((O94-'Master Linear Model'!$B$2)/'Master Linear Model'!$A$2)),('Master Linear Model'!$B$7/2))</f>
        <v>62.133619077696174</v>
      </c>
      <c r="U94" s="193">
        <f>IF(P94&lt;'Master Linear Model'!$B$8, (10^((P94-'Master Linear Model'!$B$2)/'Master Linear Model'!$A$2)),('Master Linear Model'!$B$7/2))</f>
        <v>49.479196544893426</v>
      </c>
      <c r="V94" s="194">
        <f t="shared" si="4"/>
        <v>55.806407811294804</v>
      </c>
      <c r="W94" s="194">
        <f t="shared" si="5"/>
        <v>8.9480279849446109</v>
      </c>
      <c r="X94" s="194">
        <f>V94/M94</f>
        <v>11.16128156225896</v>
      </c>
      <c r="Y94" s="194">
        <f>W94/M94</f>
        <v>1.7896055969889222</v>
      </c>
      <c r="Z94" s="194">
        <f>(X94*L94)/I94</f>
        <v>3.7204271874196531</v>
      </c>
      <c r="AA94" s="194">
        <f>(Y94*L94)/I94</f>
        <v>0.59653519899630736</v>
      </c>
      <c r="AB94" s="194">
        <f t="shared" si="6"/>
        <v>372.0427187419653</v>
      </c>
      <c r="AC94" s="194">
        <f t="shared" si="7"/>
        <v>59.653519899630737</v>
      </c>
      <c r="AD94" t="s">
        <v>1058</v>
      </c>
      <c r="AE94">
        <v>2</v>
      </c>
      <c r="AF94" t="s">
        <v>75</v>
      </c>
      <c r="AH94" s="64" t="s">
        <v>44</v>
      </c>
      <c r="AI94" s="64" t="s">
        <v>44</v>
      </c>
      <c r="AJ94" s="200"/>
    </row>
    <row r="95" spans="1:36">
      <c r="A95" s="10" t="s">
        <v>1058</v>
      </c>
      <c r="B95" s="4" t="s">
        <v>42</v>
      </c>
      <c r="C95" s="5">
        <v>44306</v>
      </c>
      <c r="D95" s="5">
        <v>44308</v>
      </c>
      <c r="E95" s="4" t="s">
        <v>52</v>
      </c>
      <c r="F95" s="4"/>
      <c r="G95" s="4" t="s">
        <v>44</v>
      </c>
      <c r="H95" s="4" t="s">
        <v>45</v>
      </c>
      <c r="I95" s="4">
        <v>300</v>
      </c>
      <c r="J95" s="5">
        <v>44308</v>
      </c>
      <c r="K95" s="4" t="s">
        <v>46</v>
      </c>
      <c r="L95" s="4">
        <v>100</v>
      </c>
      <c r="M95" s="4">
        <v>5</v>
      </c>
      <c r="N95" s="5">
        <v>44309</v>
      </c>
      <c r="O95" s="7">
        <v>31.435863065556799</v>
      </c>
      <c r="P95" s="7">
        <v>31.439930839069</v>
      </c>
      <c r="Q95" s="7">
        <v>29.319897525698298</v>
      </c>
      <c r="R95" s="7">
        <v>29.702123906517802</v>
      </c>
      <c r="T95" s="193">
        <f>IF(O95&lt;'Master Linear Model'!$B$8, (10^((O95-'Master Linear Model'!$B$2)/'Master Linear Model'!$A$2)),('Master Linear Model'!$B$7/2))</f>
        <v>324.58528399141193</v>
      </c>
      <c r="U95" s="193">
        <f>IF(P95&lt;'Master Linear Model'!$B$8, (10^((P95-'Master Linear Model'!$B$2)/'Master Linear Model'!$A$2)),('Master Linear Model'!$B$7/2))</f>
        <v>323.75278883312268</v>
      </c>
      <c r="V95" s="194">
        <f t="shared" si="4"/>
        <v>324.1690364122673</v>
      </c>
      <c r="W95" s="194">
        <f t="shared" si="5"/>
        <v>0.58866297173129567</v>
      </c>
      <c r="X95" s="194">
        <f>V95/M95</f>
        <v>64.833807282453463</v>
      </c>
      <c r="Y95" s="194">
        <f>W95/M95</f>
        <v>0.11773259434625913</v>
      </c>
      <c r="Z95" s="194">
        <f>(X95*L95)/I95</f>
        <v>21.611269094151154</v>
      </c>
      <c r="AA95" s="194">
        <f>(Y95*L95)/I95</f>
        <v>3.9244198115419709E-2</v>
      </c>
      <c r="AB95" s="194">
        <f t="shared" si="6"/>
        <v>2161.1269094151153</v>
      </c>
      <c r="AC95" s="194">
        <f t="shared" si="7"/>
        <v>3.9244198115419708</v>
      </c>
      <c r="AD95" t="s">
        <v>1058</v>
      </c>
      <c r="AE95">
        <v>2</v>
      </c>
      <c r="AF95" t="s">
        <v>75</v>
      </c>
      <c r="AH95" s="64" t="s">
        <v>44</v>
      </c>
      <c r="AI95" s="64" t="s">
        <v>44</v>
      </c>
      <c r="AJ95" s="200"/>
    </row>
    <row r="96" spans="1:36">
      <c r="A96" s="10" t="s">
        <v>1058</v>
      </c>
      <c r="B96" s="4" t="s">
        <v>42</v>
      </c>
      <c r="C96" s="5">
        <v>44306</v>
      </c>
      <c r="D96" s="5">
        <v>44308</v>
      </c>
      <c r="E96" s="4" t="s">
        <v>136</v>
      </c>
      <c r="F96" s="4"/>
      <c r="G96" s="4" t="s">
        <v>44</v>
      </c>
      <c r="H96" s="4" t="s">
        <v>45</v>
      </c>
      <c r="I96" s="4">
        <v>50</v>
      </c>
      <c r="J96" s="5">
        <v>44308</v>
      </c>
      <c r="K96" s="4" t="s">
        <v>50</v>
      </c>
      <c r="L96" s="4">
        <v>60</v>
      </c>
      <c r="M96" s="4">
        <v>5</v>
      </c>
      <c r="N96" s="5">
        <v>44309</v>
      </c>
      <c r="O96" s="7">
        <v>34.757479481338301</v>
      </c>
      <c r="P96" s="7">
        <v>34.987718905423797</v>
      </c>
      <c r="Q96" s="7">
        <v>27.7887197257309</v>
      </c>
      <c r="R96" s="7">
        <v>27.741015032236302</v>
      </c>
      <c r="T96" s="193">
        <f>IF(O96&lt;'Master Linear Model'!$B$8, (10^((O96-'Master Linear Model'!$B$2)/'Master Linear Model'!$A$2)),('Master Linear Model'!$B$7/2))</f>
        <v>39.866069844547624</v>
      </c>
      <c r="U96" s="193">
        <f>IF(P96&lt;'Master Linear Model'!$B$8, (10^((P96-'Master Linear Model'!$B$2)/'Master Linear Model'!$A$2)),('Master Linear Model'!$B$7/2))</f>
        <v>34.472760189271824</v>
      </c>
      <c r="V96" s="194">
        <f t="shared" si="4"/>
        <v>37.169415016909724</v>
      </c>
      <c r="W96" s="194">
        <f t="shared" si="5"/>
        <v>3.8136458302843992</v>
      </c>
      <c r="X96" s="194">
        <f>V96/M96</f>
        <v>7.4338830033819452</v>
      </c>
      <c r="Y96" s="194">
        <f>W96/M96</f>
        <v>0.76272916605687979</v>
      </c>
      <c r="Z96" s="194">
        <f>(X96*L96)/I96</f>
        <v>8.9206596040583346</v>
      </c>
      <c r="AA96" s="194">
        <f>(Y96*L96)/I96</f>
        <v>0.91527499926825573</v>
      </c>
      <c r="AB96" s="194">
        <f t="shared" si="6"/>
        <v>892.06596040583349</v>
      </c>
      <c r="AC96" s="194">
        <f t="shared" si="7"/>
        <v>91.52749992682557</v>
      </c>
      <c r="AD96" t="s">
        <v>1058</v>
      </c>
      <c r="AE96">
        <v>2</v>
      </c>
      <c r="AF96" t="s">
        <v>75</v>
      </c>
      <c r="AH96" s="64" t="s">
        <v>44</v>
      </c>
      <c r="AI96" s="64" t="s">
        <v>44</v>
      </c>
      <c r="AJ96" s="200"/>
    </row>
    <row r="97" spans="1:36">
      <c r="A97" s="10" t="s">
        <v>1064</v>
      </c>
      <c r="B97" s="4" t="s">
        <v>42</v>
      </c>
      <c r="C97" s="5">
        <v>44306</v>
      </c>
      <c r="D97" s="5">
        <v>44306</v>
      </c>
      <c r="E97" s="4" t="s">
        <v>1077</v>
      </c>
      <c r="F97" s="4"/>
      <c r="G97" s="4" t="s">
        <v>44</v>
      </c>
      <c r="H97" s="4" t="s">
        <v>45</v>
      </c>
      <c r="I97" s="4">
        <v>300</v>
      </c>
      <c r="J97" s="5">
        <v>44307</v>
      </c>
      <c r="K97" s="4" t="s">
        <v>46</v>
      </c>
      <c r="L97" s="4">
        <v>100</v>
      </c>
      <c r="M97" s="4">
        <v>5</v>
      </c>
      <c r="N97" s="5">
        <v>44308</v>
      </c>
      <c r="O97" s="4" t="s">
        <v>47</v>
      </c>
      <c r="P97" s="4">
        <v>37.979999999999997</v>
      </c>
      <c r="Q97" s="4">
        <v>30.71</v>
      </c>
      <c r="R97" s="4">
        <v>30.82</v>
      </c>
      <c r="T97" s="193">
        <f>IF(O97&lt;'Master Linear Model'!$B$8, (10^((O97-'Master Linear Model'!$B$2)/'Master Linear Model'!$A$2)),('Master Linear Model'!$B$7/2))</f>
        <v>10</v>
      </c>
      <c r="U97" s="193">
        <f>IF(P97&lt;'Master Linear Model'!$B$8, (10^((P97-'Master Linear Model'!$B$2)/'Master Linear Model'!$A$2)),('Master Linear Model'!$B$7/2))</f>
        <v>10</v>
      </c>
      <c r="V97" s="194">
        <f t="shared" si="4"/>
        <v>10</v>
      </c>
      <c r="W97" s="194">
        <f t="shared" si="5"/>
        <v>0</v>
      </c>
      <c r="X97" s="194">
        <f>V97/M97</f>
        <v>2</v>
      </c>
      <c r="Y97" s="194">
        <f>W97/M97</f>
        <v>0</v>
      </c>
      <c r="Z97" s="194">
        <f>(X97*L97)/I97</f>
        <v>0.66666666666666663</v>
      </c>
      <c r="AA97" s="194">
        <f>(Y97*L97)/I97</f>
        <v>0</v>
      </c>
      <c r="AB97" s="194">
        <f t="shared" si="6"/>
        <v>66.666666666666657</v>
      </c>
      <c r="AC97" s="194">
        <f t="shared" si="7"/>
        <v>0</v>
      </c>
      <c r="AD97" t="s">
        <v>1064</v>
      </c>
      <c r="AE97">
        <v>2</v>
      </c>
      <c r="AF97" t="s">
        <v>69</v>
      </c>
      <c r="AH97" s="64" t="s">
        <v>44</v>
      </c>
      <c r="AI97" s="64" t="s">
        <v>44</v>
      </c>
      <c r="AJ97" s="200"/>
    </row>
    <row r="98" spans="1:36">
      <c r="A98" s="10" t="s">
        <v>1064</v>
      </c>
      <c r="B98" s="4" t="s">
        <v>42</v>
      </c>
      <c r="C98" s="5">
        <v>44306</v>
      </c>
      <c r="D98" s="5">
        <v>44306</v>
      </c>
      <c r="E98" s="4" t="s">
        <v>50</v>
      </c>
      <c r="F98" s="4"/>
      <c r="G98" s="4" t="s">
        <v>44</v>
      </c>
      <c r="H98" s="4" t="s">
        <v>45</v>
      </c>
      <c r="I98" s="4">
        <v>50</v>
      </c>
      <c r="J98" s="5">
        <v>44309</v>
      </c>
      <c r="K98" s="4" t="s">
        <v>50</v>
      </c>
      <c r="L98" s="4">
        <v>60</v>
      </c>
      <c r="M98" s="4">
        <v>5</v>
      </c>
      <c r="N98" s="5">
        <v>44313</v>
      </c>
      <c r="O98" s="4" t="s">
        <v>47</v>
      </c>
      <c r="P98" s="4" t="s">
        <v>47</v>
      </c>
      <c r="Q98" s="4">
        <v>27.93</v>
      </c>
      <c r="R98" s="6">
        <v>27.9</v>
      </c>
      <c r="T98" s="193">
        <f>IF(O98&lt;'Master Linear Model'!$B$8, (10^((O98-'Master Linear Model'!$B$2)/'Master Linear Model'!$A$2)),('Master Linear Model'!$B$7/2))</f>
        <v>10</v>
      </c>
      <c r="U98" s="193">
        <f>IF(P98&lt;'Master Linear Model'!$B$8, (10^((P98-'Master Linear Model'!$B$2)/'Master Linear Model'!$A$2)),('Master Linear Model'!$B$7/2))</f>
        <v>10</v>
      </c>
      <c r="V98" s="194">
        <f t="shared" si="4"/>
        <v>10</v>
      </c>
      <c r="W98" s="194">
        <f t="shared" si="5"/>
        <v>0</v>
      </c>
      <c r="X98" s="194">
        <f>V98/M98</f>
        <v>2</v>
      </c>
      <c r="Y98" s="194">
        <f>W98/M98</f>
        <v>0</v>
      </c>
      <c r="Z98" s="194">
        <f>(X98*L98)/I98</f>
        <v>2.4</v>
      </c>
      <c r="AA98" s="194">
        <f>(Y98*L98)/I98</f>
        <v>0</v>
      </c>
      <c r="AB98" s="194">
        <f t="shared" si="6"/>
        <v>240</v>
      </c>
      <c r="AC98" s="194">
        <f t="shared" si="7"/>
        <v>0</v>
      </c>
      <c r="AD98" t="s">
        <v>1064</v>
      </c>
      <c r="AE98">
        <v>2</v>
      </c>
      <c r="AH98" s="64" t="s">
        <v>72</v>
      </c>
      <c r="AI98" s="64" t="s">
        <v>72</v>
      </c>
      <c r="AJ98" s="200"/>
    </row>
    <row r="99" spans="1:36" s="31" customFormat="1">
      <c r="A99" s="27" t="s">
        <v>1064</v>
      </c>
      <c r="B99" s="28" t="s">
        <v>42</v>
      </c>
      <c r="C99" s="29">
        <v>44306</v>
      </c>
      <c r="D99" s="29">
        <v>44306</v>
      </c>
      <c r="E99" s="28" t="s">
        <v>52</v>
      </c>
      <c r="F99" s="28"/>
      <c r="G99" s="28" t="s">
        <v>44</v>
      </c>
      <c r="H99" s="41" t="s">
        <v>45</v>
      </c>
      <c r="I99" s="28">
        <v>225</v>
      </c>
      <c r="J99" s="29">
        <v>44308</v>
      </c>
      <c r="K99" s="28" t="s">
        <v>46</v>
      </c>
      <c r="L99" s="28">
        <v>100</v>
      </c>
      <c r="M99" s="4">
        <v>5</v>
      </c>
      <c r="N99" s="29">
        <v>44313</v>
      </c>
      <c r="O99" s="28" t="s">
        <v>47</v>
      </c>
      <c r="P99" s="28" t="s">
        <v>47</v>
      </c>
      <c r="Q99" s="28">
        <v>33.090000000000003</v>
      </c>
      <c r="R99" s="32">
        <v>33.1</v>
      </c>
      <c r="S99" s="27"/>
      <c r="T99" s="193">
        <f>IF(O99&lt;'Master Linear Model'!$B$8, (10^((O99-'Master Linear Model'!$B$2)/'Master Linear Model'!$A$2)),('Master Linear Model'!$B$7/2))</f>
        <v>10</v>
      </c>
      <c r="U99" s="193">
        <f>IF(P99&lt;'Master Linear Model'!$B$8, (10^((P99-'Master Linear Model'!$B$2)/'Master Linear Model'!$A$2)),('Master Linear Model'!$B$7/2))</f>
        <v>10</v>
      </c>
      <c r="V99" s="194">
        <f t="shared" si="4"/>
        <v>10</v>
      </c>
      <c r="W99" s="194">
        <f t="shared" si="5"/>
        <v>0</v>
      </c>
      <c r="X99" s="194">
        <f>V99/M99</f>
        <v>2</v>
      </c>
      <c r="Y99" s="194">
        <f>W99/M99</f>
        <v>0</v>
      </c>
      <c r="Z99" s="194">
        <f>(X99*L99)/I99</f>
        <v>0.88888888888888884</v>
      </c>
      <c r="AA99" s="194">
        <f>(Y99*L99)/I99</f>
        <v>0</v>
      </c>
      <c r="AB99" s="194">
        <f t="shared" si="6"/>
        <v>88.888888888888886</v>
      </c>
      <c r="AC99" s="194">
        <f t="shared" si="7"/>
        <v>0</v>
      </c>
      <c r="AD99" s="31" t="s">
        <v>1064</v>
      </c>
      <c r="AE99" s="31">
        <v>2</v>
      </c>
      <c r="AH99" s="64" t="s">
        <v>72</v>
      </c>
      <c r="AI99" s="64" t="s">
        <v>72</v>
      </c>
      <c r="AJ99" s="200"/>
    </row>
    <row r="100" spans="1:36">
      <c r="A100" s="10" t="s">
        <v>1047</v>
      </c>
      <c r="B100" s="4" t="s">
        <v>42</v>
      </c>
      <c r="C100" s="5">
        <v>44313</v>
      </c>
      <c r="D100" s="5">
        <v>44314</v>
      </c>
      <c r="E100" s="4" t="s">
        <v>1077</v>
      </c>
      <c r="F100" s="4"/>
      <c r="G100" s="4" t="s">
        <v>44</v>
      </c>
      <c r="H100" s="4" t="s">
        <v>45</v>
      </c>
      <c r="I100" s="4">
        <v>250</v>
      </c>
      <c r="J100" s="5">
        <v>44314</v>
      </c>
      <c r="K100" s="4" t="s">
        <v>46</v>
      </c>
      <c r="L100" s="4">
        <v>100</v>
      </c>
      <c r="M100" s="4">
        <v>5</v>
      </c>
      <c r="N100" s="5">
        <v>44315</v>
      </c>
      <c r="O100" s="13">
        <v>36.087434888786603</v>
      </c>
      <c r="P100" s="13">
        <v>36.097292888694902</v>
      </c>
      <c r="Q100" s="7">
        <v>34.787406751103099</v>
      </c>
      <c r="R100" s="7">
        <v>34.532575884259899</v>
      </c>
      <c r="T100" s="193">
        <f>IF(O100&lt;'Master Linear Model'!$B$8, (10^((O100-'Master Linear Model'!$B$2)/'Master Linear Model'!$A$2)),('Master Linear Model'!$B$7/2))</f>
        <v>10</v>
      </c>
      <c r="U100" s="193">
        <f>IF(P100&lt;'Master Linear Model'!$B$8, (10^((P100-'Master Linear Model'!$B$2)/'Master Linear Model'!$A$2)),('Master Linear Model'!$B$7/2))</f>
        <v>10</v>
      </c>
      <c r="V100" s="194">
        <f t="shared" si="4"/>
        <v>10</v>
      </c>
      <c r="W100" s="194">
        <f t="shared" si="5"/>
        <v>0</v>
      </c>
      <c r="X100" s="194">
        <f>V100/M100</f>
        <v>2</v>
      </c>
      <c r="Y100" s="194">
        <f>W100/M100</f>
        <v>0</v>
      </c>
      <c r="Z100" s="194">
        <f>(X100*L100)/I100</f>
        <v>0.8</v>
      </c>
      <c r="AA100" s="194">
        <f>(Y100*L100)/I100</f>
        <v>0</v>
      </c>
      <c r="AB100" s="194">
        <f t="shared" si="6"/>
        <v>80</v>
      </c>
      <c r="AC100" s="194">
        <f t="shared" si="7"/>
        <v>0</v>
      </c>
      <c r="AD100" t="s">
        <v>1047</v>
      </c>
      <c r="AE100">
        <v>2</v>
      </c>
      <c r="AF100" t="s">
        <v>81</v>
      </c>
      <c r="AH100" s="64" t="s">
        <v>44</v>
      </c>
      <c r="AI100" s="64" t="s">
        <v>44</v>
      </c>
      <c r="AJ100" s="200"/>
    </row>
    <row r="101" spans="1:36">
      <c r="A101" s="10" t="s">
        <v>1047</v>
      </c>
      <c r="B101" s="4" t="s">
        <v>42</v>
      </c>
      <c r="C101" s="5">
        <v>44313</v>
      </c>
      <c r="D101" s="5">
        <v>44316</v>
      </c>
      <c r="E101" s="4" t="s">
        <v>50</v>
      </c>
      <c r="F101" s="4"/>
      <c r="G101" s="4" t="s">
        <v>44</v>
      </c>
      <c r="H101" s="4" t="s">
        <v>45</v>
      </c>
      <c r="I101" s="4">
        <v>50</v>
      </c>
      <c r="J101" s="5">
        <v>44316</v>
      </c>
      <c r="K101" s="4" t="s">
        <v>50</v>
      </c>
      <c r="L101" s="4">
        <v>60</v>
      </c>
      <c r="M101" s="4">
        <v>5</v>
      </c>
      <c r="N101" s="5">
        <v>44316</v>
      </c>
      <c r="O101" s="7">
        <v>39.474808800947002</v>
      </c>
      <c r="P101" s="7">
        <v>37.166819478524801</v>
      </c>
      <c r="Q101" s="7">
        <v>26.0648025254992</v>
      </c>
      <c r="R101" s="7">
        <v>26.042168835428601</v>
      </c>
      <c r="T101" s="193">
        <f>IF(O101&lt;'Master Linear Model'!$B$8, (10^((O101-'Master Linear Model'!$B$2)/'Master Linear Model'!$A$2)),('Master Linear Model'!$B$7/2))</f>
        <v>10</v>
      </c>
      <c r="U101" s="193">
        <f>IF(P101&lt;'Master Linear Model'!$B$8, (10^((P101-'Master Linear Model'!$B$2)/'Master Linear Model'!$A$2)),('Master Linear Model'!$B$7/2))</f>
        <v>10</v>
      </c>
      <c r="V101" s="194">
        <f t="shared" si="4"/>
        <v>10</v>
      </c>
      <c r="W101" s="194">
        <f t="shared" si="5"/>
        <v>0</v>
      </c>
      <c r="X101" s="194">
        <f>V101/M101</f>
        <v>2</v>
      </c>
      <c r="Y101" s="194">
        <f>W101/M101</f>
        <v>0</v>
      </c>
      <c r="Z101" s="194">
        <f>(X101*L101)/I101</f>
        <v>2.4</v>
      </c>
      <c r="AA101" s="194">
        <f>(Y101*L101)/I101</f>
        <v>0</v>
      </c>
      <c r="AB101" s="194">
        <f t="shared" si="6"/>
        <v>240</v>
      </c>
      <c r="AC101" s="194">
        <f t="shared" si="7"/>
        <v>0</v>
      </c>
      <c r="AD101" t="s">
        <v>1047</v>
      </c>
      <c r="AE101">
        <v>2</v>
      </c>
      <c r="AF101" t="s">
        <v>82</v>
      </c>
      <c r="AH101" s="64" t="s">
        <v>44</v>
      </c>
      <c r="AI101" s="64" t="s">
        <v>44</v>
      </c>
      <c r="AJ101" s="200"/>
    </row>
    <row r="102" spans="1:36">
      <c r="A102" s="10" t="s">
        <v>1047</v>
      </c>
      <c r="B102" s="4" t="s">
        <v>42</v>
      </c>
      <c r="C102" s="5">
        <v>44313</v>
      </c>
      <c r="D102" s="5">
        <v>44314</v>
      </c>
      <c r="E102" s="4" t="s">
        <v>1077</v>
      </c>
      <c r="F102" s="4"/>
      <c r="G102" s="4" t="s">
        <v>44</v>
      </c>
      <c r="H102" s="4" t="s">
        <v>45</v>
      </c>
      <c r="I102" s="4">
        <v>250</v>
      </c>
      <c r="J102" s="5">
        <v>44320</v>
      </c>
      <c r="K102" s="4" t="s">
        <v>46</v>
      </c>
      <c r="L102" s="4">
        <v>100</v>
      </c>
      <c r="M102" s="4">
        <v>5</v>
      </c>
      <c r="N102" s="5">
        <v>44322</v>
      </c>
      <c r="O102" s="4" t="s">
        <v>66</v>
      </c>
      <c r="P102" s="4" t="s">
        <v>66</v>
      </c>
      <c r="Q102" s="4" t="s">
        <v>66</v>
      </c>
      <c r="R102" s="4" t="s">
        <v>66</v>
      </c>
      <c r="S102" s="10" t="s">
        <v>1092</v>
      </c>
      <c r="T102" s="193">
        <f>IF(O102&lt;'Master Linear Model'!$B$8, (10^((O102-'Master Linear Model'!$B$2)/'Master Linear Model'!$A$2)),('Master Linear Model'!$B$7/2))</f>
        <v>10</v>
      </c>
      <c r="U102" s="193">
        <f>IF(P102&lt;'Master Linear Model'!$B$8, (10^((P102-'Master Linear Model'!$B$2)/'Master Linear Model'!$A$2)),('Master Linear Model'!$B$7/2))</f>
        <v>10</v>
      </c>
      <c r="V102" s="194">
        <f t="shared" si="4"/>
        <v>10</v>
      </c>
      <c r="W102" s="194">
        <f t="shared" si="5"/>
        <v>0</v>
      </c>
      <c r="X102" s="194">
        <f>V102/M102</f>
        <v>2</v>
      </c>
      <c r="Y102" s="194">
        <f>W102/M102</f>
        <v>0</v>
      </c>
      <c r="Z102" s="194">
        <f>(X102*L102)/I102</f>
        <v>0.8</v>
      </c>
      <c r="AA102" s="194">
        <f>(Y102*L102)/I102</f>
        <v>0</v>
      </c>
      <c r="AB102" s="194">
        <f t="shared" si="6"/>
        <v>80</v>
      </c>
      <c r="AC102" s="194">
        <f t="shared" si="7"/>
        <v>0</v>
      </c>
      <c r="AD102" t="s">
        <v>1047</v>
      </c>
      <c r="AE102">
        <v>2</v>
      </c>
      <c r="AF102" t="s">
        <v>83</v>
      </c>
      <c r="AH102" s="64" t="s">
        <v>84</v>
      </c>
      <c r="AI102" s="64" t="s">
        <v>44</v>
      </c>
      <c r="AJ102" s="200"/>
    </row>
    <row r="103" spans="1:36">
      <c r="A103" s="10" t="s">
        <v>1050</v>
      </c>
      <c r="B103" s="4" t="s">
        <v>42</v>
      </c>
      <c r="C103" s="5">
        <v>44313</v>
      </c>
      <c r="D103" s="5">
        <v>44314</v>
      </c>
      <c r="E103" s="4" t="s">
        <v>1077</v>
      </c>
      <c r="F103" s="4"/>
      <c r="G103" s="4" t="s">
        <v>44</v>
      </c>
      <c r="H103" s="4" t="s">
        <v>45</v>
      </c>
      <c r="I103" s="4">
        <v>250</v>
      </c>
      <c r="J103" s="5">
        <v>44314</v>
      </c>
      <c r="K103" s="4" t="s">
        <v>46</v>
      </c>
      <c r="L103" s="4">
        <v>100</v>
      </c>
      <c r="M103" s="4">
        <v>5</v>
      </c>
      <c r="N103" s="5">
        <v>44315</v>
      </c>
      <c r="O103" s="13">
        <v>37.338200499658399</v>
      </c>
      <c r="P103" s="13">
        <v>36.983791561695902</v>
      </c>
      <c r="Q103" s="13">
        <v>33.306663529321</v>
      </c>
      <c r="R103" s="13">
        <v>33.211130066963797</v>
      </c>
      <c r="T103" s="193">
        <f>IF(O103&lt;'Master Linear Model'!$B$8, (10^((O103-'Master Linear Model'!$B$2)/'Master Linear Model'!$A$2)),('Master Linear Model'!$B$7/2))</f>
        <v>10</v>
      </c>
      <c r="U103" s="193">
        <f>IF(P103&lt;'Master Linear Model'!$B$8, (10^((P103-'Master Linear Model'!$B$2)/'Master Linear Model'!$A$2)),('Master Linear Model'!$B$7/2))</f>
        <v>10</v>
      </c>
      <c r="V103" s="194">
        <f t="shared" si="4"/>
        <v>10</v>
      </c>
      <c r="W103" s="194">
        <f t="shared" si="5"/>
        <v>0</v>
      </c>
      <c r="X103" s="194">
        <f>V103/M103</f>
        <v>2</v>
      </c>
      <c r="Y103" s="194">
        <f>W103/M103</f>
        <v>0</v>
      </c>
      <c r="Z103" s="194">
        <f>(X103*L103)/I103</f>
        <v>0.8</v>
      </c>
      <c r="AA103" s="194">
        <f>(Y103*L103)/I103</f>
        <v>0</v>
      </c>
      <c r="AB103" s="194">
        <f t="shared" si="6"/>
        <v>80</v>
      </c>
      <c r="AC103" s="194">
        <f t="shared" si="7"/>
        <v>0</v>
      </c>
      <c r="AD103" t="s">
        <v>1050</v>
      </c>
      <c r="AE103">
        <v>2</v>
      </c>
      <c r="AF103" t="s">
        <v>81</v>
      </c>
      <c r="AH103" s="64" t="s">
        <v>44</v>
      </c>
      <c r="AI103" s="64" t="s">
        <v>44</v>
      </c>
      <c r="AJ103" s="200"/>
    </row>
    <row r="104" spans="1:36">
      <c r="A104" s="10" t="s">
        <v>1050</v>
      </c>
      <c r="B104" s="4" t="s">
        <v>42</v>
      </c>
      <c r="C104" s="5">
        <v>44313</v>
      </c>
      <c r="D104" s="5">
        <v>44315</v>
      </c>
      <c r="E104" s="4" t="s">
        <v>52</v>
      </c>
      <c r="F104" s="4"/>
      <c r="G104" s="4" t="s">
        <v>44</v>
      </c>
      <c r="H104" s="4" t="s">
        <v>45</v>
      </c>
      <c r="I104" s="4">
        <v>250</v>
      </c>
      <c r="J104" s="5">
        <v>44315</v>
      </c>
      <c r="K104" s="4" t="s">
        <v>46</v>
      </c>
      <c r="L104" s="4">
        <v>100</v>
      </c>
      <c r="M104" s="4">
        <v>5</v>
      </c>
      <c r="N104" s="5">
        <v>44316</v>
      </c>
      <c r="O104" s="7">
        <v>35.536603965400097</v>
      </c>
      <c r="P104" s="7">
        <v>34.819133802126998</v>
      </c>
      <c r="Q104" s="7">
        <v>30.353984419981401</v>
      </c>
      <c r="R104" s="7">
        <v>30.394790371945302</v>
      </c>
      <c r="T104" s="193">
        <f>IF(O104&lt;'Master Linear Model'!$B$8, (10^((O104-'Master Linear Model'!$B$2)/'Master Linear Model'!$A$2)),('Master Linear Model'!$B$7/2))</f>
        <v>24.377097257770934</v>
      </c>
      <c r="U104" s="193">
        <f>IF(P104&lt;'Master Linear Model'!$B$8, (10^((P104-'Master Linear Model'!$B$2)/'Master Linear Model'!$A$2)),('Master Linear Model'!$B$7/2))</f>
        <v>38.344135967519932</v>
      </c>
      <c r="V104" s="194">
        <f t="shared" si="4"/>
        <v>31.360616612645433</v>
      </c>
      <c r="W104" s="194">
        <f t="shared" si="5"/>
        <v>9.8761877847585176</v>
      </c>
      <c r="X104" s="194">
        <f>V104/M104</f>
        <v>6.2721233225290867</v>
      </c>
      <c r="Y104" s="194">
        <f>W104/M104</f>
        <v>1.9752375569517036</v>
      </c>
      <c r="Z104" s="194">
        <f>(X104*L104)/I104</f>
        <v>2.5088493290116349</v>
      </c>
      <c r="AA104" s="194">
        <f>(Y104*L104)/I104</f>
        <v>0.79009502278068144</v>
      </c>
      <c r="AB104" s="194">
        <f t="shared" si="6"/>
        <v>250.88493290116349</v>
      </c>
      <c r="AC104" s="194">
        <f t="shared" si="7"/>
        <v>79.00950227806814</v>
      </c>
      <c r="AD104" t="s">
        <v>1050</v>
      </c>
      <c r="AE104">
        <v>2</v>
      </c>
      <c r="AF104" t="s">
        <v>82</v>
      </c>
      <c r="AH104" s="64" t="s">
        <v>44</v>
      </c>
      <c r="AI104" s="64" t="s">
        <v>44</v>
      </c>
      <c r="AJ104" s="200"/>
    </row>
    <row r="105" spans="1:36">
      <c r="A105" s="10" t="s">
        <v>1050</v>
      </c>
      <c r="B105" s="4" t="s">
        <v>42</v>
      </c>
      <c r="C105" s="5">
        <v>44313</v>
      </c>
      <c r="D105" s="5">
        <v>44315</v>
      </c>
      <c r="E105" s="4" t="s">
        <v>50</v>
      </c>
      <c r="F105" s="4"/>
      <c r="G105" s="4" t="s">
        <v>44</v>
      </c>
      <c r="H105" s="4" t="s">
        <v>45</v>
      </c>
      <c r="I105" s="4">
        <v>50</v>
      </c>
      <c r="J105" s="5">
        <v>44315</v>
      </c>
      <c r="K105" s="4" t="s">
        <v>50</v>
      </c>
      <c r="L105" s="4">
        <v>60</v>
      </c>
      <c r="M105" s="4">
        <v>5</v>
      </c>
      <c r="N105" s="5">
        <v>44316</v>
      </c>
      <c r="O105" s="7">
        <v>39.284241799970403</v>
      </c>
      <c r="P105" s="7">
        <v>37.222663794181003</v>
      </c>
      <c r="Q105" s="7">
        <v>26.452738163039299</v>
      </c>
      <c r="R105" s="7">
        <v>26.504985572585099</v>
      </c>
      <c r="T105" s="193">
        <f>IF(O105&lt;'Master Linear Model'!$B$8, (10^((O105-'Master Linear Model'!$B$2)/'Master Linear Model'!$A$2)),('Master Linear Model'!$B$7/2))</f>
        <v>10</v>
      </c>
      <c r="U105" s="193">
        <f>IF(P105&lt;'Master Linear Model'!$B$8, (10^((P105-'Master Linear Model'!$B$2)/'Master Linear Model'!$A$2)),('Master Linear Model'!$B$7/2))</f>
        <v>10</v>
      </c>
      <c r="V105" s="194">
        <f t="shared" si="4"/>
        <v>10</v>
      </c>
      <c r="W105" s="194">
        <f t="shared" si="5"/>
        <v>0</v>
      </c>
      <c r="X105" s="194">
        <f>V105/M105</f>
        <v>2</v>
      </c>
      <c r="Y105" s="194">
        <f>W105/M105</f>
        <v>0</v>
      </c>
      <c r="Z105" s="194">
        <f>(X105*L105)/I105</f>
        <v>2.4</v>
      </c>
      <c r="AA105" s="194">
        <f>(Y105*L105)/I105</f>
        <v>0</v>
      </c>
      <c r="AB105" s="194">
        <f t="shared" si="6"/>
        <v>240</v>
      </c>
      <c r="AC105" s="194">
        <f t="shared" si="7"/>
        <v>0</v>
      </c>
      <c r="AD105" t="s">
        <v>1050</v>
      </c>
      <c r="AE105">
        <v>2</v>
      </c>
      <c r="AF105" t="s">
        <v>82</v>
      </c>
      <c r="AH105" s="64" t="s">
        <v>44</v>
      </c>
      <c r="AI105" s="64" t="s">
        <v>44</v>
      </c>
      <c r="AJ105" s="200"/>
    </row>
    <row r="106" spans="1:36">
      <c r="A106" s="10" t="s">
        <v>1052</v>
      </c>
      <c r="B106" s="4" t="s">
        <v>42</v>
      </c>
      <c r="C106" s="5">
        <v>44313</v>
      </c>
      <c r="D106" s="5">
        <v>44314</v>
      </c>
      <c r="E106" s="4" t="s">
        <v>1077</v>
      </c>
      <c r="F106" s="4"/>
      <c r="G106" s="4" t="s">
        <v>44</v>
      </c>
      <c r="H106" s="4" t="s">
        <v>45</v>
      </c>
      <c r="I106" s="4">
        <v>250</v>
      </c>
      <c r="J106" s="5">
        <v>44314</v>
      </c>
      <c r="K106" s="4" t="s">
        <v>46</v>
      </c>
      <c r="L106" s="4">
        <v>100</v>
      </c>
      <c r="M106" s="4">
        <v>5</v>
      </c>
      <c r="N106" s="5">
        <v>44315</v>
      </c>
      <c r="O106" s="13">
        <v>38.522276139065703</v>
      </c>
      <c r="P106" s="13">
        <v>37.640366451508299</v>
      </c>
      <c r="Q106" s="13">
        <v>37.194955826650201</v>
      </c>
      <c r="R106" s="13">
        <v>37.351235836954103</v>
      </c>
      <c r="T106" s="193">
        <f>IF(O106&lt;'Master Linear Model'!$B$8, (10^((O106-'Master Linear Model'!$B$2)/'Master Linear Model'!$A$2)),('Master Linear Model'!$B$7/2))</f>
        <v>10</v>
      </c>
      <c r="U106" s="193">
        <f>IF(P106&lt;'Master Linear Model'!$B$8, (10^((P106-'Master Linear Model'!$B$2)/'Master Linear Model'!$A$2)),('Master Linear Model'!$B$7/2))</f>
        <v>10</v>
      </c>
      <c r="V106" s="194">
        <f t="shared" si="4"/>
        <v>10</v>
      </c>
      <c r="W106" s="194">
        <f t="shared" si="5"/>
        <v>0</v>
      </c>
      <c r="X106" s="194">
        <f>V106/M106</f>
        <v>2</v>
      </c>
      <c r="Y106" s="194">
        <f>W106/M106</f>
        <v>0</v>
      </c>
      <c r="Z106" s="194">
        <f>(X106*L106)/I106</f>
        <v>0.8</v>
      </c>
      <c r="AA106" s="194">
        <f>(Y106*L106)/I106</f>
        <v>0</v>
      </c>
      <c r="AB106" s="194">
        <f t="shared" si="6"/>
        <v>80</v>
      </c>
      <c r="AC106" s="194">
        <f t="shared" si="7"/>
        <v>0</v>
      </c>
      <c r="AD106" t="s">
        <v>1052</v>
      </c>
      <c r="AE106">
        <v>2</v>
      </c>
      <c r="AF106" t="s">
        <v>81</v>
      </c>
      <c r="AH106" s="64" t="s">
        <v>44</v>
      </c>
      <c r="AI106" s="64" t="s">
        <v>44</v>
      </c>
      <c r="AJ106" s="200"/>
    </row>
    <row r="107" spans="1:36">
      <c r="A107" s="10" t="s">
        <v>1052</v>
      </c>
      <c r="B107" s="4" t="s">
        <v>42</v>
      </c>
      <c r="C107" s="5">
        <v>44313</v>
      </c>
      <c r="D107" s="5">
        <v>44315</v>
      </c>
      <c r="E107" s="4" t="s">
        <v>52</v>
      </c>
      <c r="F107" s="4"/>
      <c r="G107" s="4" t="s">
        <v>44</v>
      </c>
      <c r="H107" s="4" t="s">
        <v>45</v>
      </c>
      <c r="I107" s="4">
        <v>250</v>
      </c>
      <c r="J107" s="5">
        <v>44315</v>
      </c>
      <c r="K107" s="4" t="s">
        <v>46</v>
      </c>
      <c r="L107" s="4">
        <v>100</v>
      </c>
      <c r="M107" s="4">
        <v>5</v>
      </c>
      <c r="N107" s="5">
        <v>44316</v>
      </c>
      <c r="O107" s="7">
        <v>34.212225940074603</v>
      </c>
      <c r="P107" s="7">
        <v>34.2278084339084</v>
      </c>
      <c r="Q107" s="7">
        <v>30.851291066278701</v>
      </c>
      <c r="R107" s="7">
        <v>31.058393409816698</v>
      </c>
      <c r="T107" s="193">
        <f>IF(O107&lt;'Master Linear Model'!$B$8, (10^((O107-'Master Linear Model'!$B$2)/'Master Linear Model'!$A$2)),('Master Linear Model'!$B$7/2))</f>
        <v>56.247315082999897</v>
      </c>
      <c r="U107" s="193">
        <f>IF(P107&lt;'Master Linear Model'!$B$8, (10^((P107-'Master Linear Model'!$B$2)/'Master Linear Model'!$A$2)),('Master Linear Model'!$B$7/2))</f>
        <v>55.69668750685328</v>
      </c>
      <c r="V107" s="194">
        <f t="shared" si="4"/>
        <v>55.972001294926585</v>
      </c>
      <c r="W107" s="194">
        <f t="shared" si="5"/>
        <v>0.38935249300158498</v>
      </c>
      <c r="X107" s="194">
        <f>V107/M107</f>
        <v>11.194400258985317</v>
      </c>
      <c r="Y107" s="194">
        <f>W107/M107</f>
        <v>7.7870498600317001E-2</v>
      </c>
      <c r="Z107" s="194">
        <f>(X107*L107)/I107</f>
        <v>4.477760103594127</v>
      </c>
      <c r="AA107" s="194">
        <f>(Y107*L107)/I107</f>
        <v>3.1148199440126798E-2</v>
      </c>
      <c r="AB107" s="194">
        <f t="shared" si="6"/>
        <v>447.77601035941268</v>
      </c>
      <c r="AC107" s="194">
        <f t="shared" si="7"/>
        <v>3.1148199440126798</v>
      </c>
      <c r="AD107" t="s">
        <v>1052</v>
      </c>
      <c r="AE107">
        <v>2</v>
      </c>
      <c r="AF107" t="s">
        <v>82</v>
      </c>
      <c r="AH107" s="64" t="s">
        <v>44</v>
      </c>
      <c r="AI107" s="64" t="s">
        <v>44</v>
      </c>
      <c r="AJ107" s="200"/>
    </row>
    <row r="108" spans="1:36">
      <c r="A108" s="10" t="s">
        <v>1052</v>
      </c>
      <c r="B108" s="4" t="s">
        <v>42</v>
      </c>
      <c r="C108" s="5">
        <v>44313</v>
      </c>
      <c r="D108" s="5">
        <v>44315</v>
      </c>
      <c r="E108" s="4" t="s">
        <v>50</v>
      </c>
      <c r="F108" s="4"/>
      <c r="G108" s="4" t="s">
        <v>44</v>
      </c>
      <c r="H108" s="4" t="s">
        <v>45</v>
      </c>
      <c r="I108" s="4">
        <v>50</v>
      </c>
      <c r="J108" s="5">
        <v>44315</v>
      </c>
      <c r="K108" s="4" t="s">
        <v>50</v>
      </c>
      <c r="L108" s="4">
        <v>60</v>
      </c>
      <c r="M108" s="4">
        <v>5</v>
      </c>
      <c r="N108" s="5">
        <v>44316</v>
      </c>
      <c r="O108" s="7">
        <v>36.733749309016197</v>
      </c>
      <c r="P108" s="7">
        <v>36.681191087400698</v>
      </c>
      <c r="Q108" s="7">
        <v>27.5453862285685</v>
      </c>
      <c r="R108" s="7">
        <v>27.6634153703646</v>
      </c>
      <c r="T108" s="193">
        <f>IF(O108&lt;'Master Linear Model'!$B$8, (10^((O108-'Master Linear Model'!$B$2)/'Master Linear Model'!$A$2)),('Master Linear Model'!$B$7/2))</f>
        <v>10</v>
      </c>
      <c r="U108" s="193">
        <f>IF(P108&lt;'Master Linear Model'!$B$8, (10^((P108-'Master Linear Model'!$B$2)/'Master Linear Model'!$A$2)),('Master Linear Model'!$B$7/2))</f>
        <v>10</v>
      </c>
      <c r="V108" s="194">
        <f>AVERAGE(T108:U108)</f>
        <v>10</v>
      </c>
      <c r="W108" s="194">
        <f t="shared" si="5"/>
        <v>0</v>
      </c>
      <c r="X108" s="194">
        <f>V108/M108</f>
        <v>2</v>
      </c>
      <c r="Y108" s="194">
        <f>W108/M108</f>
        <v>0</v>
      </c>
      <c r="Z108" s="194">
        <f>(X108*L108)/I108</f>
        <v>2.4</v>
      </c>
      <c r="AA108" s="194">
        <f>(Y108*L108)/I108</f>
        <v>0</v>
      </c>
      <c r="AB108" s="194">
        <f t="shared" si="6"/>
        <v>240</v>
      </c>
      <c r="AC108" s="194">
        <f t="shared" si="7"/>
        <v>0</v>
      </c>
      <c r="AD108" t="s">
        <v>1052</v>
      </c>
      <c r="AE108">
        <v>2</v>
      </c>
      <c r="AF108" t="s">
        <v>82</v>
      </c>
      <c r="AH108" s="64" t="s">
        <v>44</v>
      </c>
      <c r="AI108" s="64" t="s">
        <v>44</v>
      </c>
      <c r="AJ108" s="200"/>
    </row>
    <row r="109" spans="1:36">
      <c r="A109" s="10" t="s">
        <v>1056</v>
      </c>
      <c r="B109" s="4" t="s">
        <v>42</v>
      </c>
      <c r="C109" s="5">
        <v>44313</v>
      </c>
      <c r="D109" s="5">
        <v>44314</v>
      </c>
      <c r="E109" s="4" t="s">
        <v>1077</v>
      </c>
      <c r="F109" s="4"/>
      <c r="G109" s="4" t="s">
        <v>44</v>
      </c>
      <c r="H109" s="4" t="s">
        <v>45</v>
      </c>
      <c r="I109" s="4">
        <v>250</v>
      </c>
      <c r="J109" s="5">
        <v>44314</v>
      </c>
      <c r="K109" s="4" t="s">
        <v>46</v>
      </c>
      <c r="L109" s="4">
        <v>100</v>
      </c>
      <c r="M109" s="4">
        <v>5</v>
      </c>
      <c r="N109" s="5">
        <v>44315</v>
      </c>
      <c r="O109" s="13">
        <v>36.725410342191303</v>
      </c>
      <c r="P109" s="13">
        <v>37.3351396108229</v>
      </c>
      <c r="Q109" s="13">
        <v>35.515892002765597</v>
      </c>
      <c r="R109" s="13">
        <v>35.741056505923602</v>
      </c>
      <c r="T109" s="193">
        <f>IF(O109&lt;'Master Linear Model'!$B$8, (10^((O109-'Master Linear Model'!$B$2)/'Master Linear Model'!$A$2)),('Master Linear Model'!$B$7/2))</f>
        <v>10</v>
      </c>
      <c r="U109" s="193">
        <f>IF(P109&lt;'Master Linear Model'!$B$8, (10^((P109-'Master Linear Model'!$B$2)/'Master Linear Model'!$A$2)),('Master Linear Model'!$B$7/2))</f>
        <v>10</v>
      </c>
      <c r="V109" s="194">
        <f t="shared" si="4"/>
        <v>10</v>
      </c>
      <c r="W109" s="194">
        <f t="shared" si="5"/>
        <v>0</v>
      </c>
      <c r="X109" s="194">
        <f>V109/M109</f>
        <v>2</v>
      </c>
      <c r="Y109" s="194">
        <f>W109/M109</f>
        <v>0</v>
      </c>
      <c r="Z109" s="194">
        <f>(X109*L109)/I109</f>
        <v>0.8</v>
      </c>
      <c r="AA109" s="194">
        <f>(Y109*L109)/I109</f>
        <v>0</v>
      </c>
      <c r="AB109" s="194">
        <f t="shared" si="6"/>
        <v>80</v>
      </c>
      <c r="AC109" s="194">
        <f t="shared" si="7"/>
        <v>0</v>
      </c>
      <c r="AD109" t="s">
        <v>1056</v>
      </c>
      <c r="AE109">
        <v>2</v>
      </c>
      <c r="AF109" t="s">
        <v>81</v>
      </c>
      <c r="AH109" s="64" t="s">
        <v>44</v>
      </c>
      <c r="AI109" s="64" t="s">
        <v>44</v>
      </c>
      <c r="AJ109" s="200"/>
    </row>
    <row r="110" spans="1:36">
      <c r="A110" s="10" t="s">
        <v>1056</v>
      </c>
      <c r="B110" s="4" t="s">
        <v>42</v>
      </c>
      <c r="C110" s="5">
        <v>44313</v>
      </c>
      <c r="D110" s="5">
        <v>44315</v>
      </c>
      <c r="E110" s="4" t="s">
        <v>52</v>
      </c>
      <c r="F110" s="4"/>
      <c r="G110" s="4" t="s">
        <v>44</v>
      </c>
      <c r="H110" s="4" t="s">
        <v>45</v>
      </c>
      <c r="I110" s="4">
        <v>250</v>
      </c>
      <c r="J110" s="5">
        <v>44315</v>
      </c>
      <c r="K110" s="4" t="s">
        <v>46</v>
      </c>
      <c r="L110" s="4">
        <v>100</v>
      </c>
      <c r="M110" s="4">
        <v>5</v>
      </c>
      <c r="N110" s="5">
        <v>44316</v>
      </c>
      <c r="O110" s="7">
        <v>33.384568985267698</v>
      </c>
      <c r="P110" s="7">
        <v>33.506713819023602</v>
      </c>
      <c r="Q110" s="7">
        <v>30.182649662603499</v>
      </c>
      <c r="R110" s="7">
        <v>30.163492879415699</v>
      </c>
      <c r="T110" s="193">
        <f>IF(O110&lt;'Master Linear Model'!$B$8, (10^((O110-'Master Linear Model'!$B$2)/'Master Linear Model'!$A$2)),('Master Linear Model'!$B$7/2))</f>
        <v>94.84838273341299</v>
      </c>
      <c r="U110" s="193">
        <f>IF(P110&lt;'Master Linear Model'!$B$8, (10^((P110-'Master Linear Model'!$B$2)/'Master Linear Model'!$A$2)),('Master Linear Model'!$B$7/2))</f>
        <v>87.809214044091107</v>
      </c>
      <c r="V110" s="194">
        <f t="shared" si="4"/>
        <v>91.328798388752048</v>
      </c>
      <c r="W110" s="194">
        <f t="shared" si="5"/>
        <v>4.9774439141355256</v>
      </c>
      <c r="X110" s="194">
        <f>V110/M110</f>
        <v>18.26575967775041</v>
      </c>
      <c r="Y110" s="194">
        <f>W110/M110</f>
        <v>0.99548878282710507</v>
      </c>
      <c r="Z110" s="194">
        <f>(X110*L110)/I110</f>
        <v>7.3063038711001633</v>
      </c>
      <c r="AA110" s="194">
        <f>(Y110*L110)/I110</f>
        <v>0.398195513130842</v>
      </c>
      <c r="AB110" s="194">
        <f t="shared" si="6"/>
        <v>730.63038711001639</v>
      </c>
      <c r="AC110" s="194">
        <f t="shared" si="7"/>
        <v>39.819551313084197</v>
      </c>
      <c r="AD110" t="s">
        <v>1056</v>
      </c>
      <c r="AE110">
        <v>2</v>
      </c>
      <c r="AF110" t="s">
        <v>82</v>
      </c>
      <c r="AH110" s="64" t="s">
        <v>44</v>
      </c>
      <c r="AI110" s="64" t="s">
        <v>44</v>
      </c>
      <c r="AJ110" s="200"/>
    </row>
    <row r="111" spans="1:36">
      <c r="A111" s="10" t="s">
        <v>1056</v>
      </c>
      <c r="B111" s="4" t="s">
        <v>42</v>
      </c>
      <c r="C111" s="5">
        <v>44313</v>
      </c>
      <c r="D111" s="5">
        <v>44315</v>
      </c>
      <c r="E111" s="4" t="s">
        <v>50</v>
      </c>
      <c r="F111" s="4"/>
      <c r="G111" s="4" t="s">
        <v>44</v>
      </c>
      <c r="H111" s="4" t="s">
        <v>45</v>
      </c>
      <c r="I111" s="4">
        <v>50</v>
      </c>
      <c r="J111" s="5">
        <v>44315</v>
      </c>
      <c r="K111" s="4" t="s">
        <v>50</v>
      </c>
      <c r="L111" s="4">
        <v>60</v>
      </c>
      <c r="M111" s="4">
        <v>5</v>
      </c>
      <c r="N111" s="5">
        <v>44316</v>
      </c>
      <c r="O111" s="7">
        <v>37.173447936022299</v>
      </c>
      <c r="P111" s="7">
        <v>35.863088209575402</v>
      </c>
      <c r="Q111" s="7">
        <v>25.876980631185301</v>
      </c>
      <c r="R111" s="7">
        <v>25.9716789179964</v>
      </c>
      <c r="T111" s="193">
        <f>IF(O111&lt;'Master Linear Model'!$B$8, (10^((O111-'Master Linear Model'!$B$2)/'Master Linear Model'!$A$2)),('Master Linear Model'!$B$7/2))</f>
        <v>10</v>
      </c>
      <c r="U111" s="193">
        <f>IF(P111&lt;'Master Linear Model'!$B$8, (10^((P111-'Master Linear Model'!$B$2)/'Master Linear Model'!$A$2)),('Master Linear Model'!$B$7/2))</f>
        <v>19.836547496621041</v>
      </c>
      <c r="V111" s="194">
        <f t="shared" si="4"/>
        <v>14.91827374831052</v>
      </c>
      <c r="W111" s="194">
        <f t="shared" si="5"/>
        <v>6.9554894383242942</v>
      </c>
      <c r="X111" s="194">
        <f>V111/M111</f>
        <v>2.983654749662104</v>
      </c>
      <c r="Y111" s="194">
        <f>W111/M111</f>
        <v>1.3910978876648588</v>
      </c>
      <c r="Z111" s="194">
        <f>(X111*L111)/I111</f>
        <v>3.5803856995945251</v>
      </c>
      <c r="AA111" s="194">
        <f>(Y111*L111)/I111</f>
        <v>1.6693174651978304</v>
      </c>
      <c r="AB111" s="194">
        <f t="shared" si="6"/>
        <v>358.0385699594525</v>
      </c>
      <c r="AC111" s="194">
        <f t="shared" si="7"/>
        <v>166.93174651978305</v>
      </c>
      <c r="AD111" t="s">
        <v>1056</v>
      </c>
      <c r="AE111">
        <v>2</v>
      </c>
      <c r="AF111" t="s">
        <v>82</v>
      </c>
      <c r="AH111" s="64" t="s">
        <v>44</v>
      </c>
      <c r="AI111" s="64" t="s">
        <v>44</v>
      </c>
      <c r="AJ111" s="200"/>
    </row>
    <row r="112" spans="1:36">
      <c r="A112" s="10" t="s">
        <v>1058</v>
      </c>
      <c r="B112" s="4" t="s">
        <v>42</v>
      </c>
      <c r="C112" s="5">
        <v>44313</v>
      </c>
      <c r="D112" s="5">
        <v>44314</v>
      </c>
      <c r="E112" s="4" t="s">
        <v>1077</v>
      </c>
      <c r="F112" s="4"/>
      <c r="G112" s="4" t="s">
        <v>44</v>
      </c>
      <c r="H112" s="4" t="s">
        <v>45</v>
      </c>
      <c r="I112" s="4">
        <v>250</v>
      </c>
      <c r="J112" s="5">
        <v>44314</v>
      </c>
      <c r="K112" s="4" t="s">
        <v>46</v>
      </c>
      <c r="L112" s="4">
        <v>100</v>
      </c>
      <c r="M112" s="4">
        <v>5</v>
      </c>
      <c r="N112" s="5">
        <v>44315</v>
      </c>
      <c r="O112" s="13">
        <v>38.327937793538403</v>
      </c>
      <c r="P112" s="13">
        <v>38.351719847909699</v>
      </c>
      <c r="Q112" s="13">
        <v>34.579504198881601</v>
      </c>
      <c r="R112" s="13">
        <v>35.326593694204703</v>
      </c>
      <c r="T112" s="193">
        <f>IF(O112&lt;'Master Linear Model'!$B$8, (10^((O112-'Master Linear Model'!$B$2)/'Master Linear Model'!$A$2)),('Master Linear Model'!$B$7/2))</f>
        <v>10</v>
      </c>
      <c r="U112" s="193">
        <f>IF(P112&lt;'Master Linear Model'!$B$8, (10^((P112-'Master Linear Model'!$B$2)/'Master Linear Model'!$A$2)),('Master Linear Model'!$B$7/2))</f>
        <v>10</v>
      </c>
      <c r="V112" s="194">
        <f t="shared" si="4"/>
        <v>10</v>
      </c>
      <c r="W112" s="194">
        <f t="shared" si="5"/>
        <v>0</v>
      </c>
      <c r="X112" s="194">
        <f>V112/M112</f>
        <v>2</v>
      </c>
      <c r="Y112" s="194">
        <f>W112/M112</f>
        <v>0</v>
      </c>
      <c r="Z112" s="194">
        <f>(X112*L112)/I112</f>
        <v>0.8</v>
      </c>
      <c r="AA112" s="194">
        <f>(Y112*L112)/I112</f>
        <v>0</v>
      </c>
      <c r="AB112" s="194">
        <f t="shared" si="6"/>
        <v>80</v>
      </c>
      <c r="AC112" s="194">
        <f t="shared" si="7"/>
        <v>0</v>
      </c>
      <c r="AD112" t="s">
        <v>1058</v>
      </c>
      <c r="AE112">
        <v>2</v>
      </c>
      <c r="AF112" t="s">
        <v>81</v>
      </c>
      <c r="AH112" s="64" t="s">
        <v>44</v>
      </c>
      <c r="AI112" s="64" t="s">
        <v>44</v>
      </c>
      <c r="AJ112" s="200"/>
    </row>
    <row r="113" spans="1:36">
      <c r="A113" s="10" t="s">
        <v>1058</v>
      </c>
      <c r="B113" s="4" t="s">
        <v>42</v>
      </c>
      <c r="C113" s="5">
        <v>44313</v>
      </c>
      <c r="D113" s="5">
        <v>44314</v>
      </c>
      <c r="E113" s="4" t="s">
        <v>52</v>
      </c>
      <c r="F113" s="4"/>
      <c r="G113" s="4" t="s">
        <v>44</v>
      </c>
      <c r="H113" s="4" t="s">
        <v>45</v>
      </c>
      <c r="I113" s="4">
        <v>257</v>
      </c>
      <c r="J113" s="5">
        <v>44314</v>
      </c>
      <c r="K113" s="4" t="s">
        <v>46</v>
      </c>
      <c r="L113" s="4">
        <v>100</v>
      </c>
      <c r="M113" s="4">
        <v>5</v>
      </c>
      <c r="N113" s="5">
        <v>44315</v>
      </c>
      <c r="O113" s="13">
        <v>32.433006181128299</v>
      </c>
      <c r="P113" s="13">
        <v>32.764686291974101</v>
      </c>
      <c r="Q113" s="13">
        <v>29.156904178951802</v>
      </c>
      <c r="R113" s="13">
        <v>28.9407782297999</v>
      </c>
      <c r="T113" s="193">
        <f>IF(O113&lt;'Master Linear Model'!$B$8, (10^((O113-'Master Linear Model'!$B$2)/'Master Linear Model'!$A$2)),('Master Linear Model'!$B$7/2))</f>
        <v>172.95405210800226</v>
      </c>
      <c r="U113" s="193">
        <f>IF(P113&lt;'Master Linear Model'!$B$8, (10^((P113-'Master Linear Model'!$B$2)/'Master Linear Model'!$A$2)),('Master Linear Model'!$B$7/2))</f>
        <v>140.27821403153501</v>
      </c>
      <c r="V113" s="194">
        <f t="shared" si="4"/>
        <v>156.61613306976864</v>
      </c>
      <c r="W113" s="194">
        <f t="shared" si="5"/>
        <v>23.105306684823663</v>
      </c>
      <c r="X113" s="194">
        <f>V113/M113</f>
        <v>31.323226613953729</v>
      </c>
      <c r="Y113" s="194">
        <f>W113/M113</f>
        <v>4.6210613369647326</v>
      </c>
      <c r="Z113" s="194">
        <f>(X113*L113)/I113</f>
        <v>12.188025919826353</v>
      </c>
      <c r="AA113" s="194">
        <f>(Y113*L113)/I113</f>
        <v>1.7980783412314134</v>
      </c>
      <c r="AB113" s="194">
        <f t="shared" si="6"/>
        <v>1218.8025919826352</v>
      </c>
      <c r="AC113" s="194">
        <f t="shared" si="7"/>
        <v>179.80783412314133</v>
      </c>
      <c r="AD113" t="s">
        <v>1058</v>
      </c>
      <c r="AE113">
        <v>2</v>
      </c>
      <c r="AF113" t="s">
        <v>81</v>
      </c>
      <c r="AH113" s="64" t="s">
        <v>44</v>
      </c>
      <c r="AI113" s="64" t="s">
        <v>44</v>
      </c>
      <c r="AJ113" s="200"/>
    </row>
    <row r="114" spans="1:36">
      <c r="A114" s="10" t="s">
        <v>1058</v>
      </c>
      <c r="B114" s="4" t="s">
        <v>42</v>
      </c>
      <c r="C114" s="5">
        <v>44313</v>
      </c>
      <c r="D114" s="5">
        <v>44314</v>
      </c>
      <c r="E114" s="4" t="s">
        <v>50</v>
      </c>
      <c r="F114" s="4"/>
      <c r="G114" s="4" t="s">
        <v>44</v>
      </c>
      <c r="H114" s="4" t="s">
        <v>45</v>
      </c>
      <c r="I114" s="4">
        <v>50</v>
      </c>
      <c r="J114" s="5">
        <v>44314</v>
      </c>
      <c r="K114" s="4" t="s">
        <v>50</v>
      </c>
      <c r="L114" s="4">
        <v>60</v>
      </c>
      <c r="M114" s="4">
        <v>5</v>
      </c>
      <c r="N114" s="5">
        <v>44316</v>
      </c>
      <c r="O114" s="7">
        <v>40.216876007942602</v>
      </c>
      <c r="P114" s="7">
        <v>38.3390839654285</v>
      </c>
      <c r="T114" s="193">
        <f>IF(O114&lt;'Master Linear Model'!$B$8, (10^((O114-'Master Linear Model'!$B$2)/'Master Linear Model'!$A$2)),('Master Linear Model'!$B$7/2))</f>
        <v>10</v>
      </c>
      <c r="U114" s="193">
        <f>IF(P114&lt;'Master Linear Model'!$B$8, (10^((P114-'Master Linear Model'!$B$2)/'Master Linear Model'!$A$2)),('Master Linear Model'!$B$7/2))</f>
        <v>10</v>
      </c>
      <c r="V114" s="194">
        <f t="shared" si="4"/>
        <v>10</v>
      </c>
      <c r="W114" s="194">
        <f t="shared" si="5"/>
        <v>0</v>
      </c>
      <c r="X114" s="194">
        <f>V114/M114</f>
        <v>2</v>
      </c>
      <c r="Y114" s="194">
        <f>W114/M114</f>
        <v>0</v>
      </c>
      <c r="Z114" s="194">
        <f>(X114*L114)/I114</f>
        <v>2.4</v>
      </c>
      <c r="AA114" s="194">
        <f>(Y114*L114)/I114</f>
        <v>0</v>
      </c>
      <c r="AB114" s="194">
        <f t="shared" si="6"/>
        <v>240</v>
      </c>
      <c r="AC114" s="194">
        <f t="shared" si="7"/>
        <v>0</v>
      </c>
      <c r="AD114" t="s">
        <v>1058</v>
      </c>
      <c r="AE114">
        <v>2</v>
      </c>
      <c r="AF114" t="s">
        <v>82</v>
      </c>
      <c r="AH114" s="64" t="s">
        <v>44</v>
      </c>
      <c r="AI114" s="64" t="s">
        <v>44</v>
      </c>
      <c r="AJ114" s="200"/>
    </row>
    <row r="115" spans="1:36">
      <c r="A115" s="10" t="s">
        <v>1064</v>
      </c>
      <c r="B115" s="4" t="s">
        <v>42</v>
      </c>
      <c r="C115" s="5">
        <v>44313</v>
      </c>
      <c r="D115" s="5">
        <v>44314</v>
      </c>
      <c r="E115" s="4" t="s">
        <v>1077</v>
      </c>
      <c r="F115" s="4"/>
      <c r="G115" s="4" t="s">
        <v>44</v>
      </c>
      <c r="H115" s="4" t="s">
        <v>45</v>
      </c>
      <c r="I115" s="4">
        <v>250</v>
      </c>
      <c r="J115" s="5">
        <v>44314</v>
      </c>
      <c r="K115" s="4" t="s">
        <v>46</v>
      </c>
      <c r="L115" s="4">
        <v>100</v>
      </c>
      <c r="M115" s="4">
        <v>5</v>
      </c>
      <c r="N115" s="5">
        <v>44315</v>
      </c>
      <c r="O115" s="4" t="s">
        <v>56</v>
      </c>
      <c r="P115" s="4" t="s">
        <v>56</v>
      </c>
      <c r="Q115" s="4" t="s">
        <v>56</v>
      </c>
      <c r="R115" s="4" t="s">
        <v>56</v>
      </c>
      <c r="S115" s="10" t="s">
        <v>63</v>
      </c>
      <c r="T115" s="193">
        <f>IF(O115&lt;'Master Linear Model'!$B$8, (10^((O115-'Master Linear Model'!$B$2)/'Master Linear Model'!$A$2)),('Master Linear Model'!$B$7/2))</f>
        <v>10</v>
      </c>
      <c r="U115" s="193">
        <f>IF(P115&lt;'Master Linear Model'!$B$8, (10^((P115-'Master Linear Model'!$B$2)/'Master Linear Model'!$A$2)),('Master Linear Model'!$B$7/2))</f>
        <v>10</v>
      </c>
      <c r="V115" s="194">
        <f t="shared" si="4"/>
        <v>10</v>
      </c>
      <c r="W115" s="194">
        <f t="shared" si="5"/>
        <v>0</v>
      </c>
      <c r="X115" s="194">
        <f>V115/M115</f>
        <v>2</v>
      </c>
      <c r="Y115" s="194">
        <f>W115/M115</f>
        <v>0</v>
      </c>
      <c r="Z115" s="194">
        <f>(X115*L115)/I115</f>
        <v>0.8</v>
      </c>
      <c r="AA115" s="194">
        <f>(Y115*L115)/I115</f>
        <v>0</v>
      </c>
      <c r="AB115" s="194">
        <f t="shared" si="6"/>
        <v>80</v>
      </c>
      <c r="AC115" s="194">
        <f t="shared" si="7"/>
        <v>0</v>
      </c>
      <c r="AD115" t="s">
        <v>1064</v>
      </c>
      <c r="AE115">
        <v>2</v>
      </c>
      <c r="AF115" t="s">
        <v>81</v>
      </c>
      <c r="AH115" s="64" t="s">
        <v>44</v>
      </c>
      <c r="AI115" s="64" t="s">
        <v>44</v>
      </c>
      <c r="AJ115" s="200"/>
    </row>
    <row r="116" spans="1:36">
      <c r="A116" s="10" t="s">
        <v>1064</v>
      </c>
      <c r="B116" s="4" t="s">
        <v>42</v>
      </c>
      <c r="C116" s="5">
        <v>44313</v>
      </c>
      <c r="D116" s="5">
        <v>44316</v>
      </c>
      <c r="E116" s="4" t="s">
        <v>50</v>
      </c>
      <c r="F116" s="4"/>
      <c r="G116" s="4" t="s">
        <v>44</v>
      </c>
      <c r="H116" s="4" t="s">
        <v>45</v>
      </c>
      <c r="I116" s="4">
        <v>50</v>
      </c>
      <c r="J116" s="5">
        <v>44316</v>
      </c>
      <c r="K116" s="4" t="s">
        <v>50</v>
      </c>
      <c r="L116" s="4">
        <v>60</v>
      </c>
      <c r="M116" s="4">
        <v>5</v>
      </c>
      <c r="N116" s="5">
        <v>44319</v>
      </c>
      <c r="O116" s="4" t="s">
        <v>47</v>
      </c>
      <c r="P116" s="4" t="s">
        <v>47</v>
      </c>
      <c r="Q116" s="4">
        <v>26.38</v>
      </c>
      <c r="R116" s="4">
        <v>26.5</v>
      </c>
      <c r="T116" s="193">
        <f>IF(O116&lt;'Master Linear Model'!$B$8, (10^((O116-'Master Linear Model'!$B$2)/'Master Linear Model'!$A$2)),('Master Linear Model'!$B$7/2))</f>
        <v>10</v>
      </c>
      <c r="U116" s="193">
        <f>IF(P116&lt;'Master Linear Model'!$B$8, (10^((P116-'Master Linear Model'!$B$2)/'Master Linear Model'!$A$2)),('Master Linear Model'!$B$7/2))</f>
        <v>10</v>
      </c>
      <c r="V116" s="194">
        <f t="shared" si="4"/>
        <v>10</v>
      </c>
      <c r="W116" s="194">
        <f t="shared" si="5"/>
        <v>0</v>
      </c>
      <c r="X116" s="194">
        <f>V116/M116</f>
        <v>2</v>
      </c>
      <c r="Y116" s="194">
        <f>W116/M116</f>
        <v>0</v>
      </c>
      <c r="Z116" s="194">
        <f>(X116*L116)/I116</f>
        <v>2.4</v>
      </c>
      <c r="AA116" s="194">
        <f>(Y116*L116)/I116</f>
        <v>0</v>
      </c>
      <c r="AB116" s="194">
        <f t="shared" si="6"/>
        <v>240</v>
      </c>
      <c r="AC116" s="194">
        <f t="shared" si="7"/>
        <v>0</v>
      </c>
      <c r="AD116" t="s">
        <v>1064</v>
      </c>
      <c r="AE116">
        <v>2</v>
      </c>
      <c r="AF116" t="s">
        <v>86</v>
      </c>
      <c r="AH116" s="64" t="s">
        <v>44</v>
      </c>
      <c r="AI116" s="64" t="s">
        <v>44</v>
      </c>
      <c r="AJ116" s="200"/>
    </row>
    <row r="117" spans="1:36" s="31" customFormat="1">
      <c r="A117" s="27" t="s">
        <v>1064</v>
      </c>
      <c r="B117" s="28" t="s">
        <v>42</v>
      </c>
      <c r="C117" s="29">
        <v>44313</v>
      </c>
      <c r="D117" s="29">
        <v>44314</v>
      </c>
      <c r="E117" s="28" t="s">
        <v>1077</v>
      </c>
      <c r="F117" s="28"/>
      <c r="G117" s="28" t="s">
        <v>44</v>
      </c>
      <c r="H117" s="41" t="s">
        <v>45</v>
      </c>
      <c r="I117" s="28">
        <v>250</v>
      </c>
      <c r="J117" s="29">
        <v>44319</v>
      </c>
      <c r="K117" s="28" t="s">
        <v>46</v>
      </c>
      <c r="L117" s="28">
        <v>100</v>
      </c>
      <c r="M117" s="4">
        <v>5</v>
      </c>
      <c r="N117" s="29">
        <v>44322</v>
      </c>
      <c r="O117" s="28" t="s">
        <v>47</v>
      </c>
      <c r="P117" s="28" t="s">
        <v>47</v>
      </c>
      <c r="Q117" s="33">
        <v>33.227330520196297</v>
      </c>
      <c r="R117" s="33">
        <v>33.096846717571097</v>
      </c>
      <c r="S117" s="27"/>
      <c r="T117" s="193">
        <f>IF(O117&lt;'Master Linear Model'!$B$8, (10^((O117-'Master Linear Model'!$B$2)/'Master Linear Model'!$A$2)),('Master Linear Model'!$B$7/2))</f>
        <v>10</v>
      </c>
      <c r="U117" s="193">
        <f>IF(P117&lt;'Master Linear Model'!$B$8, (10^((P117-'Master Linear Model'!$B$2)/'Master Linear Model'!$A$2)),('Master Linear Model'!$B$7/2))</f>
        <v>10</v>
      </c>
      <c r="V117" s="194">
        <f t="shared" si="4"/>
        <v>10</v>
      </c>
      <c r="W117" s="194">
        <f t="shared" si="5"/>
        <v>0</v>
      </c>
      <c r="X117" s="194">
        <f>V117/M117</f>
        <v>2</v>
      </c>
      <c r="Y117" s="194">
        <f>W117/M117</f>
        <v>0</v>
      </c>
      <c r="Z117" s="194">
        <f>(X117*L117)/I117</f>
        <v>0.8</v>
      </c>
      <c r="AA117" s="194">
        <f>(Y117*L117)/I117</f>
        <v>0</v>
      </c>
      <c r="AB117" s="194">
        <f t="shared" si="6"/>
        <v>80</v>
      </c>
      <c r="AC117" s="194">
        <f t="shared" si="7"/>
        <v>0</v>
      </c>
      <c r="AD117" s="31" t="s">
        <v>1064</v>
      </c>
      <c r="AE117" s="31">
        <v>2</v>
      </c>
      <c r="AF117" s="31" t="s">
        <v>83</v>
      </c>
      <c r="AH117" s="64" t="s">
        <v>84</v>
      </c>
      <c r="AI117" s="64" t="s">
        <v>44</v>
      </c>
      <c r="AJ117" s="200"/>
    </row>
    <row r="118" spans="1:36">
      <c r="A118" s="10" t="s">
        <v>1047</v>
      </c>
      <c r="B118" s="4" t="s">
        <v>42</v>
      </c>
      <c r="C118" s="5">
        <v>44320</v>
      </c>
      <c r="D118" s="5">
        <v>44320</v>
      </c>
      <c r="E118" s="4" t="s">
        <v>1077</v>
      </c>
      <c r="F118" s="4"/>
      <c r="G118" s="4" t="s">
        <v>44</v>
      </c>
      <c r="H118" s="4" t="s">
        <v>45</v>
      </c>
      <c r="I118" s="4">
        <v>250</v>
      </c>
      <c r="J118" s="5">
        <v>44321</v>
      </c>
      <c r="K118" s="4" t="s">
        <v>46</v>
      </c>
      <c r="L118" s="4">
        <v>100</v>
      </c>
      <c r="M118" s="4">
        <v>5</v>
      </c>
      <c r="N118" s="5">
        <v>44322</v>
      </c>
      <c r="O118" s="7">
        <v>35.677942651301798</v>
      </c>
      <c r="P118" s="7">
        <v>35.6849428814022</v>
      </c>
      <c r="Q118" s="7">
        <v>33.639058870724597</v>
      </c>
      <c r="R118" s="7">
        <v>33.433361376425196</v>
      </c>
      <c r="T118" s="193">
        <f>IF(O118&lt;'Master Linear Model'!$B$8, (10^((O118-'Master Linear Model'!$B$2)/'Master Linear Model'!$A$2)),('Master Linear Model'!$B$7/2))</f>
        <v>22.296133332335323</v>
      </c>
      <c r="U118" s="193">
        <f>IF(P118&lt;'Master Linear Model'!$B$8, (10^((P118-'Master Linear Model'!$B$2)/'Master Linear Model'!$A$2)),('Master Linear Model'!$B$7/2))</f>
        <v>22.19781461220035</v>
      </c>
      <c r="V118" s="194">
        <f t="shared" si="4"/>
        <v>22.246973972267838</v>
      </c>
      <c r="W118" s="194">
        <f t="shared" si="5"/>
        <v>6.9521833725021673E-2</v>
      </c>
      <c r="X118" s="194">
        <f>V118/M118</f>
        <v>4.4493947944535677</v>
      </c>
      <c r="Y118" s="194">
        <f>W118/M118</f>
        <v>1.3904366745004334E-2</v>
      </c>
      <c r="Z118" s="194">
        <f>(X118*L118)/I118</f>
        <v>1.7797579177814271</v>
      </c>
      <c r="AA118" s="194">
        <f>(Y118*L118)/I118</f>
        <v>5.561746698001733E-3</v>
      </c>
      <c r="AB118" s="194">
        <f t="shared" si="6"/>
        <v>177.97579177814271</v>
      </c>
      <c r="AC118" s="194">
        <f t="shared" si="7"/>
        <v>0.55617466980017327</v>
      </c>
      <c r="AD118" t="s">
        <v>1047</v>
      </c>
      <c r="AE118">
        <v>2</v>
      </c>
      <c r="AF118" t="s">
        <v>83</v>
      </c>
      <c r="AH118" s="64" t="s">
        <v>84</v>
      </c>
      <c r="AI118" s="64" t="s">
        <v>44</v>
      </c>
      <c r="AJ118" s="200"/>
    </row>
    <row r="119" spans="1:36">
      <c r="A119" s="10" t="s">
        <v>1047</v>
      </c>
      <c r="B119" s="4" t="s">
        <v>42</v>
      </c>
      <c r="C119" s="5">
        <v>44320</v>
      </c>
      <c r="D119" s="5">
        <v>44321</v>
      </c>
      <c r="E119" s="4" t="s">
        <v>52</v>
      </c>
      <c r="F119" s="4"/>
      <c r="G119" s="4" t="s">
        <v>44</v>
      </c>
      <c r="H119" s="4" t="s">
        <v>45</v>
      </c>
      <c r="I119" s="4">
        <v>300</v>
      </c>
      <c r="J119" s="5">
        <v>44321</v>
      </c>
      <c r="K119" s="4" t="s">
        <v>46</v>
      </c>
      <c r="L119" s="4">
        <v>100</v>
      </c>
      <c r="M119" s="4">
        <v>5</v>
      </c>
      <c r="N119" s="5">
        <v>44323</v>
      </c>
      <c r="O119" s="7" t="s">
        <v>66</v>
      </c>
      <c r="P119" s="7" t="s">
        <v>66</v>
      </c>
      <c r="Q119" s="7" t="s">
        <v>66</v>
      </c>
      <c r="R119" s="7" t="s">
        <v>66</v>
      </c>
      <c r="S119" s="10" t="s">
        <v>1092</v>
      </c>
      <c r="T119" s="193">
        <f>IF(O119&lt;'Master Linear Model'!$B$8, (10^((O119-'Master Linear Model'!$B$2)/'Master Linear Model'!$A$2)),('Master Linear Model'!$B$7/2))</f>
        <v>10</v>
      </c>
      <c r="U119" s="193">
        <f>IF(P119&lt;'Master Linear Model'!$B$8, (10^((P119-'Master Linear Model'!$B$2)/'Master Linear Model'!$A$2)),('Master Linear Model'!$B$7/2))</f>
        <v>10</v>
      </c>
      <c r="V119" s="194">
        <f t="shared" si="4"/>
        <v>10</v>
      </c>
      <c r="W119" s="194">
        <f t="shared" si="5"/>
        <v>0</v>
      </c>
      <c r="X119" s="194">
        <f>V119/M119</f>
        <v>2</v>
      </c>
      <c r="Y119" s="194">
        <f>W119/M119</f>
        <v>0</v>
      </c>
      <c r="Z119" s="194">
        <f>(X119*L119)/I119</f>
        <v>0.66666666666666663</v>
      </c>
      <c r="AA119" s="194">
        <f>(Y119*L119)/I119</f>
        <v>0</v>
      </c>
      <c r="AB119" s="194">
        <f t="shared" si="6"/>
        <v>66.666666666666657</v>
      </c>
      <c r="AC119" s="194">
        <f t="shared" si="7"/>
        <v>0</v>
      </c>
      <c r="AD119" t="s">
        <v>1047</v>
      </c>
      <c r="AE119">
        <v>2</v>
      </c>
      <c r="AF119" t="s">
        <v>88</v>
      </c>
      <c r="AH119" s="64" t="s">
        <v>44</v>
      </c>
      <c r="AI119" s="64" t="s">
        <v>44</v>
      </c>
      <c r="AJ119" s="200"/>
    </row>
    <row r="120" spans="1:36">
      <c r="A120" s="10" t="s">
        <v>1047</v>
      </c>
      <c r="B120" s="4" t="s">
        <v>42</v>
      </c>
      <c r="C120" s="5">
        <v>44320</v>
      </c>
      <c r="D120" s="5">
        <v>44322</v>
      </c>
      <c r="E120" s="4" t="s">
        <v>52</v>
      </c>
      <c r="F120" s="4"/>
      <c r="G120" s="4" t="s">
        <v>44</v>
      </c>
      <c r="H120" s="4" t="s">
        <v>45</v>
      </c>
      <c r="I120" s="4">
        <v>300</v>
      </c>
      <c r="J120" s="5">
        <v>44322</v>
      </c>
      <c r="K120" s="4" t="s">
        <v>46</v>
      </c>
      <c r="L120" s="4">
        <v>100</v>
      </c>
      <c r="M120" s="4">
        <v>5</v>
      </c>
      <c r="N120" s="5">
        <v>44327</v>
      </c>
      <c r="O120" s="4" t="s">
        <v>66</v>
      </c>
      <c r="P120" s="4" t="s">
        <v>66</v>
      </c>
      <c r="Q120" s="4" t="s">
        <v>66</v>
      </c>
      <c r="R120" s="4" t="s">
        <v>66</v>
      </c>
      <c r="S120" s="10" t="s">
        <v>1092</v>
      </c>
      <c r="T120" s="193">
        <f>IF(O120&lt;'Master Linear Model'!$B$8, (10^((O120-'Master Linear Model'!$B$2)/'Master Linear Model'!$A$2)),('Master Linear Model'!$B$7/2))</f>
        <v>10</v>
      </c>
      <c r="U120" s="193">
        <f>IF(P120&lt;'Master Linear Model'!$B$8, (10^((P120-'Master Linear Model'!$B$2)/'Master Linear Model'!$A$2)),('Master Linear Model'!$B$7/2))</f>
        <v>10</v>
      </c>
      <c r="V120" s="194">
        <f t="shared" si="4"/>
        <v>10</v>
      </c>
      <c r="W120" s="194">
        <f t="shared" si="5"/>
        <v>0</v>
      </c>
      <c r="X120" s="194">
        <f>V120/M120</f>
        <v>2</v>
      </c>
      <c r="Y120" s="194">
        <f>W120/M120</f>
        <v>0</v>
      </c>
      <c r="Z120" s="194">
        <f>(X120*L120)/I120</f>
        <v>0.66666666666666663</v>
      </c>
      <c r="AA120" s="194">
        <f>(Y120*L120)/I120</f>
        <v>0</v>
      </c>
      <c r="AB120" s="194">
        <f t="shared" si="6"/>
        <v>66.666666666666657</v>
      </c>
      <c r="AC120" s="194">
        <f t="shared" si="7"/>
        <v>0</v>
      </c>
      <c r="AD120" t="s">
        <v>1047</v>
      </c>
      <c r="AE120">
        <v>2</v>
      </c>
      <c r="AH120" s="64" t="s">
        <v>72</v>
      </c>
      <c r="AI120" s="64" t="s">
        <v>72</v>
      </c>
      <c r="AJ120" s="200"/>
    </row>
    <row r="121" spans="1:36">
      <c r="A121" s="10" t="s">
        <v>1047</v>
      </c>
      <c r="B121" s="4" t="s">
        <v>42</v>
      </c>
      <c r="C121" s="5">
        <v>44320</v>
      </c>
      <c r="D121" s="5">
        <v>44322</v>
      </c>
      <c r="E121" s="4" t="s">
        <v>50</v>
      </c>
      <c r="F121" s="4"/>
      <c r="G121" s="4" t="s">
        <v>44</v>
      </c>
      <c r="H121" s="4" t="s">
        <v>45</v>
      </c>
      <c r="I121" s="4">
        <v>50</v>
      </c>
      <c r="J121" s="5">
        <v>44322</v>
      </c>
      <c r="K121" s="4" t="s">
        <v>50</v>
      </c>
      <c r="L121" s="4">
        <v>60</v>
      </c>
      <c r="M121" s="4">
        <v>5</v>
      </c>
      <c r="N121" s="5">
        <v>44327</v>
      </c>
      <c r="O121" s="4">
        <v>36.92</v>
      </c>
      <c r="P121" s="4" t="s">
        <v>47</v>
      </c>
      <c r="Q121" s="4">
        <v>27.32</v>
      </c>
      <c r="R121" s="4">
        <v>27.97</v>
      </c>
      <c r="T121" s="193">
        <f>IF(O121&lt;'Master Linear Model'!$B$8, (10^((O121-'Master Linear Model'!$B$2)/'Master Linear Model'!$A$2)),('Master Linear Model'!$B$7/2))</f>
        <v>10</v>
      </c>
      <c r="U121" s="193">
        <f>IF(P121&lt;'Master Linear Model'!$B$8, (10^((P121-'Master Linear Model'!$B$2)/'Master Linear Model'!$A$2)),('Master Linear Model'!$B$7/2))</f>
        <v>10</v>
      </c>
      <c r="V121" s="194">
        <f t="shared" si="4"/>
        <v>10</v>
      </c>
      <c r="W121" s="194">
        <f t="shared" si="5"/>
        <v>0</v>
      </c>
      <c r="X121" s="194">
        <f>V121/M121</f>
        <v>2</v>
      </c>
      <c r="Y121" s="194">
        <f>W121/M121</f>
        <v>0</v>
      </c>
      <c r="Z121" s="194">
        <f>(X121*L121)/I121</f>
        <v>2.4</v>
      </c>
      <c r="AA121" s="194">
        <f>(Y121*L121)/I121</f>
        <v>0</v>
      </c>
      <c r="AB121" s="194">
        <f t="shared" si="6"/>
        <v>240</v>
      </c>
      <c r="AC121" s="194">
        <f t="shared" si="7"/>
        <v>0</v>
      </c>
      <c r="AD121" t="s">
        <v>1047</v>
      </c>
      <c r="AE121">
        <v>2</v>
      </c>
      <c r="AH121" s="64" t="s">
        <v>72</v>
      </c>
      <c r="AI121" s="64" t="s">
        <v>72</v>
      </c>
      <c r="AJ121" s="200"/>
    </row>
    <row r="122" spans="1:36">
      <c r="A122" s="10" t="s">
        <v>1050</v>
      </c>
      <c r="B122" s="4" t="s">
        <v>42</v>
      </c>
      <c r="C122" s="5">
        <v>44320</v>
      </c>
      <c r="D122" s="5">
        <v>44320</v>
      </c>
      <c r="E122" s="4" t="s">
        <v>1077</v>
      </c>
      <c r="F122" s="4"/>
      <c r="G122" s="4" t="s">
        <v>44</v>
      </c>
      <c r="H122" s="4" t="s">
        <v>45</v>
      </c>
      <c r="I122" s="4">
        <v>250</v>
      </c>
      <c r="J122" s="5">
        <v>44321</v>
      </c>
      <c r="K122" s="4" t="s">
        <v>46</v>
      </c>
      <c r="L122" s="4">
        <v>100</v>
      </c>
      <c r="M122" s="4">
        <v>5</v>
      </c>
      <c r="N122" s="5">
        <v>44322</v>
      </c>
      <c r="O122" s="7">
        <v>37.616087716009503</v>
      </c>
      <c r="P122" s="7">
        <v>38.527940994956303</v>
      </c>
      <c r="Q122" s="7">
        <v>31.322136645387001</v>
      </c>
      <c r="R122" s="7">
        <v>31.3068595788374</v>
      </c>
      <c r="T122" s="193">
        <f>IF(O122&lt;'Master Linear Model'!$B$8, (10^((O122-'Master Linear Model'!$B$2)/'Master Linear Model'!$A$2)),('Master Linear Model'!$B$7/2))</f>
        <v>10</v>
      </c>
      <c r="U122" s="193">
        <f>IF(P122&lt;'Master Linear Model'!$B$8, (10^((P122-'Master Linear Model'!$B$2)/'Master Linear Model'!$A$2)),('Master Linear Model'!$B$7/2))</f>
        <v>10</v>
      </c>
      <c r="V122" s="194">
        <f t="shared" si="4"/>
        <v>10</v>
      </c>
      <c r="W122" s="194">
        <f t="shared" si="5"/>
        <v>0</v>
      </c>
      <c r="X122" s="194">
        <f>V122/M122</f>
        <v>2</v>
      </c>
      <c r="Y122" s="194">
        <f>W122/M122</f>
        <v>0</v>
      </c>
      <c r="Z122" s="194">
        <f>(X122*L122)/I122</f>
        <v>0.8</v>
      </c>
      <c r="AA122" s="194">
        <f>(Y122*L122)/I122</f>
        <v>0</v>
      </c>
      <c r="AB122" s="194">
        <f t="shared" si="6"/>
        <v>80</v>
      </c>
      <c r="AC122" s="194">
        <f t="shared" si="7"/>
        <v>0</v>
      </c>
      <c r="AD122" t="s">
        <v>1050</v>
      </c>
      <c r="AE122">
        <v>2</v>
      </c>
      <c r="AF122" t="s">
        <v>83</v>
      </c>
      <c r="AH122" s="64" t="s">
        <v>84</v>
      </c>
      <c r="AI122" s="64" t="s">
        <v>44</v>
      </c>
      <c r="AJ122" s="200"/>
    </row>
    <row r="123" spans="1:36">
      <c r="A123" s="10" t="s">
        <v>1050</v>
      </c>
      <c r="B123" s="4" t="s">
        <v>42</v>
      </c>
      <c r="C123" s="5">
        <v>44320</v>
      </c>
      <c r="D123" s="5">
        <v>44321</v>
      </c>
      <c r="E123" s="4" t="s">
        <v>52</v>
      </c>
      <c r="F123" s="4"/>
      <c r="G123" s="4" t="s">
        <v>44</v>
      </c>
      <c r="H123" s="4" t="s">
        <v>45</v>
      </c>
      <c r="I123" s="4">
        <v>300</v>
      </c>
      <c r="J123" s="5">
        <v>44321</v>
      </c>
      <c r="K123" s="4" t="s">
        <v>46</v>
      </c>
      <c r="L123" s="4">
        <v>100</v>
      </c>
      <c r="M123" s="4">
        <v>5</v>
      </c>
      <c r="N123" s="5">
        <v>44323</v>
      </c>
      <c r="O123" s="4" t="s">
        <v>66</v>
      </c>
      <c r="P123" s="4" t="s">
        <v>66</v>
      </c>
      <c r="Q123" s="4" t="s">
        <v>66</v>
      </c>
      <c r="R123" s="4" t="s">
        <v>66</v>
      </c>
      <c r="S123" s="10" t="s">
        <v>1093</v>
      </c>
      <c r="T123" s="193">
        <f>IF(O123&lt;'Master Linear Model'!$B$8, (10^((O123-'Master Linear Model'!$B$2)/'Master Linear Model'!$A$2)),('Master Linear Model'!$B$7/2))</f>
        <v>10</v>
      </c>
      <c r="U123" s="193">
        <f>IF(P123&lt;'Master Linear Model'!$B$8, (10^((P123-'Master Linear Model'!$B$2)/'Master Linear Model'!$A$2)),('Master Linear Model'!$B$7/2))</f>
        <v>10</v>
      </c>
      <c r="V123" s="194">
        <f t="shared" si="4"/>
        <v>10</v>
      </c>
      <c r="W123" s="194">
        <f t="shared" si="5"/>
        <v>0</v>
      </c>
      <c r="X123" s="194">
        <f>V123/M123</f>
        <v>2</v>
      </c>
      <c r="Y123" s="194">
        <f>W123/M123</f>
        <v>0</v>
      </c>
      <c r="Z123" s="194">
        <f>(X123*L123)/I123</f>
        <v>0.66666666666666663</v>
      </c>
      <c r="AA123" s="194">
        <f>(Y123*L123)/I123</f>
        <v>0</v>
      </c>
      <c r="AB123" s="194">
        <f t="shared" si="6"/>
        <v>66.666666666666657</v>
      </c>
      <c r="AC123" s="194">
        <f t="shared" si="7"/>
        <v>0</v>
      </c>
      <c r="AD123" t="s">
        <v>1050</v>
      </c>
      <c r="AE123">
        <v>2</v>
      </c>
      <c r="AF123" t="s">
        <v>88</v>
      </c>
      <c r="AH123" s="64" t="s">
        <v>44</v>
      </c>
      <c r="AI123" s="64" t="s">
        <v>44</v>
      </c>
      <c r="AJ123" s="200"/>
    </row>
    <row r="124" spans="1:36">
      <c r="A124" s="10" t="s">
        <v>1050</v>
      </c>
      <c r="B124" s="4" t="s">
        <v>42</v>
      </c>
      <c r="C124" s="5">
        <v>44320</v>
      </c>
      <c r="D124" s="5">
        <v>44322</v>
      </c>
      <c r="E124" s="4" t="s">
        <v>50</v>
      </c>
      <c r="F124" s="4"/>
      <c r="G124" s="4" t="s">
        <v>44</v>
      </c>
      <c r="H124" s="4" t="s">
        <v>45</v>
      </c>
      <c r="I124" s="4">
        <v>50</v>
      </c>
      <c r="J124" s="5">
        <v>44322</v>
      </c>
      <c r="K124" s="4" t="s">
        <v>50</v>
      </c>
      <c r="L124" s="4">
        <v>60</v>
      </c>
      <c r="M124" s="4">
        <v>5</v>
      </c>
      <c r="N124" s="5">
        <v>44323</v>
      </c>
      <c r="O124" s="7">
        <v>37.618389203021998</v>
      </c>
      <c r="P124" s="7">
        <v>37.548684141721502</v>
      </c>
      <c r="Q124" s="7">
        <v>26.724421704470998</v>
      </c>
      <c r="R124" s="7">
        <v>26.971716007017498</v>
      </c>
      <c r="T124" s="193">
        <f>IF(O124&lt;'Master Linear Model'!$B$8, (10^((O124-'Master Linear Model'!$B$2)/'Master Linear Model'!$A$2)),('Master Linear Model'!$B$7/2))</f>
        <v>10</v>
      </c>
      <c r="U124" s="193">
        <f>IF(P124&lt;'Master Linear Model'!$B$8, (10^((P124-'Master Linear Model'!$B$2)/'Master Linear Model'!$A$2)),('Master Linear Model'!$B$7/2))</f>
        <v>10</v>
      </c>
      <c r="V124" s="194">
        <f t="shared" si="4"/>
        <v>10</v>
      </c>
      <c r="W124" s="194">
        <f t="shared" si="5"/>
        <v>0</v>
      </c>
      <c r="X124" s="194">
        <f>V124/M124</f>
        <v>2</v>
      </c>
      <c r="Y124" s="194">
        <f>W124/M124</f>
        <v>0</v>
      </c>
      <c r="Z124" s="194">
        <f>(X124*L124)/I124</f>
        <v>2.4</v>
      </c>
      <c r="AA124" s="194">
        <f>(Y124*L124)/I124</f>
        <v>0</v>
      </c>
      <c r="AB124" s="194">
        <f t="shared" si="6"/>
        <v>240</v>
      </c>
      <c r="AC124" s="194">
        <f t="shared" si="7"/>
        <v>0</v>
      </c>
      <c r="AD124" t="s">
        <v>1050</v>
      </c>
      <c r="AE124">
        <v>2</v>
      </c>
      <c r="AF124" t="s">
        <v>88</v>
      </c>
      <c r="AH124" s="64" t="s">
        <v>44</v>
      </c>
      <c r="AI124" s="64" t="s">
        <v>44</v>
      </c>
      <c r="AJ124" s="200"/>
    </row>
    <row r="125" spans="1:36">
      <c r="A125" s="10" t="s">
        <v>1052</v>
      </c>
      <c r="B125" s="4" t="s">
        <v>42</v>
      </c>
      <c r="C125" s="5">
        <v>44320</v>
      </c>
      <c r="D125" s="5">
        <v>44320</v>
      </c>
      <c r="E125" s="4" t="s">
        <v>1077</v>
      </c>
      <c r="F125" s="4"/>
      <c r="G125" s="4" t="s">
        <v>44</v>
      </c>
      <c r="H125" s="4" t="s">
        <v>45</v>
      </c>
      <c r="I125" s="4">
        <v>250</v>
      </c>
      <c r="J125" s="5">
        <v>44321</v>
      </c>
      <c r="K125" s="4" t="s">
        <v>46</v>
      </c>
      <c r="L125" s="4">
        <v>100</v>
      </c>
      <c r="M125" s="4">
        <v>5</v>
      </c>
      <c r="N125" s="5">
        <v>44322</v>
      </c>
      <c r="O125" s="7">
        <v>36.339061551786003</v>
      </c>
      <c r="P125" s="7">
        <v>37.118147686352799</v>
      </c>
      <c r="Q125" s="7">
        <v>30.3951350787409</v>
      </c>
      <c r="R125" s="7">
        <v>30.2422553543656</v>
      </c>
      <c r="T125" s="193">
        <f>IF(O125&lt;'Master Linear Model'!$B$8, (10^((O125-'Master Linear Model'!$B$2)/'Master Linear Model'!$A$2)),('Master Linear Model'!$B$7/2))</f>
        <v>10</v>
      </c>
      <c r="U125" s="193">
        <f>IF(P125&lt;'Master Linear Model'!$B$8, (10^((P125-'Master Linear Model'!$B$2)/'Master Linear Model'!$A$2)),('Master Linear Model'!$B$7/2))</f>
        <v>10</v>
      </c>
      <c r="V125" s="194">
        <f t="shared" si="4"/>
        <v>10</v>
      </c>
      <c r="W125" s="194">
        <f t="shared" si="5"/>
        <v>0</v>
      </c>
      <c r="X125" s="194">
        <f>V125/M125</f>
        <v>2</v>
      </c>
      <c r="Y125" s="194">
        <f>W125/M125</f>
        <v>0</v>
      </c>
      <c r="Z125" s="194">
        <f>(X125*L125)/I125</f>
        <v>0.8</v>
      </c>
      <c r="AA125" s="194">
        <f>(Y125*L125)/I125</f>
        <v>0</v>
      </c>
      <c r="AB125" s="194">
        <f t="shared" si="6"/>
        <v>80</v>
      </c>
      <c r="AC125" s="194">
        <f t="shared" si="7"/>
        <v>0</v>
      </c>
      <c r="AD125" t="s">
        <v>1052</v>
      </c>
      <c r="AE125">
        <v>2</v>
      </c>
      <c r="AF125" t="s">
        <v>83</v>
      </c>
      <c r="AH125" s="64" t="s">
        <v>84</v>
      </c>
      <c r="AI125" s="64" t="s">
        <v>44</v>
      </c>
      <c r="AJ125" s="200"/>
    </row>
    <row r="126" spans="1:36">
      <c r="A126" s="10" t="s">
        <v>1052</v>
      </c>
      <c r="B126" s="4" t="s">
        <v>42</v>
      </c>
      <c r="C126" s="5">
        <v>44320</v>
      </c>
      <c r="D126" s="5">
        <v>44322</v>
      </c>
      <c r="E126" s="4" t="s">
        <v>50</v>
      </c>
      <c r="F126" s="4"/>
      <c r="G126" s="4" t="s">
        <v>44</v>
      </c>
      <c r="H126" s="4" t="s">
        <v>45</v>
      </c>
      <c r="I126" s="4">
        <v>50</v>
      </c>
      <c r="J126" s="5">
        <v>44322</v>
      </c>
      <c r="K126" s="4" t="s">
        <v>50</v>
      </c>
      <c r="L126" s="4">
        <v>60</v>
      </c>
      <c r="M126" s="4">
        <v>5</v>
      </c>
      <c r="N126" s="5">
        <v>44323</v>
      </c>
      <c r="O126" s="4" t="s">
        <v>47</v>
      </c>
      <c r="P126" s="7">
        <v>38.5799468177715</v>
      </c>
      <c r="Q126" s="7">
        <v>27.417713728496999</v>
      </c>
      <c r="R126" s="7">
        <v>27.4297925640683</v>
      </c>
      <c r="T126" s="193">
        <f>IF(O126&lt;'Master Linear Model'!$B$8, (10^((O126-'Master Linear Model'!$B$2)/'Master Linear Model'!$A$2)),('Master Linear Model'!$B$7/2))</f>
        <v>10</v>
      </c>
      <c r="U126" s="193">
        <f>IF(P126&lt;'Master Linear Model'!$B$8, (10^((P126-'Master Linear Model'!$B$2)/'Master Linear Model'!$A$2)),('Master Linear Model'!$B$7/2))</f>
        <v>10</v>
      </c>
      <c r="V126" s="194">
        <f t="shared" si="4"/>
        <v>10</v>
      </c>
      <c r="W126" s="194">
        <f t="shared" si="5"/>
        <v>0</v>
      </c>
      <c r="X126" s="194">
        <f>V126/M126</f>
        <v>2</v>
      </c>
      <c r="Y126" s="194">
        <f>W126/M126</f>
        <v>0</v>
      </c>
      <c r="Z126" s="194">
        <f>(X126*L126)/I126</f>
        <v>2.4</v>
      </c>
      <c r="AA126" s="194">
        <f>(Y126*L126)/I126</f>
        <v>0</v>
      </c>
      <c r="AB126" s="194">
        <f t="shared" si="6"/>
        <v>240</v>
      </c>
      <c r="AC126" s="194">
        <f t="shared" si="7"/>
        <v>0</v>
      </c>
      <c r="AD126" t="s">
        <v>1052</v>
      </c>
      <c r="AE126">
        <v>2</v>
      </c>
      <c r="AF126" t="s">
        <v>88</v>
      </c>
      <c r="AH126" s="64" t="s">
        <v>44</v>
      </c>
      <c r="AI126" s="64" t="s">
        <v>44</v>
      </c>
      <c r="AJ126" s="200"/>
    </row>
    <row r="127" spans="1:36">
      <c r="A127" s="10" t="s">
        <v>1052</v>
      </c>
      <c r="B127" s="4" t="s">
        <v>42</v>
      </c>
      <c r="C127" s="5">
        <v>44320</v>
      </c>
      <c r="D127" s="5">
        <v>44322</v>
      </c>
      <c r="E127" s="4" t="s">
        <v>52</v>
      </c>
      <c r="F127" s="4"/>
      <c r="G127" s="4" t="s">
        <v>44</v>
      </c>
      <c r="H127" s="4" t="s">
        <v>45</v>
      </c>
      <c r="I127" s="4">
        <v>300</v>
      </c>
      <c r="J127" s="5">
        <v>44322</v>
      </c>
      <c r="K127" s="4" t="s">
        <v>46</v>
      </c>
      <c r="L127" s="4">
        <v>100</v>
      </c>
      <c r="M127" s="4">
        <v>5</v>
      </c>
      <c r="N127" s="5">
        <v>44327</v>
      </c>
      <c r="O127" s="4">
        <v>38.51</v>
      </c>
      <c r="P127" s="4">
        <v>39.119999999999997</v>
      </c>
      <c r="Q127" s="6">
        <v>30.3</v>
      </c>
      <c r="R127" s="4">
        <v>29.63</v>
      </c>
      <c r="T127" s="193">
        <f>IF(O127&lt;'Master Linear Model'!$B$8, (10^((O127-'Master Linear Model'!$B$2)/'Master Linear Model'!$A$2)),('Master Linear Model'!$B$7/2))</f>
        <v>10</v>
      </c>
      <c r="U127" s="193">
        <f>IF(P127&lt;'Master Linear Model'!$B$8, (10^((P127-'Master Linear Model'!$B$2)/'Master Linear Model'!$A$2)),('Master Linear Model'!$B$7/2))</f>
        <v>10</v>
      </c>
      <c r="V127" s="194">
        <f t="shared" si="4"/>
        <v>10</v>
      </c>
      <c r="W127" s="194">
        <f t="shared" si="5"/>
        <v>0</v>
      </c>
      <c r="X127" s="194">
        <f>V127/M127</f>
        <v>2</v>
      </c>
      <c r="Y127" s="194">
        <f>W127/M127</f>
        <v>0</v>
      </c>
      <c r="Z127" s="194">
        <f>(X127*L127)/I127</f>
        <v>0.66666666666666663</v>
      </c>
      <c r="AA127" s="194">
        <f>(Y127*L127)/I127</f>
        <v>0</v>
      </c>
      <c r="AB127" s="194">
        <f t="shared" si="6"/>
        <v>66.666666666666657</v>
      </c>
      <c r="AC127" s="194">
        <f t="shared" si="7"/>
        <v>0</v>
      </c>
      <c r="AD127" t="s">
        <v>1052</v>
      </c>
      <c r="AE127">
        <v>2</v>
      </c>
      <c r="AH127" s="64" t="s">
        <v>72</v>
      </c>
      <c r="AI127" s="64" t="s">
        <v>72</v>
      </c>
      <c r="AJ127" s="200"/>
    </row>
    <row r="128" spans="1:36">
      <c r="A128" s="10" t="s">
        <v>1056</v>
      </c>
      <c r="B128" s="4" t="s">
        <v>42</v>
      </c>
      <c r="C128" s="5">
        <v>44320</v>
      </c>
      <c r="D128" s="5">
        <v>44320</v>
      </c>
      <c r="E128" s="4" t="s">
        <v>1077</v>
      </c>
      <c r="F128" s="4"/>
      <c r="G128" s="4" t="s">
        <v>44</v>
      </c>
      <c r="H128" s="4" t="s">
        <v>45</v>
      </c>
      <c r="I128" s="4">
        <v>250</v>
      </c>
      <c r="J128" s="5">
        <v>44321</v>
      </c>
      <c r="K128" s="4" t="s">
        <v>46</v>
      </c>
      <c r="L128" s="4">
        <v>100</v>
      </c>
      <c r="M128" s="4">
        <v>5</v>
      </c>
      <c r="N128" s="5">
        <v>44322</v>
      </c>
      <c r="O128" s="7">
        <v>36.990197140738402</v>
      </c>
      <c r="P128" s="7">
        <v>37.804041989948701</v>
      </c>
      <c r="Q128" s="7">
        <v>32.635559501975301</v>
      </c>
      <c r="R128" s="7">
        <v>32.419495764302901</v>
      </c>
      <c r="T128" s="193">
        <f>IF(O128&lt;'Master Linear Model'!$B$8, (10^((O128-'Master Linear Model'!$B$2)/'Master Linear Model'!$A$2)),('Master Linear Model'!$B$7/2))</f>
        <v>10</v>
      </c>
      <c r="U128" s="193">
        <f>IF(P128&lt;'Master Linear Model'!$B$8, (10^((P128-'Master Linear Model'!$B$2)/'Master Linear Model'!$A$2)),('Master Linear Model'!$B$7/2))</f>
        <v>10</v>
      </c>
      <c r="V128" s="194">
        <f t="shared" si="4"/>
        <v>10</v>
      </c>
      <c r="W128" s="194">
        <f t="shared" si="5"/>
        <v>0</v>
      </c>
      <c r="X128" s="194">
        <f>V128/M128</f>
        <v>2</v>
      </c>
      <c r="Y128" s="194">
        <f>W128/M128</f>
        <v>0</v>
      </c>
      <c r="Z128" s="194">
        <f>(X128*L128)/I128</f>
        <v>0.8</v>
      </c>
      <c r="AA128" s="194">
        <f>(Y128*L128)/I128</f>
        <v>0</v>
      </c>
      <c r="AB128" s="194">
        <f t="shared" si="6"/>
        <v>80</v>
      </c>
      <c r="AC128" s="194">
        <f t="shared" si="7"/>
        <v>0</v>
      </c>
      <c r="AD128" t="s">
        <v>1056</v>
      </c>
      <c r="AE128">
        <v>2</v>
      </c>
      <c r="AF128" t="s">
        <v>83</v>
      </c>
      <c r="AH128" s="64" t="s">
        <v>84</v>
      </c>
      <c r="AI128" s="64" t="s">
        <v>44</v>
      </c>
      <c r="AJ128" s="200"/>
    </row>
    <row r="129" spans="1:36">
      <c r="A129" s="10" t="s">
        <v>1056</v>
      </c>
      <c r="B129" s="4" t="s">
        <v>42</v>
      </c>
      <c r="C129" s="5">
        <v>44320</v>
      </c>
      <c r="D129" s="5">
        <v>44321</v>
      </c>
      <c r="E129" s="4" t="s">
        <v>52</v>
      </c>
      <c r="F129" s="4"/>
      <c r="G129" s="4" t="s">
        <v>44</v>
      </c>
      <c r="H129" s="4" t="s">
        <v>45</v>
      </c>
      <c r="I129" s="4">
        <v>300</v>
      </c>
      <c r="J129" s="5">
        <v>44321</v>
      </c>
      <c r="K129" s="4" t="s">
        <v>46</v>
      </c>
      <c r="L129" s="4">
        <v>100</v>
      </c>
      <c r="M129" s="4">
        <v>5</v>
      </c>
      <c r="N129" s="5">
        <v>44323</v>
      </c>
      <c r="O129" s="7" t="s">
        <v>66</v>
      </c>
      <c r="P129" s="7" t="s">
        <v>66</v>
      </c>
      <c r="Q129" s="7" t="s">
        <v>66</v>
      </c>
      <c r="R129" s="7" t="s">
        <v>66</v>
      </c>
      <c r="S129" s="10" t="s">
        <v>1093</v>
      </c>
      <c r="T129" s="193">
        <f>IF(O129&lt;'Master Linear Model'!$B$8, (10^((O129-'Master Linear Model'!$B$2)/'Master Linear Model'!$A$2)),('Master Linear Model'!$B$7/2))</f>
        <v>10</v>
      </c>
      <c r="U129" s="193">
        <f>IF(P129&lt;'Master Linear Model'!$B$8, (10^((P129-'Master Linear Model'!$B$2)/'Master Linear Model'!$A$2)),('Master Linear Model'!$B$7/2))</f>
        <v>10</v>
      </c>
      <c r="V129" s="194">
        <f t="shared" si="4"/>
        <v>10</v>
      </c>
      <c r="W129" s="194">
        <f t="shared" si="5"/>
        <v>0</v>
      </c>
      <c r="X129" s="194">
        <f>V129/M129</f>
        <v>2</v>
      </c>
      <c r="Y129" s="194">
        <f>W129/M129</f>
        <v>0</v>
      </c>
      <c r="Z129" s="194">
        <f>(X129*L129)/I129</f>
        <v>0.66666666666666663</v>
      </c>
      <c r="AA129" s="194">
        <f>(Y129*L129)/I129</f>
        <v>0</v>
      </c>
      <c r="AB129" s="194">
        <f t="shared" si="6"/>
        <v>66.666666666666657</v>
      </c>
      <c r="AC129" s="194">
        <f t="shared" si="7"/>
        <v>0</v>
      </c>
      <c r="AD129" t="s">
        <v>1056</v>
      </c>
      <c r="AE129">
        <v>2</v>
      </c>
      <c r="AF129" t="s">
        <v>88</v>
      </c>
      <c r="AH129" s="64" t="s">
        <v>44</v>
      </c>
      <c r="AI129" s="64" t="s">
        <v>44</v>
      </c>
      <c r="AJ129" s="200"/>
    </row>
    <row r="130" spans="1:36">
      <c r="A130" s="10" t="s">
        <v>1056</v>
      </c>
      <c r="B130" s="4" t="s">
        <v>42</v>
      </c>
      <c r="C130" s="5">
        <v>44320</v>
      </c>
      <c r="D130" s="5">
        <v>44322</v>
      </c>
      <c r="E130" s="4" t="s">
        <v>50</v>
      </c>
      <c r="F130" s="4"/>
      <c r="G130" s="4" t="s">
        <v>44</v>
      </c>
      <c r="H130" s="4" t="s">
        <v>45</v>
      </c>
      <c r="I130" s="4">
        <v>60</v>
      </c>
      <c r="J130" s="5">
        <v>44322</v>
      </c>
      <c r="K130" s="4" t="s">
        <v>50</v>
      </c>
      <c r="L130" s="4">
        <v>60</v>
      </c>
      <c r="M130" s="4">
        <v>5</v>
      </c>
      <c r="N130" s="5">
        <v>44327</v>
      </c>
      <c r="O130" s="4">
        <v>36.14</v>
      </c>
      <c r="P130" s="4" t="s">
        <v>47</v>
      </c>
      <c r="Q130" s="4">
        <v>27.67</v>
      </c>
      <c r="R130" s="4">
        <v>28.03</v>
      </c>
      <c r="T130" s="193">
        <f>IF(O130&lt;'Master Linear Model'!$B$8, (10^((O130-'Master Linear Model'!$B$2)/'Master Linear Model'!$A$2)),('Master Linear Model'!$B$7/2))</f>
        <v>10</v>
      </c>
      <c r="U130" s="193">
        <f>IF(P130&lt;'Master Linear Model'!$B$8, (10^((P130-'Master Linear Model'!$B$2)/'Master Linear Model'!$A$2)),('Master Linear Model'!$B$7/2))</f>
        <v>10</v>
      </c>
      <c r="V130" s="194">
        <f t="shared" si="4"/>
        <v>10</v>
      </c>
      <c r="W130" s="194">
        <f t="shared" si="5"/>
        <v>0</v>
      </c>
      <c r="X130" s="194">
        <f>V130/M130</f>
        <v>2</v>
      </c>
      <c r="Y130" s="194">
        <f>W130/M130</f>
        <v>0</v>
      </c>
      <c r="Z130" s="194">
        <f>(X130*L130)/I130</f>
        <v>2</v>
      </c>
      <c r="AA130" s="194">
        <f>(Y130*L130)/I130</f>
        <v>0</v>
      </c>
      <c r="AB130" s="194">
        <f t="shared" si="6"/>
        <v>200</v>
      </c>
      <c r="AC130" s="194">
        <f t="shared" si="7"/>
        <v>0</v>
      </c>
      <c r="AD130" t="s">
        <v>1056</v>
      </c>
      <c r="AE130">
        <v>2</v>
      </c>
      <c r="AH130" s="64" t="s">
        <v>72</v>
      </c>
      <c r="AI130" s="64" t="s">
        <v>72</v>
      </c>
      <c r="AJ130" s="200"/>
    </row>
    <row r="131" spans="1:36">
      <c r="A131" s="10" t="s">
        <v>1058</v>
      </c>
      <c r="B131" s="4" t="s">
        <v>42</v>
      </c>
      <c r="C131" s="5">
        <v>44320</v>
      </c>
      <c r="D131" s="5">
        <v>44320</v>
      </c>
      <c r="E131" s="4" t="s">
        <v>1077</v>
      </c>
      <c r="F131" s="4"/>
      <c r="G131" s="4" t="s">
        <v>44</v>
      </c>
      <c r="H131" s="4" t="s">
        <v>45</v>
      </c>
      <c r="I131" s="4">
        <v>250</v>
      </c>
      <c r="J131" s="5">
        <v>44321</v>
      </c>
      <c r="K131" s="4" t="s">
        <v>46</v>
      </c>
      <c r="L131" s="4">
        <v>100</v>
      </c>
      <c r="M131" s="4">
        <v>5</v>
      </c>
      <c r="N131" s="5">
        <v>44322</v>
      </c>
      <c r="O131" s="7">
        <v>36.496860563821002</v>
      </c>
      <c r="P131" s="7">
        <v>36.766860543820997</v>
      </c>
      <c r="Q131" s="7">
        <v>33.476748832852202</v>
      </c>
      <c r="R131" s="7">
        <v>33.2041783080332</v>
      </c>
      <c r="T131" s="193">
        <f>IF(O131&lt;'Master Linear Model'!$B$8, (10^((O131-'Master Linear Model'!$B$2)/'Master Linear Model'!$A$2)),('Master Linear Model'!$B$7/2))</f>
        <v>10</v>
      </c>
      <c r="U131" s="193">
        <f>IF(P131&lt;'Master Linear Model'!$B$8, (10^((P131-'Master Linear Model'!$B$2)/'Master Linear Model'!$A$2)),('Master Linear Model'!$B$7/2))</f>
        <v>10</v>
      </c>
      <c r="V131" s="194">
        <f t="shared" ref="V131:V197" si="8">AVERAGE(T131:U131)</f>
        <v>10</v>
      </c>
      <c r="W131" s="194">
        <f t="shared" ref="W131:W197" si="9">STDEV(T131:U131)</f>
        <v>0</v>
      </c>
      <c r="X131" s="194">
        <f>V131/M131</f>
        <v>2</v>
      </c>
      <c r="Y131" s="194">
        <f>W131/M131</f>
        <v>0</v>
      </c>
      <c r="Z131" s="194">
        <f>(X131*L131)/I131</f>
        <v>0.8</v>
      </c>
      <c r="AA131" s="194">
        <f>(Y131*L131)/I131</f>
        <v>0</v>
      </c>
      <c r="AB131" s="194">
        <f t="shared" ref="AB131:AB197" si="10">Z131*100</f>
        <v>80</v>
      </c>
      <c r="AC131" s="194">
        <f t="shared" ref="AC131:AC197" si="11">AA131*100</f>
        <v>0</v>
      </c>
      <c r="AD131" t="s">
        <v>1058</v>
      </c>
      <c r="AE131">
        <v>2</v>
      </c>
      <c r="AF131" t="s">
        <v>83</v>
      </c>
      <c r="AH131" s="64" t="s">
        <v>84</v>
      </c>
      <c r="AI131" s="64" t="s">
        <v>44</v>
      </c>
      <c r="AJ131" s="200"/>
    </row>
    <row r="132" spans="1:36">
      <c r="A132" s="10" t="s">
        <v>1058</v>
      </c>
      <c r="B132" s="4" t="s">
        <v>42</v>
      </c>
      <c r="C132" s="5">
        <v>44320</v>
      </c>
      <c r="D132" s="5">
        <v>44322</v>
      </c>
      <c r="E132" s="4" t="s">
        <v>50</v>
      </c>
      <c r="F132" s="4"/>
      <c r="G132" s="4" t="s">
        <v>44</v>
      </c>
      <c r="H132" s="4" t="s">
        <v>45</v>
      </c>
      <c r="I132" s="4">
        <v>50</v>
      </c>
      <c r="J132" s="5">
        <v>44322</v>
      </c>
      <c r="K132" s="4" t="s">
        <v>50</v>
      </c>
      <c r="L132" s="4">
        <v>60</v>
      </c>
      <c r="M132" s="4">
        <v>5</v>
      </c>
      <c r="N132" s="5">
        <v>44323</v>
      </c>
      <c r="O132" s="7">
        <v>38.638624381651297</v>
      </c>
      <c r="P132" s="7">
        <v>37.085081334031699</v>
      </c>
      <c r="Q132" s="7">
        <v>28.570382870036401</v>
      </c>
      <c r="R132" s="7">
        <v>28.537499191622299</v>
      </c>
      <c r="T132" s="193">
        <f>IF(O132&lt;'Master Linear Model'!$B$8, (10^((O132-'Master Linear Model'!$B$2)/'Master Linear Model'!$A$2)),('Master Linear Model'!$B$7/2))</f>
        <v>10</v>
      </c>
      <c r="U132" s="193">
        <f>IF(P132&lt;'Master Linear Model'!$B$8, (10^((P132-'Master Linear Model'!$B$2)/'Master Linear Model'!$A$2)),('Master Linear Model'!$B$7/2))</f>
        <v>10</v>
      </c>
      <c r="V132" s="194">
        <f t="shared" si="8"/>
        <v>10</v>
      </c>
      <c r="W132" s="194">
        <f t="shared" si="9"/>
        <v>0</v>
      </c>
      <c r="X132" s="194">
        <f>V132/M132</f>
        <v>2</v>
      </c>
      <c r="Y132" s="194">
        <f>W132/M132</f>
        <v>0</v>
      </c>
      <c r="Z132" s="194">
        <f>(X132*L132)/I132</f>
        <v>2.4</v>
      </c>
      <c r="AA132" s="194">
        <f>(Y132*L132)/I132</f>
        <v>0</v>
      </c>
      <c r="AB132" s="194">
        <f t="shared" si="10"/>
        <v>240</v>
      </c>
      <c r="AC132" s="194">
        <f t="shared" si="11"/>
        <v>0</v>
      </c>
      <c r="AD132" t="s">
        <v>1058</v>
      </c>
      <c r="AE132">
        <v>2</v>
      </c>
      <c r="AF132" t="s">
        <v>88</v>
      </c>
      <c r="AH132" s="64" t="s">
        <v>44</v>
      </c>
      <c r="AI132" s="64" t="s">
        <v>44</v>
      </c>
      <c r="AJ132" s="200"/>
    </row>
    <row r="133" spans="1:36">
      <c r="A133" s="10" t="s">
        <v>1058</v>
      </c>
      <c r="B133" s="4" t="s">
        <v>42</v>
      </c>
      <c r="C133" s="5">
        <v>44320</v>
      </c>
      <c r="D133" s="5">
        <v>44322</v>
      </c>
      <c r="E133" s="4" t="s">
        <v>52</v>
      </c>
      <c r="F133" s="4"/>
      <c r="G133" s="4" t="s">
        <v>44</v>
      </c>
      <c r="H133" s="4" t="s">
        <v>45</v>
      </c>
      <c r="I133" s="4">
        <v>300</v>
      </c>
      <c r="J133" s="5">
        <v>44322</v>
      </c>
      <c r="K133" s="4" t="s">
        <v>46</v>
      </c>
      <c r="L133" s="4">
        <v>100</v>
      </c>
      <c r="M133" s="4">
        <v>5</v>
      </c>
      <c r="N133" s="5">
        <v>44327</v>
      </c>
      <c r="O133" s="4">
        <v>33.54</v>
      </c>
      <c r="P133" s="4">
        <v>34.340000000000003</v>
      </c>
      <c r="Q133" s="6">
        <v>29.1</v>
      </c>
      <c r="R133" s="4">
        <v>29.17</v>
      </c>
      <c r="T133" s="193">
        <f>IF(O133&lt;'Master Linear Model'!$B$8, (10^((O133-'Master Linear Model'!$B$2)/'Master Linear Model'!$A$2)),('Master Linear Model'!$B$7/2))</f>
        <v>85.983206840841675</v>
      </c>
      <c r="U133" s="193">
        <f>IF(P133&lt;'Master Linear Model'!$B$8, (10^((P133-'Master Linear Model'!$B$2)/'Master Linear Model'!$A$2)),('Master Linear Model'!$B$7/2))</f>
        <v>51.888190690532454</v>
      </c>
      <c r="V133" s="194">
        <f t="shared" si="8"/>
        <v>68.935698765687064</v>
      </c>
      <c r="W133" s="194">
        <f t="shared" si="9"/>
        <v>24.108817124548491</v>
      </c>
      <c r="X133" s="194">
        <f>V133/M133</f>
        <v>13.787139753137414</v>
      </c>
      <c r="Y133" s="194">
        <f>W133/M133</f>
        <v>4.8217634249096983</v>
      </c>
      <c r="Z133" s="194">
        <f>(X133*L133)/I133</f>
        <v>4.5957132510458045</v>
      </c>
      <c r="AA133" s="194">
        <f>(Y133*L133)/I133</f>
        <v>1.6072544749698994</v>
      </c>
      <c r="AB133" s="194">
        <f t="shared" si="10"/>
        <v>459.57132510458047</v>
      </c>
      <c r="AC133" s="194">
        <f t="shared" si="11"/>
        <v>160.72544749698994</v>
      </c>
      <c r="AD133" t="s">
        <v>1058</v>
      </c>
      <c r="AE133">
        <v>2</v>
      </c>
      <c r="AH133" s="64" t="s">
        <v>72</v>
      </c>
      <c r="AI133" s="64" t="s">
        <v>72</v>
      </c>
      <c r="AJ133" s="200"/>
    </row>
    <row r="134" spans="1:36">
      <c r="A134" s="10" t="s">
        <v>1064</v>
      </c>
      <c r="B134" s="4" t="s">
        <v>42</v>
      </c>
      <c r="C134" s="5">
        <v>44320</v>
      </c>
      <c r="D134" s="5">
        <v>44320</v>
      </c>
      <c r="E134" s="4" t="s">
        <v>1077</v>
      </c>
      <c r="F134" s="4"/>
      <c r="G134" s="4" t="s">
        <v>44</v>
      </c>
      <c r="H134" s="4" t="s">
        <v>45</v>
      </c>
      <c r="I134" s="4">
        <v>250</v>
      </c>
      <c r="J134" s="5">
        <v>44321</v>
      </c>
      <c r="K134" s="4" t="s">
        <v>46</v>
      </c>
      <c r="L134" s="4">
        <v>100</v>
      </c>
      <c r="M134" s="4">
        <v>5</v>
      </c>
      <c r="N134" s="5">
        <v>44322</v>
      </c>
      <c r="O134" s="7">
        <v>37.572479104288902</v>
      </c>
      <c r="P134" s="7">
        <v>38.551230461680703</v>
      </c>
      <c r="Q134" s="7">
        <v>32.896815520385303</v>
      </c>
      <c r="R134" s="7">
        <v>32.743151512584397</v>
      </c>
      <c r="T134" s="193">
        <f>IF(O134&lt;'Master Linear Model'!$B$8, (10^((O134-'Master Linear Model'!$B$2)/'Master Linear Model'!$A$2)),('Master Linear Model'!$B$7/2))</f>
        <v>10</v>
      </c>
      <c r="U134" s="193">
        <f>IF(P134&lt;'Master Linear Model'!$B$8, (10^((P134-'Master Linear Model'!$B$2)/'Master Linear Model'!$A$2)),('Master Linear Model'!$B$7/2))</f>
        <v>10</v>
      </c>
      <c r="V134" s="194">
        <f t="shared" si="8"/>
        <v>10</v>
      </c>
      <c r="W134" s="194">
        <f t="shared" si="9"/>
        <v>0</v>
      </c>
      <c r="X134" s="194">
        <f>V134/M134</f>
        <v>2</v>
      </c>
      <c r="Y134" s="194">
        <f>W134/M134</f>
        <v>0</v>
      </c>
      <c r="Z134" s="194">
        <f>(X134*L134)/I134</f>
        <v>0.8</v>
      </c>
      <c r="AA134" s="194">
        <f>(Y134*L134)/I134</f>
        <v>0</v>
      </c>
      <c r="AB134" s="194">
        <f t="shared" si="10"/>
        <v>80</v>
      </c>
      <c r="AC134" s="194">
        <f t="shared" si="11"/>
        <v>0</v>
      </c>
      <c r="AD134" t="s">
        <v>1064</v>
      </c>
      <c r="AE134">
        <v>2</v>
      </c>
      <c r="AF134" t="s">
        <v>83</v>
      </c>
      <c r="AH134" s="64" t="s">
        <v>84</v>
      </c>
      <c r="AI134" s="64" t="s">
        <v>44</v>
      </c>
      <c r="AJ134" s="200"/>
    </row>
    <row r="135" spans="1:36">
      <c r="A135" s="10" t="s">
        <v>1064</v>
      </c>
      <c r="B135" s="4" t="s">
        <v>42</v>
      </c>
      <c r="C135" s="5">
        <v>44320</v>
      </c>
      <c r="D135" s="5">
        <v>44322</v>
      </c>
      <c r="E135" s="4" t="s">
        <v>52</v>
      </c>
      <c r="F135" s="4"/>
      <c r="G135" s="4" t="s">
        <v>44</v>
      </c>
      <c r="H135" s="4" t="s">
        <v>45</v>
      </c>
      <c r="I135" s="4">
        <v>300</v>
      </c>
      <c r="J135" s="5">
        <v>44322</v>
      </c>
      <c r="K135" s="4" t="s">
        <v>46</v>
      </c>
      <c r="L135" s="4">
        <v>100</v>
      </c>
      <c r="M135" s="4">
        <v>5</v>
      </c>
      <c r="N135" s="5">
        <v>44323</v>
      </c>
      <c r="O135" s="4" t="s">
        <v>47</v>
      </c>
      <c r="P135" s="7">
        <v>38.430936840796797</v>
      </c>
      <c r="Q135" s="7">
        <v>32.193112666866398</v>
      </c>
      <c r="R135" s="7">
        <v>32.542923516430797</v>
      </c>
      <c r="S135" s="10" t="s">
        <v>1094</v>
      </c>
      <c r="T135" s="193">
        <f>IF(O135&lt;'Master Linear Model'!$B$8, (10^((O135-'Master Linear Model'!$B$2)/'Master Linear Model'!$A$2)),('Master Linear Model'!$B$7/2))</f>
        <v>10</v>
      </c>
      <c r="U135" s="193">
        <f>IF(P135&lt;'Master Linear Model'!$B$8, (10^((P135-'Master Linear Model'!$B$2)/'Master Linear Model'!$A$2)),('Master Linear Model'!$B$7/2))</f>
        <v>10</v>
      </c>
      <c r="V135" s="194">
        <f t="shared" si="8"/>
        <v>10</v>
      </c>
      <c r="W135" s="194">
        <f t="shared" si="9"/>
        <v>0</v>
      </c>
      <c r="X135" s="194">
        <f>V135/M135</f>
        <v>2</v>
      </c>
      <c r="Y135" s="194">
        <f>W135/M135</f>
        <v>0</v>
      </c>
      <c r="Z135" s="194">
        <f>(X135*L135)/I135</f>
        <v>0.66666666666666663</v>
      </c>
      <c r="AA135" s="194">
        <f>(Y135*L135)/I135</f>
        <v>0</v>
      </c>
      <c r="AB135" s="194">
        <f t="shared" si="10"/>
        <v>66.666666666666657</v>
      </c>
      <c r="AC135" s="194">
        <f t="shared" si="11"/>
        <v>0</v>
      </c>
      <c r="AD135" t="s">
        <v>1064</v>
      </c>
      <c r="AE135">
        <v>2</v>
      </c>
      <c r="AF135" t="s">
        <v>88</v>
      </c>
      <c r="AH135" s="64" t="s">
        <v>44</v>
      </c>
      <c r="AI135" s="64" t="s">
        <v>44</v>
      </c>
      <c r="AJ135" s="200"/>
    </row>
    <row r="136" spans="1:36" s="31" customFormat="1">
      <c r="A136" s="27" t="s">
        <v>1064</v>
      </c>
      <c r="B136" s="28" t="s">
        <v>42</v>
      </c>
      <c r="C136" s="29">
        <v>44320</v>
      </c>
      <c r="D136" s="29">
        <v>44322</v>
      </c>
      <c r="E136" s="28" t="s">
        <v>50</v>
      </c>
      <c r="F136" s="28"/>
      <c r="G136" s="28" t="s">
        <v>44</v>
      </c>
      <c r="H136" s="41" t="s">
        <v>45</v>
      </c>
      <c r="I136" s="28">
        <v>50</v>
      </c>
      <c r="J136" s="29">
        <v>44322</v>
      </c>
      <c r="K136" s="28" t="s">
        <v>50</v>
      </c>
      <c r="L136" s="28">
        <v>60</v>
      </c>
      <c r="M136" s="4">
        <v>5</v>
      </c>
      <c r="N136" s="29">
        <v>44327</v>
      </c>
      <c r="O136" s="28" t="s">
        <v>47</v>
      </c>
      <c r="P136" s="28" t="s">
        <v>47</v>
      </c>
      <c r="Q136" s="28">
        <v>25.62</v>
      </c>
      <c r="R136" s="28">
        <v>25.64</v>
      </c>
      <c r="S136" s="27"/>
      <c r="T136" s="193">
        <f>IF(O136&lt;'Master Linear Model'!$B$8, (10^((O136-'Master Linear Model'!$B$2)/'Master Linear Model'!$A$2)),('Master Linear Model'!$B$7/2))</f>
        <v>10</v>
      </c>
      <c r="U136" s="193">
        <f>IF(P136&lt;'Master Linear Model'!$B$8, (10^((P136-'Master Linear Model'!$B$2)/'Master Linear Model'!$A$2)),('Master Linear Model'!$B$7/2))</f>
        <v>10</v>
      </c>
      <c r="V136" s="194">
        <f t="shared" si="8"/>
        <v>10</v>
      </c>
      <c r="W136" s="194">
        <f t="shared" si="9"/>
        <v>0</v>
      </c>
      <c r="X136" s="194">
        <f>V136/M136</f>
        <v>2</v>
      </c>
      <c r="Y136" s="194">
        <f>W136/M136</f>
        <v>0</v>
      </c>
      <c r="Z136" s="194">
        <f>(X136*L136)/I136</f>
        <v>2.4</v>
      </c>
      <c r="AA136" s="194">
        <f>(Y136*L136)/I136</f>
        <v>0</v>
      </c>
      <c r="AB136" s="194">
        <f t="shared" si="10"/>
        <v>240</v>
      </c>
      <c r="AC136" s="194">
        <f t="shared" si="11"/>
        <v>0</v>
      </c>
      <c r="AD136" s="31" t="s">
        <v>1064</v>
      </c>
      <c r="AE136" s="31">
        <v>2</v>
      </c>
      <c r="AH136" s="64" t="s">
        <v>72</v>
      </c>
      <c r="AI136" s="64" t="s">
        <v>72</v>
      </c>
      <c r="AJ136" s="200"/>
    </row>
    <row r="137" spans="1:36">
      <c r="A137" s="10" t="s">
        <v>1047</v>
      </c>
      <c r="B137" s="4" t="s">
        <v>42</v>
      </c>
      <c r="C137" s="5">
        <v>44327</v>
      </c>
      <c r="D137" s="5">
        <v>44327</v>
      </c>
      <c r="E137" s="4" t="s">
        <v>52</v>
      </c>
      <c r="F137" s="4"/>
      <c r="G137" s="4" t="s">
        <v>44</v>
      </c>
      <c r="H137" s="4" t="s">
        <v>45</v>
      </c>
      <c r="I137" s="4">
        <v>300</v>
      </c>
      <c r="J137" s="5">
        <v>44328</v>
      </c>
      <c r="K137" s="4" t="s">
        <v>46</v>
      </c>
      <c r="L137" s="4">
        <v>100</v>
      </c>
      <c r="M137" s="4">
        <v>5</v>
      </c>
      <c r="N137" s="5">
        <v>44330</v>
      </c>
      <c r="O137" s="4" t="s">
        <v>47</v>
      </c>
      <c r="P137" s="4">
        <v>37.56</v>
      </c>
      <c r="Q137" s="4">
        <v>33.869999999999997</v>
      </c>
      <c r="R137" s="4">
        <v>33.68</v>
      </c>
      <c r="T137" s="193">
        <f>IF(O137&lt;'Master Linear Model'!$B$8, (10^((O137-'Master Linear Model'!$B$2)/'Master Linear Model'!$A$2)),('Master Linear Model'!$B$7/2))</f>
        <v>10</v>
      </c>
      <c r="U137" s="193">
        <f>IF(P137&lt;'Master Linear Model'!$B$8, (10^((P137-'Master Linear Model'!$B$2)/'Master Linear Model'!$A$2)),('Master Linear Model'!$B$7/2))</f>
        <v>10</v>
      </c>
      <c r="V137" s="194">
        <f t="shared" si="8"/>
        <v>10</v>
      </c>
      <c r="W137" s="194">
        <f t="shared" si="9"/>
        <v>0</v>
      </c>
      <c r="X137" s="194">
        <f>V137/M137</f>
        <v>2</v>
      </c>
      <c r="Y137" s="194">
        <f>W137/M137</f>
        <v>0</v>
      </c>
      <c r="Z137" s="194">
        <f>(X137*L137)/I137</f>
        <v>0.66666666666666663</v>
      </c>
      <c r="AA137" s="194">
        <f>(Y137*L137)/I137</f>
        <v>0</v>
      </c>
      <c r="AB137" s="194">
        <f t="shared" si="10"/>
        <v>66.666666666666657</v>
      </c>
      <c r="AC137" s="194">
        <f t="shared" si="11"/>
        <v>0</v>
      </c>
      <c r="AD137" t="s">
        <v>1047</v>
      </c>
      <c r="AE137">
        <v>2</v>
      </c>
      <c r="AF137" t="s">
        <v>97</v>
      </c>
      <c r="AH137" s="64" t="s">
        <v>84</v>
      </c>
      <c r="AI137" s="64" t="s">
        <v>44</v>
      </c>
      <c r="AJ137" s="200"/>
    </row>
    <row r="138" spans="1:36">
      <c r="A138" s="10" t="s">
        <v>1050</v>
      </c>
      <c r="B138" s="4" t="s">
        <v>42</v>
      </c>
      <c r="C138" s="5">
        <v>44327</v>
      </c>
      <c r="D138" s="5">
        <v>44327</v>
      </c>
      <c r="E138" s="4" t="s">
        <v>52</v>
      </c>
      <c r="F138" s="4"/>
      <c r="G138" s="4" t="s">
        <v>44</v>
      </c>
      <c r="H138" s="4" t="s">
        <v>45</v>
      </c>
      <c r="I138" s="4">
        <v>300</v>
      </c>
      <c r="J138" s="5">
        <v>44328</v>
      </c>
      <c r="K138" s="4" t="s">
        <v>46</v>
      </c>
      <c r="L138" s="4">
        <v>100</v>
      </c>
      <c r="M138" s="4">
        <v>5</v>
      </c>
      <c r="N138" s="5">
        <v>44330</v>
      </c>
      <c r="O138" s="4">
        <v>30.06</v>
      </c>
      <c r="P138" s="4">
        <v>30.11</v>
      </c>
      <c r="Q138" s="4">
        <v>30.33</v>
      </c>
      <c r="R138" s="4">
        <v>30.32</v>
      </c>
      <c r="T138" s="193">
        <f>IF(O138&lt;'Master Linear Model'!$B$8, (10^((O138-'Master Linear Model'!$B$2)/'Master Linear Model'!$A$2)),('Master Linear Model'!$B$7/2))</f>
        <v>773.68623883692101</v>
      </c>
      <c r="U138" s="193">
        <f>IF(P138&lt;'Master Linear Model'!$B$8, (10^((P138-'Master Linear Model'!$B$2)/'Master Linear Model'!$A$2)),('Master Linear Model'!$B$7/2))</f>
        <v>749.64526621966297</v>
      </c>
      <c r="V138" s="194">
        <f t="shared" si="8"/>
        <v>761.66575252829193</v>
      </c>
      <c r="W138" s="194">
        <f t="shared" si="9"/>
        <v>16.999534763983259</v>
      </c>
      <c r="X138" s="194">
        <f>V138/M138</f>
        <v>152.33315050565838</v>
      </c>
      <c r="Y138" s="194">
        <f>W138/M138</f>
        <v>3.3999069527966519</v>
      </c>
      <c r="Z138" s="194">
        <f>(X138*L138)/I138</f>
        <v>50.777716835219458</v>
      </c>
      <c r="AA138" s="194">
        <f>(Y138*L138)/I138</f>
        <v>1.1333023175988841</v>
      </c>
      <c r="AB138" s="194">
        <f t="shared" si="10"/>
        <v>5077.7716835219462</v>
      </c>
      <c r="AC138" s="194">
        <f t="shared" si="11"/>
        <v>113.33023175988841</v>
      </c>
      <c r="AD138" t="s">
        <v>1050</v>
      </c>
      <c r="AE138">
        <v>2</v>
      </c>
      <c r="AF138" t="s">
        <v>97</v>
      </c>
      <c r="AH138" s="64" t="s">
        <v>84</v>
      </c>
      <c r="AI138" s="64" t="s">
        <v>44</v>
      </c>
      <c r="AJ138" s="200"/>
    </row>
    <row r="139" spans="1:36">
      <c r="A139" s="10" t="s">
        <v>1052</v>
      </c>
      <c r="B139" s="4" t="s">
        <v>42</v>
      </c>
      <c r="C139" s="5">
        <v>44327</v>
      </c>
      <c r="D139" s="5">
        <v>44327</v>
      </c>
      <c r="E139" s="4" t="s">
        <v>52</v>
      </c>
      <c r="F139" s="4"/>
      <c r="G139" s="4" t="s">
        <v>44</v>
      </c>
      <c r="H139" s="4" t="s">
        <v>45</v>
      </c>
      <c r="I139" s="4">
        <v>300</v>
      </c>
      <c r="J139" s="5">
        <v>44328</v>
      </c>
      <c r="K139" s="4" t="s">
        <v>46</v>
      </c>
      <c r="L139" s="4">
        <v>100</v>
      </c>
      <c r="M139" s="4">
        <v>5</v>
      </c>
      <c r="N139" s="5">
        <v>44330</v>
      </c>
      <c r="O139" s="4">
        <v>35.29</v>
      </c>
      <c r="P139" s="4">
        <v>34.54</v>
      </c>
      <c r="Q139" s="4">
        <v>38.31</v>
      </c>
      <c r="R139" s="4">
        <v>37.450000000000003</v>
      </c>
      <c r="T139" s="193">
        <f>IF(O139&lt;'Master Linear Model'!$B$8, (10^((O139-'Master Linear Model'!$B$2)/'Master Linear Model'!$A$2)),('Master Linear Model'!$B$7/2))</f>
        <v>28.483687199477544</v>
      </c>
      <c r="U139" s="193">
        <f>IF(P139&lt;'Master Linear Model'!$B$8, (10^((P139-'Master Linear Model'!$B$2)/'Master Linear Model'!$A$2)),('Master Linear Model'!$B$7/2))</f>
        <v>45.733269405134116</v>
      </c>
      <c r="V139" s="194">
        <f t="shared" si="8"/>
        <v>37.108478302305826</v>
      </c>
      <c r="W139" s="194">
        <f t="shared" si="9"/>
        <v>12.197296550254588</v>
      </c>
      <c r="X139" s="194">
        <f>V139/M139</f>
        <v>7.4216956604611655</v>
      </c>
      <c r="Y139" s="194">
        <f>W139/M139</f>
        <v>2.4394593100509177</v>
      </c>
      <c r="Z139" s="194">
        <f>(X139*L139)/I139</f>
        <v>2.473898553487055</v>
      </c>
      <c r="AA139" s="194">
        <f>(Y139*L139)/I139</f>
        <v>0.81315310335030588</v>
      </c>
      <c r="AB139" s="194">
        <f t="shared" si="10"/>
        <v>247.38985534870551</v>
      </c>
      <c r="AC139" s="194">
        <f t="shared" si="11"/>
        <v>81.315310335030588</v>
      </c>
      <c r="AD139" t="s">
        <v>1052</v>
      </c>
      <c r="AE139">
        <v>2</v>
      </c>
      <c r="AF139" t="s">
        <v>97</v>
      </c>
      <c r="AH139" s="64" t="s">
        <v>84</v>
      </c>
      <c r="AI139" s="64" t="s">
        <v>44</v>
      </c>
      <c r="AJ139" s="200"/>
    </row>
    <row r="140" spans="1:36">
      <c r="A140" s="10" t="s">
        <v>1056</v>
      </c>
      <c r="B140" s="4" t="s">
        <v>42</v>
      </c>
      <c r="C140" s="5">
        <v>44327</v>
      </c>
      <c r="D140" s="5">
        <v>44327</v>
      </c>
      <c r="E140" s="4" t="s">
        <v>52</v>
      </c>
      <c r="F140" s="4"/>
      <c r="G140" s="4" t="s">
        <v>44</v>
      </c>
      <c r="H140" s="4" t="s">
        <v>45</v>
      </c>
      <c r="I140" s="4">
        <v>300</v>
      </c>
      <c r="J140" s="5">
        <v>44328</v>
      </c>
      <c r="K140" s="4" t="s">
        <v>46</v>
      </c>
      <c r="L140" s="4">
        <v>100</v>
      </c>
      <c r="M140" s="4">
        <v>5</v>
      </c>
      <c r="N140" s="5">
        <v>44330</v>
      </c>
      <c r="O140" s="4">
        <v>37.54</v>
      </c>
      <c r="P140" s="4">
        <v>36.090000000000003</v>
      </c>
      <c r="Q140" s="4">
        <v>32.46</v>
      </c>
      <c r="R140" s="4">
        <v>32.46</v>
      </c>
      <c r="T140" s="193">
        <f>IF(O140&lt;'Master Linear Model'!$B$8, (10^((O140-'Master Linear Model'!$B$2)/'Master Linear Model'!$A$2)),('Master Linear Model'!$B$7/2))</f>
        <v>10</v>
      </c>
      <c r="U140" s="193">
        <f>IF(P140&lt;'Master Linear Model'!$B$8, (10^((P140-'Master Linear Model'!$B$2)/'Master Linear Model'!$A$2)),('Master Linear Model'!$B$7/2))</f>
        <v>10</v>
      </c>
      <c r="V140" s="194">
        <f t="shared" si="8"/>
        <v>10</v>
      </c>
      <c r="W140" s="194">
        <f t="shared" si="9"/>
        <v>0</v>
      </c>
      <c r="X140" s="194">
        <f>V140/M140</f>
        <v>2</v>
      </c>
      <c r="Y140" s="194">
        <f>W140/M140</f>
        <v>0</v>
      </c>
      <c r="Z140" s="194">
        <f>(X140*L140)/I140</f>
        <v>0.66666666666666663</v>
      </c>
      <c r="AA140" s="194">
        <f>(Y140*L140)/I140</f>
        <v>0</v>
      </c>
      <c r="AB140" s="194">
        <f t="shared" si="10"/>
        <v>66.666666666666657</v>
      </c>
      <c r="AC140" s="194">
        <f t="shared" si="11"/>
        <v>0</v>
      </c>
      <c r="AD140" t="s">
        <v>1056</v>
      </c>
      <c r="AE140">
        <v>2</v>
      </c>
      <c r="AF140" t="s">
        <v>97</v>
      </c>
      <c r="AH140" s="64" t="s">
        <v>84</v>
      </c>
      <c r="AI140" s="64" t="s">
        <v>44</v>
      </c>
      <c r="AJ140" s="200"/>
    </row>
    <row r="141" spans="1:36">
      <c r="A141" s="10" t="s">
        <v>1058</v>
      </c>
      <c r="B141" s="4" t="s">
        <v>42</v>
      </c>
      <c r="C141" s="5">
        <v>44327</v>
      </c>
      <c r="D141" s="5">
        <v>44327</v>
      </c>
      <c r="E141" s="4" t="s">
        <v>52</v>
      </c>
      <c r="F141" s="4"/>
      <c r="G141" s="4" t="s">
        <v>44</v>
      </c>
      <c r="H141" s="4" t="s">
        <v>45</v>
      </c>
      <c r="I141" s="4">
        <v>300</v>
      </c>
      <c r="J141" s="5">
        <v>44328</v>
      </c>
      <c r="K141" s="4" t="s">
        <v>46</v>
      </c>
      <c r="L141" s="4">
        <v>100</v>
      </c>
      <c r="M141" s="4">
        <v>5</v>
      </c>
      <c r="N141" s="5">
        <v>44330</v>
      </c>
      <c r="O141" s="4">
        <v>33.94</v>
      </c>
      <c r="P141" s="4">
        <v>33.159999999999997</v>
      </c>
      <c r="Q141" s="4">
        <v>30.55</v>
      </c>
      <c r="R141" s="4">
        <v>30.48</v>
      </c>
      <c r="T141" s="193">
        <f>IF(O141&lt;'Master Linear Model'!$B$8, (10^((O141-'Master Linear Model'!$B$2)/'Master Linear Model'!$A$2)),('Master Linear Model'!$B$7/2))</f>
        <v>66.794558406662972</v>
      </c>
      <c r="U141" s="193">
        <f>IF(P141&lt;'Master Linear Model'!$B$8, (10^((P141-'Master Linear Model'!$B$2)/'Master Linear Model'!$A$2)),('Master Linear Model'!$B$7/2))</f>
        <v>109.29557177568542</v>
      </c>
      <c r="V141" s="194">
        <f t="shared" si="8"/>
        <v>88.045065091174195</v>
      </c>
      <c r="W141" s="194">
        <f t="shared" si="9"/>
        <v>30.052754760535851</v>
      </c>
      <c r="X141" s="194">
        <f>V141/M141</f>
        <v>17.60901301823484</v>
      </c>
      <c r="Y141" s="194">
        <f>W141/M141</f>
        <v>6.0105509521071703</v>
      </c>
      <c r="Z141" s="194">
        <f>(X141*L141)/I141</f>
        <v>5.8696710060782804</v>
      </c>
      <c r="AA141" s="194">
        <f>(Y141*L141)/I141</f>
        <v>2.0035169840357234</v>
      </c>
      <c r="AB141" s="194">
        <f t="shared" si="10"/>
        <v>586.967100607828</v>
      </c>
      <c r="AC141" s="194">
        <f t="shared" si="11"/>
        <v>200.35169840357236</v>
      </c>
      <c r="AD141" t="s">
        <v>1058</v>
      </c>
      <c r="AE141">
        <v>2</v>
      </c>
      <c r="AF141" t="s">
        <v>97</v>
      </c>
      <c r="AH141" s="64" t="s">
        <v>84</v>
      </c>
      <c r="AI141" s="64" t="s">
        <v>44</v>
      </c>
      <c r="AJ141" s="200"/>
    </row>
    <row r="142" spans="1:36" s="31" customFormat="1">
      <c r="A142" s="27" t="s">
        <v>1064</v>
      </c>
      <c r="B142" s="28" t="s">
        <v>42</v>
      </c>
      <c r="C142" s="29">
        <v>44327</v>
      </c>
      <c r="D142" s="29">
        <v>44327</v>
      </c>
      <c r="E142" s="28" t="s">
        <v>52</v>
      </c>
      <c r="F142" s="28"/>
      <c r="G142" s="28" t="s">
        <v>44</v>
      </c>
      <c r="H142" s="41" t="s">
        <v>45</v>
      </c>
      <c r="I142" s="28">
        <v>300</v>
      </c>
      <c r="J142" s="29">
        <v>44328</v>
      </c>
      <c r="K142" s="28" t="s">
        <v>46</v>
      </c>
      <c r="L142" s="28">
        <v>100</v>
      </c>
      <c r="M142" s="4">
        <v>5</v>
      </c>
      <c r="N142" s="29">
        <v>44330</v>
      </c>
      <c r="O142" s="28" t="s">
        <v>47</v>
      </c>
      <c r="P142" s="28" t="s">
        <v>47</v>
      </c>
      <c r="Q142" s="28">
        <v>33.57</v>
      </c>
      <c r="R142" s="28">
        <v>33.68</v>
      </c>
      <c r="S142" s="27"/>
      <c r="T142" s="193">
        <f>IF(O142&lt;'Master Linear Model'!$B$8, (10^((O142-'Master Linear Model'!$B$2)/'Master Linear Model'!$A$2)),('Master Linear Model'!$B$7/2))</f>
        <v>10</v>
      </c>
      <c r="U142" s="193">
        <f>IF(P142&lt;'Master Linear Model'!$B$8, (10^((P142-'Master Linear Model'!$B$2)/'Master Linear Model'!$A$2)),('Master Linear Model'!$B$7/2))</f>
        <v>10</v>
      </c>
      <c r="V142" s="194">
        <f t="shared" si="8"/>
        <v>10</v>
      </c>
      <c r="W142" s="194">
        <f t="shared" si="9"/>
        <v>0</v>
      </c>
      <c r="X142" s="194">
        <f>V142/M142</f>
        <v>2</v>
      </c>
      <c r="Y142" s="194">
        <f>W142/M142</f>
        <v>0</v>
      </c>
      <c r="Z142" s="194">
        <f>(X142*L142)/I142</f>
        <v>0.66666666666666663</v>
      </c>
      <c r="AA142" s="194">
        <f>(Y142*L142)/I142</f>
        <v>0</v>
      </c>
      <c r="AB142" s="194">
        <f t="shared" si="10"/>
        <v>66.666666666666657</v>
      </c>
      <c r="AC142" s="194">
        <f t="shared" si="11"/>
        <v>0</v>
      </c>
      <c r="AD142" s="31" t="s">
        <v>1095</v>
      </c>
      <c r="AE142" s="31">
        <v>2</v>
      </c>
      <c r="AF142" s="31" t="s">
        <v>97</v>
      </c>
      <c r="AH142" s="64" t="s">
        <v>84</v>
      </c>
      <c r="AI142" s="64" t="s">
        <v>44</v>
      </c>
      <c r="AJ142" s="200"/>
    </row>
    <row r="143" spans="1:36">
      <c r="A143" s="10" t="s">
        <v>1047</v>
      </c>
      <c r="B143" s="4" t="s">
        <v>42</v>
      </c>
      <c r="C143" s="5">
        <v>44334</v>
      </c>
      <c r="D143" s="5">
        <v>44334</v>
      </c>
      <c r="E143" s="4" t="s">
        <v>52</v>
      </c>
      <c r="F143" s="4"/>
      <c r="G143" s="4" t="s">
        <v>44</v>
      </c>
      <c r="H143" s="4" t="s">
        <v>45</v>
      </c>
      <c r="I143" s="4">
        <v>300</v>
      </c>
      <c r="J143" s="5">
        <v>44335</v>
      </c>
      <c r="K143" s="4" t="s">
        <v>46</v>
      </c>
      <c r="L143" s="4">
        <v>100</v>
      </c>
      <c r="M143" s="4">
        <v>5</v>
      </c>
      <c r="N143" s="5">
        <v>44336</v>
      </c>
      <c r="O143" s="4">
        <v>35.51</v>
      </c>
      <c r="P143" s="4">
        <v>35.700000000000003</v>
      </c>
      <c r="Q143" s="4">
        <v>29.88</v>
      </c>
      <c r="R143" s="4">
        <v>30.05</v>
      </c>
      <c r="T143" s="193">
        <f>IF(O143&lt;'Master Linear Model'!$B$8, (10^((O143-'Master Linear Model'!$B$2)/'Master Linear Model'!$A$2)),('Master Linear Model'!$B$7/2))</f>
        <v>24.78998718319021</v>
      </c>
      <c r="U143" s="193">
        <f>IF(P143&lt;'Master Linear Model'!$B$8, (10^((P143-'Master Linear Model'!$B$2)/'Master Linear Model'!$A$2)),('Master Linear Model'!$B$7/2))</f>
        <v>21.9878030543852</v>
      </c>
      <c r="V143" s="194">
        <f t="shared" si="8"/>
        <v>23.388895118787705</v>
      </c>
      <c r="W143" s="194">
        <f t="shared" si="9"/>
        <v>1.9814433996113403</v>
      </c>
      <c r="X143" s="194">
        <f>V143/M143</f>
        <v>4.677779023757541</v>
      </c>
      <c r="Y143" s="194">
        <f>W143/M143</f>
        <v>0.39628867992226807</v>
      </c>
      <c r="Z143" s="194">
        <f>(X143*L143)/I143</f>
        <v>1.5592596745858469</v>
      </c>
      <c r="AA143" s="194">
        <f>(Y143*L143)/I143</f>
        <v>0.13209622664075604</v>
      </c>
      <c r="AB143" s="194">
        <f t="shared" si="10"/>
        <v>155.92596745858469</v>
      </c>
      <c r="AC143" s="194">
        <f t="shared" si="11"/>
        <v>13.209622664075605</v>
      </c>
      <c r="AD143" t="s">
        <v>1096</v>
      </c>
      <c r="AE143">
        <v>2</v>
      </c>
      <c r="AF143" t="s">
        <v>100</v>
      </c>
      <c r="AH143" s="64" t="s">
        <v>44</v>
      </c>
      <c r="AI143" s="64" t="s">
        <v>44</v>
      </c>
      <c r="AJ143" s="200"/>
    </row>
    <row r="144" spans="1:36">
      <c r="A144" s="10" t="s">
        <v>1058</v>
      </c>
      <c r="B144" s="4" t="s">
        <v>42</v>
      </c>
      <c r="C144" s="5">
        <v>44334</v>
      </c>
      <c r="D144" s="5">
        <v>44334</v>
      </c>
      <c r="E144" s="4" t="s">
        <v>52</v>
      </c>
      <c r="F144" s="4"/>
      <c r="G144" s="4" t="s">
        <v>44</v>
      </c>
      <c r="H144" s="4" t="s">
        <v>45</v>
      </c>
      <c r="I144" s="4">
        <v>300</v>
      </c>
      <c r="J144" s="5">
        <v>44335</v>
      </c>
      <c r="K144" s="4" t="s">
        <v>46</v>
      </c>
      <c r="L144" s="4">
        <v>100</v>
      </c>
      <c r="M144" s="4">
        <v>5</v>
      </c>
      <c r="N144" s="5">
        <v>44336</v>
      </c>
      <c r="O144" s="4">
        <v>35.25</v>
      </c>
      <c r="P144" s="4">
        <v>34.9</v>
      </c>
      <c r="Q144" s="4">
        <v>30.57</v>
      </c>
      <c r="R144" s="4">
        <v>30.84</v>
      </c>
      <c r="T144" s="193">
        <f>IF(O144&lt;'Master Linear Model'!$B$8, (10^((O144-'Master Linear Model'!$B$2)/'Master Linear Model'!$A$2)),('Master Linear Model'!$B$7/2))</f>
        <v>29.212146055818952</v>
      </c>
      <c r="U144" s="193">
        <f>IF(P144&lt;'Master Linear Model'!$B$8, (10^((P144-'Master Linear Model'!$B$2)/'Master Linear Model'!$A$2)),('Master Linear Model'!$B$7/2))</f>
        <v>36.435685901567794</v>
      </c>
      <c r="V144" s="194">
        <f t="shared" ref="V144:V145" si="12">AVERAGE(T144:U144)</f>
        <v>32.823915978693371</v>
      </c>
      <c r="W144" s="194">
        <f t="shared" ref="W144:W145" si="13">STDEV(T144:U144)</f>
        <v>5.1078140091002782</v>
      </c>
      <c r="X144" s="194">
        <f>V144/M144</f>
        <v>6.5647831957386744</v>
      </c>
      <c r="Y144" s="194">
        <f>W144/M144</f>
        <v>1.0215628018200555</v>
      </c>
      <c r="Z144" s="194">
        <f>(X144*L144)/I144</f>
        <v>2.1882610652462247</v>
      </c>
      <c r="AA144" s="194">
        <f>(Y144*L144)/I144</f>
        <v>0.34052093394001853</v>
      </c>
      <c r="AB144" s="194">
        <f t="shared" ref="AB144:AB145" si="14">Z144*100</f>
        <v>218.82610652462247</v>
      </c>
      <c r="AC144" s="194">
        <f t="shared" ref="AC144:AC145" si="15">AA144*100</f>
        <v>34.052093394001851</v>
      </c>
      <c r="AF144" t="s">
        <v>100</v>
      </c>
      <c r="AH144" s="64" t="s">
        <v>44</v>
      </c>
      <c r="AI144" s="64" t="s">
        <v>44</v>
      </c>
      <c r="AJ144" s="200"/>
    </row>
    <row r="145" spans="1:36">
      <c r="A145" s="10" t="s">
        <v>1050</v>
      </c>
      <c r="B145" s="4" t="s">
        <v>42</v>
      </c>
      <c r="C145" s="5">
        <v>44334</v>
      </c>
      <c r="D145" s="5">
        <v>44334</v>
      </c>
      <c r="E145" s="4" t="s">
        <v>52</v>
      </c>
      <c r="F145" s="4"/>
      <c r="G145" s="4" t="s">
        <v>44</v>
      </c>
      <c r="H145" s="4" t="s">
        <v>45</v>
      </c>
      <c r="I145" s="4">
        <v>300</v>
      </c>
      <c r="J145" s="5">
        <v>44335</v>
      </c>
      <c r="K145" s="4" t="s">
        <v>46</v>
      </c>
      <c r="L145" s="4">
        <v>100</v>
      </c>
      <c r="M145" s="4">
        <v>5</v>
      </c>
      <c r="N145" s="5">
        <v>44336</v>
      </c>
      <c r="O145" s="4">
        <v>31.21</v>
      </c>
      <c r="P145" s="4">
        <v>31.16</v>
      </c>
      <c r="Q145" s="4">
        <v>29.83</v>
      </c>
      <c r="R145" s="4">
        <v>30.26</v>
      </c>
      <c r="T145" s="193">
        <f>IF(O145&lt;'Master Linear Model'!$B$8, (10^((O145-'Master Linear Model'!$B$2)/'Master Linear Model'!$A$2)),('Master Linear Model'!$B$7/2))</f>
        <v>374.33141419386277</v>
      </c>
      <c r="U145" s="193">
        <f>IF(P145&lt;'Master Linear Model'!$B$8, (10^((P145-'Master Linear Model'!$B$2)/'Master Linear Model'!$A$2)),('Master Linear Model'!$B$7/2))</f>
        <v>386.33614721084871</v>
      </c>
      <c r="V145" s="194">
        <f t="shared" si="12"/>
        <v>380.33378070235574</v>
      </c>
      <c r="W145" s="194">
        <f t="shared" si="13"/>
        <v>8.4886281226447977</v>
      </c>
      <c r="X145" s="194">
        <f>V145/M145</f>
        <v>76.066756140471142</v>
      </c>
      <c r="Y145" s="194">
        <f>W145/M145</f>
        <v>1.6977256245289596</v>
      </c>
      <c r="Z145" s="194">
        <f>(X145*L145)/I145</f>
        <v>25.355585380157049</v>
      </c>
      <c r="AA145" s="194">
        <f>(Y145*L145)/I145</f>
        <v>0.5659085415096532</v>
      </c>
      <c r="AB145" s="194">
        <f t="shared" si="14"/>
        <v>2535.5585380157049</v>
      </c>
      <c r="AC145" s="194">
        <f t="shared" si="15"/>
        <v>56.59085415096532</v>
      </c>
      <c r="AF145" t="s">
        <v>100</v>
      </c>
      <c r="AG145" s="64"/>
      <c r="AH145" s="64" t="s">
        <v>44</v>
      </c>
      <c r="AI145" s="64" t="s">
        <v>44</v>
      </c>
      <c r="AJ145" s="200"/>
    </row>
    <row r="146" spans="1:36">
      <c r="A146" s="27" t="s">
        <v>1056</v>
      </c>
      <c r="B146" s="28" t="s">
        <v>42</v>
      </c>
      <c r="C146" s="29">
        <v>44334</v>
      </c>
      <c r="D146" s="29">
        <v>44334</v>
      </c>
      <c r="E146" s="28" t="s">
        <v>52</v>
      </c>
      <c r="F146" s="28"/>
      <c r="G146" s="28" t="s">
        <v>44</v>
      </c>
      <c r="H146" s="41" t="s">
        <v>45</v>
      </c>
      <c r="I146" s="28">
        <v>300</v>
      </c>
      <c r="J146" s="29">
        <v>44335</v>
      </c>
      <c r="K146" s="28" t="s">
        <v>46</v>
      </c>
      <c r="L146" s="28">
        <v>100</v>
      </c>
      <c r="M146" s="28">
        <v>5</v>
      </c>
      <c r="N146" s="29">
        <v>44336</v>
      </c>
      <c r="O146" s="28">
        <v>35.49</v>
      </c>
      <c r="P146" s="28">
        <v>35.33</v>
      </c>
      <c r="Q146" s="28">
        <v>30.09</v>
      </c>
      <c r="R146" s="28">
        <v>30.18</v>
      </c>
      <c r="S146" s="27"/>
      <c r="T146" s="193">
        <f>IF(O146&lt;'Master Linear Model'!$B$8, (10^((O146-'Master Linear Model'!$B$2)/'Master Linear Model'!$A$2)),('Master Linear Model'!$B$7/2))</f>
        <v>25.104982906697369</v>
      </c>
      <c r="U146" s="193">
        <f>IF(P146&lt;'Master Linear Model'!$B$8, (10^((P146-'Master Linear Model'!$B$2)/'Master Linear Model'!$A$2)),('Master Linear Model'!$B$7/2))</f>
        <v>27.773393811170159</v>
      </c>
      <c r="V146" s="194">
        <f>AVERAGE(T146:U146)</f>
        <v>26.439188358933762</v>
      </c>
      <c r="W146" s="194">
        <f>STDEV(T146:U146)</f>
        <v>1.8868514455448382</v>
      </c>
      <c r="X146" s="194">
        <f>V146/M146</f>
        <v>5.2878376717867521</v>
      </c>
      <c r="Y146" s="194">
        <f>W146/M146</f>
        <v>0.37737028910896764</v>
      </c>
      <c r="Z146" s="194">
        <f>(X146*L146)/I146</f>
        <v>1.7626125572622509</v>
      </c>
      <c r="AA146" s="194">
        <f>(Y146*L146)/I146</f>
        <v>0.12579009636965588</v>
      </c>
      <c r="AB146" s="194">
        <f>Z146*100</f>
        <v>176.26125572622507</v>
      </c>
      <c r="AC146" s="194">
        <f>AA146*100</f>
        <v>12.579009636965587</v>
      </c>
      <c r="AD146" s="31" t="s">
        <v>1056</v>
      </c>
      <c r="AE146" s="31">
        <v>2</v>
      </c>
      <c r="AF146" s="31" t="s">
        <v>100</v>
      </c>
      <c r="AG146" s="76"/>
      <c r="AH146" s="64" t="s">
        <v>44</v>
      </c>
      <c r="AI146" s="64" t="s">
        <v>44</v>
      </c>
      <c r="AJ146" s="200"/>
    </row>
    <row r="147" spans="1:36">
      <c r="A147" s="10" t="s">
        <v>1050</v>
      </c>
      <c r="B147" s="4" t="s">
        <v>42</v>
      </c>
      <c r="C147" s="5">
        <v>44334</v>
      </c>
      <c r="D147" s="5">
        <v>44334</v>
      </c>
      <c r="E147" s="4" t="s">
        <v>52</v>
      </c>
      <c r="F147" s="4"/>
      <c r="G147" s="4" t="s">
        <v>44</v>
      </c>
      <c r="H147" s="4" t="s">
        <v>45</v>
      </c>
      <c r="I147" s="4">
        <v>300</v>
      </c>
      <c r="J147" s="5">
        <v>44335</v>
      </c>
      <c r="K147" s="4" t="s">
        <v>46</v>
      </c>
      <c r="L147" s="4">
        <v>100</v>
      </c>
      <c r="M147" s="4">
        <v>5</v>
      </c>
      <c r="N147" s="5">
        <v>44343</v>
      </c>
      <c r="O147" s="4">
        <v>33.76</v>
      </c>
      <c r="P147" s="4">
        <v>35.090000000000003</v>
      </c>
      <c r="Q147" s="4">
        <v>28.77</v>
      </c>
      <c r="R147" s="4">
        <v>29.01</v>
      </c>
      <c r="T147" s="193">
        <f>IF(O147&lt;'Master Linear Model'!$B$8, (10^((O147-'Master Linear Model'!$B$2)/'Master Linear Model'!$A$2)),('Master Linear Model'!$B$7/2))</f>
        <v>74.833099402704988</v>
      </c>
      <c r="U147" s="193">
        <f>IF(P147&lt;'Master Linear Model'!$B$8, (10^((P147-'Master Linear Model'!$B$2)/'Master Linear Model'!$A$2)),('Master Linear Model'!$B$7/2))</f>
        <v>32.31710770299857</v>
      </c>
      <c r="V147" s="194">
        <f t="shared" si="8"/>
        <v>53.575103552851779</v>
      </c>
      <c r="W147" s="194">
        <f t="shared" si="9"/>
        <v>30.063346039733375</v>
      </c>
      <c r="X147" s="194">
        <f>V147/M147</f>
        <v>10.715020710570355</v>
      </c>
      <c r="Y147" s="194">
        <f>W147/M147</f>
        <v>6.0126692079466748</v>
      </c>
      <c r="Z147" s="194">
        <f>(X147*L147)/I147</f>
        <v>3.5716735701901183</v>
      </c>
      <c r="AA147" s="194">
        <f>(Y147*L147)/I147</f>
        <v>2.0042230693155583</v>
      </c>
      <c r="AB147" s="194">
        <f t="shared" si="10"/>
        <v>357.16735701901183</v>
      </c>
      <c r="AC147" s="194">
        <f t="shared" si="11"/>
        <v>200.42230693155582</v>
      </c>
      <c r="AD147" t="s">
        <v>1050</v>
      </c>
      <c r="AE147">
        <v>2</v>
      </c>
      <c r="AH147" s="64" t="s">
        <v>72</v>
      </c>
      <c r="AI147" s="64" t="s">
        <v>72</v>
      </c>
      <c r="AJ147" s="200"/>
    </row>
    <row r="148" spans="1:36">
      <c r="A148" s="10" t="s">
        <v>1052</v>
      </c>
      <c r="B148" s="4" t="s">
        <v>42</v>
      </c>
      <c r="C148" s="5">
        <v>44334</v>
      </c>
      <c r="D148" s="5">
        <v>44334</v>
      </c>
      <c r="E148" s="4" t="s">
        <v>52</v>
      </c>
      <c r="F148" s="4"/>
      <c r="G148" s="4" t="s">
        <v>44</v>
      </c>
      <c r="H148" s="4" t="s">
        <v>45</v>
      </c>
      <c r="I148" s="4">
        <v>300</v>
      </c>
      <c r="J148" s="5">
        <v>44335</v>
      </c>
      <c r="K148" s="4" t="s">
        <v>46</v>
      </c>
      <c r="L148" s="4">
        <v>100</v>
      </c>
      <c r="M148" s="4">
        <v>5</v>
      </c>
      <c r="N148" s="5">
        <v>44343</v>
      </c>
      <c r="O148" s="4">
        <v>33.42</v>
      </c>
      <c r="P148" s="4">
        <v>33.01</v>
      </c>
      <c r="Q148" s="4">
        <v>30.5</v>
      </c>
      <c r="R148" s="4">
        <v>31.01</v>
      </c>
      <c r="T148" s="193">
        <f>IF(O148&lt;'Master Linear Model'!$B$8, (10^((O148-'Master Linear Model'!$B$2)/'Master Linear Model'!$A$2)),('Master Linear Model'!$B$7/2))</f>
        <v>92.750317567269775</v>
      </c>
      <c r="U148" s="193">
        <f>IF(P148&lt;'Master Linear Model'!$B$8, (10^((P148-'Master Linear Model'!$B$2)/'Master Linear Model'!$A$2)),('Master Linear Model'!$B$7/2))</f>
        <v>120.15165984086029</v>
      </c>
      <c r="V148" s="194">
        <f t="shared" si="8"/>
        <v>106.45098870406503</v>
      </c>
      <c r="W148" s="194">
        <f t="shared" si="9"/>
        <v>19.37567493526954</v>
      </c>
      <c r="X148" s="194">
        <f>V148/M148</f>
        <v>21.290197740813007</v>
      </c>
      <c r="Y148" s="194">
        <f>W148/M148</f>
        <v>3.875134987053908</v>
      </c>
      <c r="Z148" s="194">
        <f>(X148*L148)/I148</f>
        <v>7.0967325802710013</v>
      </c>
      <c r="AA148" s="194">
        <f>(Y148*L148)/I148</f>
        <v>1.2917116623513027</v>
      </c>
      <c r="AB148" s="194">
        <f t="shared" si="10"/>
        <v>709.67325802710013</v>
      </c>
      <c r="AC148" s="194">
        <f t="shared" si="11"/>
        <v>129.17116623513027</v>
      </c>
      <c r="AD148" t="s">
        <v>1052</v>
      </c>
      <c r="AE148">
        <v>2</v>
      </c>
      <c r="AH148" s="64" t="s">
        <v>72</v>
      </c>
      <c r="AI148" s="64" t="s">
        <v>72</v>
      </c>
      <c r="AJ148" s="200"/>
    </row>
    <row r="149" spans="1:36">
      <c r="A149" s="10" t="s">
        <v>1058</v>
      </c>
      <c r="B149" s="4" t="s">
        <v>42</v>
      </c>
      <c r="C149" s="5">
        <v>44334</v>
      </c>
      <c r="D149" s="5">
        <v>44334</v>
      </c>
      <c r="E149" s="4" t="s">
        <v>52</v>
      </c>
      <c r="F149" s="4"/>
      <c r="G149" s="4" t="s">
        <v>44</v>
      </c>
      <c r="H149" s="4" t="s">
        <v>45</v>
      </c>
      <c r="I149" s="4">
        <v>300</v>
      </c>
      <c r="J149" s="5">
        <v>44335</v>
      </c>
      <c r="K149" s="4" t="s">
        <v>46</v>
      </c>
      <c r="L149" s="4">
        <v>100</v>
      </c>
      <c r="M149" s="4">
        <v>5</v>
      </c>
      <c r="N149" s="5">
        <v>44343</v>
      </c>
      <c r="O149" s="4">
        <v>33.18</v>
      </c>
      <c r="P149" s="4">
        <v>34.409999999999997</v>
      </c>
      <c r="Q149" s="4">
        <v>28.8</v>
      </c>
      <c r="R149" s="4">
        <v>28.65</v>
      </c>
      <c r="T149" s="193">
        <f>IF(O149&lt;'Master Linear Model'!$B$8, (10^((O149-'Master Linear Model'!$B$2)/'Master Linear Model'!$A$2)),('Master Linear Model'!$B$7/2))</f>
        <v>107.9242249862623</v>
      </c>
      <c r="U149" s="193">
        <f>IF(P149&lt;'Master Linear Model'!$B$8, (10^((P149-'Master Linear Model'!$B$2)/'Master Linear Model'!$A$2)),('Master Linear Model'!$B$7/2))</f>
        <v>49.645036021209606</v>
      </c>
      <c r="V149" s="194">
        <f t="shared" si="8"/>
        <v>78.784630503735954</v>
      </c>
      <c r="W149" s="194">
        <f t="shared" si="9"/>
        <v>41.20960971924098</v>
      </c>
      <c r="X149" s="194">
        <f>V149/M149</f>
        <v>15.75692610074719</v>
      </c>
      <c r="Y149" s="194">
        <f>W149/M149</f>
        <v>8.2419219438481957</v>
      </c>
      <c r="Z149" s="194">
        <f>(X149*L149)/I149</f>
        <v>5.2523087002490634</v>
      </c>
      <c r="AA149" s="194">
        <f>(Y149*L149)/I149</f>
        <v>2.7473073146160654</v>
      </c>
      <c r="AB149" s="194">
        <f t="shared" si="10"/>
        <v>525.23087002490638</v>
      </c>
      <c r="AC149" s="194">
        <f t="shared" si="11"/>
        <v>274.73073146160652</v>
      </c>
      <c r="AD149" t="s">
        <v>1058</v>
      </c>
      <c r="AE149">
        <v>2</v>
      </c>
      <c r="AH149" s="64" t="s">
        <v>72</v>
      </c>
      <c r="AI149" s="64" t="s">
        <v>72</v>
      </c>
      <c r="AJ149" s="200"/>
    </row>
    <row r="150" spans="1:36" s="31" customFormat="1">
      <c r="A150" s="27" t="s">
        <v>1064</v>
      </c>
      <c r="B150" s="28" t="s">
        <v>42</v>
      </c>
      <c r="C150" s="29">
        <v>44334</v>
      </c>
      <c r="D150" s="29">
        <v>44334</v>
      </c>
      <c r="E150" s="28" t="s">
        <v>52</v>
      </c>
      <c r="F150" s="28"/>
      <c r="G150" s="28" t="s">
        <v>44</v>
      </c>
      <c r="H150" s="41" t="s">
        <v>45</v>
      </c>
      <c r="I150" s="28">
        <v>300</v>
      </c>
      <c r="J150" s="29">
        <v>44335</v>
      </c>
      <c r="K150" s="28" t="s">
        <v>46</v>
      </c>
      <c r="L150" s="28">
        <v>100</v>
      </c>
      <c r="M150" s="4">
        <v>5</v>
      </c>
      <c r="N150" s="29">
        <v>44343</v>
      </c>
      <c r="O150" s="28">
        <v>36.71</v>
      </c>
      <c r="P150" s="28">
        <v>37.11</v>
      </c>
      <c r="Q150" s="28">
        <v>31.22</v>
      </c>
      <c r="R150" s="28">
        <v>30.08</v>
      </c>
      <c r="S150" s="27"/>
      <c r="T150" s="193">
        <f>IF(O150&lt;'Master Linear Model'!$B$8, (10^((O150-'Master Linear Model'!$B$2)/'Master Linear Model'!$A$2)),('Master Linear Model'!$B$7/2))</f>
        <v>10</v>
      </c>
      <c r="U150" s="193">
        <f>IF(P150&lt;'Master Linear Model'!$B$8, (10^((P150-'Master Linear Model'!$B$2)/'Master Linear Model'!$A$2)),('Master Linear Model'!$B$7/2))</f>
        <v>10</v>
      </c>
      <c r="V150" s="194">
        <f t="shared" si="8"/>
        <v>10</v>
      </c>
      <c r="W150" s="194">
        <f t="shared" si="9"/>
        <v>0</v>
      </c>
      <c r="X150" s="194">
        <f>V150/M150</f>
        <v>2</v>
      </c>
      <c r="Y150" s="194">
        <f>W150/M150</f>
        <v>0</v>
      </c>
      <c r="Z150" s="194">
        <f>(X150*L150)/I150</f>
        <v>0.66666666666666663</v>
      </c>
      <c r="AA150" s="194">
        <f>(Y150*L150)/I150</f>
        <v>0</v>
      </c>
      <c r="AB150" s="194">
        <f t="shared" si="10"/>
        <v>66.666666666666657</v>
      </c>
      <c r="AC150" s="194">
        <f t="shared" si="11"/>
        <v>0</v>
      </c>
      <c r="AD150" s="31" t="s">
        <v>1064</v>
      </c>
      <c r="AE150" s="31">
        <v>2</v>
      </c>
      <c r="AH150" s="64" t="s">
        <v>72</v>
      </c>
      <c r="AI150" s="64" t="s">
        <v>72</v>
      </c>
      <c r="AJ150" s="200"/>
    </row>
    <row r="151" spans="1:36">
      <c r="A151" s="10" t="s">
        <v>1047</v>
      </c>
      <c r="B151" s="4" t="s">
        <v>42</v>
      </c>
      <c r="C151" s="5">
        <v>44341</v>
      </c>
      <c r="D151" s="5">
        <v>44348</v>
      </c>
      <c r="E151" s="4" t="s">
        <v>52</v>
      </c>
      <c r="F151" s="4"/>
      <c r="G151" s="4" t="s">
        <v>44</v>
      </c>
      <c r="H151" s="4" t="s">
        <v>45</v>
      </c>
      <c r="I151" s="4">
        <v>300</v>
      </c>
      <c r="J151" s="5">
        <v>44350</v>
      </c>
      <c r="K151" s="4" t="s">
        <v>46</v>
      </c>
      <c r="L151" s="4">
        <v>100</v>
      </c>
      <c r="M151" s="4">
        <v>5</v>
      </c>
      <c r="N151" s="5">
        <v>44350</v>
      </c>
      <c r="O151" s="6">
        <v>37.799999999999997</v>
      </c>
      <c r="P151" s="4">
        <v>36.56</v>
      </c>
      <c r="Q151" s="4">
        <v>32.770000000000003</v>
      </c>
      <c r="R151" s="4">
        <v>32.33</v>
      </c>
      <c r="T151" s="193">
        <f>IF(O151&lt;'Master Linear Model'!$B$8, (10^((O151-'Master Linear Model'!$B$2)/'Master Linear Model'!$A$2)),('Master Linear Model'!$B$7/2))</f>
        <v>10</v>
      </c>
      <c r="U151" s="193">
        <f>IF(P151&lt;'Master Linear Model'!$B$8, (10^((P151-'Master Linear Model'!$B$2)/'Master Linear Model'!$A$2)),('Master Linear Model'!$B$7/2))</f>
        <v>10</v>
      </c>
      <c r="V151" s="194">
        <f t="shared" si="8"/>
        <v>10</v>
      </c>
      <c r="W151" s="194">
        <f t="shared" si="9"/>
        <v>0</v>
      </c>
      <c r="X151" s="194">
        <f>V151/M151</f>
        <v>2</v>
      </c>
      <c r="Y151" s="194">
        <f>W151/M151</f>
        <v>0</v>
      </c>
      <c r="Z151" s="194">
        <f>(X151*L151)/I151</f>
        <v>0.66666666666666663</v>
      </c>
      <c r="AA151" s="194">
        <f>(Y151*L151)/I151</f>
        <v>0</v>
      </c>
      <c r="AB151" s="194">
        <f t="shared" si="10"/>
        <v>66.666666666666657</v>
      </c>
      <c r="AC151" s="194">
        <f t="shared" si="11"/>
        <v>0</v>
      </c>
      <c r="AD151" t="s">
        <v>1047</v>
      </c>
      <c r="AE151">
        <v>2</v>
      </c>
      <c r="AH151" s="64" t="s">
        <v>72</v>
      </c>
      <c r="AI151" s="64" t="s">
        <v>72</v>
      </c>
      <c r="AJ151" s="200"/>
    </row>
    <row r="152" spans="1:36">
      <c r="A152" s="10" t="s">
        <v>1047</v>
      </c>
      <c r="B152" s="4" t="s">
        <v>42</v>
      </c>
      <c r="C152" s="5">
        <v>44341</v>
      </c>
      <c r="D152" s="5">
        <v>44348</v>
      </c>
      <c r="E152" s="4" t="s">
        <v>136</v>
      </c>
      <c r="F152" s="4"/>
      <c r="G152" s="4" t="s">
        <v>44</v>
      </c>
      <c r="H152" s="4" t="s">
        <v>45</v>
      </c>
      <c r="I152" s="4">
        <v>50</v>
      </c>
      <c r="J152" s="5">
        <v>44350</v>
      </c>
      <c r="K152" s="4" t="s">
        <v>136</v>
      </c>
      <c r="L152" s="4">
        <v>100</v>
      </c>
      <c r="M152" s="4">
        <v>5</v>
      </c>
      <c r="N152" s="5">
        <v>44350</v>
      </c>
      <c r="O152" s="6">
        <v>38.33</v>
      </c>
      <c r="P152" s="4">
        <v>37.61</v>
      </c>
      <c r="Q152" s="4">
        <v>28.26</v>
      </c>
      <c r="R152" s="4">
        <v>28.17</v>
      </c>
      <c r="T152" s="193">
        <f>IF(O152&lt;'Master Linear Model'!$B$8, (10^((O152-'Master Linear Model'!$B$2)/'Master Linear Model'!$A$2)),('Master Linear Model'!$B$7/2))</f>
        <v>10</v>
      </c>
      <c r="U152" s="193">
        <f>IF(P152&lt;'Master Linear Model'!$B$8, (10^((P152-'Master Linear Model'!$B$2)/'Master Linear Model'!$A$2)),('Master Linear Model'!$B$7/2))</f>
        <v>10</v>
      </c>
      <c r="V152" s="194">
        <f t="shared" si="8"/>
        <v>10</v>
      </c>
      <c r="W152" s="194">
        <f t="shared" si="9"/>
        <v>0</v>
      </c>
      <c r="X152" s="194">
        <f>V152/M152</f>
        <v>2</v>
      </c>
      <c r="Y152" s="194">
        <f>W152/M152</f>
        <v>0</v>
      </c>
      <c r="Z152" s="194">
        <f>(X152*L152)/I152</f>
        <v>4</v>
      </c>
      <c r="AA152" s="194">
        <f>(Y152*L152)/I152</f>
        <v>0</v>
      </c>
      <c r="AB152" s="194">
        <f t="shared" si="10"/>
        <v>400</v>
      </c>
      <c r="AC152" s="194">
        <f t="shared" si="11"/>
        <v>0</v>
      </c>
      <c r="AD152" t="s">
        <v>1047</v>
      </c>
      <c r="AE152">
        <v>2</v>
      </c>
      <c r="AH152" s="64" t="s">
        <v>72</v>
      </c>
      <c r="AI152" s="64" t="s">
        <v>72</v>
      </c>
      <c r="AJ152" s="200"/>
    </row>
    <row r="153" spans="1:36">
      <c r="A153" s="10" t="s">
        <v>1047</v>
      </c>
      <c r="B153" s="4" t="s">
        <v>42</v>
      </c>
      <c r="C153" s="5">
        <v>44341</v>
      </c>
      <c r="D153" s="5">
        <v>44348</v>
      </c>
      <c r="E153" s="4" t="s">
        <v>52</v>
      </c>
      <c r="F153" s="4"/>
      <c r="G153" s="4" t="s">
        <v>44</v>
      </c>
      <c r="H153" s="4" t="s">
        <v>45</v>
      </c>
      <c r="I153" s="4">
        <v>50</v>
      </c>
      <c r="J153" s="5">
        <v>44350</v>
      </c>
      <c r="K153" s="4" t="s">
        <v>46</v>
      </c>
      <c r="L153" s="4">
        <v>100</v>
      </c>
      <c r="M153" s="4">
        <v>5</v>
      </c>
      <c r="N153" s="5">
        <v>44350</v>
      </c>
      <c r="O153" s="6" t="s">
        <v>47</v>
      </c>
      <c r="P153" s="4">
        <v>37.770000000000003</v>
      </c>
      <c r="Q153" s="4">
        <v>29.62</v>
      </c>
      <c r="R153" s="4">
        <v>29.1</v>
      </c>
      <c r="T153" s="193">
        <f>IF(O153&lt;'Master Linear Model'!$B$8, (10^((O153-'Master Linear Model'!$B$2)/'Master Linear Model'!$A$2)),('Master Linear Model'!$B$7/2))</f>
        <v>10</v>
      </c>
      <c r="U153" s="193">
        <f>IF(P153&lt;'Master Linear Model'!$B$8, (10^((P153-'Master Linear Model'!$B$2)/'Master Linear Model'!$A$2)),('Master Linear Model'!$B$7/2))</f>
        <v>10</v>
      </c>
      <c r="V153" s="194">
        <f t="shared" si="8"/>
        <v>10</v>
      </c>
      <c r="W153" s="194">
        <f t="shared" si="9"/>
        <v>0</v>
      </c>
      <c r="X153" s="194">
        <f>V153/M153</f>
        <v>2</v>
      </c>
      <c r="Y153" s="194">
        <f>W153/M153</f>
        <v>0</v>
      </c>
      <c r="Z153" s="194">
        <f>(X153*L153)/I153</f>
        <v>4</v>
      </c>
      <c r="AA153" s="194">
        <f>(Y153*L153)/I153</f>
        <v>0</v>
      </c>
      <c r="AB153" s="194">
        <f t="shared" si="10"/>
        <v>400</v>
      </c>
      <c r="AC153" s="194">
        <f t="shared" si="11"/>
        <v>0</v>
      </c>
      <c r="AD153" t="s">
        <v>1047</v>
      </c>
      <c r="AE153">
        <v>2</v>
      </c>
      <c r="AH153" s="64" t="s">
        <v>72</v>
      </c>
      <c r="AI153" s="64" t="s">
        <v>72</v>
      </c>
      <c r="AJ153" s="200"/>
    </row>
    <row r="154" spans="1:36">
      <c r="A154" s="10" t="s">
        <v>1047</v>
      </c>
      <c r="B154" s="4" t="s">
        <v>42</v>
      </c>
      <c r="C154" s="5">
        <v>44341</v>
      </c>
      <c r="D154" s="5">
        <v>44348</v>
      </c>
      <c r="E154" s="4" t="s">
        <v>1077</v>
      </c>
      <c r="F154" s="4"/>
      <c r="G154" s="4" t="s">
        <v>44</v>
      </c>
      <c r="H154" s="4" t="s">
        <v>45</v>
      </c>
      <c r="I154" s="4">
        <v>50</v>
      </c>
      <c r="J154" s="5">
        <v>44350</v>
      </c>
      <c r="K154" s="4" t="s">
        <v>46</v>
      </c>
      <c r="L154" s="4">
        <v>100</v>
      </c>
      <c r="M154" s="4">
        <v>5</v>
      </c>
      <c r="N154" s="5">
        <v>44350</v>
      </c>
      <c r="O154" s="6">
        <v>36.78</v>
      </c>
      <c r="P154" s="4">
        <v>37.51</v>
      </c>
      <c r="Q154" s="4">
        <v>32.44</v>
      </c>
      <c r="R154" s="4">
        <v>32.11</v>
      </c>
      <c r="T154" s="193">
        <f>IF(O154&lt;'Master Linear Model'!$B$8, (10^((O154-'Master Linear Model'!$B$2)/'Master Linear Model'!$A$2)),('Master Linear Model'!$B$7/2))</f>
        <v>10</v>
      </c>
      <c r="U154" s="193">
        <f>IF(P154&lt;'Master Linear Model'!$B$8, (10^((P154-'Master Linear Model'!$B$2)/'Master Linear Model'!$A$2)),('Master Linear Model'!$B$7/2))</f>
        <v>10</v>
      </c>
      <c r="V154" s="194">
        <f t="shared" si="8"/>
        <v>10</v>
      </c>
      <c r="W154" s="194">
        <f t="shared" si="9"/>
        <v>0</v>
      </c>
      <c r="X154" s="194">
        <f>V154/M154</f>
        <v>2</v>
      </c>
      <c r="Y154" s="194">
        <f>W154/M154</f>
        <v>0</v>
      </c>
      <c r="Z154" s="194">
        <f>(X154*L154)/I154</f>
        <v>4</v>
      </c>
      <c r="AA154" s="194">
        <f>(Y154*L154)/I154</f>
        <v>0</v>
      </c>
      <c r="AB154" s="194">
        <f t="shared" si="10"/>
        <v>400</v>
      </c>
      <c r="AC154" s="194">
        <f t="shared" si="11"/>
        <v>0</v>
      </c>
      <c r="AD154" t="s">
        <v>1047</v>
      </c>
      <c r="AE154">
        <v>2</v>
      </c>
      <c r="AH154" s="64" t="s">
        <v>72</v>
      </c>
      <c r="AI154" s="64" t="s">
        <v>72</v>
      </c>
      <c r="AJ154" s="200"/>
    </row>
    <row r="155" spans="1:36">
      <c r="A155" s="10" t="s">
        <v>1047</v>
      </c>
      <c r="B155" s="4" t="s">
        <v>42</v>
      </c>
      <c r="C155" s="5">
        <v>44341</v>
      </c>
      <c r="D155" s="5">
        <v>44350</v>
      </c>
      <c r="E155" s="4" t="s">
        <v>50</v>
      </c>
      <c r="F155" s="4"/>
      <c r="G155" s="4" t="s">
        <v>44</v>
      </c>
      <c r="H155" s="4" t="s">
        <v>45</v>
      </c>
      <c r="I155" s="4">
        <v>50</v>
      </c>
      <c r="J155" s="5">
        <v>44350</v>
      </c>
      <c r="K155" s="4" t="s">
        <v>136</v>
      </c>
      <c r="L155" s="4">
        <v>100</v>
      </c>
      <c r="M155" s="4">
        <v>5</v>
      </c>
      <c r="N155" s="12">
        <v>44357</v>
      </c>
      <c r="O155" s="4">
        <v>37.07</v>
      </c>
      <c r="P155" s="4" t="s">
        <v>47</v>
      </c>
      <c r="Q155" s="6">
        <v>27.4</v>
      </c>
      <c r="R155" s="4">
        <v>27.43</v>
      </c>
      <c r="S155" s="10" t="s">
        <v>1097</v>
      </c>
      <c r="T155" s="193">
        <f>IF(O155&lt;'Master Linear Model'!$B$8, (10^((O155-'Master Linear Model'!$B$2)/'Master Linear Model'!$A$2)),('Master Linear Model'!$B$7/2))</f>
        <v>10</v>
      </c>
      <c r="U155" s="193">
        <f>IF(P155&lt;'Master Linear Model'!$B$8, (10^((P155-'Master Linear Model'!$B$2)/'Master Linear Model'!$A$2)),('Master Linear Model'!$B$7/2))</f>
        <v>10</v>
      </c>
      <c r="V155" s="194">
        <f t="shared" si="8"/>
        <v>10</v>
      </c>
      <c r="W155" s="194">
        <f t="shared" si="9"/>
        <v>0</v>
      </c>
      <c r="X155" s="194">
        <f>V155/M155</f>
        <v>2</v>
      </c>
      <c r="Y155" s="194">
        <f>W155/M155</f>
        <v>0</v>
      </c>
      <c r="Z155" s="194">
        <f>(X155*L155)/I155</f>
        <v>4</v>
      </c>
      <c r="AA155" s="194">
        <f>(Y155*L155)/I155</f>
        <v>0</v>
      </c>
      <c r="AB155" s="194">
        <f t="shared" si="10"/>
        <v>400</v>
      </c>
      <c r="AC155" s="194">
        <f t="shared" si="11"/>
        <v>0</v>
      </c>
      <c r="AD155" t="s">
        <v>1047</v>
      </c>
      <c r="AE155">
        <v>2</v>
      </c>
      <c r="AF155" t="s">
        <v>109</v>
      </c>
      <c r="AH155" s="64" t="s">
        <v>44</v>
      </c>
      <c r="AI155" s="64" t="s">
        <v>44</v>
      </c>
      <c r="AJ155" s="200"/>
    </row>
    <row r="156" spans="1:36">
      <c r="A156" s="10" t="s">
        <v>1047</v>
      </c>
      <c r="B156" s="4" t="s">
        <v>42</v>
      </c>
      <c r="C156" s="5">
        <v>44341</v>
      </c>
      <c r="D156" s="5">
        <v>44350</v>
      </c>
      <c r="E156" s="4" t="s">
        <v>50</v>
      </c>
      <c r="F156" s="4"/>
      <c r="G156" s="4" t="s">
        <v>44</v>
      </c>
      <c r="H156" s="4" t="s">
        <v>45</v>
      </c>
      <c r="I156" s="4">
        <v>200</v>
      </c>
      <c r="J156" s="5">
        <v>44350</v>
      </c>
      <c r="K156" s="4" t="s">
        <v>136</v>
      </c>
      <c r="L156" s="4">
        <v>100</v>
      </c>
      <c r="M156" s="4">
        <v>5</v>
      </c>
      <c r="N156" s="12">
        <v>44357</v>
      </c>
      <c r="O156" s="4" t="s">
        <v>47</v>
      </c>
      <c r="P156" s="4">
        <v>38.64</v>
      </c>
      <c r="Q156" s="4">
        <v>26.94</v>
      </c>
      <c r="R156" s="4">
        <v>27.19</v>
      </c>
      <c r="S156" s="10" t="s">
        <v>1098</v>
      </c>
      <c r="T156" s="193">
        <f>IF(O156&lt;'Master Linear Model'!$B$8, (10^((O156-'Master Linear Model'!$B$2)/'Master Linear Model'!$A$2)),('Master Linear Model'!$B$7/2))</f>
        <v>10</v>
      </c>
      <c r="U156" s="193">
        <f>IF(P156&lt;'Master Linear Model'!$B$8, (10^((P156-'Master Linear Model'!$B$2)/'Master Linear Model'!$A$2)),('Master Linear Model'!$B$7/2))</f>
        <v>10</v>
      </c>
      <c r="V156" s="194">
        <f t="shared" si="8"/>
        <v>10</v>
      </c>
      <c r="W156" s="194">
        <f t="shared" si="9"/>
        <v>0</v>
      </c>
      <c r="X156" s="194">
        <f>V156/M156</f>
        <v>2</v>
      </c>
      <c r="Y156" s="194">
        <f>W156/M156</f>
        <v>0</v>
      </c>
      <c r="Z156" s="194">
        <f>(X156*L156)/I156</f>
        <v>1</v>
      </c>
      <c r="AA156" s="194">
        <f>(Y156*L156)/I156</f>
        <v>0</v>
      </c>
      <c r="AB156" s="194">
        <f t="shared" si="10"/>
        <v>100</v>
      </c>
      <c r="AC156" s="194">
        <f t="shared" si="11"/>
        <v>0</v>
      </c>
      <c r="AD156" t="s">
        <v>1047</v>
      </c>
      <c r="AE156">
        <v>2</v>
      </c>
      <c r="AF156" t="s">
        <v>109</v>
      </c>
      <c r="AH156" s="64" t="s">
        <v>44</v>
      </c>
      <c r="AI156" s="64" t="s">
        <v>44</v>
      </c>
      <c r="AJ156" s="200"/>
    </row>
    <row r="157" spans="1:36">
      <c r="A157" s="10" t="s">
        <v>1050</v>
      </c>
      <c r="B157" s="4" t="s">
        <v>42</v>
      </c>
      <c r="C157" s="5">
        <v>44341</v>
      </c>
      <c r="D157" s="5">
        <v>44348</v>
      </c>
      <c r="E157" s="4" t="s">
        <v>52</v>
      </c>
      <c r="F157" s="4"/>
      <c r="G157" s="4" t="s">
        <v>44</v>
      </c>
      <c r="H157" s="4" t="s">
        <v>45</v>
      </c>
      <c r="I157" s="4">
        <v>300</v>
      </c>
      <c r="J157" s="5">
        <v>44350</v>
      </c>
      <c r="K157" s="4" t="s">
        <v>46</v>
      </c>
      <c r="L157" s="4">
        <v>100</v>
      </c>
      <c r="M157" s="4">
        <v>5</v>
      </c>
      <c r="N157" s="5">
        <v>44350</v>
      </c>
      <c r="O157" s="6">
        <v>34.67</v>
      </c>
      <c r="P157" s="4">
        <v>34.630000000000003</v>
      </c>
      <c r="Q157" s="6">
        <v>32.11</v>
      </c>
      <c r="R157" s="4">
        <v>32.24</v>
      </c>
      <c r="T157" s="193">
        <f>IF(O157&lt;'Master Linear Model'!$B$8, (10^((O157-'Master Linear Model'!$B$2)/'Master Linear Model'!$A$2)),('Master Linear Model'!$B$7/2))</f>
        <v>42.129729336665626</v>
      </c>
      <c r="U157" s="193">
        <f>IF(P157&lt;'Master Linear Model'!$B$8, (10^((P157-'Master Linear Model'!$B$2)/'Master Linear Model'!$A$2)),('Master Linear Model'!$B$7/2))</f>
        <v>43.207180238145988</v>
      </c>
      <c r="V157" s="194">
        <f t="shared" si="8"/>
        <v>42.668454787405807</v>
      </c>
      <c r="W157" s="194">
        <f t="shared" si="9"/>
        <v>0.76187283883232215</v>
      </c>
      <c r="X157" s="194">
        <f>V157/M157</f>
        <v>8.533690957481161</v>
      </c>
      <c r="Y157" s="194">
        <f>W157/M157</f>
        <v>0.15237456776646444</v>
      </c>
      <c r="Z157" s="194">
        <f>(X157*L157)/I157</f>
        <v>2.8445636524937203</v>
      </c>
      <c r="AA157" s="194">
        <f>(Y157*L157)/I157</f>
        <v>5.0791522588821476E-2</v>
      </c>
      <c r="AB157" s="194">
        <f t="shared" si="10"/>
        <v>284.45636524937203</v>
      </c>
      <c r="AC157" s="194">
        <f t="shared" si="11"/>
        <v>5.0791522588821474</v>
      </c>
      <c r="AD157" t="s">
        <v>1050</v>
      </c>
      <c r="AE157">
        <v>2</v>
      </c>
      <c r="AH157" s="64" t="s">
        <v>72</v>
      </c>
      <c r="AI157" s="64" t="s">
        <v>72</v>
      </c>
      <c r="AJ157" s="200"/>
    </row>
    <row r="158" spans="1:36">
      <c r="A158" s="10" t="s">
        <v>1052</v>
      </c>
      <c r="B158" s="4" t="s">
        <v>42</v>
      </c>
      <c r="C158" s="5">
        <v>44341</v>
      </c>
      <c r="D158" s="5">
        <v>44348</v>
      </c>
      <c r="E158" s="4" t="s">
        <v>52</v>
      </c>
      <c r="F158" s="4"/>
      <c r="G158" s="4" t="s">
        <v>44</v>
      </c>
      <c r="H158" s="4" t="s">
        <v>45</v>
      </c>
      <c r="I158" s="4">
        <v>300</v>
      </c>
      <c r="J158" s="5">
        <v>44350</v>
      </c>
      <c r="K158" s="4" t="s">
        <v>46</v>
      </c>
      <c r="L158" s="4">
        <v>100</v>
      </c>
      <c r="M158" s="4">
        <v>5</v>
      </c>
      <c r="N158" s="5">
        <v>44350</v>
      </c>
      <c r="O158" s="4">
        <v>36.22</v>
      </c>
      <c r="P158" s="4">
        <v>39.229999999999997</v>
      </c>
      <c r="Q158" s="4">
        <v>32.090000000000003</v>
      </c>
      <c r="R158" s="4">
        <v>32.22</v>
      </c>
      <c r="T158" s="193">
        <f>IF(O158&lt;'Master Linear Model'!$B$8, (10^((O158-'Master Linear Model'!$B$2)/'Master Linear Model'!$A$2)),('Master Linear Model'!$B$7/2))</f>
        <v>10</v>
      </c>
      <c r="U158" s="193">
        <f>IF(P158&lt;'Master Linear Model'!$B$8, (10^((P158-'Master Linear Model'!$B$2)/'Master Linear Model'!$A$2)),('Master Linear Model'!$B$7/2))</f>
        <v>10</v>
      </c>
      <c r="V158" s="194">
        <f t="shared" si="8"/>
        <v>10</v>
      </c>
      <c r="W158" s="194">
        <f t="shared" si="9"/>
        <v>0</v>
      </c>
      <c r="X158" s="194">
        <f>V158/M158</f>
        <v>2</v>
      </c>
      <c r="Y158" s="194">
        <f>W158/M158</f>
        <v>0</v>
      </c>
      <c r="Z158" s="194">
        <f>(X158*L158)/I158</f>
        <v>0.66666666666666663</v>
      </c>
      <c r="AA158" s="194">
        <f>(Y158*L158)/I158</f>
        <v>0</v>
      </c>
      <c r="AB158" s="194">
        <f t="shared" si="10"/>
        <v>66.666666666666657</v>
      </c>
      <c r="AC158" s="194">
        <f t="shared" si="11"/>
        <v>0</v>
      </c>
      <c r="AD158" t="s">
        <v>1052</v>
      </c>
      <c r="AE158">
        <v>2</v>
      </c>
      <c r="AH158" s="64" t="s">
        <v>72</v>
      </c>
      <c r="AI158" s="64" t="s">
        <v>72</v>
      </c>
      <c r="AJ158" s="200"/>
    </row>
    <row r="159" spans="1:36">
      <c r="A159" s="10" t="s">
        <v>1056</v>
      </c>
      <c r="B159" s="4" t="s">
        <v>42</v>
      </c>
      <c r="C159" s="5">
        <v>44341</v>
      </c>
      <c r="D159" s="5">
        <v>44348</v>
      </c>
      <c r="E159" s="4" t="s">
        <v>52</v>
      </c>
      <c r="F159" s="4"/>
      <c r="G159" s="4" t="s">
        <v>44</v>
      </c>
      <c r="H159" s="4" t="s">
        <v>45</v>
      </c>
      <c r="I159" s="4">
        <v>300</v>
      </c>
      <c r="J159" s="5">
        <v>44350</v>
      </c>
      <c r="K159" s="4" t="s">
        <v>46</v>
      </c>
      <c r="L159" s="4">
        <v>100</v>
      </c>
      <c r="M159" s="4">
        <v>5</v>
      </c>
      <c r="N159" s="5">
        <v>44350</v>
      </c>
      <c r="O159" s="6">
        <v>34.17</v>
      </c>
      <c r="P159" s="4">
        <v>33.94</v>
      </c>
      <c r="Q159" s="6">
        <v>32</v>
      </c>
      <c r="R159" s="4">
        <v>32.03</v>
      </c>
      <c r="T159" s="193">
        <f>IF(O159&lt;'Master Linear Model'!$B$8, (10^((O159-'Master Linear Model'!$B$2)/'Master Linear Model'!$A$2)),('Master Linear Model'!$B$7/2))</f>
        <v>57.766940076707833</v>
      </c>
      <c r="U159" s="193">
        <f>IF(P159&lt;'Master Linear Model'!$B$8, (10^((P159-'Master Linear Model'!$B$2)/'Master Linear Model'!$A$2)),('Master Linear Model'!$B$7/2))</f>
        <v>66.794558406662972</v>
      </c>
      <c r="V159" s="194">
        <f t="shared" si="8"/>
        <v>62.280749241685399</v>
      </c>
      <c r="W159" s="194">
        <f t="shared" si="9"/>
        <v>6.3834901390752545</v>
      </c>
      <c r="X159" s="194">
        <f>V159/M159</f>
        <v>12.45614984833708</v>
      </c>
      <c r="Y159" s="194">
        <f>W159/M159</f>
        <v>1.2766980278150508</v>
      </c>
      <c r="Z159" s="194">
        <f>(X159*L159)/I159</f>
        <v>4.1520499494456935</v>
      </c>
      <c r="AA159" s="194">
        <f>(Y159*L159)/I159</f>
        <v>0.42556600927168359</v>
      </c>
      <c r="AB159" s="194">
        <f t="shared" si="10"/>
        <v>415.20499494456936</v>
      </c>
      <c r="AC159" s="194">
        <f t="shared" si="11"/>
        <v>42.556600927168361</v>
      </c>
      <c r="AD159" t="s">
        <v>1056</v>
      </c>
      <c r="AE159">
        <v>2</v>
      </c>
      <c r="AH159" s="64" t="s">
        <v>72</v>
      </c>
      <c r="AI159" s="64" t="s">
        <v>72</v>
      </c>
      <c r="AJ159" s="200"/>
    </row>
    <row r="160" spans="1:36">
      <c r="A160" s="10" t="s">
        <v>1058</v>
      </c>
      <c r="B160" s="4" t="s">
        <v>42</v>
      </c>
      <c r="C160" s="5">
        <v>44341</v>
      </c>
      <c r="D160" s="5">
        <v>44348</v>
      </c>
      <c r="E160" s="4" t="s">
        <v>52</v>
      </c>
      <c r="F160" s="4"/>
      <c r="G160" s="4" t="s">
        <v>44</v>
      </c>
      <c r="H160" s="4" t="s">
        <v>45</v>
      </c>
      <c r="I160" s="4">
        <v>300</v>
      </c>
      <c r="J160" s="5">
        <v>44350</v>
      </c>
      <c r="K160" s="4" t="s">
        <v>46</v>
      </c>
      <c r="L160" s="4">
        <v>100</v>
      </c>
      <c r="M160" s="4">
        <v>5</v>
      </c>
      <c r="N160" s="5">
        <v>44350</v>
      </c>
      <c r="O160" s="4">
        <v>33.340000000000003</v>
      </c>
      <c r="P160" s="4">
        <v>33.03</v>
      </c>
      <c r="Q160" s="4">
        <v>32.25</v>
      </c>
      <c r="R160" s="4">
        <v>32.54</v>
      </c>
      <c r="T160" s="193">
        <f>IF(O160&lt;'Master Linear Model'!$B$8, (10^((O160-'Master Linear Model'!$B$2)/'Master Linear Model'!$A$2)),('Master Linear Model'!$B$7/2))</f>
        <v>97.555086062581651</v>
      </c>
      <c r="U160" s="193">
        <f>IF(P160&lt;'Master Linear Model'!$B$8, (10^((P160-'Master Linear Model'!$B$2)/'Master Linear Model'!$A$2)),('Master Linear Model'!$B$7/2))</f>
        <v>118.64410019969944</v>
      </c>
      <c r="V160" s="194">
        <f t="shared" si="8"/>
        <v>108.09959313114055</v>
      </c>
      <c r="W160" s="194">
        <f t="shared" si="9"/>
        <v>14.912184904894954</v>
      </c>
      <c r="X160" s="194">
        <f>V160/M160</f>
        <v>21.61991862622811</v>
      </c>
      <c r="Y160" s="194">
        <f>W160/M160</f>
        <v>2.9824369809789908</v>
      </c>
      <c r="Z160" s="194">
        <f>(X160*L160)/I160</f>
        <v>7.2066395420760365</v>
      </c>
      <c r="AA160" s="194">
        <f>(Y160*L160)/I160</f>
        <v>0.99414566032633023</v>
      </c>
      <c r="AB160" s="194">
        <f t="shared" si="10"/>
        <v>720.66395420760364</v>
      </c>
      <c r="AC160" s="194">
        <f t="shared" si="11"/>
        <v>99.414566032633019</v>
      </c>
      <c r="AD160" t="s">
        <v>1058</v>
      </c>
      <c r="AE160">
        <v>2</v>
      </c>
      <c r="AH160" s="64" t="s">
        <v>72</v>
      </c>
      <c r="AI160" s="64" t="s">
        <v>72</v>
      </c>
      <c r="AJ160" s="200"/>
    </row>
    <row r="161" spans="1:36">
      <c r="A161" s="10" t="s">
        <v>1058</v>
      </c>
      <c r="B161" s="4" t="s">
        <v>42</v>
      </c>
      <c r="C161" s="5">
        <v>44341</v>
      </c>
      <c r="D161" s="5">
        <v>44350</v>
      </c>
      <c r="E161" s="4" t="s">
        <v>50</v>
      </c>
      <c r="F161" s="4"/>
      <c r="G161" s="4" t="s">
        <v>44</v>
      </c>
      <c r="H161" s="4" t="s">
        <v>45</v>
      </c>
      <c r="I161" s="4">
        <v>50</v>
      </c>
      <c r="J161" s="5">
        <v>44350</v>
      </c>
      <c r="K161" s="4" t="s">
        <v>136</v>
      </c>
      <c r="L161" s="4">
        <v>100</v>
      </c>
      <c r="M161" s="4">
        <v>5</v>
      </c>
      <c r="N161" s="12">
        <v>44357</v>
      </c>
      <c r="O161" s="4">
        <v>35.1</v>
      </c>
      <c r="P161" s="4">
        <v>34.26</v>
      </c>
      <c r="Q161" s="4">
        <v>26.31</v>
      </c>
      <c r="R161" s="4">
        <v>26.51</v>
      </c>
      <c r="S161" s="10" t="s">
        <v>1099</v>
      </c>
      <c r="T161" s="193">
        <f>IF(O161&lt;'Master Linear Model'!$B$8, (10^((O161-'Master Linear Model'!$B$2)/'Master Linear Model'!$A$2)),('Master Linear Model'!$B$7/2))</f>
        <v>32.11372408869282</v>
      </c>
      <c r="U161" s="193">
        <f>IF(P161&lt;'Master Linear Model'!$B$8, (10^((P161-'Master Linear Model'!$B$2)/'Master Linear Model'!$A$2)),('Master Linear Model'!$B$7/2))</f>
        <v>54.576167944387194</v>
      </c>
      <c r="V161" s="194">
        <f t="shared" si="8"/>
        <v>43.344946016540007</v>
      </c>
      <c r="W161" s="194">
        <f t="shared" si="9"/>
        <v>15.883346372383604</v>
      </c>
      <c r="X161" s="194">
        <f>V161/M161</f>
        <v>8.6689892033080014</v>
      </c>
      <c r="Y161" s="194">
        <f>W161/M161</f>
        <v>3.1766692744767209</v>
      </c>
      <c r="Z161" s="194">
        <f>(X161*L161)/I161</f>
        <v>17.337978406616003</v>
      </c>
      <c r="AA161" s="194">
        <f>(Y161*L161)/I161</f>
        <v>6.3533385489534417</v>
      </c>
      <c r="AB161" s="194">
        <f t="shared" si="10"/>
        <v>1733.7978406616003</v>
      </c>
      <c r="AC161" s="194">
        <f t="shared" si="11"/>
        <v>635.33385489534419</v>
      </c>
      <c r="AD161" t="s">
        <v>1058</v>
      </c>
      <c r="AE161">
        <v>2</v>
      </c>
      <c r="AF161" t="s">
        <v>109</v>
      </c>
      <c r="AH161" s="64" t="s">
        <v>44</v>
      </c>
      <c r="AI161" s="64" t="s">
        <v>44</v>
      </c>
      <c r="AJ161" s="200"/>
    </row>
    <row r="162" spans="1:36">
      <c r="A162" s="10" t="s">
        <v>1058</v>
      </c>
      <c r="B162" s="4" t="s">
        <v>42</v>
      </c>
      <c r="C162" s="5">
        <v>44341</v>
      </c>
      <c r="D162" s="5">
        <v>44350</v>
      </c>
      <c r="E162" s="4" t="s">
        <v>50</v>
      </c>
      <c r="F162" s="4"/>
      <c r="G162" s="4" t="s">
        <v>44</v>
      </c>
      <c r="H162" s="4" t="s">
        <v>45</v>
      </c>
      <c r="I162" s="4">
        <v>200</v>
      </c>
      <c r="J162" s="5">
        <v>44350</v>
      </c>
      <c r="K162" s="4" t="s">
        <v>136</v>
      </c>
      <c r="L162" s="4">
        <v>100</v>
      </c>
      <c r="M162" s="4">
        <v>5</v>
      </c>
      <c r="N162" s="12">
        <v>44357</v>
      </c>
      <c r="O162" s="4">
        <v>35.96</v>
      </c>
      <c r="P162" s="4">
        <v>35.36</v>
      </c>
      <c r="Q162" s="4">
        <v>26.32</v>
      </c>
      <c r="R162" s="4">
        <v>26.43</v>
      </c>
      <c r="S162" s="10" t="s">
        <v>1100</v>
      </c>
      <c r="T162" s="193">
        <f>IF(O162&lt;'Master Linear Model'!$B$8, (10^((O162-'Master Linear Model'!$B$2)/'Master Linear Model'!$A$2)),('Master Linear Model'!$B$7/2))</f>
        <v>10</v>
      </c>
      <c r="U162" s="193">
        <f>IF(P162&lt;'Master Linear Model'!$B$8, (10^((P162-'Master Linear Model'!$B$2)/'Master Linear Model'!$A$2)),('Master Linear Model'!$B$7/2))</f>
        <v>27.25232192944695</v>
      </c>
      <c r="V162" s="194">
        <f t="shared" si="8"/>
        <v>18.626160964723475</v>
      </c>
      <c r="W162" s="194">
        <f t="shared" si="9"/>
        <v>12.199233827525321</v>
      </c>
      <c r="X162" s="194">
        <f>V162/M162</f>
        <v>3.725232192944695</v>
      </c>
      <c r="Y162" s="194">
        <f>W162/M162</f>
        <v>2.439846765505064</v>
      </c>
      <c r="Z162" s="194">
        <f>(X162*L162)/I162</f>
        <v>1.8626160964723477</v>
      </c>
      <c r="AA162" s="194">
        <f>(Y162*L162)/I162</f>
        <v>1.219923382752532</v>
      </c>
      <c r="AB162" s="194">
        <f t="shared" si="10"/>
        <v>186.26160964723476</v>
      </c>
      <c r="AC162" s="194">
        <f t="shared" si="11"/>
        <v>121.9923382752532</v>
      </c>
      <c r="AD162" t="s">
        <v>1058</v>
      </c>
      <c r="AE162">
        <v>2</v>
      </c>
      <c r="AF162" t="s">
        <v>109</v>
      </c>
      <c r="AH162" s="64" t="s">
        <v>44</v>
      </c>
      <c r="AI162" s="64" t="s">
        <v>44</v>
      </c>
      <c r="AJ162" s="200"/>
    </row>
    <row r="163" spans="1:36" s="31" customFormat="1">
      <c r="A163" s="27" t="s">
        <v>1064</v>
      </c>
      <c r="B163" s="28" t="s">
        <v>42</v>
      </c>
      <c r="C163" s="29">
        <v>44341</v>
      </c>
      <c r="D163" s="29">
        <v>44348</v>
      </c>
      <c r="E163" s="28" t="s">
        <v>52</v>
      </c>
      <c r="F163" s="28"/>
      <c r="G163" s="28" t="s">
        <v>44</v>
      </c>
      <c r="H163" s="41" t="s">
        <v>45</v>
      </c>
      <c r="I163" s="28">
        <v>300</v>
      </c>
      <c r="J163" s="29">
        <v>44350</v>
      </c>
      <c r="K163" s="28" t="s">
        <v>46</v>
      </c>
      <c r="L163" s="28">
        <v>100</v>
      </c>
      <c r="M163" s="4">
        <v>5</v>
      </c>
      <c r="N163" s="29">
        <v>44350</v>
      </c>
      <c r="O163" s="28" t="s">
        <v>47</v>
      </c>
      <c r="P163" s="28" t="s">
        <v>47</v>
      </c>
      <c r="Q163" s="28">
        <v>33.340000000000003</v>
      </c>
      <c r="R163" s="28">
        <v>32.65</v>
      </c>
      <c r="S163" s="27"/>
      <c r="T163" s="193">
        <f>IF(O163&lt;'Master Linear Model'!$B$8, (10^((O163-'Master Linear Model'!$B$2)/'Master Linear Model'!$A$2)),('Master Linear Model'!$B$7/2))</f>
        <v>10</v>
      </c>
      <c r="U163" s="193">
        <f>IF(P163&lt;'Master Linear Model'!$B$8, (10^((P163-'Master Linear Model'!$B$2)/'Master Linear Model'!$A$2)),('Master Linear Model'!$B$7/2))</f>
        <v>10</v>
      </c>
      <c r="V163" s="194">
        <f t="shared" si="8"/>
        <v>10</v>
      </c>
      <c r="W163" s="194">
        <f t="shared" si="9"/>
        <v>0</v>
      </c>
      <c r="X163" s="194">
        <f>V163/M163</f>
        <v>2</v>
      </c>
      <c r="Y163" s="194">
        <f>W163/M163</f>
        <v>0</v>
      </c>
      <c r="Z163" s="194">
        <f>(X163*L163)/I163</f>
        <v>0.66666666666666663</v>
      </c>
      <c r="AA163" s="194">
        <f>(Y163*L163)/I163</f>
        <v>0</v>
      </c>
      <c r="AB163" s="194">
        <f t="shared" si="10"/>
        <v>66.666666666666657</v>
      </c>
      <c r="AC163" s="194">
        <f t="shared" si="11"/>
        <v>0</v>
      </c>
      <c r="AD163" s="31" t="s">
        <v>1064</v>
      </c>
      <c r="AE163" s="31">
        <v>2</v>
      </c>
      <c r="AH163" s="64" t="s">
        <v>72</v>
      </c>
      <c r="AI163" s="64" t="s">
        <v>72</v>
      </c>
      <c r="AJ163" s="200"/>
    </row>
    <row r="164" spans="1:36">
      <c r="A164" s="10" t="s">
        <v>1047</v>
      </c>
      <c r="B164" s="4" t="s">
        <v>42</v>
      </c>
      <c r="C164" s="19">
        <v>44355</v>
      </c>
      <c r="D164" s="5">
        <v>44358</v>
      </c>
      <c r="E164" s="4" t="s">
        <v>52</v>
      </c>
      <c r="F164" s="4"/>
      <c r="G164" s="4" t="s">
        <v>44</v>
      </c>
      <c r="H164" s="4" t="s">
        <v>45</v>
      </c>
      <c r="I164" s="4">
        <v>150</v>
      </c>
      <c r="J164" s="5">
        <v>44356</v>
      </c>
      <c r="K164" s="4" t="s">
        <v>46</v>
      </c>
      <c r="L164" s="4">
        <v>100</v>
      </c>
      <c r="M164" s="4">
        <v>5</v>
      </c>
      <c r="N164" s="12">
        <v>44362</v>
      </c>
      <c r="O164" s="6">
        <v>38.200000000000003</v>
      </c>
      <c r="P164" s="4">
        <v>37.380000000000003</v>
      </c>
      <c r="Q164" s="6">
        <v>33.6</v>
      </c>
      <c r="R164" s="4">
        <v>36.28</v>
      </c>
      <c r="T164" s="193">
        <f>IF(O164&lt;'Master Linear Model'!$B$8, (10^((O164-'Master Linear Model'!$B$2)/'Master Linear Model'!$A$2)),('Master Linear Model'!$B$7/2))</f>
        <v>10</v>
      </c>
      <c r="U164" s="193">
        <f>IF(P164&lt;'Master Linear Model'!$B$8, (10^((P164-'Master Linear Model'!$B$2)/'Master Linear Model'!$A$2)),('Master Linear Model'!$B$7/2))</f>
        <v>10</v>
      </c>
      <c r="V164" s="194">
        <f t="shared" si="8"/>
        <v>10</v>
      </c>
      <c r="W164" s="194">
        <f t="shared" si="9"/>
        <v>0</v>
      </c>
      <c r="X164" s="194">
        <f>V164/M164</f>
        <v>2</v>
      </c>
      <c r="Y164" s="194">
        <f>W164/M164</f>
        <v>0</v>
      </c>
      <c r="Z164" s="194">
        <f>(X164*L164)/I164</f>
        <v>1.3333333333333333</v>
      </c>
      <c r="AA164" s="194">
        <f>(Y164*L164)/I164</f>
        <v>0</v>
      </c>
      <c r="AB164" s="194">
        <f t="shared" si="10"/>
        <v>133.33333333333331</v>
      </c>
      <c r="AC164" s="194">
        <f t="shared" si="11"/>
        <v>0</v>
      </c>
      <c r="AD164" t="s">
        <v>1047</v>
      </c>
      <c r="AE164">
        <v>2</v>
      </c>
      <c r="AH164" s="64" t="s">
        <v>72</v>
      </c>
      <c r="AI164" s="64" t="s">
        <v>72</v>
      </c>
      <c r="AJ164" s="200"/>
    </row>
    <row r="165" spans="1:36">
      <c r="A165" s="10" t="s">
        <v>1050</v>
      </c>
      <c r="B165" s="4" t="s">
        <v>42</v>
      </c>
      <c r="C165" s="5">
        <v>44355</v>
      </c>
      <c r="D165" s="5">
        <v>44356</v>
      </c>
      <c r="E165" s="4" t="s">
        <v>52</v>
      </c>
      <c r="F165" s="4"/>
      <c r="G165" s="4" t="s">
        <v>44</v>
      </c>
      <c r="H165" s="4" t="s">
        <v>45</v>
      </c>
      <c r="I165" s="4">
        <v>150</v>
      </c>
      <c r="J165" s="5">
        <v>44356</v>
      </c>
      <c r="K165" s="4" t="s">
        <v>46</v>
      </c>
      <c r="L165" s="4">
        <v>100</v>
      </c>
      <c r="M165" s="4">
        <v>5</v>
      </c>
      <c r="N165" s="12">
        <v>44357</v>
      </c>
      <c r="O165" s="4">
        <v>36.04</v>
      </c>
      <c r="P165" s="4">
        <v>35.64</v>
      </c>
      <c r="Q165" s="4">
        <v>28.53</v>
      </c>
      <c r="R165" s="4">
        <v>28.4</v>
      </c>
      <c r="T165" s="193">
        <f>IF(O165&lt;'Master Linear Model'!$B$8, (10^((O165-'Master Linear Model'!$B$2)/'Master Linear Model'!$A$2)),('Master Linear Model'!$B$7/2))</f>
        <v>10</v>
      </c>
      <c r="U165" s="193">
        <f>IF(P165&lt;'Master Linear Model'!$B$8, (10^((P165-'Master Linear Model'!$B$2)/'Master Linear Model'!$A$2)),('Master Linear Model'!$B$7/2))</f>
        <v>22.836667132526664</v>
      </c>
      <c r="V165" s="194">
        <f t="shared" si="8"/>
        <v>16.418333566263332</v>
      </c>
      <c r="W165" s="194">
        <f t="shared" si="9"/>
        <v>9.0768943772440771</v>
      </c>
      <c r="X165" s="194">
        <f>V165/M165</f>
        <v>3.2836667132526665</v>
      </c>
      <c r="Y165" s="194">
        <f>W165/M165</f>
        <v>1.8153788754488154</v>
      </c>
      <c r="Z165" s="194">
        <f>(X165*L165)/I165</f>
        <v>2.1891111421684442</v>
      </c>
      <c r="AA165" s="194">
        <f>(Y165*L165)/I165</f>
        <v>1.2102525836325435</v>
      </c>
      <c r="AB165" s="194">
        <f t="shared" si="10"/>
        <v>218.91111421684442</v>
      </c>
      <c r="AC165" s="194">
        <f t="shared" si="11"/>
        <v>121.02525836325435</v>
      </c>
      <c r="AD165" t="s">
        <v>1050</v>
      </c>
      <c r="AE165">
        <v>2</v>
      </c>
      <c r="AF165" t="s">
        <v>109</v>
      </c>
      <c r="AH165" s="64" t="s">
        <v>44</v>
      </c>
      <c r="AI165" s="64" t="s">
        <v>44</v>
      </c>
      <c r="AJ165" s="200"/>
    </row>
    <row r="166" spans="1:36">
      <c r="A166" s="10" t="s">
        <v>1052</v>
      </c>
      <c r="B166" s="4" t="s">
        <v>42</v>
      </c>
      <c r="C166" s="5">
        <v>44355</v>
      </c>
      <c r="D166" s="5">
        <v>44355</v>
      </c>
      <c r="E166" s="4" t="s">
        <v>52</v>
      </c>
      <c r="F166" s="4"/>
      <c r="G166" s="4" t="s">
        <v>44</v>
      </c>
      <c r="H166" s="4" t="s">
        <v>45</v>
      </c>
      <c r="I166" s="4">
        <v>150</v>
      </c>
      <c r="J166" s="5">
        <v>44356</v>
      </c>
      <c r="K166" s="4" t="s">
        <v>46</v>
      </c>
      <c r="L166" s="4">
        <v>100</v>
      </c>
      <c r="M166" s="4">
        <v>5</v>
      </c>
      <c r="N166" s="12">
        <v>44368</v>
      </c>
      <c r="O166" s="4" t="s">
        <v>47</v>
      </c>
      <c r="P166" s="4">
        <v>37.270000000000003</v>
      </c>
      <c r="Q166" s="4">
        <v>27.55</v>
      </c>
      <c r="R166" s="4">
        <v>26.43</v>
      </c>
      <c r="T166" s="193">
        <f>IF(O166&lt;'Master Linear Model'!$B$8, (10^((O166-'Master Linear Model'!$B$2)/'Master Linear Model'!$A$2)),('Master Linear Model'!$B$7/2))</f>
        <v>10</v>
      </c>
      <c r="U166" s="193">
        <f>IF(P166&lt;'Master Linear Model'!$B$8, (10^((P166-'Master Linear Model'!$B$2)/'Master Linear Model'!$A$2)),('Master Linear Model'!$B$7/2))</f>
        <v>10</v>
      </c>
      <c r="V166" s="194">
        <f t="shared" si="8"/>
        <v>10</v>
      </c>
      <c r="W166" s="194">
        <f t="shared" si="9"/>
        <v>0</v>
      </c>
      <c r="X166" s="194">
        <f>V166/M166</f>
        <v>2</v>
      </c>
      <c r="Y166" s="194">
        <f>W166/M166</f>
        <v>0</v>
      </c>
      <c r="Z166" s="194">
        <f>(X166*L166)/I166</f>
        <v>1.3333333333333333</v>
      </c>
      <c r="AA166" s="194">
        <f>(Y166*L166)/I166</f>
        <v>0</v>
      </c>
      <c r="AB166" s="194">
        <f t="shared" si="10"/>
        <v>133.33333333333331</v>
      </c>
      <c r="AC166" s="194">
        <f t="shared" si="11"/>
        <v>0</v>
      </c>
      <c r="AD166" t="s">
        <v>1052</v>
      </c>
      <c r="AE166">
        <v>2</v>
      </c>
      <c r="AF166" t="s">
        <v>120</v>
      </c>
      <c r="AH166" s="64" t="s">
        <v>44</v>
      </c>
      <c r="AI166" s="64" t="s">
        <v>44</v>
      </c>
      <c r="AJ166" s="200"/>
    </row>
    <row r="167" spans="1:36">
      <c r="A167" s="10" t="s">
        <v>1056</v>
      </c>
      <c r="B167" s="4" t="s">
        <v>42</v>
      </c>
      <c r="C167" s="5">
        <v>44355</v>
      </c>
      <c r="D167" s="5">
        <v>44356</v>
      </c>
      <c r="E167" s="4" t="s">
        <v>52</v>
      </c>
      <c r="F167" s="4"/>
      <c r="G167" s="4" t="s">
        <v>44</v>
      </c>
      <c r="H167" s="4" t="s">
        <v>45</v>
      </c>
      <c r="I167" s="4">
        <v>150</v>
      </c>
      <c r="J167" s="5">
        <v>44356</v>
      </c>
      <c r="K167" s="4" t="s">
        <v>46</v>
      </c>
      <c r="L167" s="4">
        <v>100</v>
      </c>
      <c r="M167" s="4">
        <v>5</v>
      </c>
      <c r="N167" s="12">
        <v>44357</v>
      </c>
      <c r="O167" s="4" t="s">
        <v>47</v>
      </c>
      <c r="P167" s="4" t="s">
        <v>47</v>
      </c>
      <c r="Q167" s="4">
        <v>30.89</v>
      </c>
      <c r="R167" s="6">
        <v>30.8</v>
      </c>
      <c r="T167" s="193">
        <f>IF(O167&lt;'Master Linear Model'!$B$8, (10^((O167-'Master Linear Model'!$B$2)/'Master Linear Model'!$A$2)),('Master Linear Model'!$B$7/2))</f>
        <v>10</v>
      </c>
      <c r="U167" s="193">
        <f>IF(P167&lt;'Master Linear Model'!$B$8, (10^((P167-'Master Linear Model'!$B$2)/'Master Linear Model'!$A$2)),('Master Linear Model'!$B$7/2))</f>
        <v>10</v>
      </c>
      <c r="V167" s="194">
        <f t="shared" si="8"/>
        <v>10</v>
      </c>
      <c r="W167" s="194">
        <f t="shared" si="9"/>
        <v>0</v>
      </c>
      <c r="X167" s="194">
        <f>V167/M167</f>
        <v>2</v>
      </c>
      <c r="Y167" s="194">
        <f>W167/M167</f>
        <v>0</v>
      </c>
      <c r="Z167" s="194">
        <f>(X167*L167)/I167</f>
        <v>1.3333333333333333</v>
      </c>
      <c r="AA167" s="194">
        <f>(Y167*L167)/I167</f>
        <v>0</v>
      </c>
      <c r="AB167" s="194">
        <f t="shared" si="10"/>
        <v>133.33333333333331</v>
      </c>
      <c r="AC167" s="194">
        <f t="shared" si="11"/>
        <v>0</v>
      </c>
      <c r="AD167" t="s">
        <v>1056</v>
      </c>
      <c r="AE167">
        <v>2</v>
      </c>
      <c r="AF167" t="s">
        <v>109</v>
      </c>
      <c r="AH167" s="64" t="s">
        <v>44</v>
      </c>
      <c r="AI167" s="64" t="s">
        <v>44</v>
      </c>
      <c r="AJ167" s="200"/>
    </row>
    <row r="168" spans="1:36">
      <c r="A168" s="10" t="s">
        <v>1058</v>
      </c>
      <c r="B168" s="4" t="s">
        <v>42</v>
      </c>
      <c r="C168" s="5">
        <v>44355</v>
      </c>
      <c r="D168" s="5">
        <v>44356</v>
      </c>
      <c r="E168" s="4" t="s">
        <v>52</v>
      </c>
      <c r="F168" s="4"/>
      <c r="G168" s="4" t="s">
        <v>44</v>
      </c>
      <c r="H168" s="4" t="s">
        <v>45</v>
      </c>
      <c r="I168" s="4">
        <v>150</v>
      </c>
      <c r="J168" s="5">
        <v>44356</v>
      </c>
      <c r="K168" s="4" t="s">
        <v>46</v>
      </c>
      <c r="L168" s="4">
        <v>100</v>
      </c>
      <c r="M168" s="4">
        <v>5</v>
      </c>
      <c r="N168" s="12">
        <v>44357</v>
      </c>
      <c r="O168" s="4">
        <v>36.119999999999997</v>
      </c>
      <c r="P168" s="4">
        <v>36.58</v>
      </c>
      <c r="Q168" s="4">
        <v>29.01</v>
      </c>
      <c r="R168" s="4">
        <v>29.02</v>
      </c>
      <c r="T168" s="193">
        <f>IF(O168&lt;'Master Linear Model'!$B$8, (10^((O168-'Master Linear Model'!$B$2)/'Master Linear Model'!$A$2)),('Master Linear Model'!$B$7/2))</f>
        <v>10</v>
      </c>
      <c r="U168" s="193">
        <f>IF(P168&lt;'Master Linear Model'!$B$8, (10^((P168-'Master Linear Model'!$B$2)/'Master Linear Model'!$A$2)),('Master Linear Model'!$B$7/2))</f>
        <v>10</v>
      </c>
      <c r="V168" s="194">
        <f t="shared" si="8"/>
        <v>10</v>
      </c>
      <c r="W168" s="194">
        <f t="shared" si="9"/>
        <v>0</v>
      </c>
      <c r="X168" s="194">
        <f>V168/M168</f>
        <v>2</v>
      </c>
      <c r="Y168" s="194">
        <f>W168/M168</f>
        <v>0</v>
      </c>
      <c r="Z168" s="194">
        <f>(X168*L168)/I168</f>
        <v>1.3333333333333333</v>
      </c>
      <c r="AA168" s="194">
        <f>(Y168*L168)/I168</f>
        <v>0</v>
      </c>
      <c r="AB168" s="194">
        <f t="shared" si="10"/>
        <v>133.33333333333331</v>
      </c>
      <c r="AC168" s="194">
        <f t="shared" si="11"/>
        <v>0</v>
      </c>
      <c r="AD168" t="s">
        <v>1058</v>
      </c>
      <c r="AE168">
        <v>2</v>
      </c>
      <c r="AF168" t="s">
        <v>109</v>
      </c>
      <c r="AH168" s="64" t="s">
        <v>44</v>
      </c>
      <c r="AI168" s="64" t="s">
        <v>44</v>
      </c>
      <c r="AJ168" s="200"/>
    </row>
    <row r="169" spans="1:36" s="31" customFormat="1">
      <c r="A169" s="27" t="s">
        <v>1064</v>
      </c>
      <c r="B169" s="28" t="s">
        <v>42</v>
      </c>
      <c r="C169" s="29">
        <v>44355</v>
      </c>
      <c r="D169" s="29">
        <v>44355</v>
      </c>
      <c r="E169" s="28" t="s">
        <v>52</v>
      </c>
      <c r="F169" s="28"/>
      <c r="G169" s="28" t="s">
        <v>44</v>
      </c>
      <c r="H169" s="41" t="s">
        <v>45</v>
      </c>
      <c r="I169" s="28">
        <v>150</v>
      </c>
      <c r="J169" s="29">
        <v>44356</v>
      </c>
      <c r="K169" s="28" t="s">
        <v>46</v>
      </c>
      <c r="L169" s="28">
        <v>100</v>
      </c>
      <c r="M169" s="4">
        <v>5</v>
      </c>
      <c r="N169" s="30">
        <v>44368</v>
      </c>
      <c r="O169" s="28">
        <v>35.07</v>
      </c>
      <c r="P169" s="28">
        <v>35.06</v>
      </c>
      <c r="Q169" s="28">
        <v>27.33</v>
      </c>
      <c r="R169" s="28">
        <v>27.19</v>
      </c>
      <c r="S169" s="27"/>
      <c r="T169" s="193">
        <f>IF(O169&lt;'Master Linear Model'!$B$8, (10^((O169-'Master Linear Model'!$B$2)/'Master Linear Model'!$A$2)),('Master Linear Model'!$B$7/2))</f>
        <v>32.727747315167115</v>
      </c>
      <c r="U169" s="193">
        <f>IF(P169&lt;'Master Linear Model'!$B$8, (10^((P169-'Master Linear Model'!$B$2)/'Master Linear Model'!$A$2)),('Master Linear Model'!$B$7/2))</f>
        <v>32.935019680049486</v>
      </c>
      <c r="V169" s="194">
        <f t="shared" si="8"/>
        <v>32.8313834976083</v>
      </c>
      <c r="W169" s="194">
        <f t="shared" si="9"/>
        <v>0.14656369476089703</v>
      </c>
      <c r="X169" s="194">
        <f>V169/M169</f>
        <v>6.5662766995216604</v>
      </c>
      <c r="Y169" s="194">
        <f>W169/M169</f>
        <v>2.9312738952179406E-2</v>
      </c>
      <c r="Z169" s="194">
        <f>(X169*L169)/I169</f>
        <v>4.3775177996811063</v>
      </c>
      <c r="AA169" s="194">
        <f>(Y169*L169)/I169</f>
        <v>1.9541825968119604E-2</v>
      </c>
      <c r="AB169" s="194">
        <f t="shared" si="10"/>
        <v>437.75177996811061</v>
      </c>
      <c r="AC169" s="194">
        <f t="shared" si="11"/>
        <v>1.9541825968119604</v>
      </c>
      <c r="AD169" s="31" t="s">
        <v>1064</v>
      </c>
      <c r="AE169" s="31">
        <v>2</v>
      </c>
      <c r="AF169" s="31" t="s">
        <v>120</v>
      </c>
      <c r="AH169" s="64" t="s">
        <v>44</v>
      </c>
      <c r="AI169" s="64" t="s">
        <v>44</v>
      </c>
      <c r="AJ169" s="200"/>
    </row>
    <row r="170" spans="1:36">
      <c r="A170" s="10" t="s">
        <v>1047</v>
      </c>
      <c r="B170" s="4" t="s">
        <v>42</v>
      </c>
      <c r="C170" s="5">
        <v>44362</v>
      </c>
      <c r="D170" s="5">
        <v>44362</v>
      </c>
      <c r="E170" s="4" t="s">
        <v>52</v>
      </c>
      <c r="F170" s="4"/>
      <c r="G170" s="4" t="s">
        <v>44</v>
      </c>
      <c r="H170" s="4" t="s">
        <v>45</v>
      </c>
      <c r="I170" s="4">
        <v>150</v>
      </c>
      <c r="J170" s="5">
        <v>44362</v>
      </c>
      <c r="K170" s="4" t="s">
        <v>46</v>
      </c>
      <c r="L170" s="4">
        <v>100</v>
      </c>
      <c r="M170" s="4">
        <v>5</v>
      </c>
      <c r="N170" s="12">
        <v>44364</v>
      </c>
      <c r="O170" s="4">
        <v>36.770000000000003</v>
      </c>
      <c r="P170" s="4" t="s">
        <v>47</v>
      </c>
      <c r="Q170" s="4">
        <v>29.56</v>
      </c>
      <c r="R170" s="4">
        <v>29.55</v>
      </c>
      <c r="T170" s="193">
        <f>IF(O170&lt;'Master Linear Model'!$B$8, (10^((O170-'Master Linear Model'!$B$2)/'Master Linear Model'!$A$2)),('Master Linear Model'!$B$7/2))</f>
        <v>10</v>
      </c>
      <c r="U170" s="193">
        <f>IF(P170&lt;'Master Linear Model'!$B$8, (10^((P170-'Master Linear Model'!$B$2)/'Master Linear Model'!$A$2)),('Master Linear Model'!$B$7/2))</f>
        <v>10</v>
      </c>
      <c r="V170" s="194">
        <f t="shared" si="8"/>
        <v>10</v>
      </c>
      <c r="W170" s="194">
        <f t="shared" si="9"/>
        <v>0</v>
      </c>
      <c r="X170" s="194">
        <f>V170/M170</f>
        <v>2</v>
      </c>
      <c r="Y170" s="194">
        <f>W170/M170</f>
        <v>0</v>
      </c>
      <c r="Z170" s="194">
        <f>(X170*L170)/I170</f>
        <v>1.3333333333333333</v>
      </c>
      <c r="AA170" s="194">
        <f>(Y170*L170)/I170</f>
        <v>0</v>
      </c>
      <c r="AB170" s="194">
        <f t="shared" si="10"/>
        <v>133.33333333333331</v>
      </c>
      <c r="AC170" s="194">
        <f t="shared" si="11"/>
        <v>0</v>
      </c>
      <c r="AD170" t="s">
        <v>1047</v>
      </c>
      <c r="AE170">
        <v>2</v>
      </c>
      <c r="AF170" t="s">
        <v>122</v>
      </c>
      <c r="AH170" s="64" t="s">
        <v>44</v>
      </c>
      <c r="AI170" s="64" t="s">
        <v>44</v>
      </c>
      <c r="AJ170" s="200"/>
    </row>
    <row r="171" spans="1:36">
      <c r="A171" s="10" t="s">
        <v>1047</v>
      </c>
      <c r="B171" s="4" t="s">
        <v>42</v>
      </c>
      <c r="C171" s="5">
        <v>44362</v>
      </c>
      <c r="D171" s="5">
        <v>44362</v>
      </c>
      <c r="E171" s="4" t="s">
        <v>50</v>
      </c>
      <c r="F171" s="4"/>
      <c r="G171" s="4" t="s">
        <v>44</v>
      </c>
      <c r="H171" s="4" t="s">
        <v>45</v>
      </c>
      <c r="I171" s="4">
        <v>40</v>
      </c>
      <c r="J171" s="5">
        <v>44365</v>
      </c>
      <c r="K171" s="4" t="s">
        <v>50</v>
      </c>
      <c r="L171" s="4">
        <v>60</v>
      </c>
      <c r="M171" s="4">
        <v>5</v>
      </c>
      <c r="N171" s="12">
        <v>44370</v>
      </c>
      <c r="O171" s="4" t="s">
        <v>47</v>
      </c>
      <c r="P171" s="4">
        <v>37.35</v>
      </c>
      <c r="Q171" s="4">
        <v>25.75</v>
      </c>
      <c r="R171" s="4">
        <v>25.78</v>
      </c>
      <c r="T171" s="193">
        <f>IF(O171&lt;'Master Linear Model'!$B$8, (10^((O171-'Master Linear Model'!$B$2)/'Master Linear Model'!$A$2)),('Master Linear Model'!$B$7/2))</f>
        <v>10</v>
      </c>
      <c r="U171" s="193">
        <f>IF(P171&lt;'Master Linear Model'!$B$8, (10^((P171-'Master Linear Model'!$B$2)/'Master Linear Model'!$A$2)),('Master Linear Model'!$B$7/2))</f>
        <v>10</v>
      </c>
      <c r="V171" s="194">
        <f t="shared" si="8"/>
        <v>10</v>
      </c>
      <c r="W171" s="194">
        <f t="shared" si="9"/>
        <v>0</v>
      </c>
      <c r="X171" s="194">
        <f>V171/M171</f>
        <v>2</v>
      </c>
      <c r="Y171" s="194">
        <f>W171/M171</f>
        <v>0</v>
      </c>
      <c r="Z171" s="194">
        <f>(X171*L171)/I171</f>
        <v>3</v>
      </c>
      <c r="AA171" s="194">
        <f>(Y171*L171)/I171</f>
        <v>0</v>
      </c>
      <c r="AB171" s="194">
        <f t="shared" si="10"/>
        <v>300</v>
      </c>
      <c r="AC171" s="194">
        <f t="shared" si="11"/>
        <v>0</v>
      </c>
      <c r="AD171" t="s">
        <v>1047</v>
      </c>
      <c r="AE171">
        <v>2</v>
      </c>
      <c r="AF171" t="s">
        <v>128</v>
      </c>
      <c r="AH171" s="64" t="s">
        <v>44</v>
      </c>
      <c r="AI171" s="64" t="s">
        <v>44</v>
      </c>
      <c r="AJ171" s="200"/>
    </row>
    <row r="172" spans="1:36">
      <c r="A172" s="10" t="s">
        <v>1050</v>
      </c>
      <c r="B172" s="4" t="s">
        <v>42</v>
      </c>
      <c r="C172" s="5">
        <v>44362</v>
      </c>
      <c r="D172" s="5">
        <v>44362</v>
      </c>
      <c r="E172" s="4" t="s">
        <v>52</v>
      </c>
      <c r="F172" s="4"/>
      <c r="G172" s="4" t="s">
        <v>44</v>
      </c>
      <c r="H172" s="4" t="s">
        <v>45</v>
      </c>
      <c r="I172" s="4">
        <v>150</v>
      </c>
      <c r="J172" s="5">
        <v>44362</v>
      </c>
      <c r="K172" s="4" t="s">
        <v>46</v>
      </c>
      <c r="L172" s="4">
        <v>100</v>
      </c>
      <c r="M172" s="4">
        <v>5</v>
      </c>
      <c r="N172" s="12">
        <v>44364</v>
      </c>
      <c r="O172" s="4">
        <v>39.24</v>
      </c>
      <c r="P172" s="4">
        <v>39.01</v>
      </c>
      <c r="Q172" s="4">
        <v>29.22</v>
      </c>
      <c r="R172" s="4">
        <v>31.89</v>
      </c>
      <c r="T172" s="193">
        <f>IF(O172&lt;'Master Linear Model'!$B$8, (10^((O172-'Master Linear Model'!$B$2)/'Master Linear Model'!$A$2)),('Master Linear Model'!$B$7/2))</f>
        <v>10</v>
      </c>
      <c r="U172" s="193">
        <f>IF(P172&lt;'Master Linear Model'!$B$8, (10^((P172-'Master Linear Model'!$B$2)/'Master Linear Model'!$A$2)),('Master Linear Model'!$B$7/2))</f>
        <v>10</v>
      </c>
      <c r="V172" s="194">
        <f t="shared" si="8"/>
        <v>10</v>
      </c>
      <c r="W172" s="194">
        <f t="shared" si="9"/>
        <v>0</v>
      </c>
      <c r="X172" s="194">
        <f>V172/M172</f>
        <v>2</v>
      </c>
      <c r="Y172" s="194">
        <f>W172/M172</f>
        <v>0</v>
      </c>
      <c r="Z172" s="194">
        <f>(X172*L172)/I172</f>
        <v>1.3333333333333333</v>
      </c>
      <c r="AA172" s="194">
        <f>(Y172*L172)/I172</f>
        <v>0</v>
      </c>
      <c r="AB172" s="194">
        <f t="shared" si="10"/>
        <v>133.33333333333331</v>
      </c>
      <c r="AC172" s="194">
        <f t="shared" si="11"/>
        <v>0</v>
      </c>
      <c r="AD172" t="s">
        <v>1050</v>
      </c>
      <c r="AE172">
        <v>2</v>
      </c>
      <c r="AF172" t="s">
        <v>122</v>
      </c>
      <c r="AH172" s="64" t="s">
        <v>44</v>
      </c>
      <c r="AI172" s="64" t="s">
        <v>44</v>
      </c>
      <c r="AJ172" s="200"/>
    </row>
    <row r="173" spans="1:36">
      <c r="A173" s="10" t="s">
        <v>1050</v>
      </c>
      <c r="B173" s="4" t="s">
        <v>42</v>
      </c>
      <c r="C173" s="5">
        <v>44362</v>
      </c>
      <c r="D173" s="5">
        <v>44362</v>
      </c>
      <c r="E173" s="4" t="s">
        <v>50</v>
      </c>
      <c r="F173" s="4"/>
      <c r="G173" s="4" t="s">
        <v>44</v>
      </c>
      <c r="H173" s="4" t="s">
        <v>45</v>
      </c>
      <c r="I173" s="4">
        <v>40</v>
      </c>
      <c r="J173" s="5">
        <v>44365</v>
      </c>
      <c r="K173" s="4" t="s">
        <v>50</v>
      </c>
      <c r="L173" s="4">
        <v>60</v>
      </c>
      <c r="M173" s="4">
        <v>5</v>
      </c>
      <c r="N173" s="12">
        <v>44370</v>
      </c>
      <c r="O173" s="4" t="s">
        <v>47</v>
      </c>
      <c r="P173" s="4" t="s">
        <v>47</v>
      </c>
      <c r="Q173" s="4">
        <v>25.88</v>
      </c>
      <c r="R173" s="4">
        <v>25.88</v>
      </c>
      <c r="T173" s="193">
        <f>IF(O173&lt;'Master Linear Model'!$B$8, (10^((O173-'Master Linear Model'!$B$2)/'Master Linear Model'!$A$2)),('Master Linear Model'!$B$7/2))</f>
        <v>10</v>
      </c>
      <c r="U173" s="193">
        <f>IF(P173&lt;'Master Linear Model'!$B$8, (10^((P173-'Master Linear Model'!$B$2)/'Master Linear Model'!$A$2)),('Master Linear Model'!$B$7/2))</f>
        <v>10</v>
      </c>
      <c r="V173" s="194">
        <f t="shared" si="8"/>
        <v>10</v>
      </c>
      <c r="W173" s="194">
        <f t="shared" si="9"/>
        <v>0</v>
      </c>
      <c r="X173" s="194">
        <f>V173/M173</f>
        <v>2</v>
      </c>
      <c r="Y173" s="194">
        <f>W173/M173</f>
        <v>0</v>
      </c>
      <c r="Z173" s="194">
        <f>(X173*L173)/I173</f>
        <v>3</v>
      </c>
      <c r="AA173" s="194">
        <f>(Y173*L173)/I173</f>
        <v>0</v>
      </c>
      <c r="AB173" s="194">
        <f t="shared" si="10"/>
        <v>300</v>
      </c>
      <c r="AC173" s="194">
        <f t="shared" si="11"/>
        <v>0</v>
      </c>
      <c r="AD173" t="s">
        <v>1050</v>
      </c>
      <c r="AE173">
        <v>2</v>
      </c>
      <c r="AF173" t="s">
        <v>128</v>
      </c>
      <c r="AH173" s="64" t="s">
        <v>44</v>
      </c>
      <c r="AI173" s="64" t="s">
        <v>44</v>
      </c>
      <c r="AJ173" s="200"/>
    </row>
    <row r="174" spans="1:36">
      <c r="A174" s="10" t="s">
        <v>1052</v>
      </c>
      <c r="B174" s="4" t="s">
        <v>42</v>
      </c>
      <c r="C174" s="5">
        <v>44362</v>
      </c>
      <c r="D174" s="5">
        <v>44362</v>
      </c>
      <c r="E174" s="4" t="s">
        <v>52</v>
      </c>
      <c r="F174" s="4"/>
      <c r="G174" s="4" t="s">
        <v>44</v>
      </c>
      <c r="H174" s="4" t="s">
        <v>45</v>
      </c>
      <c r="I174" s="4">
        <v>150</v>
      </c>
      <c r="J174" s="5">
        <v>44362</v>
      </c>
      <c r="K174" s="4" t="s">
        <v>46</v>
      </c>
      <c r="L174" s="4">
        <v>100</v>
      </c>
      <c r="M174" s="4">
        <v>5</v>
      </c>
      <c r="N174" s="12">
        <v>44368</v>
      </c>
      <c r="O174" s="4" t="s">
        <v>47</v>
      </c>
      <c r="P174" s="4" t="s">
        <v>47</v>
      </c>
      <c r="Q174" s="4">
        <v>28.95</v>
      </c>
      <c r="R174" s="4">
        <v>27.72</v>
      </c>
      <c r="T174" s="193">
        <f>IF(O174&lt;'Master Linear Model'!$B$8, (10^((O174-'Master Linear Model'!$B$2)/'Master Linear Model'!$A$2)),('Master Linear Model'!$B$7/2))</f>
        <v>10</v>
      </c>
      <c r="U174" s="193">
        <f>IF(P174&lt;'Master Linear Model'!$B$8, (10^((P174-'Master Linear Model'!$B$2)/'Master Linear Model'!$A$2)),('Master Linear Model'!$B$7/2))</f>
        <v>10</v>
      </c>
      <c r="V174" s="194">
        <f t="shared" si="8"/>
        <v>10</v>
      </c>
      <c r="W174" s="194">
        <f t="shared" si="9"/>
        <v>0</v>
      </c>
      <c r="X174" s="194">
        <f>V174/M174</f>
        <v>2</v>
      </c>
      <c r="Y174" s="194">
        <f>W174/M174</f>
        <v>0</v>
      </c>
      <c r="Z174" s="194">
        <f>(X174*L174)/I174</f>
        <v>1.3333333333333333</v>
      </c>
      <c r="AA174" s="194">
        <f>(Y174*L174)/I174</f>
        <v>0</v>
      </c>
      <c r="AB174" s="194">
        <f t="shared" si="10"/>
        <v>133.33333333333331</v>
      </c>
      <c r="AC174" s="194">
        <f t="shared" si="11"/>
        <v>0</v>
      </c>
      <c r="AD174" t="s">
        <v>1052</v>
      </c>
      <c r="AE174">
        <v>2</v>
      </c>
      <c r="AF174" t="s">
        <v>120</v>
      </c>
      <c r="AH174" s="64" t="s">
        <v>44</v>
      </c>
      <c r="AI174" s="64" t="s">
        <v>44</v>
      </c>
      <c r="AJ174" s="200"/>
    </row>
    <row r="175" spans="1:36">
      <c r="A175" s="10" t="s">
        <v>1052</v>
      </c>
      <c r="B175" s="4" t="s">
        <v>42</v>
      </c>
      <c r="C175" s="5">
        <v>44362</v>
      </c>
      <c r="D175" s="5">
        <v>44362</v>
      </c>
      <c r="E175" s="4" t="s">
        <v>50</v>
      </c>
      <c r="F175" s="4"/>
      <c r="G175" s="4" t="s">
        <v>44</v>
      </c>
      <c r="H175" s="4" t="s">
        <v>45</v>
      </c>
      <c r="I175" s="4">
        <v>40</v>
      </c>
      <c r="J175" s="5">
        <v>44365</v>
      </c>
      <c r="K175" s="4" t="s">
        <v>50</v>
      </c>
      <c r="L175" s="4">
        <v>60</v>
      </c>
      <c r="M175" s="4">
        <v>5</v>
      </c>
      <c r="N175" s="12">
        <v>44370</v>
      </c>
      <c r="O175" s="4" t="s">
        <v>47</v>
      </c>
      <c r="P175" s="4" t="s">
        <v>47</v>
      </c>
      <c r="Q175" s="4">
        <v>32.07</v>
      </c>
      <c r="R175" s="4">
        <v>24.79</v>
      </c>
      <c r="T175" s="193">
        <f>IF(O175&lt;'Master Linear Model'!$B$8, (10^((O175-'Master Linear Model'!$B$2)/'Master Linear Model'!$A$2)),('Master Linear Model'!$B$7/2))</f>
        <v>10</v>
      </c>
      <c r="U175" s="193">
        <f>IF(P175&lt;'Master Linear Model'!$B$8, (10^((P175-'Master Linear Model'!$B$2)/'Master Linear Model'!$A$2)),('Master Linear Model'!$B$7/2))</f>
        <v>10</v>
      </c>
      <c r="V175" s="194">
        <f t="shared" si="8"/>
        <v>10</v>
      </c>
      <c r="W175" s="194">
        <f t="shared" si="9"/>
        <v>0</v>
      </c>
      <c r="X175" s="194">
        <f>V175/M175</f>
        <v>2</v>
      </c>
      <c r="Y175" s="194">
        <f>W175/M175</f>
        <v>0</v>
      </c>
      <c r="Z175" s="194">
        <f>(X175*L175)/I175</f>
        <v>3</v>
      </c>
      <c r="AA175" s="194">
        <f>(Y175*L175)/I175</f>
        <v>0</v>
      </c>
      <c r="AB175" s="194">
        <f t="shared" si="10"/>
        <v>300</v>
      </c>
      <c r="AC175" s="194">
        <f t="shared" si="11"/>
        <v>0</v>
      </c>
      <c r="AD175" t="s">
        <v>1052</v>
      </c>
      <c r="AE175">
        <v>2</v>
      </c>
      <c r="AF175" t="s">
        <v>128</v>
      </c>
      <c r="AH175" s="64" t="s">
        <v>44</v>
      </c>
      <c r="AI175" s="64" t="s">
        <v>44</v>
      </c>
      <c r="AJ175" s="200"/>
    </row>
    <row r="176" spans="1:36">
      <c r="A176" s="10" t="s">
        <v>1056</v>
      </c>
      <c r="B176" s="4" t="s">
        <v>42</v>
      </c>
      <c r="C176" s="5">
        <v>44362</v>
      </c>
      <c r="D176" s="5">
        <v>44362</v>
      </c>
      <c r="E176" s="4" t="s">
        <v>52</v>
      </c>
      <c r="F176" s="4"/>
      <c r="G176" s="4" t="s">
        <v>44</v>
      </c>
      <c r="H176" s="4" t="s">
        <v>45</v>
      </c>
      <c r="I176" s="4">
        <v>150</v>
      </c>
      <c r="J176" s="5">
        <v>44362</v>
      </c>
      <c r="K176" s="4" t="s">
        <v>46</v>
      </c>
      <c r="L176" s="4">
        <v>100</v>
      </c>
      <c r="M176" s="4">
        <v>5</v>
      </c>
      <c r="N176" s="12">
        <v>44364</v>
      </c>
      <c r="O176" s="4" t="s">
        <v>47</v>
      </c>
      <c r="P176" s="4" t="s">
        <v>47</v>
      </c>
      <c r="Q176" s="4">
        <v>30.76</v>
      </c>
      <c r="R176" s="4">
        <v>32.33</v>
      </c>
      <c r="T176" s="193">
        <f>IF(O176&lt;'Master Linear Model'!$B$8, (10^((O176-'Master Linear Model'!$B$2)/'Master Linear Model'!$A$2)),('Master Linear Model'!$B$7/2))</f>
        <v>10</v>
      </c>
      <c r="U176" s="193">
        <f>IF(P176&lt;'Master Linear Model'!$B$8, (10^((P176-'Master Linear Model'!$B$2)/'Master Linear Model'!$A$2)),('Master Linear Model'!$B$7/2))</f>
        <v>10</v>
      </c>
      <c r="V176" s="194">
        <f t="shared" si="8"/>
        <v>10</v>
      </c>
      <c r="W176" s="194">
        <f t="shared" si="9"/>
        <v>0</v>
      </c>
      <c r="X176" s="194">
        <f>V176/M176</f>
        <v>2</v>
      </c>
      <c r="Y176" s="194">
        <f>W176/M176</f>
        <v>0</v>
      </c>
      <c r="Z176" s="194">
        <f>(X176*L176)/I176</f>
        <v>1.3333333333333333</v>
      </c>
      <c r="AA176" s="194">
        <f>(Y176*L176)/I176</f>
        <v>0</v>
      </c>
      <c r="AB176" s="194">
        <f t="shared" si="10"/>
        <v>133.33333333333331</v>
      </c>
      <c r="AC176" s="194">
        <f t="shared" si="11"/>
        <v>0</v>
      </c>
      <c r="AD176" t="s">
        <v>1056</v>
      </c>
      <c r="AE176">
        <v>2</v>
      </c>
      <c r="AF176" t="s">
        <v>122</v>
      </c>
      <c r="AH176" s="64" t="s">
        <v>44</v>
      </c>
      <c r="AI176" s="64" t="s">
        <v>44</v>
      </c>
      <c r="AJ176" s="200"/>
    </row>
    <row r="177" spans="1:36">
      <c r="A177" s="10" t="s">
        <v>1056</v>
      </c>
      <c r="B177" s="4" t="s">
        <v>42</v>
      </c>
      <c r="C177" s="5">
        <v>44362</v>
      </c>
      <c r="D177" s="5">
        <v>44362</v>
      </c>
      <c r="E177" s="4" t="s">
        <v>50</v>
      </c>
      <c r="F177" s="4"/>
      <c r="G177" s="4" t="s">
        <v>44</v>
      </c>
      <c r="H177" s="4" t="s">
        <v>45</v>
      </c>
      <c r="I177" s="4">
        <v>40</v>
      </c>
      <c r="J177" s="5">
        <v>44365</v>
      </c>
      <c r="K177" s="4" t="s">
        <v>50</v>
      </c>
      <c r="L177" s="4">
        <v>60</v>
      </c>
      <c r="M177" s="4">
        <v>5</v>
      </c>
      <c r="N177" s="12">
        <v>44370</v>
      </c>
      <c r="O177" s="4" t="s">
        <v>47</v>
      </c>
      <c r="P177" s="4" t="s">
        <v>47</v>
      </c>
      <c r="Q177" s="4">
        <v>23.82</v>
      </c>
      <c r="R177" s="4">
        <v>23.61</v>
      </c>
      <c r="T177" s="193">
        <f>IF(O177&lt;'Master Linear Model'!$B$8, (10^((O177-'Master Linear Model'!$B$2)/'Master Linear Model'!$A$2)),('Master Linear Model'!$B$7/2))</f>
        <v>10</v>
      </c>
      <c r="U177" s="193">
        <f>IF(P177&lt;'Master Linear Model'!$B$8, (10^((P177-'Master Linear Model'!$B$2)/'Master Linear Model'!$A$2)),('Master Linear Model'!$B$7/2))</f>
        <v>10</v>
      </c>
      <c r="V177" s="194">
        <f t="shared" si="8"/>
        <v>10</v>
      </c>
      <c r="W177" s="194">
        <f t="shared" si="9"/>
        <v>0</v>
      </c>
      <c r="X177" s="194">
        <f>V177/M177</f>
        <v>2</v>
      </c>
      <c r="Y177" s="194">
        <f>W177/M177</f>
        <v>0</v>
      </c>
      <c r="Z177" s="194">
        <f>(X177*L177)/I177</f>
        <v>3</v>
      </c>
      <c r="AA177" s="194">
        <f>(Y177*L177)/I177</f>
        <v>0</v>
      </c>
      <c r="AB177" s="194">
        <f t="shared" si="10"/>
        <v>300</v>
      </c>
      <c r="AC177" s="194">
        <f t="shared" si="11"/>
        <v>0</v>
      </c>
      <c r="AD177" t="s">
        <v>1056</v>
      </c>
      <c r="AE177">
        <v>2</v>
      </c>
      <c r="AF177" t="s">
        <v>128</v>
      </c>
      <c r="AH177" s="64" t="s">
        <v>44</v>
      </c>
      <c r="AI177" s="64" t="s">
        <v>44</v>
      </c>
      <c r="AJ177" s="200"/>
    </row>
    <row r="178" spans="1:36">
      <c r="A178" s="10" t="s">
        <v>1058</v>
      </c>
      <c r="B178" s="4" t="s">
        <v>42</v>
      </c>
      <c r="C178" s="5">
        <v>44362</v>
      </c>
      <c r="D178" s="5">
        <v>44362</v>
      </c>
      <c r="E178" s="4" t="s">
        <v>52</v>
      </c>
      <c r="F178" s="4"/>
      <c r="G178" s="4" t="s">
        <v>44</v>
      </c>
      <c r="H178" s="4" t="s">
        <v>45</v>
      </c>
      <c r="I178" s="4">
        <v>150</v>
      </c>
      <c r="J178" s="5">
        <v>44362</v>
      </c>
      <c r="K178" s="4" t="s">
        <v>46</v>
      </c>
      <c r="L178" s="4">
        <v>100</v>
      </c>
      <c r="M178" s="4">
        <v>5</v>
      </c>
      <c r="N178" s="12">
        <v>44364</v>
      </c>
      <c r="O178" s="4">
        <v>34.130000000000003</v>
      </c>
      <c r="P178" s="4">
        <v>34.549999999999997</v>
      </c>
      <c r="Q178" s="4">
        <v>30.58</v>
      </c>
      <c r="R178" s="4">
        <v>30.92</v>
      </c>
      <c r="T178" s="193">
        <f>IF(O178&lt;'Master Linear Model'!$B$8, (10^((O178-'Master Linear Model'!$B$2)/'Master Linear Model'!$A$2)),('Master Linear Model'!$B$7/2))</f>
        <v>59.244306360360667</v>
      </c>
      <c r="U178" s="193">
        <f>IF(P178&lt;'Master Linear Model'!$B$8, (10^((P178-'Master Linear Model'!$B$2)/'Master Linear Model'!$A$2)),('Master Linear Model'!$B$7/2))</f>
        <v>45.445452880489796</v>
      </c>
      <c r="V178" s="194">
        <f t="shared" si="8"/>
        <v>52.344879620425232</v>
      </c>
      <c r="W178" s="194">
        <f t="shared" si="9"/>
        <v>9.7572628682162978</v>
      </c>
      <c r="X178" s="194">
        <f>V178/M178</f>
        <v>10.468975924085047</v>
      </c>
      <c r="Y178" s="194">
        <f>W178/M178</f>
        <v>1.9514525736432595</v>
      </c>
      <c r="Z178" s="194">
        <f>(X178*L178)/I178</f>
        <v>6.9793172827233656</v>
      </c>
      <c r="AA178" s="194">
        <f>(Y178*L178)/I178</f>
        <v>1.3009683824288396</v>
      </c>
      <c r="AB178" s="194">
        <f t="shared" si="10"/>
        <v>697.93172827233661</v>
      </c>
      <c r="AC178" s="194">
        <f t="shared" si="11"/>
        <v>130.09683824288396</v>
      </c>
      <c r="AD178" t="s">
        <v>1058</v>
      </c>
      <c r="AE178">
        <v>2</v>
      </c>
      <c r="AF178" t="s">
        <v>122</v>
      </c>
      <c r="AH178" s="64" t="s">
        <v>44</v>
      </c>
      <c r="AI178" s="64" t="s">
        <v>44</v>
      </c>
      <c r="AJ178" s="200"/>
    </row>
    <row r="179" spans="1:36">
      <c r="A179" s="10" t="s">
        <v>1058</v>
      </c>
      <c r="B179" s="4" t="s">
        <v>42</v>
      </c>
      <c r="C179" s="5">
        <v>44362</v>
      </c>
      <c r="D179" s="5">
        <v>44362</v>
      </c>
      <c r="E179" s="4" t="s">
        <v>50</v>
      </c>
      <c r="F179" s="4"/>
      <c r="G179" s="4" t="s">
        <v>44</v>
      </c>
      <c r="H179" s="4" t="s">
        <v>45</v>
      </c>
      <c r="I179" s="4">
        <v>40</v>
      </c>
      <c r="J179" s="5">
        <v>44365</v>
      </c>
      <c r="K179" s="4" t="s">
        <v>50</v>
      </c>
      <c r="L179" s="4">
        <v>60</v>
      </c>
      <c r="M179" s="4">
        <v>5</v>
      </c>
      <c r="N179" s="12">
        <v>44370</v>
      </c>
      <c r="O179" s="4" t="s">
        <v>47</v>
      </c>
      <c r="P179" s="4">
        <v>36.44</v>
      </c>
      <c r="Q179" s="6">
        <v>23.3</v>
      </c>
      <c r="R179" s="4">
        <v>23.44</v>
      </c>
      <c r="T179" s="193">
        <f>IF(O179&lt;'Master Linear Model'!$B$8, (10^((O179-'Master Linear Model'!$B$2)/'Master Linear Model'!$A$2)),('Master Linear Model'!$B$7/2))</f>
        <v>10</v>
      </c>
      <c r="U179" s="193">
        <f>IF(P179&lt;'Master Linear Model'!$B$8, (10^((P179-'Master Linear Model'!$B$2)/'Master Linear Model'!$A$2)),('Master Linear Model'!$B$7/2))</f>
        <v>10</v>
      </c>
      <c r="V179" s="194">
        <f t="shared" si="8"/>
        <v>10</v>
      </c>
      <c r="W179" s="194">
        <f t="shared" si="9"/>
        <v>0</v>
      </c>
      <c r="X179" s="194">
        <f>V179/M179</f>
        <v>2</v>
      </c>
      <c r="Y179" s="194">
        <f>W179/M179</f>
        <v>0</v>
      </c>
      <c r="Z179" s="194">
        <f>(X179*L179)/I179</f>
        <v>3</v>
      </c>
      <c r="AA179" s="194">
        <f>(Y179*L179)/I179</f>
        <v>0</v>
      </c>
      <c r="AB179" s="194">
        <f t="shared" si="10"/>
        <v>300</v>
      </c>
      <c r="AC179" s="194">
        <f t="shared" si="11"/>
        <v>0</v>
      </c>
      <c r="AD179" t="s">
        <v>1058</v>
      </c>
      <c r="AE179">
        <v>2</v>
      </c>
      <c r="AF179" t="s">
        <v>128</v>
      </c>
      <c r="AH179" s="64" t="s">
        <v>44</v>
      </c>
      <c r="AI179" s="64" t="s">
        <v>44</v>
      </c>
      <c r="AJ179" s="200"/>
    </row>
    <row r="180" spans="1:36">
      <c r="A180" s="10" t="s">
        <v>1064</v>
      </c>
      <c r="B180" s="4" t="s">
        <v>42</v>
      </c>
      <c r="C180" s="5">
        <v>44362</v>
      </c>
      <c r="D180" s="5">
        <v>44362</v>
      </c>
      <c r="E180" s="4" t="s">
        <v>52</v>
      </c>
      <c r="F180" s="4"/>
      <c r="G180" s="4" t="s">
        <v>44</v>
      </c>
      <c r="H180" s="4" t="s">
        <v>45</v>
      </c>
      <c r="I180" s="4">
        <v>150</v>
      </c>
      <c r="J180" s="5">
        <v>44362</v>
      </c>
      <c r="K180" s="4" t="s">
        <v>46</v>
      </c>
      <c r="L180" s="4">
        <v>100</v>
      </c>
      <c r="M180" s="4">
        <v>5</v>
      </c>
      <c r="N180" s="12">
        <v>44364</v>
      </c>
      <c r="O180" s="4">
        <v>36.520000000000003</v>
      </c>
      <c r="P180" s="4">
        <v>35.94</v>
      </c>
      <c r="Q180" s="4">
        <v>29.73</v>
      </c>
      <c r="R180" s="4">
        <v>29.36</v>
      </c>
      <c r="T180" s="193">
        <f>IF(O180&lt;'Master Linear Model'!$B$8, (10^((O180-'Master Linear Model'!$B$2)/'Master Linear Model'!$A$2)),('Master Linear Model'!$B$7/2))</f>
        <v>10</v>
      </c>
      <c r="U180" s="193">
        <f>IF(P180&lt;'Master Linear Model'!$B$8, (10^((P180-'Master Linear Model'!$B$2)/'Master Linear Model'!$A$2)),('Master Linear Model'!$B$7/2))</f>
        <v>10</v>
      </c>
      <c r="V180" s="194">
        <f t="shared" si="8"/>
        <v>10</v>
      </c>
      <c r="W180" s="194">
        <f t="shared" si="9"/>
        <v>0</v>
      </c>
      <c r="X180" s="194">
        <f>V180/M180</f>
        <v>2</v>
      </c>
      <c r="Y180" s="194">
        <f>W180/M180</f>
        <v>0</v>
      </c>
      <c r="Z180" s="194">
        <f>(X180*L180)/I180</f>
        <v>1.3333333333333333</v>
      </c>
      <c r="AA180" s="194">
        <f>(Y180*L180)/I180</f>
        <v>0</v>
      </c>
      <c r="AB180" s="194">
        <f t="shared" si="10"/>
        <v>133.33333333333331</v>
      </c>
      <c r="AC180" s="194">
        <f t="shared" si="11"/>
        <v>0</v>
      </c>
      <c r="AD180" t="s">
        <v>1101</v>
      </c>
      <c r="AE180">
        <v>2</v>
      </c>
      <c r="AF180" t="s">
        <v>122</v>
      </c>
      <c r="AH180" s="64" t="s">
        <v>44</v>
      </c>
      <c r="AI180" s="64" t="s">
        <v>44</v>
      </c>
      <c r="AJ180" s="200"/>
    </row>
    <row r="181" spans="1:36" s="31" customFormat="1">
      <c r="A181" s="27" t="s">
        <v>1064</v>
      </c>
      <c r="B181" s="28" t="s">
        <v>42</v>
      </c>
      <c r="C181" s="29">
        <v>44362</v>
      </c>
      <c r="D181" s="29">
        <v>44362</v>
      </c>
      <c r="E181" s="28" t="s">
        <v>50</v>
      </c>
      <c r="F181" s="28"/>
      <c r="G181" s="28" t="s">
        <v>44</v>
      </c>
      <c r="H181" s="41" t="s">
        <v>45</v>
      </c>
      <c r="I181" s="28">
        <v>40</v>
      </c>
      <c r="J181" s="29">
        <v>44365</v>
      </c>
      <c r="K181" s="28" t="s">
        <v>50</v>
      </c>
      <c r="L181" s="28">
        <v>60</v>
      </c>
      <c r="M181" s="4">
        <v>5</v>
      </c>
      <c r="N181" s="30">
        <v>44370</v>
      </c>
      <c r="O181" s="28" t="s">
        <v>47</v>
      </c>
      <c r="P181" s="28" t="s">
        <v>47</v>
      </c>
      <c r="Q181" s="28">
        <v>25.12</v>
      </c>
      <c r="R181" s="28">
        <v>24.71</v>
      </c>
      <c r="S181" s="27"/>
      <c r="T181" s="193">
        <f>IF(O181&lt;'Master Linear Model'!$B$8, (10^((O181-'Master Linear Model'!$B$2)/'Master Linear Model'!$A$2)),('Master Linear Model'!$B$7/2))</f>
        <v>10</v>
      </c>
      <c r="U181" s="193">
        <f>IF(P181&lt;'Master Linear Model'!$B$8, (10^((P181-'Master Linear Model'!$B$2)/'Master Linear Model'!$A$2)),('Master Linear Model'!$B$7/2))</f>
        <v>10</v>
      </c>
      <c r="V181" s="194">
        <f t="shared" si="8"/>
        <v>10</v>
      </c>
      <c r="W181" s="194">
        <f t="shared" si="9"/>
        <v>0</v>
      </c>
      <c r="X181" s="194">
        <f>V181/M181</f>
        <v>2</v>
      </c>
      <c r="Y181" s="194">
        <f>W181/M181</f>
        <v>0</v>
      </c>
      <c r="Z181" s="194">
        <f>(X181*L181)/I181</f>
        <v>3</v>
      </c>
      <c r="AA181" s="194">
        <f>(Y181*L181)/I181</f>
        <v>0</v>
      </c>
      <c r="AB181" s="194">
        <f t="shared" si="10"/>
        <v>300</v>
      </c>
      <c r="AC181" s="194">
        <f t="shared" si="11"/>
        <v>0</v>
      </c>
      <c r="AD181" s="31" t="s">
        <v>1064</v>
      </c>
      <c r="AE181" s="31">
        <v>2</v>
      </c>
      <c r="AF181" s="31" t="s">
        <v>128</v>
      </c>
      <c r="AH181" s="64" t="s">
        <v>44</v>
      </c>
      <c r="AI181" s="64" t="s">
        <v>44</v>
      </c>
      <c r="AJ181" s="200"/>
    </row>
    <row r="182" spans="1:36">
      <c r="A182" s="10" t="s">
        <v>1047</v>
      </c>
      <c r="B182" s="4" t="s">
        <v>42</v>
      </c>
      <c r="C182" s="5">
        <v>44369</v>
      </c>
      <c r="D182" s="5">
        <v>44369</v>
      </c>
      <c r="E182" s="4" t="s">
        <v>52</v>
      </c>
      <c r="F182" s="4"/>
      <c r="G182" s="4" t="s">
        <v>44</v>
      </c>
      <c r="H182" s="4" t="s">
        <v>45</v>
      </c>
      <c r="I182" s="4">
        <v>150</v>
      </c>
      <c r="J182" s="5">
        <v>44370</v>
      </c>
      <c r="K182" s="4" t="s">
        <v>46</v>
      </c>
      <c r="L182" s="4">
        <v>100</v>
      </c>
      <c r="M182" s="4">
        <v>5</v>
      </c>
      <c r="N182" s="12">
        <v>44372</v>
      </c>
      <c r="O182" s="4" t="s">
        <v>47</v>
      </c>
      <c r="P182" s="4" t="s">
        <v>47</v>
      </c>
      <c r="Q182" s="4">
        <v>27.26</v>
      </c>
      <c r="R182" s="4">
        <v>34.44</v>
      </c>
      <c r="T182" s="193">
        <f>IF(O182&lt;'Master Linear Model'!$B$8, (10^((O182-'Master Linear Model'!$B$2)/'Master Linear Model'!$A$2)),('Master Linear Model'!$B$7/2))</f>
        <v>10</v>
      </c>
      <c r="U182" s="193">
        <f>IF(P182&lt;'Master Linear Model'!$B$8, (10^((P182-'Master Linear Model'!$B$2)/'Master Linear Model'!$A$2)),('Master Linear Model'!$B$7/2))</f>
        <v>10</v>
      </c>
      <c r="V182" s="194">
        <f t="shared" si="8"/>
        <v>10</v>
      </c>
      <c r="W182" s="194">
        <f t="shared" si="9"/>
        <v>0</v>
      </c>
      <c r="X182" s="194">
        <f>V182/M182</f>
        <v>2</v>
      </c>
      <c r="Y182" s="194">
        <f>W182/M182</f>
        <v>0</v>
      </c>
      <c r="Z182" s="194">
        <f>(X182*L182)/I182</f>
        <v>1.3333333333333333</v>
      </c>
      <c r="AA182" s="194">
        <f>(Y182*L182)/I182</f>
        <v>0</v>
      </c>
      <c r="AB182" s="194">
        <f t="shared" si="10"/>
        <v>133.33333333333331</v>
      </c>
      <c r="AC182" s="194">
        <f t="shared" si="11"/>
        <v>0</v>
      </c>
      <c r="AD182" t="s">
        <v>1047</v>
      </c>
      <c r="AE182">
        <v>2</v>
      </c>
      <c r="AF182" t="s">
        <v>130</v>
      </c>
      <c r="AH182" s="64" t="s">
        <v>44</v>
      </c>
      <c r="AI182" s="64" t="s">
        <v>44</v>
      </c>
      <c r="AJ182" s="200"/>
    </row>
    <row r="183" spans="1:36">
      <c r="A183" s="10" t="s">
        <v>1047</v>
      </c>
      <c r="B183" s="4" t="s">
        <v>42</v>
      </c>
      <c r="C183" s="5">
        <v>44369</v>
      </c>
      <c r="D183" s="5">
        <v>44375</v>
      </c>
      <c r="E183" s="4" t="s">
        <v>136</v>
      </c>
      <c r="F183" s="4"/>
      <c r="G183" s="4" t="s">
        <v>44</v>
      </c>
      <c r="H183" s="4" t="s">
        <v>45</v>
      </c>
      <c r="I183" s="4">
        <v>40</v>
      </c>
      <c r="J183" s="5">
        <v>44375</v>
      </c>
      <c r="K183" s="4" t="s">
        <v>50</v>
      </c>
      <c r="L183" s="4">
        <v>60</v>
      </c>
      <c r="M183" s="4">
        <v>5</v>
      </c>
      <c r="N183" s="12">
        <v>44377</v>
      </c>
      <c r="O183" s="4" t="s">
        <v>47</v>
      </c>
      <c r="P183" s="4" t="s">
        <v>47</v>
      </c>
      <c r="Q183" s="4">
        <v>27.56</v>
      </c>
      <c r="R183" s="4">
        <v>27.99</v>
      </c>
      <c r="T183" s="193">
        <f>IF(O183&lt;'Master Linear Model'!$B$8, (10^((O183-'Master Linear Model'!$B$2)/'Master Linear Model'!$A$2)),('Master Linear Model'!$B$7/2))</f>
        <v>10</v>
      </c>
      <c r="U183" s="193">
        <f>IF(P183&lt;'Master Linear Model'!$B$8, (10^((P183-'Master Linear Model'!$B$2)/'Master Linear Model'!$A$2)),('Master Linear Model'!$B$7/2))</f>
        <v>10</v>
      </c>
      <c r="V183" s="194">
        <f t="shared" si="8"/>
        <v>10</v>
      </c>
      <c r="W183" s="194">
        <f t="shared" si="9"/>
        <v>0</v>
      </c>
      <c r="X183" s="194">
        <f>V183/M183</f>
        <v>2</v>
      </c>
      <c r="Y183" s="194">
        <f>W183/M183</f>
        <v>0</v>
      </c>
      <c r="Z183" s="194">
        <f>(X183*L183)/I183</f>
        <v>3</v>
      </c>
      <c r="AA183" s="194">
        <f>(Y183*L183)/I183</f>
        <v>0</v>
      </c>
      <c r="AB183" s="194">
        <f t="shared" si="10"/>
        <v>300</v>
      </c>
      <c r="AC183" s="194">
        <f t="shared" si="11"/>
        <v>0</v>
      </c>
      <c r="AD183" t="s">
        <v>1047</v>
      </c>
      <c r="AE183">
        <v>2</v>
      </c>
      <c r="AF183" t="s">
        <v>133</v>
      </c>
      <c r="AH183" s="64" t="s">
        <v>44</v>
      </c>
      <c r="AI183" s="64" t="s">
        <v>44</v>
      </c>
      <c r="AJ183" s="200"/>
    </row>
    <row r="184" spans="1:36">
      <c r="A184" s="10" t="s">
        <v>1050</v>
      </c>
      <c r="B184" s="4" t="s">
        <v>42</v>
      </c>
      <c r="C184" s="5">
        <v>44369</v>
      </c>
      <c r="D184" s="5">
        <v>44369</v>
      </c>
      <c r="E184" s="4" t="s">
        <v>52</v>
      </c>
      <c r="F184" s="4"/>
      <c r="G184" s="4" t="s">
        <v>44</v>
      </c>
      <c r="H184" s="4" t="s">
        <v>45</v>
      </c>
      <c r="I184" s="4">
        <v>150</v>
      </c>
      <c r="J184" s="5">
        <v>44370</v>
      </c>
      <c r="K184" s="4" t="s">
        <v>46</v>
      </c>
      <c r="L184" s="4">
        <v>100</v>
      </c>
      <c r="M184" s="4">
        <v>5</v>
      </c>
      <c r="N184" s="12">
        <v>44372</v>
      </c>
      <c r="O184" s="4" t="s">
        <v>47</v>
      </c>
      <c r="P184" s="4" t="s">
        <v>47</v>
      </c>
      <c r="Q184" s="4">
        <v>28.26</v>
      </c>
      <c r="R184" s="4">
        <v>28.46</v>
      </c>
      <c r="T184" s="193">
        <f>IF(O184&lt;'Master Linear Model'!$B$8, (10^((O184-'Master Linear Model'!$B$2)/'Master Linear Model'!$A$2)),('Master Linear Model'!$B$7/2))</f>
        <v>10</v>
      </c>
      <c r="U184" s="193">
        <f>IF(P184&lt;'Master Linear Model'!$B$8, (10^((P184-'Master Linear Model'!$B$2)/'Master Linear Model'!$A$2)),('Master Linear Model'!$B$7/2))</f>
        <v>10</v>
      </c>
      <c r="V184" s="194">
        <f t="shared" si="8"/>
        <v>10</v>
      </c>
      <c r="W184" s="194">
        <f t="shared" si="9"/>
        <v>0</v>
      </c>
      <c r="X184" s="194">
        <f>V184/M184</f>
        <v>2</v>
      </c>
      <c r="Y184" s="194">
        <f>W184/M184</f>
        <v>0</v>
      </c>
      <c r="Z184" s="194">
        <f>(X184*L184)/I184</f>
        <v>1.3333333333333333</v>
      </c>
      <c r="AA184" s="194">
        <f>(Y184*L184)/I184</f>
        <v>0</v>
      </c>
      <c r="AB184" s="194">
        <f t="shared" si="10"/>
        <v>133.33333333333331</v>
      </c>
      <c r="AC184" s="194">
        <f t="shared" si="11"/>
        <v>0</v>
      </c>
      <c r="AD184" t="s">
        <v>1050</v>
      </c>
      <c r="AE184">
        <v>2</v>
      </c>
      <c r="AF184" t="s">
        <v>130</v>
      </c>
      <c r="AH184" s="64" t="s">
        <v>44</v>
      </c>
      <c r="AI184" s="64" t="s">
        <v>44</v>
      </c>
      <c r="AJ184" s="200"/>
    </row>
    <row r="185" spans="1:36">
      <c r="A185" s="10" t="s">
        <v>1050</v>
      </c>
      <c r="B185" s="4" t="s">
        <v>42</v>
      </c>
      <c r="C185" s="5">
        <v>44369</v>
      </c>
      <c r="D185" s="5">
        <v>44375</v>
      </c>
      <c r="E185" s="4" t="s">
        <v>136</v>
      </c>
      <c r="F185" s="4"/>
      <c r="G185" s="4" t="s">
        <v>44</v>
      </c>
      <c r="H185" s="4" t="s">
        <v>45</v>
      </c>
      <c r="I185" s="4">
        <v>40</v>
      </c>
      <c r="J185" s="5">
        <v>44375</v>
      </c>
      <c r="K185" s="4" t="s">
        <v>50</v>
      </c>
      <c r="L185" s="4">
        <v>60</v>
      </c>
      <c r="M185" s="4">
        <v>5</v>
      </c>
      <c r="N185" s="12">
        <v>44377</v>
      </c>
      <c r="O185" s="4" t="s">
        <v>47</v>
      </c>
      <c r="P185" s="4" t="s">
        <v>47</v>
      </c>
      <c r="Q185" s="4">
        <v>27.13</v>
      </c>
      <c r="R185" s="4">
        <v>27.11</v>
      </c>
      <c r="T185" s="193">
        <f>IF(O185&lt;'Master Linear Model'!$B$8, (10^((O185-'Master Linear Model'!$B$2)/'Master Linear Model'!$A$2)),('Master Linear Model'!$B$7/2))</f>
        <v>10</v>
      </c>
      <c r="U185" s="193">
        <f>IF(P185&lt;'Master Linear Model'!$B$8, (10^((P185-'Master Linear Model'!$B$2)/'Master Linear Model'!$A$2)),('Master Linear Model'!$B$7/2))</f>
        <v>10</v>
      </c>
      <c r="V185" s="194">
        <f t="shared" si="8"/>
        <v>10</v>
      </c>
      <c r="W185" s="194">
        <f t="shared" si="9"/>
        <v>0</v>
      </c>
      <c r="X185" s="194">
        <f>V185/M185</f>
        <v>2</v>
      </c>
      <c r="Y185" s="194">
        <f>W185/M185</f>
        <v>0</v>
      </c>
      <c r="Z185" s="194">
        <f>(X185*L185)/I185</f>
        <v>3</v>
      </c>
      <c r="AA185" s="194">
        <f>(Y185*L185)/I185</f>
        <v>0</v>
      </c>
      <c r="AB185" s="194">
        <f t="shared" si="10"/>
        <v>300</v>
      </c>
      <c r="AC185" s="194">
        <f t="shared" si="11"/>
        <v>0</v>
      </c>
      <c r="AD185" t="s">
        <v>1050</v>
      </c>
      <c r="AE185">
        <v>2</v>
      </c>
      <c r="AF185" t="s">
        <v>133</v>
      </c>
      <c r="AH185" s="64" t="s">
        <v>44</v>
      </c>
      <c r="AI185" s="64" t="s">
        <v>44</v>
      </c>
      <c r="AJ185" s="200"/>
    </row>
    <row r="186" spans="1:36">
      <c r="A186" s="10" t="s">
        <v>1052</v>
      </c>
      <c r="B186" s="4" t="s">
        <v>42</v>
      </c>
      <c r="C186" s="5">
        <v>44369</v>
      </c>
      <c r="D186" s="5">
        <v>44369</v>
      </c>
      <c r="E186" s="4" t="s">
        <v>52</v>
      </c>
      <c r="F186" s="4"/>
      <c r="G186" s="4" t="s">
        <v>44</v>
      </c>
      <c r="H186" s="4" t="s">
        <v>45</v>
      </c>
      <c r="I186" s="4">
        <v>150</v>
      </c>
      <c r="J186" s="5">
        <v>44370</v>
      </c>
      <c r="K186" s="4" t="s">
        <v>46</v>
      </c>
      <c r="L186" s="4">
        <v>100</v>
      </c>
      <c r="M186" s="4">
        <v>5</v>
      </c>
      <c r="N186" s="12">
        <v>44372</v>
      </c>
      <c r="O186" s="4" t="s">
        <v>47</v>
      </c>
      <c r="P186" s="4" t="s">
        <v>47</v>
      </c>
      <c r="Q186" s="6">
        <v>28.1</v>
      </c>
      <c r="R186" s="4">
        <v>28.62</v>
      </c>
      <c r="T186" s="193">
        <f>IF(O186&lt;'Master Linear Model'!$B$8, (10^((O186-'Master Linear Model'!$B$2)/'Master Linear Model'!$A$2)),('Master Linear Model'!$B$7/2))</f>
        <v>10</v>
      </c>
      <c r="U186" s="193">
        <f>IF(P186&lt;'Master Linear Model'!$B$8, (10^((P186-'Master Linear Model'!$B$2)/'Master Linear Model'!$A$2)),('Master Linear Model'!$B$7/2))</f>
        <v>10</v>
      </c>
      <c r="V186" s="194">
        <f t="shared" si="8"/>
        <v>10</v>
      </c>
      <c r="W186" s="194">
        <f t="shared" si="9"/>
        <v>0</v>
      </c>
      <c r="X186" s="194">
        <f>V186/M186</f>
        <v>2</v>
      </c>
      <c r="Y186" s="194">
        <f>W186/M186</f>
        <v>0</v>
      </c>
      <c r="Z186" s="194">
        <f>(X186*L186)/I186</f>
        <v>1.3333333333333333</v>
      </c>
      <c r="AA186" s="194">
        <f>(Y186*L186)/I186</f>
        <v>0</v>
      </c>
      <c r="AB186" s="194">
        <f t="shared" si="10"/>
        <v>133.33333333333331</v>
      </c>
      <c r="AC186" s="194">
        <f t="shared" si="11"/>
        <v>0</v>
      </c>
      <c r="AD186" t="s">
        <v>1052</v>
      </c>
      <c r="AE186">
        <v>2</v>
      </c>
      <c r="AF186" t="s">
        <v>130</v>
      </c>
      <c r="AH186" s="64" t="s">
        <v>44</v>
      </c>
      <c r="AI186" s="64" t="s">
        <v>44</v>
      </c>
      <c r="AJ186" s="200"/>
    </row>
    <row r="187" spans="1:36">
      <c r="A187" s="10" t="s">
        <v>1052</v>
      </c>
      <c r="B187" s="4" t="s">
        <v>42</v>
      </c>
      <c r="C187" s="5">
        <v>44369</v>
      </c>
      <c r="D187" s="5">
        <v>44375</v>
      </c>
      <c r="E187" s="4" t="s">
        <v>136</v>
      </c>
      <c r="F187" s="4"/>
      <c r="G187" s="4" t="s">
        <v>44</v>
      </c>
      <c r="H187" s="4" t="s">
        <v>45</v>
      </c>
      <c r="I187" s="4">
        <v>40</v>
      </c>
      <c r="J187" s="5">
        <v>44375</v>
      </c>
      <c r="K187" s="4" t="s">
        <v>50</v>
      </c>
      <c r="L187" s="4">
        <v>60</v>
      </c>
      <c r="M187" s="4">
        <v>5</v>
      </c>
      <c r="N187" s="12">
        <v>44377</v>
      </c>
      <c r="O187" s="4" t="s">
        <v>47</v>
      </c>
      <c r="P187" s="4" t="s">
        <v>47</v>
      </c>
      <c r="Q187" s="4">
        <v>27.02</v>
      </c>
      <c r="R187" s="4">
        <v>26.32</v>
      </c>
      <c r="T187" s="193">
        <f>IF(O187&lt;'Master Linear Model'!$B$8, (10^((O187-'Master Linear Model'!$B$2)/'Master Linear Model'!$A$2)),('Master Linear Model'!$B$7/2))</f>
        <v>10</v>
      </c>
      <c r="U187" s="193">
        <f>IF(P187&lt;'Master Linear Model'!$B$8, (10^((P187-'Master Linear Model'!$B$2)/'Master Linear Model'!$A$2)),('Master Linear Model'!$B$7/2))</f>
        <v>10</v>
      </c>
      <c r="V187" s="194">
        <f t="shared" si="8"/>
        <v>10</v>
      </c>
      <c r="W187" s="194">
        <f t="shared" si="9"/>
        <v>0</v>
      </c>
      <c r="X187" s="194">
        <f>V187/M187</f>
        <v>2</v>
      </c>
      <c r="Y187" s="194">
        <f>W187/M187</f>
        <v>0</v>
      </c>
      <c r="Z187" s="194">
        <f>(X187*L187)/I187</f>
        <v>3</v>
      </c>
      <c r="AA187" s="194">
        <f>(Y187*L187)/I187</f>
        <v>0</v>
      </c>
      <c r="AB187" s="194">
        <f t="shared" si="10"/>
        <v>300</v>
      </c>
      <c r="AC187" s="194">
        <f t="shared" si="11"/>
        <v>0</v>
      </c>
      <c r="AD187" t="s">
        <v>1052</v>
      </c>
      <c r="AE187">
        <v>2</v>
      </c>
      <c r="AF187" t="s">
        <v>133</v>
      </c>
      <c r="AH187" s="64" t="s">
        <v>44</v>
      </c>
      <c r="AI187" s="64" t="s">
        <v>44</v>
      </c>
      <c r="AJ187" s="200"/>
    </row>
    <row r="188" spans="1:36">
      <c r="A188" s="10" t="s">
        <v>1056</v>
      </c>
      <c r="B188" s="4" t="s">
        <v>42</v>
      </c>
      <c r="C188" s="5">
        <v>44369</v>
      </c>
      <c r="D188" s="5">
        <v>44369</v>
      </c>
      <c r="E188" s="4" t="s">
        <v>52</v>
      </c>
      <c r="F188" s="4"/>
      <c r="G188" s="4" t="s">
        <v>44</v>
      </c>
      <c r="H188" s="4" t="s">
        <v>45</v>
      </c>
      <c r="I188" s="4">
        <v>150</v>
      </c>
      <c r="J188" s="5">
        <v>44370</v>
      </c>
      <c r="K188" s="4" t="s">
        <v>46</v>
      </c>
      <c r="L188" s="4">
        <v>100</v>
      </c>
      <c r="M188" s="4">
        <v>5</v>
      </c>
      <c r="N188" s="12">
        <v>44372</v>
      </c>
      <c r="O188" s="4">
        <v>37.130000000000003</v>
      </c>
      <c r="P188" s="4">
        <v>35.28</v>
      </c>
      <c r="Q188" s="4">
        <v>26.99</v>
      </c>
      <c r="R188" s="4">
        <v>26.7</v>
      </c>
      <c r="T188" s="193">
        <f>IF(O188&lt;'Master Linear Model'!$B$8, (10^((O188-'Master Linear Model'!$B$2)/'Master Linear Model'!$A$2)),('Master Linear Model'!$B$7/2))</f>
        <v>10</v>
      </c>
      <c r="U188" s="193">
        <f>IF(P188&lt;'Master Linear Model'!$B$8, (10^((P188-'Master Linear Model'!$B$2)/'Master Linear Model'!$A$2)),('Master Linear Model'!$B$7/2))</f>
        <v>28.664080953729901</v>
      </c>
      <c r="V188" s="194">
        <f t="shared" si="8"/>
        <v>19.33204047686495</v>
      </c>
      <c r="W188" s="194">
        <f t="shared" si="9"/>
        <v>13.1974982069971</v>
      </c>
      <c r="X188" s="194">
        <f>V188/M188</f>
        <v>3.8664080953729902</v>
      </c>
      <c r="Y188" s="194">
        <f>W188/M188</f>
        <v>2.6394996413994201</v>
      </c>
      <c r="Z188" s="194">
        <f>(X188*L188)/I188</f>
        <v>2.577605396915327</v>
      </c>
      <c r="AA188" s="194">
        <f>(Y188*L188)/I188</f>
        <v>1.7596664275996132</v>
      </c>
      <c r="AB188" s="194">
        <f t="shared" si="10"/>
        <v>257.7605396915327</v>
      </c>
      <c r="AC188" s="194">
        <f t="shared" si="11"/>
        <v>175.96664275996133</v>
      </c>
      <c r="AD188" t="s">
        <v>1056</v>
      </c>
      <c r="AE188">
        <v>2</v>
      </c>
      <c r="AF188" t="s">
        <v>130</v>
      </c>
      <c r="AH188" s="64" t="s">
        <v>44</v>
      </c>
      <c r="AI188" s="64" t="s">
        <v>44</v>
      </c>
      <c r="AJ188" s="200"/>
    </row>
    <row r="189" spans="1:36">
      <c r="A189" s="10" t="s">
        <v>1056</v>
      </c>
      <c r="B189" s="4" t="s">
        <v>42</v>
      </c>
      <c r="C189" s="5">
        <v>44376</v>
      </c>
      <c r="D189" s="5">
        <v>44376</v>
      </c>
      <c r="E189" s="4" t="s">
        <v>52</v>
      </c>
      <c r="F189" s="4"/>
      <c r="G189" s="4" t="s">
        <v>44</v>
      </c>
      <c r="H189" s="4" t="s">
        <v>45</v>
      </c>
      <c r="I189" s="4">
        <v>150</v>
      </c>
      <c r="J189" s="5">
        <v>44376</v>
      </c>
      <c r="K189" s="4" t="s">
        <v>46</v>
      </c>
      <c r="L189" s="4">
        <v>100</v>
      </c>
      <c r="M189" s="4">
        <v>5</v>
      </c>
      <c r="N189" s="12">
        <v>44377</v>
      </c>
      <c r="O189" s="4" t="s">
        <v>47</v>
      </c>
      <c r="P189" s="4" t="s">
        <v>47</v>
      </c>
      <c r="Q189" s="4">
        <v>32.200000000000003</v>
      </c>
      <c r="R189" s="4">
        <v>32.049999999999997</v>
      </c>
      <c r="T189" s="193">
        <f>IF(O189&lt;'Master Linear Model'!$B$8, (10^((O189-'Master Linear Model'!$B$2)/'Master Linear Model'!$A$2)),('Master Linear Model'!$B$7/2))</f>
        <v>10</v>
      </c>
      <c r="U189" s="193">
        <f>IF(P189&lt;'Master Linear Model'!$B$8, (10^((P189-'Master Linear Model'!$B$2)/'Master Linear Model'!$A$2)),('Master Linear Model'!$B$7/2))</f>
        <v>10</v>
      </c>
      <c r="V189" s="194">
        <f t="shared" si="8"/>
        <v>10</v>
      </c>
      <c r="W189" s="194">
        <f t="shared" si="9"/>
        <v>0</v>
      </c>
      <c r="X189" s="194">
        <f>V189/M189</f>
        <v>2</v>
      </c>
      <c r="Y189" s="194">
        <f>W189/M189</f>
        <v>0</v>
      </c>
      <c r="Z189" s="194">
        <f>(X189*L189)/I189</f>
        <v>1.3333333333333333</v>
      </c>
      <c r="AA189" s="194">
        <f>(Y189*L189)/I189</f>
        <v>0</v>
      </c>
      <c r="AB189" s="194">
        <f t="shared" si="10"/>
        <v>133.33333333333331</v>
      </c>
      <c r="AC189" s="194">
        <f t="shared" si="11"/>
        <v>0</v>
      </c>
      <c r="AD189" t="s">
        <v>1056</v>
      </c>
      <c r="AE189">
        <v>2</v>
      </c>
      <c r="AF189" t="s">
        <v>133</v>
      </c>
      <c r="AH189" s="64" t="s">
        <v>44</v>
      </c>
      <c r="AI189" s="64" t="s">
        <v>44</v>
      </c>
      <c r="AJ189" s="200"/>
    </row>
    <row r="190" spans="1:36">
      <c r="A190" s="10" t="s">
        <v>1056</v>
      </c>
      <c r="B190" s="4" t="s">
        <v>42</v>
      </c>
      <c r="C190" s="5">
        <v>44369</v>
      </c>
      <c r="D190" s="5">
        <v>44375</v>
      </c>
      <c r="E190" s="4" t="s">
        <v>136</v>
      </c>
      <c r="F190" s="4"/>
      <c r="G190" s="4" t="s">
        <v>44</v>
      </c>
      <c r="H190" s="4" t="s">
        <v>45</v>
      </c>
      <c r="I190" s="4">
        <v>40</v>
      </c>
      <c r="J190" s="5">
        <v>44375</v>
      </c>
      <c r="K190" s="4" t="s">
        <v>50</v>
      </c>
      <c r="L190" s="4">
        <v>60</v>
      </c>
      <c r="M190" s="4">
        <v>5</v>
      </c>
      <c r="N190" s="12">
        <v>44377</v>
      </c>
      <c r="O190" s="4">
        <v>35.450000000000003</v>
      </c>
      <c r="P190" s="4" t="s">
        <v>47</v>
      </c>
      <c r="Q190" s="4">
        <v>26.47</v>
      </c>
      <c r="R190" s="4">
        <v>27.03</v>
      </c>
      <c r="T190" s="193">
        <f>IF(O190&lt;'Master Linear Model'!$B$8, (10^((O190-'Master Linear Model'!$B$2)/'Master Linear Model'!$A$2)),('Master Linear Model'!$B$7/2))</f>
        <v>25.747032758200401</v>
      </c>
      <c r="U190" s="193">
        <f>IF(P190&lt;'Master Linear Model'!$B$8, (10^((P190-'Master Linear Model'!$B$2)/'Master Linear Model'!$A$2)),('Master Linear Model'!$B$7/2))</f>
        <v>10</v>
      </c>
      <c r="V190" s="194">
        <f>AVERAGE(T190:U190)</f>
        <v>17.873516379100202</v>
      </c>
      <c r="W190" s="194">
        <f>STDEV(T190:U190)</f>
        <v>11.1348336468902</v>
      </c>
      <c r="X190" s="194">
        <f>V190/M190</f>
        <v>3.5747032758200405</v>
      </c>
      <c r="Y190" s="194">
        <f>W190/M190</f>
        <v>2.2269667293780402</v>
      </c>
      <c r="Z190" s="194">
        <f>(X190*L190)/I190</f>
        <v>5.362054913730061</v>
      </c>
      <c r="AA190" s="194">
        <f>(Y190*L190)/I190</f>
        <v>3.3404500940670601</v>
      </c>
      <c r="AB190" s="194">
        <f>Z190*100</f>
        <v>536.20549137300611</v>
      </c>
      <c r="AC190" s="194">
        <f>AA190*100</f>
        <v>334.04500940670601</v>
      </c>
      <c r="AF190" t="s">
        <v>133</v>
      </c>
      <c r="AH190" s="64" t="s">
        <v>44</v>
      </c>
      <c r="AI190" s="64" t="s">
        <v>44</v>
      </c>
      <c r="AJ190" s="200"/>
    </row>
    <row r="191" spans="1:36">
      <c r="A191" s="10" t="s">
        <v>1058</v>
      </c>
      <c r="B191" s="4" t="s">
        <v>42</v>
      </c>
      <c r="C191" s="5">
        <v>44369</v>
      </c>
      <c r="D191" s="5">
        <v>44369</v>
      </c>
      <c r="E191" s="4" t="s">
        <v>52</v>
      </c>
      <c r="F191" s="4"/>
      <c r="G191" s="4" t="s">
        <v>44</v>
      </c>
      <c r="H191" s="4" t="s">
        <v>45</v>
      </c>
      <c r="I191" s="4">
        <v>150</v>
      </c>
      <c r="J191" s="5">
        <v>44370</v>
      </c>
      <c r="K191" s="4" t="s">
        <v>46</v>
      </c>
      <c r="L191" s="4">
        <v>100</v>
      </c>
      <c r="M191" s="4">
        <v>5</v>
      </c>
      <c r="N191" s="12">
        <v>44372</v>
      </c>
      <c r="O191" s="4">
        <v>34.71</v>
      </c>
      <c r="P191" s="4">
        <v>34.619999999999997</v>
      </c>
      <c r="Q191" s="4">
        <v>27.58</v>
      </c>
      <c r="R191" s="4">
        <v>28.43</v>
      </c>
      <c r="T191" s="193">
        <f>IF(O191&lt;'Master Linear Model'!$B$8, (10^((O191-'Master Linear Model'!$B$2)/'Master Linear Model'!$A$2)),('Master Linear Model'!$B$7/2))</f>
        <v>41.079146664926341</v>
      </c>
      <c r="U191" s="193">
        <f>IF(P191&lt;'Master Linear Model'!$B$8, (10^((P191-'Master Linear Model'!$B$2)/'Master Linear Model'!$A$2)),('Master Linear Model'!$B$7/2))</f>
        <v>43.480821266403211</v>
      </c>
      <c r="V191" s="194">
        <f t="shared" si="8"/>
        <v>42.279983965664776</v>
      </c>
      <c r="W191" s="194">
        <f t="shared" si="9"/>
        <v>1.6982403969077937</v>
      </c>
      <c r="X191" s="194">
        <f>V191/M191</f>
        <v>8.4559967931329556</v>
      </c>
      <c r="Y191" s="194">
        <f>W191/M191</f>
        <v>0.33964807938155872</v>
      </c>
      <c r="Z191" s="194">
        <f>(X191*L191)/I191</f>
        <v>5.6373311954219707</v>
      </c>
      <c r="AA191" s="194">
        <f>(Y191*L191)/I191</f>
        <v>0.22643205292103916</v>
      </c>
      <c r="AB191" s="194">
        <f t="shared" si="10"/>
        <v>563.73311954219707</v>
      </c>
      <c r="AC191" s="194">
        <f t="shared" si="11"/>
        <v>22.643205292103914</v>
      </c>
      <c r="AD191" t="s">
        <v>1058</v>
      </c>
      <c r="AE191">
        <v>2</v>
      </c>
      <c r="AF191" t="s">
        <v>130</v>
      </c>
      <c r="AH191" s="64" t="s">
        <v>44</v>
      </c>
      <c r="AI191" s="64" t="s">
        <v>44</v>
      </c>
      <c r="AJ191" s="200"/>
    </row>
    <row r="192" spans="1:36">
      <c r="A192" s="10" t="s">
        <v>1058</v>
      </c>
      <c r="B192" s="4" t="s">
        <v>42</v>
      </c>
      <c r="C192" s="5">
        <v>44369</v>
      </c>
      <c r="D192" s="5">
        <v>44375</v>
      </c>
      <c r="E192" s="4" t="s">
        <v>136</v>
      </c>
      <c r="F192" s="4"/>
      <c r="G192" s="4" t="s">
        <v>44</v>
      </c>
      <c r="H192" s="4" t="s">
        <v>45</v>
      </c>
      <c r="I192" s="4">
        <v>40</v>
      </c>
      <c r="J192" s="5">
        <v>44375</v>
      </c>
      <c r="K192" s="4" t="s">
        <v>50</v>
      </c>
      <c r="L192" s="4">
        <v>60</v>
      </c>
      <c r="M192" s="4">
        <v>5</v>
      </c>
      <c r="N192" s="12">
        <v>44377</v>
      </c>
      <c r="O192" s="4">
        <v>37.03</v>
      </c>
      <c r="P192" s="4">
        <v>36.020000000000003</v>
      </c>
      <c r="Q192" s="4">
        <v>26.41</v>
      </c>
      <c r="R192" s="4">
        <v>26.62</v>
      </c>
      <c r="T192" s="193">
        <f>IF(O192&lt;'Master Linear Model'!$B$8, (10^((O192-'Master Linear Model'!$B$2)/'Master Linear Model'!$A$2)),('Master Linear Model'!$B$7/2))</f>
        <v>10</v>
      </c>
      <c r="U192" s="193">
        <f>IF(P192&lt;'Master Linear Model'!$B$8, (10^((P192-'Master Linear Model'!$B$2)/'Master Linear Model'!$A$2)),('Master Linear Model'!$B$7/2))</f>
        <v>10</v>
      </c>
      <c r="V192" s="194">
        <f t="shared" si="8"/>
        <v>10</v>
      </c>
      <c r="W192" s="194">
        <f t="shared" si="9"/>
        <v>0</v>
      </c>
      <c r="X192" s="194">
        <f>V192/M192</f>
        <v>2</v>
      </c>
      <c r="Y192" s="194">
        <f>W192/M192</f>
        <v>0</v>
      </c>
      <c r="Z192" s="194">
        <f>(X192*L192)/I192</f>
        <v>3</v>
      </c>
      <c r="AA192" s="194">
        <f>(Y192*L192)/I192</f>
        <v>0</v>
      </c>
      <c r="AB192" s="194">
        <f t="shared" si="10"/>
        <v>300</v>
      </c>
      <c r="AC192" s="194">
        <f t="shared" si="11"/>
        <v>0</v>
      </c>
      <c r="AD192" t="s">
        <v>1058</v>
      </c>
      <c r="AE192">
        <v>2</v>
      </c>
      <c r="AF192" t="s">
        <v>133</v>
      </c>
      <c r="AH192" s="64" t="s">
        <v>44</v>
      </c>
      <c r="AI192" s="64" t="s">
        <v>44</v>
      </c>
      <c r="AJ192" s="200"/>
    </row>
    <row r="193" spans="1:36">
      <c r="A193" s="10" t="s">
        <v>1064</v>
      </c>
      <c r="B193" s="4" t="s">
        <v>42</v>
      </c>
      <c r="C193" s="5">
        <v>44369</v>
      </c>
      <c r="D193" s="5">
        <v>44369</v>
      </c>
      <c r="E193" s="4" t="s">
        <v>52</v>
      </c>
      <c r="F193" s="4"/>
      <c r="G193" s="4" t="s">
        <v>44</v>
      </c>
      <c r="H193" s="4" t="s">
        <v>45</v>
      </c>
      <c r="I193" s="4">
        <v>150</v>
      </c>
      <c r="J193" s="5">
        <v>44370</v>
      </c>
      <c r="K193" s="4" t="s">
        <v>46</v>
      </c>
      <c r="L193" s="4">
        <v>100</v>
      </c>
      <c r="M193" s="4">
        <v>5</v>
      </c>
      <c r="N193" s="12">
        <v>44372</v>
      </c>
      <c r="O193" s="4" t="s">
        <v>47</v>
      </c>
      <c r="P193" s="4" t="s">
        <v>47</v>
      </c>
      <c r="Q193" s="4">
        <v>30.45</v>
      </c>
      <c r="R193" s="4">
        <v>30.25</v>
      </c>
      <c r="T193" s="193">
        <f>IF(O193&lt;'Master Linear Model'!$B$8, (10^((O193-'Master Linear Model'!$B$2)/'Master Linear Model'!$A$2)),('Master Linear Model'!$B$7/2))</f>
        <v>10</v>
      </c>
      <c r="U193" s="193">
        <f>IF(P193&lt;'Master Linear Model'!$B$8, (10^((P193-'Master Linear Model'!$B$2)/'Master Linear Model'!$A$2)),('Master Linear Model'!$B$7/2))</f>
        <v>10</v>
      </c>
      <c r="V193" s="194">
        <f t="shared" si="8"/>
        <v>10</v>
      </c>
      <c r="W193" s="194">
        <f t="shared" si="9"/>
        <v>0</v>
      </c>
      <c r="X193" s="194">
        <f>V193/M193</f>
        <v>2</v>
      </c>
      <c r="Y193" s="194">
        <f>W193/M193</f>
        <v>0</v>
      </c>
      <c r="Z193" s="194">
        <f>(X193*L193)/I193</f>
        <v>1.3333333333333333</v>
      </c>
      <c r="AA193" s="194">
        <f>(Y193*L193)/I193</f>
        <v>0</v>
      </c>
      <c r="AB193" s="194">
        <f t="shared" si="10"/>
        <v>133.33333333333331</v>
      </c>
      <c r="AC193" s="194">
        <f t="shared" si="11"/>
        <v>0</v>
      </c>
      <c r="AD193" t="s">
        <v>1064</v>
      </c>
      <c r="AE193">
        <v>2</v>
      </c>
      <c r="AF193" t="s">
        <v>130</v>
      </c>
      <c r="AH193" s="64" t="s">
        <v>44</v>
      </c>
      <c r="AI193" s="64" t="s">
        <v>44</v>
      </c>
      <c r="AJ193" s="200"/>
    </row>
    <row r="194" spans="1:36" s="31" customFormat="1">
      <c r="A194" s="27" t="s">
        <v>1064</v>
      </c>
      <c r="B194" s="28" t="s">
        <v>42</v>
      </c>
      <c r="C194" s="29">
        <v>44369</v>
      </c>
      <c r="D194" s="29">
        <v>44375</v>
      </c>
      <c r="E194" s="28" t="s">
        <v>136</v>
      </c>
      <c r="F194" s="28"/>
      <c r="G194" s="28" t="s">
        <v>44</v>
      </c>
      <c r="H194" s="41" t="s">
        <v>45</v>
      </c>
      <c r="I194" s="28">
        <v>40</v>
      </c>
      <c r="J194" s="29">
        <v>44375</v>
      </c>
      <c r="K194" s="28" t="s">
        <v>50</v>
      </c>
      <c r="L194" s="28">
        <v>60</v>
      </c>
      <c r="M194" s="4">
        <v>5</v>
      </c>
      <c r="N194" s="30">
        <v>44377</v>
      </c>
      <c r="O194" s="28" t="s">
        <v>47</v>
      </c>
      <c r="P194" s="28" t="s">
        <v>47</v>
      </c>
      <c r="Q194" s="28">
        <v>26.76</v>
      </c>
      <c r="R194" s="28">
        <v>25.96</v>
      </c>
      <c r="S194" s="27"/>
      <c r="T194" s="193">
        <f>IF(O194&lt;'Master Linear Model'!$B$8, (10^((O194-'Master Linear Model'!$B$2)/'Master Linear Model'!$A$2)),('Master Linear Model'!$B$7/2))</f>
        <v>10</v>
      </c>
      <c r="U194" s="193">
        <f>IF(P194&lt;'Master Linear Model'!$B$8, (10^((P194-'Master Linear Model'!$B$2)/'Master Linear Model'!$A$2)),('Master Linear Model'!$B$7/2))</f>
        <v>10</v>
      </c>
      <c r="V194" s="194">
        <f t="shared" si="8"/>
        <v>10</v>
      </c>
      <c r="W194" s="194">
        <f t="shared" si="9"/>
        <v>0</v>
      </c>
      <c r="X194" s="194">
        <f>V194/M194</f>
        <v>2</v>
      </c>
      <c r="Y194" s="194">
        <f>W194/M194</f>
        <v>0</v>
      </c>
      <c r="Z194" s="194">
        <f>(X194*L194)/I194</f>
        <v>3</v>
      </c>
      <c r="AA194" s="194">
        <f>(Y194*L194)/I194</f>
        <v>0</v>
      </c>
      <c r="AB194" s="194">
        <f t="shared" si="10"/>
        <v>300</v>
      </c>
      <c r="AC194" s="194">
        <f t="shared" si="11"/>
        <v>0</v>
      </c>
      <c r="AD194" s="31" t="s">
        <v>1064</v>
      </c>
      <c r="AE194" s="31">
        <v>2</v>
      </c>
      <c r="AF194" s="31" t="s">
        <v>133</v>
      </c>
      <c r="AH194" s="64" t="s">
        <v>44</v>
      </c>
      <c r="AI194" s="64" t="s">
        <v>44</v>
      </c>
      <c r="AJ194" s="200"/>
    </row>
    <row r="195" spans="1:36">
      <c r="A195" s="10" t="s">
        <v>1047</v>
      </c>
      <c r="B195" s="4" t="s">
        <v>42</v>
      </c>
      <c r="C195" s="5">
        <v>44376</v>
      </c>
      <c r="D195" s="5">
        <v>44376</v>
      </c>
      <c r="E195" s="4" t="s">
        <v>52</v>
      </c>
      <c r="F195" s="4"/>
      <c r="G195" s="4"/>
      <c r="H195" s="4" t="s">
        <v>45</v>
      </c>
      <c r="I195" s="4">
        <v>150</v>
      </c>
      <c r="J195" s="5">
        <v>44376</v>
      </c>
      <c r="K195" s="4" t="s">
        <v>46</v>
      </c>
      <c r="L195" s="4">
        <v>100</v>
      </c>
      <c r="M195" s="4">
        <v>5</v>
      </c>
      <c r="N195" s="12">
        <v>44377</v>
      </c>
      <c r="O195" s="4">
        <v>35.729999999999997</v>
      </c>
      <c r="P195" s="4" t="s">
        <v>47</v>
      </c>
      <c r="Q195" s="4">
        <v>28.84</v>
      </c>
      <c r="R195" s="4">
        <v>28.84</v>
      </c>
      <c r="T195" s="193">
        <f>IF(O195&lt;'Master Linear Model'!$B$8, (10^((O195-'Master Linear Model'!$B$2)/'Master Linear Model'!$A$2)),('Master Linear Model'!$B$7/2))</f>
        <v>21.575277815647659</v>
      </c>
      <c r="U195" s="193">
        <f>IF(P195&lt;'Master Linear Model'!$B$8, (10^((P195-'Master Linear Model'!$B$2)/'Master Linear Model'!$A$2)),('Master Linear Model'!$B$7/2))</f>
        <v>10</v>
      </c>
      <c r="V195" s="194">
        <f t="shared" si="8"/>
        <v>15.78763890782383</v>
      </c>
      <c r="W195" s="194">
        <f t="shared" si="9"/>
        <v>8.1849574375626712</v>
      </c>
      <c r="X195" s="194">
        <f>V195/M195</f>
        <v>3.1575277815647658</v>
      </c>
      <c r="Y195" s="194">
        <f>W195/M195</f>
        <v>1.6369914875125342</v>
      </c>
      <c r="Z195" s="194">
        <f>(X195*L195)/I195</f>
        <v>2.1050185210431769</v>
      </c>
      <c r="AA195" s="194">
        <f>(Y195*L195)/I195</f>
        <v>1.0913276583416895</v>
      </c>
      <c r="AB195" s="194">
        <f t="shared" si="10"/>
        <v>210.50185210431769</v>
      </c>
      <c r="AC195" s="194">
        <f t="shared" si="11"/>
        <v>109.13276583416895</v>
      </c>
      <c r="AD195" t="s">
        <v>1047</v>
      </c>
      <c r="AE195">
        <v>2</v>
      </c>
      <c r="AF195" t="s">
        <v>133</v>
      </c>
      <c r="AH195" s="64" t="s">
        <v>44</v>
      </c>
      <c r="AI195" s="64" t="s">
        <v>44</v>
      </c>
      <c r="AJ195" s="200"/>
    </row>
    <row r="196" spans="1:36">
      <c r="A196" s="38" t="s">
        <v>1047</v>
      </c>
      <c r="B196" s="4" t="s">
        <v>42</v>
      </c>
      <c r="C196" s="5">
        <v>44376</v>
      </c>
      <c r="D196" s="5">
        <v>44378</v>
      </c>
      <c r="E196" s="4" t="s">
        <v>136</v>
      </c>
      <c r="F196" s="4"/>
      <c r="G196" s="4"/>
      <c r="H196" s="4" t="s">
        <v>45</v>
      </c>
      <c r="I196" s="4">
        <v>40</v>
      </c>
      <c r="J196" s="5">
        <v>44378</v>
      </c>
      <c r="K196" s="4" t="s">
        <v>136</v>
      </c>
      <c r="L196" s="4">
        <v>60</v>
      </c>
      <c r="M196" s="4">
        <v>5</v>
      </c>
      <c r="N196" s="5">
        <v>44386</v>
      </c>
      <c r="O196" s="4">
        <v>37.08</v>
      </c>
      <c r="P196" s="37" t="s">
        <v>47</v>
      </c>
      <c r="Q196" s="37">
        <v>27.06</v>
      </c>
      <c r="R196" s="4">
        <v>27.33</v>
      </c>
      <c r="T196" s="193">
        <f>IF(O196&lt;'Master Linear Model'!$B$8, (10^((O196-'Master Linear Model'!$B$2)/'Master Linear Model'!$A$2)),('Master Linear Model'!$B$7/2))</f>
        <v>10</v>
      </c>
      <c r="U196" s="193">
        <f>IF(P196&lt;'Master Linear Model'!$B$8, (10^((P196-'Master Linear Model'!$B$2)/'Master Linear Model'!$A$2)),('Master Linear Model'!$B$7/2))</f>
        <v>10</v>
      </c>
      <c r="V196" s="194">
        <f t="shared" si="8"/>
        <v>10</v>
      </c>
      <c r="W196" s="194">
        <f t="shared" si="9"/>
        <v>0</v>
      </c>
      <c r="X196" s="194">
        <f>V196/M196</f>
        <v>2</v>
      </c>
      <c r="Y196" s="194">
        <f>W196/M196</f>
        <v>0</v>
      </c>
      <c r="Z196" s="194">
        <f>(X196*L196)/I196</f>
        <v>3</v>
      </c>
      <c r="AA196" s="194">
        <f>(Y196*L196)/I196</f>
        <v>0</v>
      </c>
      <c r="AB196" s="194">
        <f t="shared" si="10"/>
        <v>300</v>
      </c>
      <c r="AC196" s="194">
        <f t="shared" si="11"/>
        <v>0</v>
      </c>
      <c r="AD196" t="s">
        <v>1047</v>
      </c>
      <c r="AE196">
        <v>2</v>
      </c>
      <c r="AF196" t="s">
        <v>140</v>
      </c>
      <c r="AH196" s="64" t="s">
        <v>44</v>
      </c>
      <c r="AI196" s="64" t="s">
        <v>44</v>
      </c>
      <c r="AJ196" s="200"/>
    </row>
    <row r="197" spans="1:36">
      <c r="A197" t="s">
        <v>1050</v>
      </c>
      <c r="B197" s="4" t="s">
        <v>42</v>
      </c>
      <c r="C197" s="5">
        <v>44376</v>
      </c>
      <c r="D197" s="5">
        <v>44377</v>
      </c>
      <c r="E197" s="4" t="s">
        <v>52</v>
      </c>
      <c r="F197" s="4"/>
      <c r="G197" s="4"/>
      <c r="H197" s="4" t="s">
        <v>45</v>
      </c>
      <c r="I197" s="4">
        <v>150</v>
      </c>
      <c r="J197" s="5">
        <v>44377</v>
      </c>
      <c r="K197" s="4" t="s">
        <v>46</v>
      </c>
      <c r="L197" s="4">
        <v>100</v>
      </c>
      <c r="M197" s="4">
        <v>5</v>
      </c>
      <c r="N197" s="5">
        <v>44378</v>
      </c>
      <c r="O197" s="4">
        <v>35.44</v>
      </c>
      <c r="P197" s="4">
        <v>35.74</v>
      </c>
      <c r="Q197" s="4">
        <v>30.65</v>
      </c>
      <c r="R197" s="4">
        <v>30.61</v>
      </c>
      <c r="S197" s="4"/>
      <c r="T197" s="193">
        <f>IF(O197&lt;'Master Linear Model'!$B$8, (10^((O197-'Master Linear Model'!$B$2)/'Master Linear Model'!$A$2)),('Master Linear Model'!$B$7/2))</f>
        <v>25.91009464929569</v>
      </c>
      <c r="U197" s="193">
        <f>IF(P197&lt;'Master Linear Model'!$B$8, (10^((P197-'Master Linear Model'!$B$2)/'Master Linear Model'!$A$2)),('Master Linear Model'!$B$7/2))</f>
        <v>21.439496543940823</v>
      </c>
      <c r="V197" s="194">
        <f t="shared" si="8"/>
        <v>23.674795596618257</v>
      </c>
      <c r="W197" s="194">
        <f t="shared" si="9"/>
        <v>3.1611902362561577</v>
      </c>
      <c r="X197" s="194">
        <f>V197/M197</f>
        <v>4.7349591193236513</v>
      </c>
      <c r="Y197" s="194">
        <f>W197/M197</f>
        <v>0.63223804725123156</v>
      </c>
      <c r="Z197" s="194">
        <f>(X197*L197)/I197</f>
        <v>3.1566394128824342</v>
      </c>
      <c r="AA197" s="194">
        <f>(Y197*L197)/I197</f>
        <v>0.42149203150082104</v>
      </c>
      <c r="AB197" s="194">
        <f t="shared" si="10"/>
        <v>315.66394128824345</v>
      </c>
      <c r="AC197" s="194">
        <f t="shared" si="11"/>
        <v>42.149203150082101</v>
      </c>
      <c r="AD197" t="s">
        <v>1050</v>
      </c>
      <c r="AE197">
        <v>2</v>
      </c>
      <c r="AF197" t="s">
        <v>134</v>
      </c>
      <c r="AH197" s="64" t="s">
        <v>44</v>
      </c>
      <c r="AI197" s="64" t="s">
        <v>44</v>
      </c>
      <c r="AJ197" s="200"/>
    </row>
    <row r="198" spans="1:36" s="4" customFormat="1">
      <c r="A198" t="s">
        <v>1050</v>
      </c>
      <c r="B198" s="4" t="s">
        <v>42</v>
      </c>
      <c r="C198" s="5">
        <v>44376</v>
      </c>
      <c r="D198" s="5">
        <v>44377</v>
      </c>
      <c r="E198" s="4" t="s">
        <v>136</v>
      </c>
      <c r="H198" s="4" t="s">
        <v>45</v>
      </c>
      <c r="I198" s="4">
        <v>40</v>
      </c>
      <c r="J198" s="5">
        <v>44377</v>
      </c>
      <c r="K198" s="4" t="s">
        <v>136</v>
      </c>
      <c r="L198" s="4">
        <v>60</v>
      </c>
      <c r="M198" s="4">
        <v>5</v>
      </c>
      <c r="N198" s="5">
        <v>44385</v>
      </c>
      <c r="O198" s="4">
        <v>35.159999999999997</v>
      </c>
      <c r="P198" s="4">
        <v>36.49</v>
      </c>
      <c r="Q198" s="4">
        <v>27.48</v>
      </c>
      <c r="R198" s="4">
        <v>27.28</v>
      </c>
      <c r="S198" s="10"/>
      <c r="T198" s="193">
        <f>IF(O198&lt;'Master Linear Model'!$B$8, (10^((O198-'Master Linear Model'!$B$2)/'Master Linear Model'!$A$2)),('Master Linear Model'!$B$7/2))</f>
        <v>30.920021582279048</v>
      </c>
      <c r="U198" s="193">
        <f>IF(P198&lt;'Master Linear Model'!$B$8, (10^((P198-'Master Linear Model'!$B$2)/'Master Linear Model'!$A$2)),('Master Linear Model'!$B$7/2))</f>
        <v>10</v>
      </c>
      <c r="V198" s="194">
        <f t="shared" ref="V198:V244" si="16">AVERAGE(T198:U198)</f>
        <v>20.460010791139524</v>
      </c>
      <c r="W198" s="194">
        <f t="shared" ref="W198:W244" si="17">STDEV(T198:U198)</f>
        <v>14.792689123398448</v>
      </c>
      <c r="X198" s="194">
        <f>V198/M198</f>
        <v>4.0920021582279045</v>
      </c>
      <c r="Y198" s="194">
        <f>W198/M198</f>
        <v>2.9585378246796896</v>
      </c>
      <c r="Z198" s="194">
        <f>(X198*L198)/I198</f>
        <v>6.1380032373418567</v>
      </c>
      <c r="AA198" s="194">
        <f>(Y198*L198)/I198</f>
        <v>4.4378067370195344</v>
      </c>
      <c r="AB198" s="194">
        <f t="shared" ref="AB198:AB244" si="18">Z198*100</f>
        <v>613.80032373418567</v>
      </c>
      <c r="AC198" s="194">
        <f t="shared" ref="AC198:AC244" si="19">AA198*100</f>
        <v>443.78067370195345</v>
      </c>
      <c r="AD198" s="4" t="s">
        <v>1050</v>
      </c>
      <c r="AE198" s="4">
        <v>2</v>
      </c>
      <c r="AF198" s="4" t="s">
        <v>137</v>
      </c>
      <c r="AH198" s="64" t="s">
        <v>44</v>
      </c>
      <c r="AI198" s="64" t="s">
        <v>44</v>
      </c>
      <c r="AJ198" s="200"/>
    </row>
    <row r="199" spans="1:36" s="4" customFormat="1">
      <c r="A199" t="s">
        <v>1052</v>
      </c>
      <c r="B199" s="4" t="s">
        <v>42</v>
      </c>
      <c r="C199" s="5">
        <v>44376</v>
      </c>
      <c r="D199" s="5">
        <v>44377</v>
      </c>
      <c r="E199" s="4" t="s">
        <v>52</v>
      </c>
      <c r="H199" s="4" t="s">
        <v>45</v>
      </c>
      <c r="I199" s="4">
        <v>150</v>
      </c>
      <c r="J199" s="5">
        <v>44377</v>
      </c>
      <c r="K199" s="4" t="s">
        <v>46</v>
      </c>
      <c r="L199" s="4">
        <v>100</v>
      </c>
      <c r="M199" s="4">
        <v>5</v>
      </c>
      <c r="N199" s="5">
        <v>44378</v>
      </c>
      <c r="O199" s="4" t="s">
        <v>47</v>
      </c>
      <c r="P199" s="4">
        <v>37.69</v>
      </c>
      <c r="Q199" s="4">
        <v>30.45</v>
      </c>
      <c r="R199" s="4">
        <v>30.58</v>
      </c>
      <c r="S199" s="10"/>
      <c r="T199" s="193">
        <f>IF(O199&lt;'Master Linear Model'!$B$8, (10^((O199-'Master Linear Model'!$B$2)/'Master Linear Model'!$A$2)),('Master Linear Model'!$B$7/2))</f>
        <v>10</v>
      </c>
      <c r="U199" s="193">
        <f>IF(P199&lt;'Master Linear Model'!$B$8, (10^((P199-'Master Linear Model'!$B$2)/'Master Linear Model'!$A$2)),('Master Linear Model'!$B$7/2))</f>
        <v>10</v>
      </c>
      <c r="V199" s="194">
        <f t="shared" si="16"/>
        <v>10</v>
      </c>
      <c r="W199" s="194">
        <f t="shared" si="17"/>
        <v>0</v>
      </c>
      <c r="X199" s="194">
        <f>V199/M199</f>
        <v>2</v>
      </c>
      <c r="Y199" s="194">
        <f>W199/M199</f>
        <v>0</v>
      </c>
      <c r="Z199" s="194">
        <f>(X199*L199)/I199</f>
        <v>1.3333333333333333</v>
      </c>
      <c r="AA199" s="194">
        <f>(Y199*L199)/I199</f>
        <v>0</v>
      </c>
      <c r="AB199" s="194">
        <f t="shared" si="18"/>
        <v>133.33333333333331</v>
      </c>
      <c r="AC199" s="194">
        <f t="shared" si="19"/>
        <v>0</v>
      </c>
      <c r="AD199" s="4" t="s">
        <v>1052</v>
      </c>
      <c r="AE199" s="4">
        <v>2</v>
      </c>
      <c r="AF199" s="4" t="s">
        <v>134</v>
      </c>
      <c r="AH199" s="64" t="s">
        <v>44</v>
      </c>
      <c r="AI199" s="64" t="s">
        <v>44</v>
      </c>
      <c r="AJ199" s="200"/>
    </row>
    <row r="200" spans="1:36">
      <c r="A200" t="s">
        <v>1052</v>
      </c>
      <c r="B200" s="4" t="s">
        <v>42</v>
      </c>
      <c r="C200" s="5">
        <v>44376</v>
      </c>
      <c r="D200" s="5">
        <v>44377</v>
      </c>
      <c r="E200" s="4" t="s">
        <v>136</v>
      </c>
      <c r="F200" s="4"/>
      <c r="G200" s="4"/>
      <c r="H200" s="4" t="s">
        <v>45</v>
      </c>
      <c r="I200" s="4">
        <v>40</v>
      </c>
      <c r="J200" s="5">
        <v>44377</v>
      </c>
      <c r="K200" s="4" t="s">
        <v>136</v>
      </c>
      <c r="L200" s="4">
        <v>60</v>
      </c>
      <c r="M200" s="4">
        <v>5</v>
      </c>
      <c r="N200" s="5">
        <v>44385</v>
      </c>
      <c r="O200" s="4" t="s">
        <v>47</v>
      </c>
      <c r="P200" s="4" t="s">
        <v>47</v>
      </c>
      <c r="Q200" s="4">
        <v>29.09</v>
      </c>
      <c r="R200" s="4">
        <v>28.44</v>
      </c>
      <c r="T200" s="193">
        <f>IF(O200&lt;'Master Linear Model'!$B$8, (10^((O200-'Master Linear Model'!$B$2)/'Master Linear Model'!$A$2)),('Master Linear Model'!$B$7/2))</f>
        <v>10</v>
      </c>
      <c r="U200" s="193">
        <f>IF(P200&lt;'Master Linear Model'!$B$8, (10^((P200-'Master Linear Model'!$B$2)/'Master Linear Model'!$A$2)),('Master Linear Model'!$B$7/2))</f>
        <v>10</v>
      </c>
      <c r="V200" s="194">
        <f t="shared" si="16"/>
        <v>10</v>
      </c>
      <c r="W200" s="194">
        <f t="shared" si="17"/>
        <v>0</v>
      </c>
      <c r="X200" s="194">
        <f>V200/M200</f>
        <v>2</v>
      </c>
      <c r="Y200" s="194">
        <f>W200/M200</f>
        <v>0</v>
      </c>
      <c r="Z200" s="194">
        <f>(X200*L200)/I200</f>
        <v>3</v>
      </c>
      <c r="AA200" s="194">
        <f>(Y200*L200)/I200</f>
        <v>0</v>
      </c>
      <c r="AB200" s="194">
        <f t="shared" si="18"/>
        <v>300</v>
      </c>
      <c r="AC200" s="194">
        <f t="shared" si="19"/>
        <v>0</v>
      </c>
      <c r="AD200" t="s">
        <v>1052</v>
      </c>
      <c r="AE200">
        <v>2</v>
      </c>
      <c r="AF200" t="s">
        <v>137</v>
      </c>
      <c r="AH200" s="64" t="s">
        <v>44</v>
      </c>
      <c r="AI200" s="64" t="s">
        <v>44</v>
      </c>
      <c r="AJ200" s="200"/>
    </row>
    <row r="201" spans="1:36">
      <c r="A201" s="10" t="s">
        <v>1056</v>
      </c>
      <c r="B201" s="4" t="s">
        <v>42</v>
      </c>
      <c r="C201" s="5">
        <v>44376</v>
      </c>
      <c r="D201" s="5">
        <v>44376</v>
      </c>
      <c r="E201" s="4" t="s">
        <v>52</v>
      </c>
      <c r="F201" s="4"/>
      <c r="G201" s="4"/>
      <c r="H201" s="4" t="s">
        <v>45</v>
      </c>
      <c r="I201" s="4">
        <v>150</v>
      </c>
      <c r="J201" s="5">
        <v>44376</v>
      </c>
      <c r="K201" s="4" t="s">
        <v>46</v>
      </c>
      <c r="L201" s="4">
        <v>100</v>
      </c>
      <c r="M201" s="4">
        <v>5</v>
      </c>
      <c r="N201" s="12">
        <v>44377</v>
      </c>
      <c r="O201" s="4" t="s">
        <v>47</v>
      </c>
      <c r="P201" s="4" t="s">
        <v>47</v>
      </c>
      <c r="Q201" s="4">
        <v>32.200000000000003</v>
      </c>
      <c r="R201" s="4">
        <v>32.049999999999997</v>
      </c>
      <c r="T201" s="193">
        <f>IF(O201&lt;'Master Linear Model'!$B$8, (10^((O201-'Master Linear Model'!$B$2)/'Master Linear Model'!$A$2)),('Master Linear Model'!$B$7/2))</f>
        <v>10</v>
      </c>
      <c r="U201" s="193">
        <f>IF(P201&lt;'Master Linear Model'!$B$8, (10^((P201-'Master Linear Model'!$B$2)/'Master Linear Model'!$A$2)),('Master Linear Model'!$B$7/2))</f>
        <v>10</v>
      </c>
      <c r="V201" s="194">
        <f t="shared" si="16"/>
        <v>10</v>
      </c>
      <c r="W201" s="194">
        <f t="shared" si="17"/>
        <v>0</v>
      </c>
      <c r="X201" s="194">
        <f>V201/M201</f>
        <v>2</v>
      </c>
      <c r="Y201" s="194">
        <f>W201/M201</f>
        <v>0</v>
      </c>
      <c r="Z201" s="194">
        <f>(X201*L201)/I201</f>
        <v>1.3333333333333333</v>
      </c>
      <c r="AA201" s="194">
        <f>(Y201*L201)/I201</f>
        <v>0</v>
      </c>
      <c r="AB201" s="194">
        <f t="shared" si="18"/>
        <v>133.33333333333331</v>
      </c>
      <c r="AC201" s="194">
        <f t="shared" si="19"/>
        <v>0</v>
      </c>
      <c r="AD201" t="s">
        <v>1056</v>
      </c>
      <c r="AE201">
        <v>2</v>
      </c>
      <c r="AF201" t="s">
        <v>133</v>
      </c>
      <c r="AH201" s="64" t="s">
        <v>44</v>
      </c>
      <c r="AI201" s="64" t="s">
        <v>44</v>
      </c>
      <c r="AJ201" s="200"/>
    </row>
    <row r="202" spans="1:36">
      <c r="A202" s="38" t="s">
        <v>1056</v>
      </c>
      <c r="B202" s="4" t="s">
        <v>42</v>
      </c>
      <c r="C202" s="5">
        <v>44376</v>
      </c>
      <c r="D202" s="5">
        <v>44378</v>
      </c>
      <c r="E202" s="4" t="s">
        <v>136</v>
      </c>
      <c r="F202" s="4"/>
      <c r="G202" s="4"/>
      <c r="H202" s="4" t="s">
        <v>45</v>
      </c>
      <c r="I202" s="4">
        <v>40</v>
      </c>
      <c r="J202" s="5">
        <v>44378</v>
      </c>
      <c r="K202" s="4" t="s">
        <v>136</v>
      </c>
      <c r="L202" s="4">
        <v>60</v>
      </c>
      <c r="M202" s="4">
        <v>5</v>
      </c>
      <c r="N202" s="5">
        <v>44386</v>
      </c>
      <c r="O202" s="37" t="s">
        <v>47</v>
      </c>
      <c r="P202" s="37" t="s">
        <v>47</v>
      </c>
      <c r="Q202" s="4">
        <v>30.13</v>
      </c>
      <c r="R202" s="4">
        <v>30.24</v>
      </c>
      <c r="T202" s="193">
        <f>IF(O202&lt;'Master Linear Model'!$B$8, (10^((O202-'Master Linear Model'!$B$2)/'Master Linear Model'!$A$2)),('Master Linear Model'!$B$7/2))</f>
        <v>10</v>
      </c>
      <c r="U202" s="193">
        <f>IF(P202&lt;'Master Linear Model'!$B$8, (10^((P202-'Master Linear Model'!$B$2)/'Master Linear Model'!$A$2)),('Master Linear Model'!$B$7/2))</f>
        <v>10</v>
      </c>
      <c r="V202" s="194">
        <f t="shared" si="16"/>
        <v>10</v>
      </c>
      <c r="W202" s="194">
        <f t="shared" si="17"/>
        <v>0</v>
      </c>
      <c r="X202" s="194">
        <f>V202/M202</f>
        <v>2</v>
      </c>
      <c r="Y202" s="194">
        <f>W202/M202</f>
        <v>0</v>
      </c>
      <c r="Z202" s="194">
        <f>(X202*L202)/I202</f>
        <v>3</v>
      </c>
      <c r="AA202" s="194">
        <f>(Y202*L202)/I202</f>
        <v>0</v>
      </c>
      <c r="AB202" s="194">
        <f t="shared" si="18"/>
        <v>300</v>
      </c>
      <c r="AC202" s="194">
        <f t="shared" si="19"/>
        <v>0</v>
      </c>
      <c r="AD202" t="s">
        <v>1056</v>
      </c>
      <c r="AE202">
        <v>2</v>
      </c>
      <c r="AF202" t="s">
        <v>140</v>
      </c>
      <c r="AH202" s="64" t="s">
        <v>44</v>
      </c>
      <c r="AI202" s="64" t="s">
        <v>44</v>
      </c>
      <c r="AJ202" s="200"/>
    </row>
    <row r="203" spans="1:36">
      <c r="A203" s="10" t="s">
        <v>1058</v>
      </c>
      <c r="B203" s="4" t="s">
        <v>42</v>
      </c>
      <c r="C203" s="5">
        <v>44376</v>
      </c>
      <c r="D203" s="5">
        <v>44376</v>
      </c>
      <c r="E203" s="4" t="s">
        <v>52</v>
      </c>
      <c r="F203" s="4"/>
      <c r="G203" s="4"/>
      <c r="H203" s="4" t="s">
        <v>45</v>
      </c>
      <c r="I203" s="4">
        <v>150</v>
      </c>
      <c r="J203" s="5">
        <v>44376</v>
      </c>
      <c r="K203" s="4" t="s">
        <v>46</v>
      </c>
      <c r="L203" s="4">
        <v>100</v>
      </c>
      <c r="M203" s="4">
        <v>5</v>
      </c>
      <c r="N203" s="12">
        <v>44377</v>
      </c>
      <c r="O203" s="4">
        <v>34.4</v>
      </c>
      <c r="P203" s="4">
        <v>33.36</v>
      </c>
      <c r="Q203" s="4">
        <v>29.54</v>
      </c>
      <c r="R203" s="6">
        <v>30</v>
      </c>
      <c r="T203" s="193">
        <f>IF(O203&lt;'Master Linear Model'!$B$8, (10^((O203-'Master Linear Model'!$B$2)/'Master Linear Model'!$A$2)),('Master Linear Model'!$B$7/2))</f>
        <v>49.9594494735531</v>
      </c>
      <c r="U203" s="193">
        <f>IF(P203&lt;'Master Linear Model'!$B$8, (10^((P203-'Master Linear Model'!$B$2)/'Master Linear Model'!$A$2)),('Master Linear Model'!$B$7/2))</f>
        <v>96.331048785587939</v>
      </c>
      <c r="V203" s="194">
        <f t="shared" si="16"/>
        <v>73.145249129570516</v>
      </c>
      <c r="W203" s="194">
        <f t="shared" si="17"/>
        <v>32.789672328005302</v>
      </c>
      <c r="X203" s="194">
        <f>V203/M203</f>
        <v>14.629049825914104</v>
      </c>
      <c r="Y203" s="194">
        <f>W203/M203</f>
        <v>6.5579344656010603</v>
      </c>
      <c r="Z203" s="194">
        <f>(X203*L203)/I203</f>
        <v>9.7526998839427357</v>
      </c>
      <c r="AA203" s="194">
        <f>(Y203*L203)/I203</f>
        <v>4.3719563104007069</v>
      </c>
      <c r="AB203" s="194">
        <f t="shared" si="18"/>
        <v>975.26998839427358</v>
      </c>
      <c r="AC203" s="194">
        <f t="shared" si="19"/>
        <v>437.19563104007068</v>
      </c>
      <c r="AD203" t="s">
        <v>1058</v>
      </c>
      <c r="AE203">
        <v>2</v>
      </c>
      <c r="AF203" t="s">
        <v>133</v>
      </c>
      <c r="AH203" s="64" t="s">
        <v>44</v>
      </c>
      <c r="AI203" s="64" t="s">
        <v>44</v>
      </c>
      <c r="AJ203" s="200"/>
    </row>
    <row r="204" spans="1:36">
      <c r="A204" s="38" t="s">
        <v>1058</v>
      </c>
      <c r="B204" s="4" t="s">
        <v>42</v>
      </c>
      <c r="C204" s="5">
        <v>44376</v>
      </c>
      <c r="D204" s="5">
        <v>44378</v>
      </c>
      <c r="E204" s="4" t="s">
        <v>136</v>
      </c>
      <c r="F204" s="4"/>
      <c r="G204" s="4"/>
      <c r="H204" s="4" t="s">
        <v>45</v>
      </c>
      <c r="I204" s="4">
        <v>40</v>
      </c>
      <c r="J204" s="5">
        <v>44378</v>
      </c>
      <c r="K204" s="4" t="s">
        <v>136</v>
      </c>
      <c r="L204" s="4">
        <v>60</v>
      </c>
      <c r="M204" s="4">
        <v>5</v>
      </c>
      <c r="N204" s="5">
        <v>44386</v>
      </c>
      <c r="O204" s="4">
        <v>34.14</v>
      </c>
      <c r="P204" s="4">
        <v>33.450000000000003</v>
      </c>
      <c r="Q204" s="4">
        <v>26.26</v>
      </c>
      <c r="R204" s="4">
        <v>28.01</v>
      </c>
      <c r="T204" s="193">
        <f>IF(O204&lt;'Master Linear Model'!$B$8, (10^((O204-'Master Linear Model'!$B$2)/'Master Linear Model'!$A$2)),('Master Linear Model'!$B$7/2))</f>
        <v>58.871459840017856</v>
      </c>
      <c r="U204" s="193">
        <f>IF(P204&lt;'Master Linear Model'!$B$8, (10^((P204-'Master Linear Model'!$B$2)/'Master Linear Model'!$A$2)),('Master Linear Model'!$B$7/2))</f>
        <v>91.010177963381551</v>
      </c>
      <c r="V204" s="194">
        <f t="shared" si="16"/>
        <v>74.9408189016997</v>
      </c>
      <c r="W204" s="194">
        <f t="shared" si="17"/>
        <v>22.72550552367349</v>
      </c>
      <c r="X204" s="194">
        <f>V204/M204</f>
        <v>14.98816378033994</v>
      </c>
      <c r="Y204" s="194">
        <f>W204/M204</f>
        <v>4.5451011047346981</v>
      </c>
      <c r="Z204" s="194">
        <f>(X204*L204)/I204</f>
        <v>22.482245670509911</v>
      </c>
      <c r="AA204" s="194">
        <f>(Y204*L204)/I204</f>
        <v>6.8176516571020471</v>
      </c>
      <c r="AB204" s="194">
        <f t="shared" si="18"/>
        <v>2248.224567050991</v>
      </c>
      <c r="AC204" s="194">
        <f t="shared" si="19"/>
        <v>681.76516571020466</v>
      </c>
      <c r="AD204" t="s">
        <v>1058</v>
      </c>
      <c r="AE204">
        <v>2</v>
      </c>
      <c r="AF204" t="s">
        <v>140</v>
      </c>
      <c r="AH204" s="64" t="s">
        <v>44</v>
      </c>
      <c r="AI204" s="64" t="s">
        <v>44</v>
      </c>
      <c r="AJ204" s="200"/>
    </row>
    <row r="205" spans="1:36">
      <c r="A205" s="10" t="s">
        <v>1064</v>
      </c>
      <c r="B205" s="4" t="s">
        <v>42</v>
      </c>
      <c r="C205" s="5">
        <v>44376</v>
      </c>
      <c r="D205" s="5">
        <v>44377</v>
      </c>
      <c r="E205" s="4" t="s">
        <v>52</v>
      </c>
      <c r="F205" s="4"/>
      <c r="G205" s="4"/>
      <c r="H205" s="4" t="s">
        <v>45</v>
      </c>
      <c r="I205" s="4">
        <v>150</v>
      </c>
      <c r="J205" s="5">
        <v>44377</v>
      </c>
      <c r="K205" s="4" t="s">
        <v>46</v>
      </c>
      <c r="L205" s="4">
        <v>100</v>
      </c>
      <c r="M205" s="4">
        <v>5</v>
      </c>
      <c r="N205" s="5">
        <v>44378</v>
      </c>
      <c r="O205" s="4">
        <v>34.31</v>
      </c>
      <c r="P205" s="4">
        <v>36.83</v>
      </c>
      <c r="Q205" s="4">
        <v>30.97</v>
      </c>
      <c r="R205" s="4">
        <v>30.7</v>
      </c>
      <c r="S205" s="4"/>
      <c r="T205" s="193">
        <f>IF(O205&lt;'Master Linear Model'!$B$8, (10^((O205-'Master Linear Model'!$B$2)/'Master Linear Model'!$A$2)),('Master Linear Model'!$B$7/2))</f>
        <v>52.880307150639027</v>
      </c>
      <c r="U205" s="193">
        <f>IF(P205&lt;'Master Linear Model'!$B$8, (10^((P205-'Master Linear Model'!$B$2)/'Master Linear Model'!$A$2)),('Master Linear Model'!$B$7/2))</f>
        <v>10</v>
      </c>
      <c r="V205" s="194">
        <f t="shared" si="16"/>
        <v>31.440153575319513</v>
      </c>
      <c r="W205" s="194">
        <f t="shared" si="17"/>
        <v>30.320955965578857</v>
      </c>
      <c r="X205" s="194">
        <f>V205/M205</f>
        <v>6.2880307150639023</v>
      </c>
      <c r="Y205" s="194">
        <f>W205/M205</f>
        <v>6.0641911931157715</v>
      </c>
      <c r="Z205" s="194">
        <f>(X205*L205)/I205</f>
        <v>4.1920204767092679</v>
      </c>
      <c r="AA205" s="194">
        <f>(Y205*L205)/I205</f>
        <v>4.0427941287438474</v>
      </c>
      <c r="AB205" s="194">
        <f t="shared" si="18"/>
        <v>419.20204767092679</v>
      </c>
      <c r="AC205" s="194">
        <f t="shared" si="19"/>
        <v>404.27941287438472</v>
      </c>
      <c r="AD205" t="s">
        <v>1064</v>
      </c>
      <c r="AE205">
        <v>2</v>
      </c>
      <c r="AF205" t="s">
        <v>134</v>
      </c>
      <c r="AH205" s="64" t="s">
        <v>44</v>
      </c>
      <c r="AI205" s="64" t="s">
        <v>44</v>
      </c>
      <c r="AJ205" s="200"/>
    </row>
    <row r="206" spans="1:36" s="31" customFormat="1">
      <c r="A206" s="31" t="s">
        <v>1064</v>
      </c>
      <c r="B206" s="28" t="s">
        <v>42</v>
      </c>
      <c r="C206" s="29">
        <v>44376</v>
      </c>
      <c r="D206" s="29">
        <v>44377</v>
      </c>
      <c r="E206" s="28" t="s">
        <v>136</v>
      </c>
      <c r="F206" s="28"/>
      <c r="G206" s="28"/>
      <c r="H206" s="41" t="s">
        <v>45</v>
      </c>
      <c r="I206" s="28">
        <v>40</v>
      </c>
      <c r="J206" s="29">
        <v>44377</v>
      </c>
      <c r="K206" s="28" t="s">
        <v>136</v>
      </c>
      <c r="L206" s="28">
        <v>60</v>
      </c>
      <c r="M206" s="4">
        <v>5</v>
      </c>
      <c r="N206" s="29">
        <v>44385</v>
      </c>
      <c r="O206" s="28">
        <v>38.06</v>
      </c>
      <c r="P206" s="41">
        <v>38.090000000000003</v>
      </c>
      <c r="Q206" s="28">
        <v>28.48</v>
      </c>
      <c r="R206" s="28">
        <v>29.11</v>
      </c>
      <c r="S206" s="27"/>
      <c r="T206" s="193">
        <f>IF(O206&lt;'Master Linear Model'!$B$8, (10^((O206-'Master Linear Model'!$B$2)/'Master Linear Model'!$A$2)),('Master Linear Model'!$B$7/2))</f>
        <v>10</v>
      </c>
      <c r="U206" s="193">
        <f>IF(P206&lt;'Master Linear Model'!$B$8, (10^((P206-'Master Linear Model'!$B$2)/'Master Linear Model'!$A$2)),('Master Linear Model'!$B$7/2))</f>
        <v>10</v>
      </c>
      <c r="V206" s="194">
        <f t="shared" si="16"/>
        <v>10</v>
      </c>
      <c r="W206" s="194">
        <f t="shared" si="17"/>
        <v>0</v>
      </c>
      <c r="X206" s="194">
        <f>V206/M206</f>
        <v>2</v>
      </c>
      <c r="Y206" s="194">
        <f>W206/M206</f>
        <v>0</v>
      </c>
      <c r="Z206" s="194">
        <f>(X206*L206)/I206</f>
        <v>3</v>
      </c>
      <c r="AA206" s="194">
        <f>(Y206*L206)/I206</f>
        <v>0</v>
      </c>
      <c r="AB206" s="194">
        <f t="shared" si="18"/>
        <v>300</v>
      </c>
      <c r="AC206" s="194">
        <f t="shared" si="19"/>
        <v>0</v>
      </c>
      <c r="AD206" s="31" t="s">
        <v>1064</v>
      </c>
      <c r="AE206" s="31">
        <v>2</v>
      </c>
      <c r="AF206" s="31" t="s">
        <v>137</v>
      </c>
      <c r="AH206" s="64" t="s">
        <v>44</v>
      </c>
      <c r="AI206" s="64" t="s">
        <v>44</v>
      </c>
      <c r="AJ206" s="200"/>
    </row>
    <row r="207" spans="1:36" s="4" customFormat="1">
      <c r="A207" s="22" t="s">
        <v>1047</v>
      </c>
      <c r="B207" s="24" t="s">
        <v>42</v>
      </c>
      <c r="C207" s="25">
        <v>44390</v>
      </c>
      <c r="D207" s="25">
        <v>44390</v>
      </c>
      <c r="E207" s="24" t="s">
        <v>52</v>
      </c>
      <c r="F207" s="24"/>
      <c r="G207" s="24"/>
      <c r="H207" s="4" t="s">
        <v>45</v>
      </c>
      <c r="I207" s="4">
        <v>150</v>
      </c>
      <c r="J207" s="25">
        <v>44390</v>
      </c>
      <c r="K207" s="24" t="s">
        <v>46</v>
      </c>
      <c r="L207" s="26">
        <v>100</v>
      </c>
      <c r="M207" s="4">
        <v>5</v>
      </c>
      <c r="N207" s="12">
        <v>44396</v>
      </c>
      <c r="O207" s="4">
        <v>31.36</v>
      </c>
      <c r="P207" s="4">
        <v>31.43</v>
      </c>
      <c r="Q207" s="4">
        <v>29.72</v>
      </c>
      <c r="R207" s="4">
        <v>30.56</v>
      </c>
      <c r="S207" s="10"/>
      <c r="T207" s="193">
        <f>IF(O207&lt;'Master Linear Model'!$B$8, (10^((O207-'Master Linear Model'!$B$2)/'Master Linear Model'!$A$2)),('Master Linear Model'!$B$7/2))</f>
        <v>340.50936959262754</v>
      </c>
      <c r="U207" s="193">
        <f>IF(P207&lt;'Master Linear Model'!$B$8, (10^((P207-'Master Linear Model'!$B$2)/'Master Linear Model'!$A$2)),('Master Linear Model'!$B$7/2))</f>
        <v>325.78896457975213</v>
      </c>
      <c r="V207" s="194">
        <f t="shared" si="16"/>
        <v>333.14916708618983</v>
      </c>
      <c r="W207" s="194">
        <f t="shared" si="17"/>
        <v>10.408898206416644</v>
      </c>
      <c r="X207" s="194">
        <f>V207/M207</f>
        <v>66.629833417237961</v>
      </c>
      <c r="Y207" s="194">
        <f>W207/M207</f>
        <v>2.0817796412833287</v>
      </c>
      <c r="Z207" s="194">
        <f>(X207*L207)/I207</f>
        <v>44.41988894482531</v>
      </c>
      <c r="AA207" s="194">
        <f>(Y207*L207)/I207</f>
        <v>1.3878530941888858</v>
      </c>
      <c r="AB207" s="194">
        <f t="shared" si="18"/>
        <v>4441.9888944825307</v>
      </c>
      <c r="AC207" s="194">
        <f t="shared" si="19"/>
        <v>138.78530941888857</v>
      </c>
      <c r="AD207" s="4" t="s">
        <v>1047</v>
      </c>
      <c r="AE207" s="4">
        <v>2</v>
      </c>
      <c r="AF207" s="4" t="s">
        <v>147</v>
      </c>
      <c r="AH207" s="64" t="s">
        <v>44</v>
      </c>
      <c r="AI207" s="64" t="s">
        <v>44</v>
      </c>
      <c r="AJ207" s="200"/>
    </row>
    <row r="208" spans="1:36" s="4" customFormat="1">
      <c r="A208" t="s">
        <v>1047</v>
      </c>
      <c r="B208" s="4" t="s">
        <v>42</v>
      </c>
      <c r="C208" s="5">
        <v>44390</v>
      </c>
      <c r="D208" s="5">
        <v>44390</v>
      </c>
      <c r="E208" s="43" t="s">
        <v>136</v>
      </c>
      <c r="F208" s="43"/>
      <c r="G208" s="43"/>
      <c r="H208" s="4" t="s">
        <v>45</v>
      </c>
      <c r="I208" s="4">
        <v>40</v>
      </c>
      <c r="J208" s="5">
        <v>44390</v>
      </c>
      <c r="K208" s="4" t="s">
        <v>136</v>
      </c>
      <c r="L208" s="4">
        <v>60</v>
      </c>
      <c r="M208" s="4">
        <v>5</v>
      </c>
      <c r="N208" s="5">
        <v>44392</v>
      </c>
      <c r="O208" s="4">
        <v>36.68</v>
      </c>
      <c r="P208" s="4">
        <v>37.229999999999997</v>
      </c>
      <c r="Q208" s="4">
        <v>28.86</v>
      </c>
      <c r="R208" s="4">
        <v>28.25</v>
      </c>
      <c r="S208" s="10"/>
      <c r="T208" s="193">
        <f>IF(O208&lt;'Master Linear Model'!$B$8, (10^((O208-'Master Linear Model'!$B$2)/'Master Linear Model'!$A$2)),('Master Linear Model'!$B$7/2))</f>
        <v>10</v>
      </c>
      <c r="U208" s="193">
        <f>IF(P208&lt;'Master Linear Model'!$B$8, (10^((P208-'Master Linear Model'!$B$2)/'Master Linear Model'!$A$2)),('Master Linear Model'!$B$7/2))</f>
        <v>10</v>
      </c>
      <c r="V208" s="194">
        <f t="shared" si="16"/>
        <v>10</v>
      </c>
      <c r="W208" s="194">
        <f t="shared" si="17"/>
        <v>0</v>
      </c>
      <c r="X208" s="194">
        <f>V208/M208</f>
        <v>2</v>
      </c>
      <c r="Y208" s="194">
        <f>W208/M208</f>
        <v>0</v>
      </c>
      <c r="Z208" s="194">
        <f>(X208*L208)/I208</f>
        <v>3</v>
      </c>
      <c r="AA208" s="194">
        <f>(Y208*L208)/I208</f>
        <v>0</v>
      </c>
      <c r="AB208" s="194">
        <f t="shared" si="18"/>
        <v>300</v>
      </c>
      <c r="AC208" s="194">
        <f t="shared" si="19"/>
        <v>0</v>
      </c>
      <c r="AD208" s="4" t="s">
        <v>1047</v>
      </c>
      <c r="AE208" s="4">
        <v>2</v>
      </c>
      <c r="AF208" s="4" t="s">
        <v>146</v>
      </c>
      <c r="AH208" s="64" t="s">
        <v>44</v>
      </c>
      <c r="AI208" s="64" t="s">
        <v>44</v>
      </c>
      <c r="AJ208" s="200"/>
    </row>
    <row r="209" spans="1:36" s="4" customFormat="1">
      <c r="A209" s="36" t="s">
        <v>1050</v>
      </c>
      <c r="B209" s="37" t="s">
        <v>42</v>
      </c>
      <c r="C209" s="5">
        <v>44390</v>
      </c>
      <c r="D209" s="5">
        <v>44390</v>
      </c>
      <c r="E209" s="37" t="s">
        <v>142</v>
      </c>
      <c r="F209" s="37"/>
      <c r="G209" s="37"/>
      <c r="H209" s="4" t="s">
        <v>45</v>
      </c>
      <c r="I209" s="4">
        <v>150</v>
      </c>
      <c r="J209" s="5">
        <v>44390</v>
      </c>
      <c r="K209" s="37" t="s">
        <v>46</v>
      </c>
      <c r="L209" s="4">
        <v>100</v>
      </c>
      <c r="M209" s="4">
        <v>5</v>
      </c>
      <c r="N209" s="5">
        <v>44391</v>
      </c>
      <c r="O209" s="4">
        <v>35.47</v>
      </c>
      <c r="P209" s="4">
        <v>35.04</v>
      </c>
      <c r="Q209" s="4">
        <v>28.11</v>
      </c>
      <c r="R209" s="4">
        <v>27.05</v>
      </c>
      <c r="S209" s="39"/>
      <c r="T209" s="193">
        <f>IF(O209&lt;'Master Linear Model'!$B$8, (10^((O209-'Master Linear Model'!$B$2)/'Master Linear Model'!$A$2)),('Master Linear Model'!$B$7/2))</f>
        <v>25.423981145619209</v>
      </c>
      <c r="U209" s="193">
        <f>IF(P209&lt;'Master Linear Model'!$B$8, (10^((P209-'Master Linear Model'!$B$2)/'Master Linear Model'!$A$2)),('Master Linear Model'!$B$7/2))</f>
        <v>33.353510834408688</v>
      </c>
      <c r="V209" s="194">
        <f t="shared" si="16"/>
        <v>29.388745990013948</v>
      </c>
      <c r="W209" s="194">
        <f t="shared" si="17"/>
        <v>5.6070242145631006</v>
      </c>
      <c r="X209" s="194">
        <f>V209/M209</f>
        <v>5.8777491980027898</v>
      </c>
      <c r="Y209" s="194">
        <f>W209/M209</f>
        <v>1.1214048429126202</v>
      </c>
      <c r="Z209" s="194">
        <f>(X209*L209)/I209</f>
        <v>3.9184994653351932</v>
      </c>
      <c r="AA209" s="194">
        <f>(Y209*L209)/I209</f>
        <v>0.74760322860841355</v>
      </c>
      <c r="AB209" s="194">
        <f t="shared" si="18"/>
        <v>391.8499465335193</v>
      </c>
      <c r="AC209" s="194">
        <f t="shared" si="19"/>
        <v>74.760322860841356</v>
      </c>
      <c r="AD209" s="4" t="s">
        <v>1050</v>
      </c>
      <c r="AE209" s="4">
        <v>2</v>
      </c>
      <c r="AF209" s="4" t="s">
        <v>141</v>
      </c>
      <c r="AH209" s="64" t="s">
        <v>44</v>
      </c>
      <c r="AI209" s="64" t="s">
        <v>44</v>
      </c>
      <c r="AJ209" s="200"/>
    </row>
    <row r="210" spans="1:36" s="4" customFormat="1">
      <c r="A210" s="36" t="s">
        <v>1050</v>
      </c>
      <c r="B210" s="37" t="s">
        <v>42</v>
      </c>
      <c r="C210" s="5">
        <v>44390</v>
      </c>
      <c r="D210" s="5">
        <v>44390</v>
      </c>
      <c r="E210" s="37" t="s">
        <v>136</v>
      </c>
      <c r="F210" s="37"/>
      <c r="G210" s="37"/>
      <c r="H210" s="4" t="s">
        <v>45</v>
      </c>
      <c r="I210" s="4">
        <v>40</v>
      </c>
      <c r="J210" s="5">
        <v>44390</v>
      </c>
      <c r="K210" s="37" t="s">
        <v>136</v>
      </c>
      <c r="L210" s="4">
        <v>60</v>
      </c>
      <c r="M210" s="4">
        <v>5</v>
      </c>
      <c r="N210" s="5">
        <v>44391</v>
      </c>
      <c r="O210" s="4">
        <v>37.54</v>
      </c>
      <c r="P210" s="4">
        <v>38.49</v>
      </c>
      <c r="Q210" s="4">
        <v>27.59</v>
      </c>
      <c r="R210" s="4">
        <v>27.51</v>
      </c>
      <c r="S210" s="10"/>
      <c r="T210" s="193">
        <f>IF(O210&lt;'Master Linear Model'!$B$8, (10^((O210-'Master Linear Model'!$B$2)/'Master Linear Model'!$A$2)),('Master Linear Model'!$B$7/2))</f>
        <v>10</v>
      </c>
      <c r="U210" s="193">
        <f>IF(P210&lt;'Master Linear Model'!$B$8, (10^((P210-'Master Linear Model'!$B$2)/'Master Linear Model'!$A$2)),('Master Linear Model'!$B$7/2))</f>
        <v>10</v>
      </c>
      <c r="V210" s="194">
        <f t="shared" si="16"/>
        <v>10</v>
      </c>
      <c r="W210" s="194">
        <f t="shared" si="17"/>
        <v>0</v>
      </c>
      <c r="X210" s="194">
        <f>V210/M210</f>
        <v>2</v>
      </c>
      <c r="Y210" s="194">
        <f>W210/M210</f>
        <v>0</v>
      </c>
      <c r="Z210" s="194">
        <f>(X210*L210)/I210</f>
        <v>3</v>
      </c>
      <c r="AA210" s="194">
        <f>(Y210*L210)/I210</f>
        <v>0</v>
      </c>
      <c r="AB210" s="194">
        <f t="shared" si="18"/>
        <v>300</v>
      </c>
      <c r="AC210" s="194">
        <f t="shared" si="19"/>
        <v>0</v>
      </c>
      <c r="AD210" s="4" t="s">
        <v>1050</v>
      </c>
      <c r="AE210" s="4">
        <v>2</v>
      </c>
      <c r="AF210" s="4" t="s">
        <v>141</v>
      </c>
      <c r="AH210" s="64" t="s">
        <v>44</v>
      </c>
      <c r="AI210" s="64" t="s">
        <v>44</v>
      </c>
      <c r="AJ210" s="200"/>
    </row>
    <row r="211" spans="1:36">
      <c r="A211" s="22" t="s">
        <v>1052</v>
      </c>
      <c r="B211" s="24" t="s">
        <v>42</v>
      </c>
      <c r="C211" s="25">
        <v>44390</v>
      </c>
      <c r="D211" s="25">
        <v>44390</v>
      </c>
      <c r="E211" s="24" t="s">
        <v>52</v>
      </c>
      <c r="F211" s="24"/>
      <c r="G211" s="24"/>
      <c r="H211" s="4" t="s">
        <v>45</v>
      </c>
      <c r="I211" s="4">
        <v>150</v>
      </c>
      <c r="J211" s="25">
        <v>44390</v>
      </c>
      <c r="K211" s="24" t="s">
        <v>46</v>
      </c>
      <c r="L211" s="26">
        <v>100</v>
      </c>
      <c r="M211" s="4">
        <v>5</v>
      </c>
      <c r="N211" s="12">
        <v>44396</v>
      </c>
      <c r="O211" s="4">
        <v>32.979999999999997</v>
      </c>
      <c r="P211" s="4">
        <v>33.020000000000003</v>
      </c>
      <c r="Q211" s="4">
        <v>31.18</v>
      </c>
      <c r="R211" s="4">
        <v>31.59</v>
      </c>
      <c r="T211" s="193">
        <f>IF(O211&lt;'Master Linear Model'!$B$8, (10^((O211-'Master Linear Model'!$B$2)/'Master Linear Model'!$A$2)),('Master Linear Model'!$B$7/2))</f>
        <v>122.44899258364552</v>
      </c>
      <c r="U211" s="193">
        <f>IF(P211&lt;'Master Linear Model'!$B$8, (10^((P211-'Master Linear Model'!$B$2)/'Master Linear Model'!$A$2)),('Master Linear Model'!$B$7/2))</f>
        <v>119.39550062426622</v>
      </c>
      <c r="V211" s="194">
        <f t="shared" si="16"/>
        <v>120.92224660395587</v>
      </c>
      <c r="W211" s="194">
        <f t="shared" si="17"/>
        <v>2.1591448707757013</v>
      </c>
      <c r="X211" s="194">
        <f>V211/M211</f>
        <v>24.184449320791174</v>
      </c>
      <c r="Y211" s="194">
        <f>W211/M211</f>
        <v>0.43182897415514027</v>
      </c>
      <c r="Z211" s="194">
        <f>(X211*L211)/I211</f>
        <v>16.122966213860781</v>
      </c>
      <c r="AA211" s="194">
        <f>(Y211*L211)/I211</f>
        <v>0.28788598277009353</v>
      </c>
      <c r="AB211" s="194">
        <f t="shared" si="18"/>
        <v>1612.2966213860782</v>
      </c>
      <c r="AC211" s="194">
        <f t="shared" si="19"/>
        <v>28.788598277009353</v>
      </c>
      <c r="AD211" t="s">
        <v>1052</v>
      </c>
      <c r="AE211">
        <v>2</v>
      </c>
      <c r="AF211" t="s">
        <v>147</v>
      </c>
      <c r="AH211" s="64" t="s">
        <v>44</v>
      </c>
      <c r="AI211" s="64" t="s">
        <v>44</v>
      </c>
      <c r="AJ211" s="200"/>
    </row>
    <row r="212" spans="1:36">
      <c r="A212" t="s">
        <v>1052</v>
      </c>
      <c r="B212" s="4" t="s">
        <v>42</v>
      </c>
      <c r="C212" s="5">
        <v>44390</v>
      </c>
      <c r="D212" s="5">
        <v>44390</v>
      </c>
      <c r="E212" s="43" t="s">
        <v>136</v>
      </c>
      <c r="F212" s="43"/>
      <c r="G212" s="43"/>
      <c r="H212" s="4" t="s">
        <v>45</v>
      </c>
      <c r="I212" s="4">
        <v>40</v>
      </c>
      <c r="J212" s="5">
        <v>44390</v>
      </c>
      <c r="K212" s="4" t="s">
        <v>136</v>
      </c>
      <c r="L212" s="4">
        <v>60</v>
      </c>
      <c r="M212" s="4">
        <v>5</v>
      </c>
      <c r="N212" s="5">
        <v>44392</v>
      </c>
      <c r="O212" s="4">
        <v>36.53</v>
      </c>
      <c r="P212" s="4">
        <v>36.090000000000003</v>
      </c>
      <c r="Q212" s="4">
        <v>28.95</v>
      </c>
      <c r="R212" s="4">
        <v>28.95</v>
      </c>
      <c r="T212" s="193">
        <f>IF(O212&lt;'Master Linear Model'!$B$8, (10^((O212-'Master Linear Model'!$B$2)/'Master Linear Model'!$A$2)),('Master Linear Model'!$B$7/2))</f>
        <v>10</v>
      </c>
      <c r="U212" s="193">
        <f>IF(P212&lt;'Master Linear Model'!$B$8, (10^((P212-'Master Linear Model'!$B$2)/'Master Linear Model'!$A$2)),('Master Linear Model'!$B$7/2))</f>
        <v>10</v>
      </c>
      <c r="V212" s="194">
        <f t="shared" si="16"/>
        <v>10</v>
      </c>
      <c r="W212" s="194">
        <f t="shared" si="17"/>
        <v>0</v>
      </c>
      <c r="X212" s="194">
        <f>V212/M212</f>
        <v>2</v>
      </c>
      <c r="Y212" s="194">
        <f>W212/M212</f>
        <v>0</v>
      </c>
      <c r="Z212" s="194">
        <f>(X212*L212)/I212</f>
        <v>3</v>
      </c>
      <c r="AA212" s="194">
        <f>(Y212*L212)/I212</f>
        <v>0</v>
      </c>
      <c r="AB212" s="194">
        <f t="shared" si="18"/>
        <v>300</v>
      </c>
      <c r="AC212" s="194">
        <f t="shared" si="19"/>
        <v>0</v>
      </c>
      <c r="AD212" t="s">
        <v>1052</v>
      </c>
      <c r="AE212">
        <v>2</v>
      </c>
      <c r="AF212" t="s">
        <v>146</v>
      </c>
      <c r="AH212" s="64" t="s">
        <v>44</v>
      </c>
      <c r="AI212" s="64" t="s">
        <v>44</v>
      </c>
      <c r="AJ212" s="200"/>
    </row>
    <row r="213" spans="1:36">
      <c r="A213" s="22" t="s">
        <v>1056</v>
      </c>
      <c r="B213" s="24" t="s">
        <v>42</v>
      </c>
      <c r="C213" s="25">
        <v>44390</v>
      </c>
      <c r="D213" s="25">
        <v>44390</v>
      </c>
      <c r="E213" s="24" t="s">
        <v>52</v>
      </c>
      <c r="F213" s="24"/>
      <c r="G213" s="24"/>
      <c r="H213" s="4" t="s">
        <v>45</v>
      </c>
      <c r="I213" s="4">
        <v>150</v>
      </c>
      <c r="J213" s="25">
        <v>44390</v>
      </c>
      <c r="K213" s="24" t="s">
        <v>46</v>
      </c>
      <c r="L213" s="26">
        <v>100</v>
      </c>
      <c r="M213" s="4">
        <v>5</v>
      </c>
      <c r="N213" s="12">
        <v>44396</v>
      </c>
      <c r="O213" s="4">
        <v>33.57</v>
      </c>
      <c r="P213" s="4">
        <v>33.58</v>
      </c>
      <c r="Q213" s="4">
        <v>29.75</v>
      </c>
      <c r="R213" s="4">
        <v>29.62</v>
      </c>
      <c r="T213" s="193">
        <f>IF(O213&lt;'Master Linear Model'!$B$8, (10^((O213-'Master Linear Model'!$B$2)/'Master Linear Model'!$A$2)),('Master Linear Model'!$B$7/2))</f>
        <v>84.370028714690932</v>
      </c>
      <c r="U213" s="193">
        <f>IF(P213&lt;'Master Linear Model'!$B$8, (10^((P213-'Master Linear Model'!$B$2)/'Master Linear Model'!$A$2)),('Master Linear Model'!$B$7/2))</f>
        <v>83.83905665070634</v>
      </c>
      <c r="V213" s="194">
        <f t="shared" si="16"/>
        <v>84.104542682698636</v>
      </c>
      <c r="W213" s="194">
        <f t="shared" si="17"/>
        <v>0.37545394706412244</v>
      </c>
      <c r="X213" s="194">
        <f>V213/M213</f>
        <v>16.820908536539726</v>
      </c>
      <c r="Y213" s="194">
        <f>W213/M213</f>
        <v>7.5090789412824488E-2</v>
      </c>
      <c r="Z213" s="194">
        <f>(X213*L213)/I213</f>
        <v>11.213939024359817</v>
      </c>
      <c r="AA213" s="194">
        <f>(Y213*L213)/I213</f>
        <v>5.006052627521633E-2</v>
      </c>
      <c r="AB213" s="194">
        <f t="shared" si="18"/>
        <v>1121.3939024359818</v>
      </c>
      <c r="AC213" s="194">
        <f t="shared" si="19"/>
        <v>5.0060526275216333</v>
      </c>
      <c r="AD213" t="s">
        <v>1056</v>
      </c>
      <c r="AE213">
        <v>2</v>
      </c>
      <c r="AF213" t="s">
        <v>147</v>
      </c>
      <c r="AH213" s="64" t="s">
        <v>44</v>
      </c>
      <c r="AI213" s="64" t="s">
        <v>44</v>
      </c>
      <c r="AJ213" s="200"/>
    </row>
    <row r="214" spans="1:36">
      <c r="A214" t="s">
        <v>1056</v>
      </c>
      <c r="B214" s="4" t="s">
        <v>42</v>
      </c>
      <c r="C214" s="5">
        <v>44390</v>
      </c>
      <c r="D214" s="5">
        <v>44390</v>
      </c>
      <c r="E214" s="43" t="s">
        <v>136</v>
      </c>
      <c r="F214" s="43"/>
      <c r="G214" s="43"/>
      <c r="H214" s="4" t="s">
        <v>45</v>
      </c>
      <c r="I214" s="4">
        <v>40</v>
      </c>
      <c r="J214" s="5">
        <v>44390</v>
      </c>
      <c r="K214" s="4" t="s">
        <v>136</v>
      </c>
      <c r="L214" s="4">
        <v>60</v>
      </c>
      <c r="M214" s="4">
        <v>5</v>
      </c>
      <c r="N214" s="5">
        <v>44392</v>
      </c>
      <c r="O214" s="4">
        <v>38.299999999999997</v>
      </c>
      <c r="P214" s="4">
        <v>36.97</v>
      </c>
      <c r="Q214" s="4">
        <v>27.7</v>
      </c>
      <c r="R214" s="4">
        <v>28.37</v>
      </c>
      <c r="T214" s="193">
        <f>IF(O214&lt;'Master Linear Model'!$B$8, (10^((O214-'Master Linear Model'!$B$2)/'Master Linear Model'!$A$2)),('Master Linear Model'!$B$7/2))</f>
        <v>10</v>
      </c>
      <c r="U214" s="193">
        <f>IF(P214&lt;'Master Linear Model'!$B$8, (10^((P214-'Master Linear Model'!$B$2)/'Master Linear Model'!$A$2)),('Master Linear Model'!$B$7/2))</f>
        <v>10</v>
      </c>
      <c r="V214" s="194">
        <f t="shared" si="16"/>
        <v>10</v>
      </c>
      <c r="W214" s="194">
        <f t="shared" si="17"/>
        <v>0</v>
      </c>
      <c r="X214" s="194">
        <f>V214/M214</f>
        <v>2</v>
      </c>
      <c r="Y214" s="194">
        <f>W214/M214</f>
        <v>0</v>
      </c>
      <c r="Z214" s="194">
        <f>(X214*L214)/I214</f>
        <v>3</v>
      </c>
      <c r="AA214" s="194">
        <f>(Y214*L214)/I214</f>
        <v>0</v>
      </c>
      <c r="AB214" s="194">
        <f t="shared" si="18"/>
        <v>300</v>
      </c>
      <c r="AC214" s="194">
        <f t="shared" si="19"/>
        <v>0</v>
      </c>
      <c r="AD214" t="s">
        <v>1056</v>
      </c>
      <c r="AE214">
        <v>2</v>
      </c>
      <c r="AF214" t="s">
        <v>146</v>
      </c>
      <c r="AH214" s="64" t="s">
        <v>44</v>
      </c>
      <c r="AI214" s="64" t="s">
        <v>44</v>
      </c>
      <c r="AJ214" s="200"/>
    </row>
    <row r="215" spans="1:36">
      <c r="A215" t="s">
        <v>1058</v>
      </c>
      <c r="B215" s="4" t="s">
        <v>42</v>
      </c>
      <c r="C215" s="5">
        <v>44390</v>
      </c>
      <c r="D215" s="5">
        <v>44390</v>
      </c>
      <c r="E215" s="43" t="s">
        <v>136</v>
      </c>
      <c r="F215" s="43"/>
      <c r="G215" s="43"/>
      <c r="H215" s="4" t="s">
        <v>45</v>
      </c>
      <c r="I215" s="4">
        <v>40</v>
      </c>
      <c r="J215" s="5">
        <v>44390</v>
      </c>
      <c r="K215" s="4" t="s">
        <v>136</v>
      </c>
      <c r="L215" s="4">
        <v>60</v>
      </c>
      <c r="M215" s="4">
        <v>5</v>
      </c>
      <c r="N215" s="5">
        <v>44392</v>
      </c>
      <c r="O215" s="4">
        <v>35.49</v>
      </c>
      <c r="P215" s="4">
        <v>35.5</v>
      </c>
      <c r="Q215" s="4">
        <v>28.31</v>
      </c>
      <c r="R215" s="4">
        <v>28.3</v>
      </c>
      <c r="T215" s="193">
        <f>IF(O215&lt;'Master Linear Model'!$B$8, (10^((O215-'Master Linear Model'!$B$2)/'Master Linear Model'!$A$2)),('Master Linear Model'!$B$7/2))</f>
        <v>25.104982906697369</v>
      </c>
      <c r="U215" s="193">
        <f>IF(P215&lt;'Master Linear Model'!$B$8, (10^((P215-'Master Linear Model'!$B$2)/'Master Linear Model'!$A$2)),('Master Linear Model'!$B$7/2))</f>
        <v>24.946987884136181</v>
      </c>
      <c r="V215" s="194">
        <f t="shared" si="16"/>
        <v>25.025985395416775</v>
      </c>
      <c r="W215" s="194">
        <f t="shared" si="17"/>
        <v>0.1117193518467377</v>
      </c>
      <c r="X215" s="194">
        <f>V215/M215</f>
        <v>5.0051970790833549</v>
      </c>
      <c r="Y215" s="194">
        <f>W215/M215</f>
        <v>2.234387036934754E-2</v>
      </c>
      <c r="Z215" s="194">
        <f>(X215*L215)/I215</f>
        <v>7.5077956186250319</v>
      </c>
      <c r="AA215" s="194">
        <f>(Y215*L215)/I215</f>
        <v>3.3515805554021311E-2</v>
      </c>
      <c r="AB215" s="194">
        <f t="shared" si="18"/>
        <v>750.77956186250321</v>
      </c>
      <c r="AC215" s="194">
        <f t="shared" si="19"/>
        <v>3.3515805554021312</v>
      </c>
      <c r="AD215" t="s">
        <v>1058</v>
      </c>
      <c r="AE215">
        <v>2</v>
      </c>
      <c r="AF215" t="s">
        <v>146</v>
      </c>
      <c r="AH215" s="64" t="s">
        <v>44</v>
      </c>
      <c r="AI215" s="64" t="s">
        <v>44</v>
      </c>
      <c r="AJ215" s="200"/>
    </row>
    <row r="216" spans="1:36">
      <c r="A216" t="s">
        <v>1102</v>
      </c>
      <c r="B216" s="4" t="s">
        <v>42</v>
      </c>
      <c r="C216" s="5">
        <v>44390</v>
      </c>
      <c r="D216" s="5">
        <v>44390</v>
      </c>
      <c r="E216" s="43" t="s">
        <v>142</v>
      </c>
      <c r="F216" s="43"/>
      <c r="G216" s="43"/>
      <c r="H216" s="4" t="s">
        <v>45</v>
      </c>
      <c r="I216" s="4">
        <v>170</v>
      </c>
      <c r="J216" s="5">
        <v>44390</v>
      </c>
      <c r="K216" s="4" t="s">
        <v>46</v>
      </c>
      <c r="L216" s="4">
        <v>100</v>
      </c>
      <c r="M216" s="4">
        <v>5</v>
      </c>
      <c r="N216" s="5">
        <v>44391</v>
      </c>
      <c r="O216" s="4">
        <v>34.22</v>
      </c>
      <c r="P216" s="4">
        <v>34.21</v>
      </c>
      <c r="Q216" s="4">
        <v>29.57</v>
      </c>
      <c r="R216" s="4">
        <v>29.67</v>
      </c>
      <c r="T216" s="193">
        <f>IF(O216&lt;'Master Linear Model'!$B$8, (10^((O216-'Master Linear Model'!$B$2)/'Master Linear Model'!$A$2)),('Master Linear Model'!$B$7/2))</f>
        <v>55.971931512700571</v>
      </c>
      <c r="U216" s="193">
        <f>IF(P216&lt;'Master Linear Model'!$B$8, (10^((P216-'Master Linear Model'!$B$2)/'Master Linear Model'!$A$2)),('Master Linear Model'!$B$7/2))</f>
        <v>56.326414652036469</v>
      </c>
      <c r="V216" s="194">
        <f t="shared" si="16"/>
        <v>56.14917308236852</v>
      </c>
      <c r="W216" s="194">
        <f t="shared" si="17"/>
        <v>0.25065743164070897</v>
      </c>
      <c r="X216" s="194">
        <f>V216/M216</f>
        <v>11.229834616473704</v>
      </c>
      <c r="Y216" s="194">
        <f>W216/M216</f>
        <v>5.0131486328141794E-2</v>
      </c>
      <c r="Z216" s="194">
        <f>(X216*L216)/I216</f>
        <v>6.6057850685139439</v>
      </c>
      <c r="AA216" s="194">
        <f>(Y216*L216)/I216</f>
        <v>2.9489109604789288E-2</v>
      </c>
      <c r="AB216" s="194">
        <f t="shared" si="18"/>
        <v>660.57850685139442</v>
      </c>
      <c r="AC216" s="194">
        <f t="shared" si="19"/>
        <v>2.948910960478929</v>
      </c>
      <c r="AD216" t="s">
        <v>1058</v>
      </c>
      <c r="AE216">
        <v>2</v>
      </c>
      <c r="AH216" s="64" t="s">
        <v>72</v>
      </c>
      <c r="AI216" s="64" t="s">
        <v>72</v>
      </c>
      <c r="AJ216" s="200"/>
    </row>
    <row r="217" spans="1:36">
      <c r="A217" s="36" t="s">
        <v>1064</v>
      </c>
      <c r="B217" s="37" t="s">
        <v>42</v>
      </c>
      <c r="C217" s="5">
        <v>44390</v>
      </c>
      <c r="D217" s="5">
        <v>44390</v>
      </c>
      <c r="E217" s="37" t="s">
        <v>142</v>
      </c>
      <c r="F217" s="37"/>
      <c r="G217" s="37"/>
      <c r="H217" s="4" t="s">
        <v>45</v>
      </c>
      <c r="I217" s="4">
        <v>150</v>
      </c>
      <c r="J217" s="5">
        <v>44390</v>
      </c>
      <c r="K217" s="37" t="s">
        <v>46</v>
      </c>
      <c r="L217" s="4">
        <v>100</v>
      </c>
      <c r="M217" s="4">
        <v>5</v>
      </c>
      <c r="N217" s="5">
        <v>44391</v>
      </c>
      <c r="O217" s="4" t="s">
        <v>47</v>
      </c>
      <c r="P217" s="4" t="s">
        <v>47</v>
      </c>
      <c r="Q217" s="4">
        <v>30.94</v>
      </c>
      <c r="R217" s="4">
        <v>30.31</v>
      </c>
      <c r="S217" s="4"/>
      <c r="T217" s="193">
        <f>IF(O217&lt;'Master Linear Model'!$B$8, (10^((O217-'Master Linear Model'!$B$2)/'Master Linear Model'!$A$2)),('Master Linear Model'!$B$7/2))</f>
        <v>10</v>
      </c>
      <c r="U217" s="193">
        <f>IF(P217&lt;'Master Linear Model'!$B$8, (10^((P217-'Master Linear Model'!$B$2)/'Master Linear Model'!$A$2)),('Master Linear Model'!$B$7/2))</f>
        <v>10</v>
      </c>
      <c r="V217" s="194">
        <f t="shared" si="16"/>
        <v>10</v>
      </c>
      <c r="W217" s="194">
        <f t="shared" si="17"/>
        <v>0</v>
      </c>
      <c r="X217" s="194">
        <f>V217/M217</f>
        <v>2</v>
      </c>
      <c r="Y217" s="194">
        <f>W217/M217</f>
        <v>0</v>
      </c>
      <c r="Z217" s="194">
        <f>(X217*L217)/I217</f>
        <v>1.3333333333333333</v>
      </c>
      <c r="AA217" s="194">
        <f>(Y217*L217)/I217</f>
        <v>0</v>
      </c>
      <c r="AB217" s="194">
        <f t="shared" si="18"/>
        <v>133.33333333333331</v>
      </c>
      <c r="AC217" s="194">
        <f t="shared" si="19"/>
        <v>0</v>
      </c>
      <c r="AD217" t="s">
        <v>1064</v>
      </c>
      <c r="AE217">
        <v>2</v>
      </c>
      <c r="AF217" t="s">
        <v>141</v>
      </c>
      <c r="AH217" s="64" t="s">
        <v>44</v>
      </c>
      <c r="AI217" s="64" t="s">
        <v>44</v>
      </c>
      <c r="AJ217" s="200"/>
    </row>
    <row r="218" spans="1:36">
      <c r="A218" s="36" t="s">
        <v>1064</v>
      </c>
      <c r="B218" s="37" t="s">
        <v>42</v>
      </c>
      <c r="C218" s="5">
        <v>44390</v>
      </c>
      <c r="D218" s="5">
        <v>44390</v>
      </c>
      <c r="E218" s="37" t="s">
        <v>136</v>
      </c>
      <c r="F218" s="37"/>
      <c r="G218" s="37"/>
      <c r="H218" s="4" t="s">
        <v>45</v>
      </c>
      <c r="I218" s="4">
        <v>40</v>
      </c>
      <c r="J218" s="5">
        <v>44390</v>
      </c>
      <c r="K218" s="37" t="s">
        <v>136</v>
      </c>
      <c r="L218" s="4">
        <v>60</v>
      </c>
      <c r="M218" s="4">
        <v>5</v>
      </c>
      <c r="N218" s="5">
        <v>44391</v>
      </c>
      <c r="O218" s="4" t="s">
        <v>47</v>
      </c>
      <c r="P218" s="4" t="s">
        <v>47</v>
      </c>
      <c r="Q218" s="4">
        <v>30.87</v>
      </c>
      <c r="R218" s="4">
        <v>30.42</v>
      </c>
      <c r="S218" s="4"/>
      <c r="T218" s="193">
        <f>IF(O218&lt;'Master Linear Model'!$B$8, (10^((O218-'Master Linear Model'!$B$2)/'Master Linear Model'!$A$2)),('Master Linear Model'!$B$7/2))</f>
        <v>10</v>
      </c>
      <c r="U218" s="193">
        <f>IF(P218&lt;'Master Linear Model'!$B$8, (10^((P218-'Master Linear Model'!$B$2)/'Master Linear Model'!$A$2)),('Master Linear Model'!$B$7/2))</f>
        <v>10</v>
      </c>
      <c r="V218" s="194">
        <f t="shared" si="16"/>
        <v>10</v>
      </c>
      <c r="W218" s="194">
        <f t="shared" si="17"/>
        <v>0</v>
      </c>
      <c r="X218" s="194">
        <f>V218/M218</f>
        <v>2</v>
      </c>
      <c r="Y218" s="194">
        <f>W218/M218</f>
        <v>0</v>
      </c>
      <c r="Z218" s="194">
        <f>(X218*L218)/I218</f>
        <v>3</v>
      </c>
      <c r="AA218" s="194">
        <f>(Y218*L218)/I218</f>
        <v>0</v>
      </c>
      <c r="AB218" s="194">
        <f t="shared" si="18"/>
        <v>300</v>
      </c>
      <c r="AC218" s="194">
        <f t="shared" si="19"/>
        <v>0</v>
      </c>
      <c r="AD218" t="s">
        <v>1064</v>
      </c>
      <c r="AE218">
        <v>2</v>
      </c>
      <c r="AF218" t="s">
        <v>141</v>
      </c>
      <c r="AH218" s="64" t="s">
        <v>44</v>
      </c>
      <c r="AI218" s="64" t="s">
        <v>44</v>
      </c>
      <c r="AJ218" s="200"/>
    </row>
    <row r="219" spans="1:36">
      <c r="A219" s="59" t="s">
        <v>1064</v>
      </c>
      <c r="B219" s="60" t="s">
        <v>42</v>
      </c>
      <c r="C219" s="61">
        <v>44390</v>
      </c>
      <c r="D219" s="61">
        <v>44390</v>
      </c>
      <c r="E219" s="60" t="s">
        <v>142</v>
      </c>
      <c r="F219" s="60"/>
      <c r="G219" s="60"/>
      <c r="H219" s="4" t="s">
        <v>45</v>
      </c>
      <c r="I219" s="62">
        <v>150</v>
      </c>
      <c r="J219" s="61">
        <v>44390</v>
      </c>
      <c r="K219" s="60" t="s">
        <v>46</v>
      </c>
      <c r="L219" s="62">
        <v>100</v>
      </c>
      <c r="M219" s="4">
        <v>5</v>
      </c>
      <c r="N219" s="61">
        <v>44391</v>
      </c>
      <c r="O219" s="62" t="s">
        <v>47</v>
      </c>
      <c r="P219" s="62" t="s">
        <v>47</v>
      </c>
      <c r="Q219" s="62">
        <v>30.94</v>
      </c>
      <c r="R219" s="62">
        <v>30.31</v>
      </c>
      <c r="S219" s="37" t="s">
        <v>1103</v>
      </c>
      <c r="T219" s="193">
        <f>IF(O219&lt;'Master Linear Model'!$B$8, (10^((O219-'Master Linear Model'!$B$2)/'Master Linear Model'!$A$2)),('Master Linear Model'!$B$7/2))</f>
        <v>10</v>
      </c>
      <c r="U219" s="193">
        <f>IF(P219&lt;'Master Linear Model'!$B$8, (10^((P219-'Master Linear Model'!$B$2)/'Master Linear Model'!$A$2)),('Master Linear Model'!$B$7/2))</f>
        <v>10</v>
      </c>
      <c r="V219" s="194">
        <f t="shared" si="16"/>
        <v>10</v>
      </c>
      <c r="W219" s="194">
        <f t="shared" si="17"/>
        <v>0</v>
      </c>
      <c r="X219" s="194">
        <f>V219/M219</f>
        <v>2</v>
      </c>
      <c r="Y219" s="194">
        <f>W219/M219</f>
        <v>0</v>
      </c>
      <c r="Z219" s="194">
        <f>(X219*L219)/I219</f>
        <v>1.3333333333333333</v>
      </c>
      <c r="AA219" s="194">
        <f>(Y219*L219)/I219</f>
        <v>0</v>
      </c>
      <c r="AB219" s="194">
        <f t="shared" si="18"/>
        <v>133.33333333333331</v>
      </c>
      <c r="AC219" s="194">
        <f t="shared" si="19"/>
        <v>0</v>
      </c>
      <c r="AD219" s="26" t="s">
        <v>1064</v>
      </c>
      <c r="AE219" s="26">
        <v>2</v>
      </c>
      <c r="AF219" t="s">
        <v>141</v>
      </c>
      <c r="AH219" s="64" t="s">
        <v>44</v>
      </c>
      <c r="AI219" s="64" t="s">
        <v>44</v>
      </c>
      <c r="AJ219" s="200"/>
    </row>
    <row r="220" spans="1:36">
      <c r="A220" s="59" t="s">
        <v>1064</v>
      </c>
      <c r="B220" s="60" t="s">
        <v>42</v>
      </c>
      <c r="C220" s="61">
        <v>44390</v>
      </c>
      <c r="D220" s="61">
        <v>44390</v>
      </c>
      <c r="E220" s="60" t="s">
        <v>136</v>
      </c>
      <c r="F220" s="60"/>
      <c r="G220" s="60"/>
      <c r="H220" s="41" t="s">
        <v>45</v>
      </c>
      <c r="I220" s="62">
        <v>40</v>
      </c>
      <c r="J220" s="61">
        <v>44390</v>
      </c>
      <c r="K220" s="60" t="s">
        <v>136</v>
      </c>
      <c r="L220" s="62">
        <v>60</v>
      </c>
      <c r="M220" s="4">
        <v>5</v>
      </c>
      <c r="N220" s="61">
        <v>44391</v>
      </c>
      <c r="O220" s="62" t="s">
        <v>47</v>
      </c>
      <c r="P220" s="62" t="s">
        <v>47</v>
      </c>
      <c r="Q220" s="62">
        <v>30.87</v>
      </c>
      <c r="R220" s="62">
        <v>30.42</v>
      </c>
      <c r="S220" s="37" t="s">
        <v>1103</v>
      </c>
      <c r="T220" s="193">
        <f>IF(O220&lt;'Master Linear Model'!$B$8, (10^((O220-'Master Linear Model'!$B$2)/'Master Linear Model'!$A$2)),('Master Linear Model'!$B$7/2))</f>
        <v>10</v>
      </c>
      <c r="U220" s="193">
        <f>IF(P220&lt;'Master Linear Model'!$B$8, (10^((P220-'Master Linear Model'!$B$2)/'Master Linear Model'!$A$2)),('Master Linear Model'!$B$7/2))</f>
        <v>10</v>
      </c>
      <c r="V220" s="194">
        <f t="shared" si="16"/>
        <v>10</v>
      </c>
      <c r="W220" s="194">
        <f t="shared" si="17"/>
        <v>0</v>
      </c>
      <c r="X220" s="194">
        <f>V220/M220</f>
        <v>2</v>
      </c>
      <c r="Y220" s="194">
        <f>W220/M220</f>
        <v>0</v>
      </c>
      <c r="Z220" s="194">
        <f>(X220*L220)/I220</f>
        <v>3</v>
      </c>
      <c r="AA220" s="194">
        <f>(Y220*L220)/I220</f>
        <v>0</v>
      </c>
      <c r="AB220" s="194">
        <f t="shared" si="18"/>
        <v>300</v>
      </c>
      <c r="AC220" s="194">
        <f t="shared" si="19"/>
        <v>0</v>
      </c>
      <c r="AD220" s="26" t="s">
        <v>1064</v>
      </c>
      <c r="AE220" s="26">
        <v>2</v>
      </c>
      <c r="AF220" t="s">
        <v>141</v>
      </c>
      <c r="AH220" s="64" t="s">
        <v>44</v>
      </c>
      <c r="AI220" s="64" t="s">
        <v>44</v>
      </c>
      <c r="AJ220" s="200"/>
    </row>
    <row r="221" spans="1:36" s="49" customFormat="1">
      <c r="A221" s="49" t="s">
        <v>1047</v>
      </c>
      <c r="B221" s="48" t="s">
        <v>42</v>
      </c>
      <c r="C221" s="47">
        <v>44397</v>
      </c>
      <c r="D221" s="47">
        <v>44397</v>
      </c>
      <c r="E221" s="48" t="s">
        <v>142</v>
      </c>
      <c r="F221" s="48"/>
      <c r="G221" s="48"/>
      <c r="H221" s="4" t="s">
        <v>45</v>
      </c>
      <c r="I221" s="48">
        <v>150</v>
      </c>
      <c r="J221" s="47">
        <v>44397</v>
      </c>
      <c r="K221" s="48" t="s">
        <v>46</v>
      </c>
      <c r="L221" s="48">
        <v>100</v>
      </c>
      <c r="M221" s="4">
        <v>5</v>
      </c>
      <c r="N221" s="50">
        <v>44398</v>
      </c>
      <c r="O221" s="48">
        <v>35.07</v>
      </c>
      <c r="P221" s="48">
        <v>34.53</v>
      </c>
      <c r="Q221" s="51">
        <v>30.6</v>
      </c>
      <c r="R221" s="48">
        <v>30.47</v>
      </c>
      <c r="S221" s="45"/>
      <c r="T221" s="193">
        <f>IF(O221&lt;'Master Linear Model'!$B$8, (10^((O221-'Master Linear Model'!$B$2)/'Master Linear Model'!$A$2)),('Master Linear Model'!$B$7/2))</f>
        <v>32.727747315167115</v>
      </c>
      <c r="U221" s="193">
        <f>IF(P221&lt;'Master Linear Model'!$B$8, (10^((P221-'Master Linear Model'!$B$2)/'Master Linear Model'!$A$2)),('Master Linear Model'!$B$7/2))</f>
        <v>46.022908738147798</v>
      </c>
      <c r="V221" s="194">
        <f t="shared" si="16"/>
        <v>39.375328026657456</v>
      </c>
      <c r="W221" s="194">
        <f t="shared" si="17"/>
        <v>9.4010987991594259</v>
      </c>
      <c r="X221" s="194">
        <f>V221/M221</f>
        <v>7.8750656053314909</v>
      </c>
      <c r="Y221" s="194">
        <f>W221/M221</f>
        <v>1.8802197598318853</v>
      </c>
      <c r="Z221" s="194">
        <f>(X221*L221)/I221</f>
        <v>5.2500437368876609</v>
      </c>
      <c r="AA221" s="194">
        <f>(Y221*L221)/I221</f>
        <v>1.2534798398879234</v>
      </c>
      <c r="AB221" s="194">
        <f t="shared" si="18"/>
        <v>525.00437368876612</v>
      </c>
      <c r="AC221" s="194">
        <f t="shared" si="19"/>
        <v>125.34798398879235</v>
      </c>
      <c r="AD221" s="49" t="s">
        <v>1047</v>
      </c>
      <c r="AE221" s="49">
        <v>2</v>
      </c>
      <c r="AF221" s="49" t="s">
        <v>1104</v>
      </c>
      <c r="AH221" s="64" t="s">
        <v>44</v>
      </c>
      <c r="AI221" s="64" t="s">
        <v>44</v>
      </c>
      <c r="AJ221" s="200">
        <v>85.394358600000004</v>
      </c>
    </row>
    <row r="222" spans="1:36">
      <c r="A222" t="s">
        <v>1047</v>
      </c>
      <c r="B222" s="4" t="s">
        <v>42</v>
      </c>
      <c r="C222" s="5">
        <v>44397</v>
      </c>
      <c r="D222" s="5">
        <v>44397</v>
      </c>
      <c r="E222" s="37" t="s">
        <v>50</v>
      </c>
      <c r="F222" s="37"/>
      <c r="G222" s="37"/>
      <c r="H222" s="4" t="s">
        <v>45</v>
      </c>
      <c r="I222" s="4">
        <v>40</v>
      </c>
      <c r="J222" s="5">
        <v>44397</v>
      </c>
      <c r="K222" s="37" t="s">
        <v>50</v>
      </c>
      <c r="L222" s="4">
        <v>60</v>
      </c>
      <c r="M222" s="4">
        <v>5</v>
      </c>
      <c r="N222" s="12">
        <v>44399</v>
      </c>
      <c r="O222" s="4">
        <v>37.32</v>
      </c>
      <c r="P222" s="4">
        <v>37.159999999999997</v>
      </c>
      <c r="Q222" s="4">
        <v>30.89</v>
      </c>
      <c r="R222" s="4">
        <v>30.66</v>
      </c>
      <c r="T222" s="193">
        <f>IF(O222&lt;'Master Linear Model'!$B$8, (10^((O222-'Master Linear Model'!$B$2)/'Master Linear Model'!$A$2)),('Master Linear Model'!$B$7/2))</f>
        <v>10</v>
      </c>
      <c r="U222" s="193">
        <f>IF(P222&lt;'Master Linear Model'!$B$8, (10^((P222-'Master Linear Model'!$B$2)/'Master Linear Model'!$A$2)),('Master Linear Model'!$B$7/2))</f>
        <v>10</v>
      </c>
      <c r="V222" s="194">
        <f t="shared" si="16"/>
        <v>10</v>
      </c>
      <c r="W222" s="194">
        <f t="shared" si="17"/>
        <v>0</v>
      </c>
      <c r="X222" s="194">
        <f>V222/M222</f>
        <v>2</v>
      </c>
      <c r="Y222" s="194">
        <f>W222/M222</f>
        <v>0</v>
      </c>
      <c r="Z222" s="194">
        <f>(X222*L222)/I222</f>
        <v>3</v>
      </c>
      <c r="AA222" s="194">
        <f>(Y222*L222)/I222</f>
        <v>0</v>
      </c>
      <c r="AB222" s="194">
        <f t="shared" si="18"/>
        <v>300</v>
      </c>
      <c r="AC222" s="194">
        <f t="shared" si="19"/>
        <v>0</v>
      </c>
      <c r="AD222" t="s">
        <v>1047</v>
      </c>
      <c r="AE222">
        <v>2</v>
      </c>
      <c r="AF222" t="s">
        <v>148</v>
      </c>
      <c r="AH222" s="64" t="s">
        <v>44</v>
      </c>
      <c r="AI222" s="64" t="s">
        <v>44</v>
      </c>
      <c r="AJ222" s="200"/>
    </row>
    <row r="223" spans="1:36">
      <c r="A223" t="s">
        <v>1050</v>
      </c>
      <c r="B223" s="4" t="s">
        <v>42</v>
      </c>
      <c r="C223" s="5">
        <v>44397</v>
      </c>
      <c r="D223" s="5">
        <v>44397</v>
      </c>
      <c r="E223" s="4" t="s">
        <v>142</v>
      </c>
      <c r="F223" s="4"/>
      <c r="G223" s="4"/>
      <c r="H223" s="4" t="s">
        <v>45</v>
      </c>
      <c r="I223" s="4">
        <v>150</v>
      </c>
      <c r="J223" s="5">
        <v>44397</v>
      </c>
      <c r="K223" s="4" t="s">
        <v>46</v>
      </c>
      <c r="L223" s="4">
        <v>100</v>
      </c>
      <c r="M223" s="4">
        <v>5</v>
      </c>
      <c r="N223" s="12">
        <v>44398</v>
      </c>
      <c r="O223" s="6">
        <v>36.1</v>
      </c>
      <c r="P223" s="6">
        <v>35.700000000000003</v>
      </c>
      <c r="Q223" s="4">
        <v>31.17</v>
      </c>
      <c r="R223" s="4">
        <v>31.18</v>
      </c>
      <c r="T223" s="193">
        <f>IF(O223&lt;'Master Linear Model'!$B$8, (10^((O223-'Master Linear Model'!$B$2)/'Master Linear Model'!$A$2)),('Master Linear Model'!$B$7/2))</f>
        <v>10</v>
      </c>
      <c r="U223" s="193">
        <f>IF(P223&lt;'Master Linear Model'!$B$8, (10^((P223-'Master Linear Model'!$B$2)/'Master Linear Model'!$A$2)),('Master Linear Model'!$B$7/2))</f>
        <v>21.9878030543852</v>
      </c>
      <c r="V223" s="194">
        <f t="shared" si="16"/>
        <v>15.9939015271926</v>
      </c>
      <c r="W223" s="194">
        <f t="shared" si="17"/>
        <v>8.4766568312845827</v>
      </c>
      <c r="X223" s="194">
        <f>V223/M223</f>
        <v>3.19878030543852</v>
      </c>
      <c r="Y223" s="194">
        <f>W223/M223</f>
        <v>1.6953313662569165</v>
      </c>
      <c r="Z223" s="194">
        <f>(X223*L223)/I223</f>
        <v>2.1325202036256798</v>
      </c>
      <c r="AA223" s="194">
        <f>(Y223*L223)/I223</f>
        <v>1.1302209108379442</v>
      </c>
      <c r="AB223" s="194">
        <f t="shared" si="18"/>
        <v>213.25202036256798</v>
      </c>
      <c r="AC223" s="194">
        <f t="shared" si="19"/>
        <v>113.02209108379442</v>
      </c>
      <c r="AD223" t="s">
        <v>1050</v>
      </c>
      <c r="AE223">
        <v>2</v>
      </c>
      <c r="AF223" t="s">
        <v>1104</v>
      </c>
      <c r="AH223" s="64" t="s">
        <v>44</v>
      </c>
      <c r="AI223" s="64" t="s">
        <v>44</v>
      </c>
      <c r="AJ223" s="200">
        <v>85.394358600000004</v>
      </c>
    </row>
    <row r="224" spans="1:36">
      <c r="A224" t="s">
        <v>1050</v>
      </c>
      <c r="B224" s="4" t="s">
        <v>42</v>
      </c>
      <c r="C224" s="5">
        <v>44397</v>
      </c>
      <c r="D224" s="5">
        <v>44397</v>
      </c>
      <c r="E224" s="37" t="s">
        <v>50</v>
      </c>
      <c r="F224" s="37"/>
      <c r="G224" s="37"/>
      <c r="H224" s="4" t="s">
        <v>45</v>
      </c>
      <c r="I224" s="4">
        <v>40</v>
      </c>
      <c r="J224" s="5">
        <v>44397</v>
      </c>
      <c r="K224" s="37" t="s">
        <v>50</v>
      </c>
      <c r="L224" s="4">
        <v>60</v>
      </c>
      <c r="M224" s="4">
        <v>5</v>
      </c>
      <c r="N224" s="12">
        <v>44399</v>
      </c>
      <c r="O224" s="4">
        <v>38.03</v>
      </c>
      <c r="P224" s="4">
        <v>39.020000000000003</v>
      </c>
      <c r="Q224" s="4">
        <v>30.03</v>
      </c>
      <c r="R224" s="4">
        <v>29.63</v>
      </c>
      <c r="T224" s="193">
        <f>IF(O224&lt;'Master Linear Model'!$B$8, (10^((O224-'Master Linear Model'!$B$2)/'Master Linear Model'!$A$2)),('Master Linear Model'!$B$7/2))</f>
        <v>10</v>
      </c>
      <c r="U224" s="193">
        <f>IF(P224&lt;'Master Linear Model'!$B$8, (10^((P224-'Master Linear Model'!$B$2)/'Master Linear Model'!$A$2)),('Master Linear Model'!$B$7/2))</f>
        <v>10</v>
      </c>
      <c r="V224" s="194">
        <f t="shared" si="16"/>
        <v>10</v>
      </c>
      <c r="W224" s="194">
        <f t="shared" si="17"/>
        <v>0</v>
      </c>
      <c r="X224" s="194">
        <f>V224/M224</f>
        <v>2</v>
      </c>
      <c r="Y224" s="194">
        <f>W224/M224</f>
        <v>0</v>
      </c>
      <c r="Z224" s="194">
        <f>(X224*L224)/I224</f>
        <v>3</v>
      </c>
      <c r="AA224" s="194">
        <f>(Y224*L224)/I224</f>
        <v>0</v>
      </c>
      <c r="AB224" s="194">
        <f t="shared" si="18"/>
        <v>300</v>
      </c>
      <c r="AC224" s="194">
        <f t="shared" si="19"/>
        <v>0</v>
      </c>
      <c r="AD224" t="s">
        <v>1050</v>
      </c>
      <c r="AE224">
        <v>2</v>
      </c>
      <c r="AF224" t="s">
        <v>148</v>
      </c>
      <c r="AH224" s="64" t="s">
        <v>44</v>
      </c>
      <c r="AI224" s="64" t="s">
        <v>44</v>
      </c>
      <c r="AJ224" s="200"/>
    </row>
    <row r="225" spans="1:36">
      <c r="A225" t="s">
        <v>1052</v>
      </c>
      <c r="B225" s="4" t="s">
        <v>42</v>
      </c>
      <c r="C225" s="5">
        <v>44397</v>
      </c>
      <c r="D225" s="5">
        <v>44397</v>
      </c>
      <c r="E225" s="4" t="s">
        <v>142</v>
      </c>
      <c r="F225" s="4"/>
      <c r="G225" s="4"/>
      <c r="H225" s="4" t="s">
        <v>45</v>
      </c>
      <c r="I225" s="4">
        <v>150</v>
      </c>
      <c r="J225" s="5">
        <v>44397</v>
      </c>
      <c r="K225" s="4" t="s">
        <v>46</v>
      </c>
      <c r="L225" s="4">
        <v>100</v>
      </c>
      <c r="M225" s="4">
        <v>5</v>
      </c>
      <c r="N225" s="12">
        <v>44398</v>
      </c>
      <c r="O225" s="4">
        <v>36.14</v>
      </c>
      <c r="P225" s="4">
        <v>34.75</v>
      </c>
      <c r="Q225" s="4">
        <v>31.46</v>
      </c>
      <c r="R225" s="4">
        <v>31.42</v>
      </c>
      <c r="T225" s="193">
        <f>IF(O225&lt;'Master Linear Model'!$B$8, (10^((O225-'Master Linear Model'!$B$2)/'Master Linear Model'!$A$2)),('Master Linear Model'!$B$7/2))</f>
        <v>10</v>
      </c>
      <c r="U225" s="193">
        <f>IF(P225&lt;'Master Linear Model'!$B$8, (10^((P225-'Master Linear Model'!$B$2)/'Master Linear Model'!$A$2)),('Master Linear Model'!$B$7/2))</f>
        <v>40.054762213957453</v>
      </c>
      <c r="V225" s="194">
        <f t="shared" si="16"/>
        <v>25.027381106978726</v>
      </c>
      <c r="W225" s="194">
        <f t="shared" si="17"/>
        <v>21.25192616843853</v>
      </c>
      <c r="X225" s="194">
        <f>V225/M225</f>
        <v>5.0054762213957451</v>
      </c>
      <c r="Y225" s="194">
        <f>W225/M225</f>
        <v>4.2503852336877062</v>
      </c>
      <c r="Z225" s="194">
        <f>(X225*L225)/I225</f>
        <v>3.3369841475971636</v>
      </c>
      <c r="AA225" s="194">
        <f>(Y225*L225)/I225</f>
        <v>2.833590155791804</v>
      </c>
      <c r="AB225" s="194">
        <f t="shared" si="18"/>
        <v>333.69841475971634</v>
      </c>
      <c r="AC225" s="194">
        <f t="shared" si="19"/>
        <v>283.35901557918038</v>
      </c>
      <c r="AD225" t="s">
        <v>1052</v>
      </c>
      <c r="AE225">
        <v>2</v>
      </c>
      <c r="AF225" t="s">
        <v>1104</v>
      </c>
      <c r="AH225" s="64" t="s">
        <v>44</v>
      </c>
      <c r="AI225" s="64" t="s">
        <v>44</v>
      </c>
      <c r="AJ225" s="200">
        <v>85.394358600000004</v>
      </c>
    </row>
    <row r="226" spans="1:36">
      <c r="A226" t="s">
        <v>1052</v>
      </c>
      <c r="B226" s="4" t="s">
        <v>42</v>
      </c>
      <c r="C226" s="5">
        <v>44397</v>
      </c>
      <c r="D226" s="5">
        <v>44397</v>
      </c>
      <c r="E226" s="37" t="s">
        <v>50</v>
      </c>
      <c r="F226" s="37"/>
      <c r="G226" s="37"/>
      <c r="H226" s="4" t="s">
        <v>45</v>
      </c>
      <c r="I226" s="4">
        <v>40</v>
      </c>
      <c r="J226" s="5">
        <v>44397</v>
      </c>
      <c r="K226" s="37" t="s">
        <v>50</v>
      </c>
      <c r="L226" s="4">
        <v>60</v>
      </c>
      <c r="M226" s="4">
        <v>5</v>
      </c>
      <c r="N226" s="12">
        <v>44399</v>
      </c>
      <c r="O226" s="4">
        <v>37.01</v>
      </c>
      <c r="P226" s="4">
        <v>38.06</v>
      </c>
      <c r="Q226" s="4">
        <v>27.05</v>
      </c>
      <c r="R226" s="4">
        <v>27.48</v>
      </c>
      <c r="T226" s="193">
        <f>IF(O226&lt;'Master Linear Model'!$B$8, (10^((O226-'Master Linear Model'!$B$2)/'Master Linear Model'!$A$2)),('Master Linear Model'!$B$7/2))</f>
        <v>10</v>
      </c>
      <c r="U226" s="193">
        <f>IF(P226&lt;'Master Linear Model'!$B$8, (10^((P226-'Master Linear Model'!$B$2)/'Master Linear Model'!$A$2)),('Master Linear Model'!$B$7/2))</f>
        <v>10</v>
      </c>
      <c r="V226" s="194">
        <f t="shared" si="16"/>
        <v>10</v>
      </c>
      <c r="W226" s="194">
        <f t="shared" si="17"/>
        <v>0</v>
      </c>
      <c r="X226" s="194">
        <f>V226/M226</f>
        <v>2</v>
      </c>
      <c r="Y226" s="194">
        <f>W226/M226</f>
        <v>0</v>
      </c>
      <c r="Z226" s="194">
        <f>(X226*L226)/I226</f>
        <v>3</v>
      </c>
      <c r="AA226" s="194">
        <f>(Y226*L226)/I226</f>
        <v>0</v>
      </c>
      <c r="AB226" s="194">
        <f t="shared" si="18"/>
        <v>300</v>
      </c>
      <c r="AC226" s="194">
        <f t="shared" si="19"/>
        <v>0</v>
      </c>
      <c r="AD226" t="s">
        <v>1052</v>
      </c>
      <c r="AE226">
        <v>2</v>
      </c>
      <c r="AF226" t="s">
        <v>148</v>
      </c>
      <c r="AH226" s="64" t="s">
        <v>44</v>
      </c>
      <c r="AI226" s="64" t="s">
        <v>44</v>
      </c>
      <c r="AJ226" s="200"/>
    </row>
    <row r="227" spans="1:36">
      <c r="A227" t="s">
        <v>1056</v>
      </c>
      <c r="B227" s="4" t="s">
        <v>42</v>
      </c>
      <c r="C227" s="5">
        <v>44397</v>
      </c>
      <c r="D227" s="5">
        <v>44397</v>
      </c>
      <c r="E227" s="4" t="s">
        <v>142</v>
      </c>
      <c r="F227" s="4"/>
      <c r="G227" s="4"/>
      <c r="H227" s="4" t="s">
        <v>45</v>
      </c>
      <c r="I227" s="4">
        <v>150</v>
      </c>
      <c r="J227" s="5">
        <v>44397</v>
      </c>
      <c r="K227" s="4" t="s">
        <v>46</v>
      </c>
      <c r="L227" s="4">
        <v>100</v>
      </c>
      <c r="M227" s="4">
        <v>5</v>
      </c>
      <c r="N227" s="12">
        <v>44398</v>
      </c>
      <c r="O227" s="4">
        <v>35.869999999999997</v>
      </c>
      <c r="P227" s="4">
        <v>35.450000000000003</v>
      </c>
      <c r="Q227" s="4">
        <v>30.19</v>
      </c>
      <c r="R227" s="4">
        <v>30.11</v>
      </c>
      <c r="T227" s="193">
        <f>IF(O227&lt;'Master Linear Model'!$B$8, (10^((O227-'Master Linear Model'!$B$2)/'Master Linear Model'!$A$2)),('Master Linear Model'!$B$7/2))</f>
        <v>19.750177458539838</v>
      </c>
      <c r="U227" s="193">
        <f>IF(P227&lt;'Master Linear Model'!$B$8, (10^((P227-'Master Linear Model'!$B$2)/'Master Linear Model'!$A$2)),('Master Linear Model'!$B$7/2))</f>
        <v>25.747032758200401</v>
      </c>
      <c r="V227" s="194">
        <f t="shared" si="16"/>
        <v>22.748605108370121</v>
      </c>
      <c r="W227" s="194">
        <f t="shared" si="17"/>
        <v>4.2404170481844599</v>
      </c>
      <c r="X227" s="194">
        <f>V227/M227</f>
        <v>4.5497210216740243</v>
      </c>
      <c r="Y227" s="194">
        <f>W227/M227</f>
        <v>0.84808340963689199</v>
      </c>
      <c r="Z227" s="194">
        <f>(X227*L227)/I227</f>
        <v>3.0331473477826831</v>
      </c>
      <c r="AA227" s="194">
        <f>(Y227*L227)/I227</f>
        <v>0.56538893975792803</v>
      </c>
      <c r="AB227" s="194">
        <f t="shared" si="18"/>
        <v>303.3147347782683</v>
      </c>
      <c r="AC227" s="194">
        <f t="shared" si="19"/>
        <v>56.538893975792803</v>
      </c>
      <c r="AD227" t="s">
        <v>1056</v>
      </c>
      <c r="AE227">
        <v>2</v>
      </c>
      <c r="AF227" t="s">
        <v>1104</v>
      </c>
      <c r="AH227" s="64" t="s">
        <v>44</v>
      </c>
      <c r="AI227" s="64" t="s">
        <v>44</v>
      </c>
      <c r="AJ227" s="200">
        <v>85.394358600000004</v>
      </c>
    </row>
    <row r="228" spans="1:36">
      <c r="A228" t="s">
        <v>1056</v>
      </c>
      <c r="B228" s="4" t="s">
        <v>42</v>
      </c>
      <c r="C228" s="5">
        <v>44397</v>
      </c>
      <c r="D228" s="5">
        <v>44397</v>
      </c>
      <c r="E228" s="37" t="s">
        <v>50</v>
      </c>
      <c r="F228" s="37"/>
      <c r="G228" s="37"/>
      <c r="H228" s="4" t="s">
        <v>45</v>
      </c>
      <c r="I228" s="4">
        <v>40</v>
      </c>
      <c r="J228" s="5">
        <v>44397</v>
      </c>
      <c r="K228" s="37" t="s">
        <v>50</v>
      </c>
      <c r="L228" s="4">
        <v>60</v>
      </c>
      <c r="M228" s="4">
        <v>5</v>
      </c>
      <c r="N228" s="12">
        <v>44399</v>
      </c>
      <c r="O228" s="4">
        <v>37.11</v>
      </c>
      <c r="P228" s="4">
        <v>39.020000000000003</v>
      </c>
      <c r="Q228" s="4">
        <v>29.24</v>
      </c>
      <c r="R228" s="4">
        <v>29.37</v>
      </c>
      <c r="T228" s="193">
        <f>IF(O228&lt;'Master Linear Model'!$B$8, (10^((O228-'Master Linear Model'!$B$2)/'Master Linear Model'!$A$2)),('Master Linear Model'!$B$7/2))</f>
        <v>10</v>
      </c>
      <c r="U228" s="193">
        <f>IF(P228&lt;'Master Linear Model'!$B$8, (10^((P228-'Master Linear Model'!$B$2)/'Master Linear Model'!$A$2)),('Master Linear Model'!$B$7/2))</f>
        <v>10</v>
      </c>
      <c r="V228" s="194">
        <f t="shared" si="16"/>
        <v>10</v>
      </c>
      <c r="W228" s="194">
        <f t="shared" si="17"/>
        <v>0</v>
      </c>
      <c r="X228" s="194">
        <f>V228/M228</f>
        <v>2</v>
      </c>
      <c r="Y228" s="194">
        <f>W228/M228</f>
        <v>0</v>
      </c>
      <c r="Z228" s="194">
        <f>(X228*L228)/I228</f>
        <v>3</v>
      </c>
      <c r="AA228" s="194">
        <f>(Y228*L228)/I228</f>
        <v>0</v>
      </c>
      <c r="AB228" s="194">
        <f t="shared" si="18"/>
        <v>300</v>
      </c>
      <c r="AC228" s="194">
        <f t="shared" si="19"/>
        <v>0</v>
      </c>
      <c r="AD228" t="s">
        <v>1056</v>
      </c>
      <c r="AE228">
        <v>2</v>
      </c>
      <c r="AF228" t="s">
        <v>148</v>
      </c>
      <c r="AH228" s="64" t="s">
        <v>44</v>
      </c>
      <c r="AI228" s="64" t="s">
        <v>44</v>
      </c>
      <c r="AJ228" s="200"/>
    </row>
    <row r="229" spans="1:36">
      <c r="A229" t="s">
        <v>1058</v>
      </c>
      <c r="B229" s="37" t="s">
        <v>42</v>
      </c>
      <c r="C229" s="5">
        <v>44397</v>
      </c>
      <c r="D229" s="5">
        <v>44397</v>
      </c>
      <c r="E229" s="4" t="s">
        <v>142</v>
      </c>
      <c r="F229" s="4"/>
      <c r="G229" s="4"/>
      <c r="H229" s="4" t="s">
        <v>45</v>
      </c>
      <c r="I229" s="4">
        <v>150</v>
      </c>
      <c r="J229" s="5">
        <v>44397</v>
      </c>
      <c r="K229" s="4" t="s">
        <v>46</v>
      </c>
      <c r="L229" s="4">
        <v>100</v>
      </c>
      <c r="M229" s="4">
        <v>5</v>
      </c>
      <c r="N229" s="12">
        <v>44398</v>
      </c>
      <c r="O229" s="4">
        <v>39.17</v>
      </c>
      <c r="P229" s="4">
        <v>39.44</v>
      </c>
      <c r="Q229" s="6">
        <v>31.6</v>
      </c>
      <c r="R229" s="4">
        <v>31.49</v>
      </c>
      <c r="T229" s="193">
        <f>IF(O229&lt;'Master Linear Model'!$B$8, (10^((O229-'Master Linear Model'!$B$2)/'Master Linear Model'!$A$2)),('Master Linear Model'!$B$7/2))</f>
        <v>10</v>
      </c>
      <c r="U229" s="193">
        <f>IF(P229&lt;'Master Linear Model'!$B$8, (10^((P229-'Master Linear Model'!$B$2)/'Master Linear Model'!$A$2)),('Master Linear Model'!$B$7/2))</f>
        <v>10</v>
      </c>
      <c r="V229" s="194">
        <f t="shared" si="16"/>
        <v>10</v>
      </c>
      <c r="W229" s="194">
        <f t="shared" si="17"/>
        <v>0</v>
      </c>
      <c r="X229" s="194">
        <f>V229/M229</f>
        <v>2</v>
      </c>
      <c r="Y229" s="194">
        <f>W229/M229</f>
        <v>0</v>
      </c>
      <c r="Z229" s="194">
        <f>(X229*L229)/I229</f>
        <v>1.3333333333333333</v>
      </c>
      <c r="AA229" s="194">
        <f>(Y229*L229)/I229</f>
        <v>0</v>
      </c>
      <c r="AB229" s="194">
        <f t="shared" si="18"/>
        <v>133.33333333333331</v>
      </c>
      <c r="AC229" s="194">
        <f t="shared" si="19"/>
        <v>0</v>
      </c>
      <c r="AD229" t="s">
        <v>1058</v>
      </c>
      <c r="AE229">
        <v>2</v>
      </c>
      <c r="AF229" t="s">
        <v>1104</v>
      </c>
      <c r="AH229" s="64" t="s">
        <v>44</v>
      </c>
      <c r="AI229" s="64" t="s">
        <v>44</v>
      </c>
      <c r="AJ229" s="200">
        <v>85.394358600000004</v>
      </c>
    </row>
    <row r="230" spans="1:36">
      <c r="A230" t="s">
        <v>1058</v>
      </c>
      <c r="B230" s="37" t="s">
        <v>42</v>
      </c>
      <c r="C230" s="5">
        <v>44397</v>
      </c>
      <c r="D230" s="5">
        <v>44397</v>
      </c>
      <c r="E230" s="37" t="s">
        <v>50</v>
      </c>
      <c r="F230" s="37"/>
      <c r="G230" s="37"/>
      <c r="H230" s="4" t="s">
        <v>45</v>
      </c>
      <c r="I230" s="4">
        <v>40</v>
      </c>
      <c r="J230" s="5">
        <v>44397</v>
      </c>
      <c r="K230" s="37" t="s">
        <v>50</v>
      </c>
      <c r="L230" s="4">
        <v>60</v>
      </c>
      <c r="M230" s="4">
        <v>5</v>
      </c>
      <c r="N230" s="12">
        <v>44399</v>
      </c>
      <c r="O230" s="4">
        <v>38.119999999999997</v>
      </c>
      <c r="P230" s="4">
        <v>39.11</v>
      </c>
      <c r="Q230" s="4">
        <v>29.07</v>
      </c>
      <c r="R230" s="4">
        <v>29.14</v>
      </c>
      <c r="T230" s="193">
        <f>IF(O230&lt;'Master Linear Model'!$B$8, (10^((O230-'Master Linear Model'!$B$2)/'Master Linear Model'!$A$2)),('Master Linear Model'!$B$7/2))</f>
        <v>10</v>
      </c>
      <c r="U230" s="193">
        <f>IF(P230&lt;'Master Linear Model'!$B$8, (10^((P230-'Master Linear Model'!$B$2)/'Master Linear Model'!$A$2)),('Master Linear Model'!$B$7/2))</f>
        <v>10</v>
      </c>
      <c r="V230" s="194">
        <f t="shared" si="16"/>
        <v>10</v>
      </c>
      <c r="W230" s="194">
        <f t="shared" si="17"/>
        <v>0</v>
      </c>
      <c r="X230" s="194">
        <f>V230/M230</f>
        <v>2</v>
      </c>
      <c r="Y230" s="194">
        <f>W230/M230</f>
        <v>0</v>
      </c>
      <c r="Z230" s="194">
        <f>(X230*L230)/I230</f>
        <v>3</v>
      </c>
      <c r="AA230" s="194">
        <f>(Y230*L230)/I230</f>
        <v>0</v>
      </c>
      <c r="AB230" s="194">
        <f t="shared" si="18"/>
        <v>300</v>
      </c>
      <c r="AC230" s="194">
        <f t="shared" si="19"/>
        <v>0</v>
      </c>
      <c r="AD230" t="s">
        <v>1105</v>
      </c>
      <c r="AE230">
        <v>2</v>
      </c>
      <c r="AF230" t="s">
        <v>148</v>
      </c>
      <c r="AH230" s="64" t="s">
        <v>44</v>
      </c>
      <c r="AI230" s="64" t="s">
        <v>44</v>
      </c>
      <c r="AJ230" s="200"/>
    </row>
    <row r="231" spans="1:36">
      <c r="A231" t="s">
        <v>1064</v>
      </c>
      <c r="B231" s="4" t="s">
        <v>42</v>
      </c>
      <c r="C231" s="5">
        <v>44397</v>
      </c>
      <c r="D231" s="5">
        <v>44397</v>
      </c>
      <c r="E231" s="4" t="s">
        <v>142</v>
      </c>
      <c r="F231" s="4"/>
      <c r="G231" s="4"/>
      <c r="H231" s="4" t="s">
        <v>45</v>
      </c>
      <c r="I231" s="4">
        <v>150</v>
      </c>
      <c r="J231" s="5">
        <v>44397</v>
      </c>
      <c r="K231" s="4" t="s">
        <v>46</v>
      </c>
      <c r="L231" s="4">
        <v>100</v>
      </c>
      <c r="M231" s="4">
        <v>5</v>
      </c>
      <c r="N231" s="12">
        <v>44398</v>
      </c>
      <c r="O231" s="4">
        <v>39.04</v>
      </c>
      <c r="P231" s="4" t="s">
        <v>47</v>
      </c>
      <c r="Q231" s="4">
        <v>31.92</v>
      </c>
      <c r="R231" s="4">
        <v>32.06</v>
      </c>
      <c r="T231" s="193">
        <f>IF(O231&lt;'Master Linear Model'!$B$8, (10^((O231-'Master Linear Model'!$B$2)/'Master Linear Model'!$A$2)),('Master Linear Model'!$B$7/2))</f>
        <v>10</v>
      </c>
      <c r="U231" s="193">
        <f>IF(P231&lt;'Master Linear Model'!$B$8, (10^((P231-'Master Linear Model'!$B$2)/'Master Linear Model'!$A$2)),('Master Linear Model'!$B$7/2))</f>
        <v>10</v>
      </c>
      <c r="V231" s="194">
        <f t="shared" si="16"/>
        <v>10</v>
      </c>
      <c r="W231" s="194">
        <f t="shared" si="17"/>
        <v>0</v>
      </c>
      <c r="X231" s="194">
        <f>V231/M231</f>
        <v>2</v>
      </c>
      <c r="Y231" s="194">
        <f>W231/M231</f>
        <v>0</v>
      </c>
      <c r="Z231" s="194">
        <f>(X231*L231)/I231</f>
        <v>1.3333333333333333</v>
      </c>
      <c r="AA231" s="194">
        <f>(Y231*L231)/I231</f>
        <v>0</v>
      </c>
      <c r="AB231" s="194">
        <f t="shared" si="18"/>
        <v>133.33333333333331</v>
      </c>
      <c r="AC231" s="194">
        <f t="shared" si="19"/>
        <v>0</v>
      </c>
      <c r="AD231" t="s">
        <v>1064</v>
      </c>
      <c r="AE231">
        <v>2</v>
      </c>
      <c r="AF231" t="s">
        <v>1104</v>
      </c>
      <c r="AH231" s="64" t="s">
        <v>44</v>
      </c>
      <c r="AI231" s="64" t="s">
        <v>44</v>
      </c>
      <c r="AJ231" s="200">
        <v>85.394358600000004</v>
      </c>
    </row>
    <row r="232" spans="1:36" s="31" customFormat="1">
      <c r="A232" s="31" t="s">
        <v>1064</v>
      </c>
      <c r="B232" s="28" t="s">
        <v>42</v>
      </c>
      <c r="C232" s="29">
        <v>44397</v>
      </c>
      <c r="D232" s="29">
        <v>44397</v>
      </c>
      <c r="E232" s="41" t="s">
        <v>50</v>
      </c>
      <c r="F232" s="41"/>
      <c r="G232" s="41"/>
      <c r="H232" s="41" t="s">
        <v>45</v>
      </c>
      <c r="I232" s="28">
        <v>40</v>
      </c>
      <c r="J232" s="29">
        <v>44397</v>
      </c>
      <c r="K232" s="41" t="s">
        <v>50</v>
      </c>
      <c r="L232" s="28">
        <v>60</v>
      </c>
      <c r="M232" s="4">
        <v>5</v>
      </c>
      <c r="N232" s="30">
        <v>44399</v>
      </c>
      <c r="O232" s="41" t="s">
        <v>47</v>
      </c>
      <c r="P232" s="41" t="s">
        <v>47</v>
      </c>
      <c r="Q232" s="28">
        <v>31.97</v>
      </c>
      <c r="R232" s="28">
        <v>31.57</v>
      </c>
      <c r="S232" s="27"/>
      <c r="T232" s="193">
        <f>IF(O232&lt;'Master Linear Model'!$B$8, (10^((O232-'Master Linear Model'!$B$2)/'Master Linear Model'!$A$2)),('Master Linear Model'!$B$7/2))</f>
        <v>10</v>
      </c>
      <c r="U232" s="193">
        <f>IF(P232&lt;'Master Linear Model'!$B$8, (10^((P232-'Master Linear Model'!$B$2)/'Master Linear Model'!$A$2)),('Master Linear Model'!$B$7/2))</f>
        <v>10</v>
      </c>
      <c r="V232" s="194">
        <f t="shared" si="16"/>
        <v>10</v>
      </c>
      <c r="W232" s="194">
        <f t="shared" si="17"/>
        <v>0</v>
      </c>
      <c r="X232" s="194">
        <f>V232/M232</f>
        <v>2</v>
      </c>
      <c r="Y232" s="194">
        <f>W232/M232</f>
        <v>0</v>
      </c>
      <c r="Z232" s="194">
        <f>(X232*L232)/I232</f>
        <v>3</v>
      </c>
      <c r="AA232" s="194">
        <f>(Y232*L232)/I232</f>
        <v>0</v>
      </c>
      <c r="AB232" s="194">
        <f t="shared" si="18"/>
        <v>300</v>
      </c>
      <c r="AC232" s="194">
        <f t="shared" si="19"/>
        <v>0</v>
      </c>
      <c r="AD232" s="31" t="s">
        <v>1064</v>
      </c>
      <c r="AE232" s="31">
        <v>2</v>
      </c>
      <c r="AF232" s="31" t="s">
        <v>148</v>
      </c>
      <c r="AH232" s="64" t="s">
        <v>44</v>
      </c>
      <c r="AI232" s="64" t="s">
        <v>44</v>
      </c>
      <c r="AJ232" s="200"/>
    </row>
    <row r="233" spans="1:36">
      <c r="A233" s="49" t="s">
        <v>1047</v>
      </c>
      <c r="B233" s="48" t="s">
        <v>42</v>
      </c>
      <c r="C233" s="5">
        <v>44404</v>
      </c>
      <c r="D233" s="5">
        <v>44404</v>
      </c>
      <c r="E233" s="48" t="s">
        <v>142</v>
      </c>
      <c r="F233" s="48"/>
      <c r="G233" s="48"/>
      <c r="H233" s="4" t="s">
        <v>45</v>
      </c>
      <c r="I233" s="48">
        <v>150</v>
      </c>
      <c r="J233" s="5">
        <v>44404</v>
      </c>
      <c r="K233" s="48" t="s">
        <v>46</v>
      </c>
      <c r="L233" s="48">
        <v>100</v>
      </c>
      <c r="M233" s="4">
        <v>5</v>
      </c>
      <c r="N233" s="12">
        <v>44405</v>
      </c>
      <c r="O233" s="4">
        <v>29.44</v>
      </c>
      <c r="P233" s="4">
        <v>28.07</v>
      </c>
      <c r="Q233" s="4">
        <v>28.73</v>
      </c>
      <c r="R233" s="4">
        <v>28.04</v>
      </c>
      <c r="T233" s="193">
        <f>IF(O233&lt;'Master Linear Model'!$B$8, (10^((O233-'Master Linear Model'!$B$2)/'Master Linear Model'!$A$2)),('Master Linear Model'!$B$7/2))</f>
        <v>1144.3459410795751</v>
      </c>
      <c r="U233" s="193">
        <f>IF(P233&lt;'Master Linear Model'!$B$8, (10^((P233-'Master Linear Model'!$B$2)/'Master Linear Model'!$A$2)),('Master Linear Model'!$B$7/2))</f>
        <v>2717.6018936805294</v>
      </c>
      <c r="V233" s="194">
        <f t="shared" si="16"/>
        <v>1930.9739173800522</v>
      </c>
      <c r="W233" s="194">
        <f t="shared" si="17"/>
        <v>1112.4599526262368</v>
      </c>
      <c r="X233" s="194">
        <f>V233/M233</f>
        <v>386.19478347601046</v>
      </c>
      <c r="Y233" s="194">
        <f>W233/M233</f>
        <v>222.49199052524736</v>
      </c>
      <c r="Z233" s="194">
        <f>(X233*L233)/I233</f>
        <v>257.46318898400699</v>
      </c>
      <c r="AA233" s="194">
        <f>(Y233*L233)/I233</f>
        <v>148.32799368349822</v>
      </c>
      <c r="AB233" s="194">
        <f t="shared" si="18"/>
        <v>25746.318898400699</v>
      </c>
      <c r="AC233" s="194">
        <f t="shared" si="19"/>
        <v>14832.799368349823</v>
      </c>
      <c r="AD233" t="s">
        <v>1047</v>
      </c>
      <c r="AE233">
        <v>2</v>
      </c>
      <c r="AH233" s="64" t="s">
        <v>72</v>
      </c>
      <c r="AI233" s="64" t="s">
        <v>72</v>
      </c>
      <c r="AJ233" s="200"/>
    </row>
    <row r="234" spans="1:36">
      <c r="A234" t="s">
        <v>1047</v>
      </c>
      <c r="B234" s="4" t="s">
        <v>42</v>
      </c>
      <c r="C234" s="5">
        <v>44404</v>
      </c>
      <c r="D234" s="5">
        <v>44404</v>
      </c>
      <c r="E234" s="37" t="s">
        <v>50</v>
      </c>
      <c r="F234" s="37"/>
      <c r="G234" s="37"/>
      <c r="H234" s="4" t="s">
        <v>45</v>
      </c>
      <c r="I234" s="4">
        <v>40</v>
      </c>
      <c r="J234" s="5">
        <v>44404</v>
      </c>
      <c r="K234" s="37" t="s">
        <v>50</v>
      </c>
      <c r="L234" s="4">
        <v>60</v>
      </c>
      <c r="M234" s="4">
        <v>5</v>
      </c>
      <c r="N234" s="12">
        <v>44407</v>
      </c>
      <c r="O234" s="4">
        <v>37</v>
      </c>
      <c r="P234" s="4">
        <v>36.54</v>
      </c>
      <c r="Q234" s="4">
        <v>30.38</v>
      </c>
      <c r="R234" s="4">
        <v>30.47</v>
      </c>
      <c r="T234" s="193">
        <f>IF(O234&lt;'Master Linear Model'!$B$8, (10^((O234-'Master Linear Model'!$B$2)/'Master Linear Model'!$A$2)),('Master Linear Model'!$B$7/2))</f>
        <v>10</v>
      </c>
      <c r="U234" s="193">
        <f>IF(P234&lt;'Master Linear Model'!$B$8, (10^((P234-'Master Linear Model'!$B$2)/'Master Linear Model'!$A$2)),('Master Linear Model'!$B$7/2))</f>
        <v>10</v>
      </c>
      <c r="V234" s="194">
        <f t="shared" si="16"/>
        <v>10</v>
      </c>
      <c r="W234" s="194">
        <f t="shared" si="17"/>
        <v>0</v>
      </c>
      <c r="X234" s="194">
        <f>V234/M234</f>
        <v>2</v>
      </c>
      <c r="Y234" s="194">
        <f>W234/M234</f>
        <v>0</v>
      </c>
      <c r="Z234" s="194">
        <f>(X234*L234)/I234</f>
        <v>3</v>
      </c>
      <c r="AA234" s="194">
        <f>(Y234*L234)/I234</f>
        <v>0</v>
      </c>
      <c r="AB234" s="194">
        <f t="shared" si="18"/>
        <v>300</v>
      </c>
      <c r="AC234" s="194">
        <f t="shared" si="19"/>
        <v>0</v>
      </c>
      <c r="AD234" t="s">
        <v>1047</v>
      </c>
      <c r="AE234">
        <v>2</v>
      </c>
      <c r="AF234" t="s">
        <v>156</v>
      </c>
      <c r="AH234" s="64" t="s">
        <v>44</v>
      </c>
      <c r="AI234" s="64" t="s">
        <v>44</v>
      </c>
      <c r="AJ234" s="200">
        <v>125.124576</v>
      </c>
    </row>
    <row r="235" spans="1:36">
      <c r="A235" t="s">
        <v>1050</v>
      </c>
      <c r="B235" s="4" t="s">
        <v>42</v>
      </c>
      <c r="C235" s="5">
        <v>44404</v>
      </c>
      <c r="D235" s="5">
        <v>44404</v>
      </c>
      <c r="E235" s="4" t="s">
        <v>142</v>
      </c>
      <c r="F235" s="4"/>
      <c r="G235" s="4"/>
      <c r="H235" s="4" t="s">
        <v>45</v>
      </c>
      <c r="I235" s="4">
        <v>150</v>
      </c>
      <c r="J235" s="5">
        <v>44404</v>
      </c>
      <c r="K235" s="4" t="s">
        <v>46</v>
      </c>
      <c r="L235" s="4">
        <v>100</v>
      </c>
      <c r="M235" s="4">
        <v>5</v>
      </c>
      <c r="N235" s="12">
        <v>44405</v>
      </c>
      <c r="O235" s="4">
        <v>34.090000000000003</v>
      </c>
      <c r="P235" s="4">
        <v>29.09</v>
      </c>
      <c r="Q235" s="4">
        <v>28.51</v>
      </c>
      <c r="R235" s="4">
        <v>28.79</v>
      </c>
      <c r="T235" s="193">
        <f>IF(O235&lt;'Master Linear Model'!$B$8, (10^((O235-'Master Linear Model'!$B$2)/'Master Linear Model'!$A$2)),('Master Linear Model'!$B$7/2))</f>
        <v>60.759455693161911</v>
      </c>
      <c r="U235" s="193">
        <f>IF(P235&lt;'Master Linear Model'!$B$8, (10^((P235-'Master Linear Model'!$B$2)/'Master Linear Model'!$A$2)),('Master Linear Model'!$B$7/2))</f>
        <v>1427.3182529019941</v>
      </c>
      <c r="V235" s="194">
        <f t="shared" si="16"/>
        <v>744.03885429757804</v>
      </c>
      <c r="W235" s="194">
        <f t="shared" si="17"/>
        <v>966.30299239649719</v>
      </c>
      <c r="X235" s="194">
        <f>V235/M235</f>
        <v>148.80777085951561</v>
      </c>
      <c r="Y235" s="194">
        <f>W235/M235</f>
        <v>193.26059847929943</v>
      </c>
      <c r="Z235" s="194">
        <f>(X235*L235)/I235</f>
        <v>99.205180573010409</v>
      </c>
      <c r="AA235" s="194">
        <f>(Y235*L235)/I235</f>
        <v>128.84039898619963</v>
      </c>
      <c r="AB235" s="194">
        <f t="shared" si="18"/>
        <v>9920.5180573010402</v>
      </c>
      <c r="AC235" s="194">
        <f t="shared" si="19"/>
        <v>12884.039898619963</v>
      </c>
      <c r="AD235" t="s">
        <v>1050</v>
      </c>
      <c r="AE235">
        <v>2</v>
      </c>
      <c r="AH235" s="64" t="s">
        <v>72</v>
      </c>
      <c r="AI235" s="64" t="s">
        <v>72</v>
      </c>
      <c r="AJ235" s="200"/>
    </row>
    <row r="236" spans="1:36">
      <c r="A236" t="s">
        <v>1050</v>
      </c>
      <c r="B236" s="4" t="s">
        <v>42</v>
      </c>
      <c r="C236" s="5">
        <v>44404</v>
      </c>
      <c r="D236" s="5">
        <v>44404</v>
      </c>
      <c r="E236" s="37" t="s">
        <v>50</v>
      </c>
      <c r="F236" s="37"/>
      <c r="G236" s="37"/>
      <c r="H236" s="4" t="s">
        <v>45</v>
      </c>
      <c r="I236" s="4">
        <v>40</v>
      </c>
      <c r="J236" s="5">
        <v>44404</v>
      </c>
      <c r="K236" s="37" t="s">
        <v>50</v>
      </c>
      <c r="L236" s="4">
        <v>60</v>
      </c>
      <c r="M236" s="4">
        <v>5</v>
      </c>
      <c r="N236" s="12">
        <v>44407</v>
      </c>
      <c r="O236" s="4">
        <v>36.840000000000003</v>
      </c>
      <c r="P236" s="4">
        <v>36.6</v>
      </c>
      <c r="Q236" s="4">
        <v>28.42</v>
      </c>
      <c r="R236" s="4">
        <v>28.06</v>
      </c>
      <c r="T236" s="193">
        <f>IF(O236&lt;'Master Linear Model'!$B$8, (10^((O236-'Master Linear Model'!$B$2)/'Master Linear Model'!$A$2)),('Master Linear Model'!$B$7/2))</f>
        <v>10</v>
      </c>
      <c r="U236" s="193">
        <f>IF(P236&lt;'Master Linear Model'!$B$8, (10^((P236-'Master Linear Model'!$B$2)/'Master Linear Model'!$A$2)),('Master Linear Model'!$B$7/2))</f>
        <v>10</v>
      </c>
      <c r="V236" s="194">
        <f t="shared" si="16"/>
        <v>10</v>
      </c>
      <c r="W236" s="194">
        <f t="shared" si="17"/>
        <v>0</v>
      </c>
      <c r="X236" s="194">
        <f>V236/M236</f>
        <v>2</v>
      </c>
      <c r="Y236" s="194">
        <f>W236/M236</f>
        <v>0</v>
      </c>
      <c r="Z236" s="194">
        <f>(X236*L236)/I236</f>
        <v>3</v>
      </c>
      <c r="AA236" s="194">
        <f>(Y236*L236)/I236</f>
        <v>0</v>
      </c>
      <c r="AB236" s="194">
        <f t="shared" si="18"/>
        <v>300</v>
      </c>
      <c r="AC236" s="194">
        <f t="shared" si="19"/>
        <v>0</v>
      </c>
      <c r="AD236" t="s">
        <v>1050</v>
      </c>
      <c r="AE236">
        <v>2</v>
      </c>
      <c r="AF236" t="s">
        <v>156</v>
      </c>
      <c r="AH236" s="64" t="s">
        <v>44</v>
      </c>
      <c r="AI236" s="64" t="s">
        <v>44</v>
      </c>
      <c r="AJ236" s="200">
        <v>125.124576</v>
      </c>
    </row>
    <row r="237" spans="1:36">
      <c r="A237" t="s">
        <v>1052</v>
      </c>
      <c r="B237" s="4" t="s">
        <v>42</v>
      </c>
      <c r="C237" s="5">
        <v>44404</v>
      </c>
      <c r="D237" s="5">
        <v>44404</v>
      </c>
      <c r="E237" s="4" t="s">
        <v>142</v>
      </c>
      <c r="F237" s="4"/>
      <c r="G237" s="4"/>
      <c r="H237" s="4" t="s">
        <v>45</v>
      </c>
      <c r="I237" s="4">
        <v>150</v>
      </c>
      <c r="J237" s="5">
        <v>44404</v>
      </c>
      <c r="K237" s="4" t="s">
        <v>46</v>
      </c>
      <c r="L237" s="4">
        <v>100</v>
      </c>
      <c r="M237" s="4">
        <v>5</v>
      </c>
      <c r="N237" s="12">
        <v>44405</v>
      </c>
      <c r="O237" s="4">
        <v>33.590000000000003</v>
      </c>
      <c r="P237" s="4">
        <v>30.6</v>
      </c>
      <c r="Q237" s="4">
        <v>29.44</v>
      </c>
      <c r="R237" s="4">
        <v>29.57</v>
      </c>
      <c r="T237" s="193">
        <f>IF(O237&lt;'Master Linear Model'!$B$8, (10^((O237-'Master Linear Model'!$B$2)/'Master Linear Model'!$A$2)),('Master Linear Model'!$B$7/2))</f>
        <v>83.311426191993149</v>
      </c>
      <c r="U237" s="193">
        <f>IF(P237&lt;'Master Linear Model'!$B$8, (10^((P237-'Master Linear Model'!$B$2)/'Master Linear Model'!$A$2)),('Master Linear Model'!$B$7/2))</f>
        <v>550.18268988479792</v>
      </c>
      <c r="V237" s="194">
        <f t="shared" si="16"/>
        <v>316.74705803839555</v>
      </c>
      <c r="W237" s="194">
        <f t="shared" si="17"/>
        <v>330.12783649831499</v>
      </c>
      <c r="X237" s="194">
        <f>V237/M237</f>
        <v>63.349411607679109</v>
      </c>
      <c r="Y237" s="194">
        <f>W237/M237</f>
        <v>66.025567299662995</v>
      </c>
      <c r="Z237" s="194">
        <f>(X237*L237)/I237</f>
        <v>42.232941071786072</v>
      </c>
      <c r="AA237" s="194">
        <f>(Y237*L237)/I237</f>
        <v>44.017044866441999</v>
      </c>
      <c r="AB237" s="194">
        <f t="shared" si="18"/>
        <v>4223.2941071786072</v>
      </c>
      <c r="AC237" s="194">
        <f t="shared" si="19"/>
        <v>4401.7044866442002</v>
      </c>
      <c r="AD237" t="s">
        <v>1052</v>
      </c>
      <c r="AE237">
        <v>2</v>
      </c>
      <c r="AH237" s="64" t="s">
        <v>72</v>
      </c>
      <c r="AI237" s="64" t="s">
        <v>72</v>
      </c>
      <c r="AJ237" s="200"/>
    </row>
    <row r="238" spans="1:36">
      <c r="A238" t="s">
        <v>1052</v>
      </c>
      <c r="B238" s="4" t="s">
        <v>42</v>
      </c>
      <c r="C238" s="5">
        <v>44404</v>
      </c>
      <c r="D238" s="5">
        <v>44404</v>
      </c>
      <c r="E238" s="37" t="s">
        <v>50</v>
      </c>
      <c r="F238" s="37"/>
      <c r="G238" s="37"/>
      <c r="H238" s="4" t="s">
        <v>45</v>
      </c>
      <c r="I238" s="4">
        <v>40</v>
      </c>
      <c r="J238" s="5">
        <v>44404</v>
      </c>
      <c r="K238" s="37" t="s">
        <v>50</v>
      </c>
      <c r="L238" s="4">
        <v>60</v>
      </c>
      <c r="M238" s="4">
        <v>5</v>
      </c>
      <c r="N238" s="12">
        <v>44407</v>
      </c>
      <c r="O238" s="4">
        <v>36.99</v>
      </c>
      <c r="P238" s="4">
        <v>32.44</v>
      </c>
      <c r="Q238" s="4">
        <v>29.26</v>
      </c>
      <c r="R238" s="4">
        <v>29.3</v>
      </c>
      <c r="T238" s="193">
        <f>IF(O238&lt;'Master Linear Model'!$B$8, (10^((O238-'Master Linear Model'!$B$2)/'Master Linear Model'!$A$2)),('Master Linear Model'!$B$7/2))</f>
        <v>10</v>
      </c>
      <c r="U238" s="193">
        <f>IF(P238&lt;'Master Linear Model'!$B$8, (10^((P238-'Master Linear Model'!$B$2)/'Master Linear Model'!$A$2)),('Master Linear Model'!$B$7/2))</f>
        <v>172.19207776465555</v>
      </c>
      <c r="V238" s="194">
        <f t="shared" si="16"/>
        <v>91.096038882327775</v>
      </c>
      <c r="W238" s="194">
        <f t="shared" si="17"/>
        <v>114.6871180421238</v>
      </c>
      <c r="X238" s="194">
        <f>V238/M238</f>
        <v>18.219207776465556</v>
      </c>
      <c r="Y238" s="194">
        <f>W238/M238</f>
        <v>22.937423608424758</v>
      </c>
      <c r="Z238" s="194">
        <f>(X238*L238)/I238</f>
        <v>27.328811664698332</v>
      </c>
      <c r="AA238" s="194">
        <f>(Y238*L238)/I238</f>
        <v>34.406135412637141</v>
      </c>
      <c r="AB238" s="194">
        <f t="shared" si="18"/>
        <v>2732.8811664698333</v>
      </c>
      <c r="AC238" s="194">
        <f t="shared" si="19"/>
        <v>3440.6135412637141</v>
      </c>
      <c r="AD238" t="s">
        <v>1052</v>
      </c>
      <c r="AE238">
        <v>2</v>
      </c>
      <c r="AF238" t="s">
        <v>156</v>
      </c>
      <c r="AH238" s="64" t="s">
        <v>44</v>
      </c>
      <c r="AI238" s="64" t="s">
        <v>44</v>
      </c>
      <c r="AJ238" s="200">
        <v>125.124576</v>
      </c>
    </row>
    <row r="239" spans="1:36">
      <c r="A239" t="s">
        <v>1056</v>
      </c>
      <c r="B239" s="4" t="s">
        <v>42</v>
      </c>
      <c r="C239" s="5">
        <v>44404</v>
      </c>
      <c r="D239" s="5">
        <v>44404</v>
      </c>
      <c r="E239" s="4" t="s">
        <v>142</v>
      </c>
      <c r="F239" s="4"/>
      <c r="G239" s="4"/>
      <c r="H239" s="4" t="s">
        <v>45</v>
      </c>
      <c r="I239" s="4">
        <v>150</v>
      </c>
      <c r="J239" s="5">
        <v>44404</v>
      </c>
      <c r="K239" s="4" t="s">
        <v>46</v>
      </c>
      <c r="L239" s="4">
        <v>100</v>
      </c>
      <c r="M239" s="4">
        <v>5</v>
      </c>
      <c r="N239" s="12">
        <v>44405</v>
      </c>
      <c r="O239" s="4">
        <v>31.21</v>
      </c>
      <c r="P239" s="4">
        <v>28.91</v>
      </c>
      <c r="Q239" s="4">
        <v>28.51</v>
      </c>
      <c r="R239" s="4">
        <v>28.18</v>
      </c>
      <c r="T239" s="193">
        <f>IF(O239&lt;'Master Linear Model'!$B$8, (10^((O239-'Master Linear Model'!$B$2)/'Master Linear Model'!$A$2)),('Master Linear Model'!$B$7/2))</f>
        <v>374.33141419386277</v>
      </c>
      <c r="U239" s="193">
        <f>IF(P239&lt;'Master Linear Model'!$B$8, (10^((P239-'Master Linear Model'!$B$2)/'Master Linear Model'!$A$2)),('Master Linear Model'!$B$7/2))</f>
        <v>1599.0920704710511</v>
      </c>
      <c r="V239" s="194">
        <f t="shared" si="16"/>
        <v>986.71174233245688</v>
      </c>
      <c r="W239" s="194">
        <f t="shared" si="17"/>
        <v>866.03656538408632</v>
      </c>
      <c r="X239" s="194">
        <f>V239/M239</f>
        <v>197.34234846649139</v>
      </c>
      <c r="Y239" s="194">
        <f>W239/M239</f>
        <v>173.20731307681726</v>
      </c>
      <c r="Z239" s="194">
        <f>(X239*L239)/I239</f>
        <v>131.5615656443276</v>
      </c>
      <c r="AA239" s="194">
        <f>(Y239*L239)/I239</f>
        <v>115.47154205121151</v>
      </c>
      <c r="AB239" s="194">
        <f t="shared" si="18"/>
        <v>13156.15656443276</v>
      </c>
      <c r="AC239" s="194">
        <f t="shared" si="19"/>
        <v>11547.154205121151</v>
      </c>
      <c r="AD239" t="s">
        <v>1056</v>
      </c>
      <c r="AE239">
        <v>2</v>
      </c>
      <c r="AH239" s="64" t="s">
        <v>72</v>
      </c>
      <c r="AI239" s="64" t="s">
        <v>72</v>
      </c>
      <c r="AJ239" s="200"/>
    </row>
    <row r="240" spans="1:36">
      <c r="A240" t="s">
        <v>1056</v>
      </c>
      <c r="B240" s="4" t="s">
        <v>42</v>
      </c>
      <c r="C240" s="5">
        <v>44404</v>
      </c>
      <c r="D240" s="5">
        <v>44404</v>
      </c>
      <c r="E240" s="37" t="s">
        <v>50</v>
      </c>
      <c r="F240" s="37"/>
      <c r="G240" s="37"/>
      <c r="H240" s="4" t="s">
        <v>45</v>
      </c>
      <c r="I240" s="4">
        <v>40</v>
      </c>
      <c r="J240" s="5">
        <v>44404</v>
      </c>
      <c r="K240" s="37" t="s">
        <v>50</v>
      </c>
      <c r="L240" s="4">
        <v>60</v>
      </c>
      <c r="M240" s="4">
        <v>5</v>
      </c>
      <c r="N240" s="12">
        <v>44407</v>
      </c>
      <c r="O240" s="4">
        <v>31.37</v>
      </c>
      <c r="P240" s="37" t="s">
        <v>47</v>
      </c>
      <c r="Q240" s="4">
        <v>28.53</v>
      </c>
      <c r="R240" s="4">
        <v>28.73</v>
      </c>
      <c r="T240" s="193">
        <f>IF(O240&lt;'Master Linear Model'!$B$8, (10^((O240-'Master Linear Model'!$B$2)/'Master Linear Model'!$A$2)),('Master Linear Model'!$B$7/2))</f>
        <v>338.36641710661951</v>
      </c>
      <c r="U240" s="193">
        <f>IF(P240&lt;'Master Linear Model'!$B$8, (10^((P240-'Master Linear Model'!$B$2)/'Master Linear Model'!$A$2)),('Master Linear Model'!$B$7/2))</f>
        <v>10</v>
      </c>
      <c r="V240" s="194">
        <f t="shared" si="16"/>
        <v>174.18320855330975</v>
      </c>
      <c r="W240" s="194">
        <f t="shared" si="17"/>
        <v>232.19012025002098</v>
      </c>
      <c r="X240" s="194">
        <f>V240/M240</f>
        <v>34.836641710661951</v>
      </c>
      <c r="Y240" s="194">
        <f>W240/M240</f>
        <v>46.438024050004195</v>
      </c>
      <c r="Z240" s="194">
        <f>(X240*L240)/I240</f>
        <v>52.254962565992926</v>
      </c>
      <c r="AA240" s="194">
        <f>(Y240*L240)/I240</f>
        <v>69.657036075006289</v>
      </c>
      <c r="AB240" s="194">
        <f t="shared" si="18"/>
        <v>5225.4962565992928</v>
      </c>
      <c r="AC240" s="194">
        <f t="shared" si="19"/>
        <v>6965.703607500629</v>
      </c>
      <c r="AD240" t="s">
        <v>1056</v>
      </c>
      <c r="AE240">
        <v>2</v>
      </c>
      <c r="AF240" t="s">
        <v>156</v>
      </c>
      <c r="AH240" s="64" t="s">
        <v>44</v>
      </c>
      <c r="AI240" s="64" t="s">
        <v>44</v>
      </c>
      <c r="AJ240" s="200">
        <v>125.124576</v>
      </c>
    </row>
    <row r="241" spans="1:36">
      <c r="A241" t="s">
        <v>1058</v>
      </c>
      <c r="B241" s="37" t="s">
        <v>42</v>
      </c>
      <c r="C241" s="5">
        <v>44404</v>
      </c>
      <c r="D241" s="5">
        <v>44404</v>
      </c>
      <c r="E241" s="4" t="s">
        <v>142</v>
      </c>
      <c r="F241" s="4"/>
      <c r="G241" s="4"/>
      <c r="H241" s="4" t="s">
        <v>45</v>
      </c>
      <c r="I241" s="4">
        <v>150</v>
      </c>
      <c r="J241" s="5">
        <v>44404</v>
      </c>
      <c r="K241" s="4" t="s">
        <v>46</v>
      </c>
      <c r="L241" s="4">
        <v>100</v>
      </c>
      <c r="M241" s="4">
        <v>5</v>
      </c>
      <c r="N241" s="12">
        <v>44405</v>
      </c>
      <c r="O241" s="4">
        <v>30.85</v>
      </c>
      <c r="P241" s="4">
        <v>28.93</v>
      </c>
      <c r="Q241" s="4">
        <v>28.13</v>
      </c>
      <c r="R241" s="4">
        <v>28.24</v>
      </c>
      <c r="T241" s="193">
        <f>IF(O241&lt;'Master Linear Model'!$B$8, (10^((O241-'Master Linear Model'!$B$2)/'Master Linear Model'!$A$2)),('Master Linear Model'!$B$7/2))</f>
        <v>469.85253573601995</v>
      </c>
      <c r="U241" s="193">
        <f>IF(P241&lt;'Master Linear Model'!$B$8, (10^((P241-'Master Linear Model'!$B$2)/'Master Linear Model'!$A$2)),('Master Linear Model'!$B$7/2))</f>
        <v>1579.0280391365263</v>
      </c>
      <c r="V241" s="194">
        <f t="shared" si="16"/>
        <v>1024.4402874362731</v>
      </c>
      <c r="W241" s="194">
        <f t="shared" si="17"/>
        <v>784.30551998050078</v>
      </c>
      <c r="X241" s="194">
        <f>V241/M241</f>
        <v>204.88805748725463</v>
      </c>
      <c r="Y241" s="194">
        <f>W241/M241</f>
        <v>156.86110399610016</v>
      </c>
      <c r="Z241" s="194">
        <f>(X241*L241)/I241</f>
        <v>136.59203832483641</v>
      </c>
      <c r="AA241" s="194">
        <f>(Y241*L241)/I241</f>
        <v>104.57406933073344</v>
      </c>
      <c r="AB241" s="194">
        <f t="shared" si="18"/>
        <v>13659.203832483641</v>
      </c>
      <c r="AC241" s="194">
        <f t="shared" si="19"/>
        <v>10457.406933073344</v>
      </c>
      <c r="AD241" t="s">
        <v>1058</v>
      </c>
      <c r="AE241">
        <v>2</v>
      </c>
      <c r="AH241" s="64" t="s">
        <v>72</v>
      </c>
      <c r="AI241" s="64" t="s">
        <v>72</v>
      </c>
      <c r="AJ241" s="200"/>
    </row>
    <row r="242" spans="1:36">
      <c r="A242" t="s">
        <v>1058</v>
      </c>
      <c r="B242" s="37" t="s">
        <v>42</v>
      </c>
      <c r="C242" s="5">
        <v>44404</v>
      </c>
      <c r="D242" s="5">
        <v>44404</v>
      </c>
      <c r="E242" s="37" t="s">
        <v>50</v>
      </c>
      <c r="F242" s="37"/>
      <c r="G242" s="37"/>
      <c r="H242" s="4" t="s">
        <v>45</v>
      </c>
      <c r="I242" s="4">
        <v>40</v>
      </c>
      <c r="J242" s="5">
        <v>44404</v>
      </c>
      <c r="K242" s="37" t="s">
        <v>50</v>
      </c>
      <c r="L242" s="4">
        <v>60</v>
      </c>
      <c r="M242" s="4">
        <v>5</v>
      </c>
      <c r="N242" s="12">
        <v>44407</v>
      </c>
      <c r="O242" s="4">
        <v>36.6</v>
      </c>
      <c r="P242" s="4">
        <v>35.26</v>
      </c>
      <c r="Q242" s="4">
        <v>29.21</v>
      </c>
      <c r="R242" s="4">
        <v>29.32</v>
      </c>
      <c r="T242" s="193">
        <f>IF(O242&lt;'Master Linear Model'!$B$8, (10^((O242-'Master Linear Model'!$B$2)/'Master Linear Model'!$A$2)),('Master Linear Model'!$B$7/2))</f>
        <v>10</v>
      </c>
      <c r="U242" s="193">
        <f>IF(P242&lt;'Master Linear Model'!$B$8, (10^((P242-'Master Linear Model'!$B$2)/'Master Linear Model'!$A$2)),('Master Linear Model'!$B$7/2))</f>
        <v>29.028303123429662</v>
      </c>
      <c r="V242" s="194">
        <f t="shared" si="16"/>
        <v>19.514151561714833</v>
      </c>
      <c r="W242" s="194">
        <f t="shared" si="17"/>
        <v>13.455042173050272</v>
      </c>
      <c r="X242" s="194">
        <f>V242/M242</f>
        <v>3.9028303123429664</v>
      </c>
      <c r="Y242" s="194">
        <f>W242/M242</f>
        <v>2.6910084346100542</v>
      </c>
      <c r="Z242" s="194">
        <f>(X242*L242)/I242</f>
        <v>5.85424546851445</v>
      </c>
      <c r="AA242" s="194">
        <f>(Y242*L242)/I242</f>
        <v>4.0365126519150811</v>
      </c>
      <c r="AB242" s="194">
        <f t="shared" si="18"/>
        <v>585.42454685144503</v>
      </c>
      <c r="AC242" s="194">
        <f t="shared" si="19"/>
        <v>403.65126519150812</v>
      </c>
      <c r="AD242" t="s">
        <v>1105</v>
      </c>
      <c r="AE242">
        <v>2</v>
      </c>
      <c r="AF242" t="s">
        <v>156</v>
      </c>
      <c r="AH242" s="64" t="s">
        <v>44</v>
      </c>
      <c r="AI242" s="64" t="s">
        <v>44</v>
      </c>
      <c r="AJ242" s="200">
        <v>125.124576</v>
      </c>
    </row>
    <row r="243" spans="1:36">
      <c r="A243" t="s">
        <v>1064</v>
      </c>
      <c r="B243" s="4" t="s">
        <v>42</v>
      </c>
      <c r="C243" s="5">
        <v>44404</v>
      </c>
      <c r="D243" s="5">
        <v>44404</v>
      </c>
      <c r="E243" s="4" t="s">
        <v>142</v>
      </c>
      <c r="F243" s="4"/>
      <c r="G243" s="4"/>
      <c r="H243" s="4" t="s">
        <v>45</v>
      </c>
      <c r="I243" s="4">
        <v>150</v>
      </c>
      <c r="J243" s="5">
        <v>44404</v>
      </c>
      <c r="K243" s="4" t="s">
        <v>46</v>
      </c>
      <c r="L243" s="4">
        <v>100</v>
      </c>
      <c r="M243" s="4">
        <v>5</v>
      </c>
      <c r="N243" s="12">
        <v>44407</v>
      </c>
      <c r="O243" s="37" t="s">
        <v>47</v>
      </c>
      <c r="P243" s="37" t="s">
        <v>47</v>
      </c>
      <c r="Q243" s="4">
        <v>31.97</v>
      </c>
      <c r="R243" s="4">
        <v>32.020000000000003</v>
      </c>
      <c r="T243" s="193">
        <f>IF(O243&lt;'Master Linear Model'!$B$8, (10^((O243-'Master Linear Model'!$B$2)/'Master Linear Model'!$A$2)),('Master Linear Model'!$B$7/2))</f>
        <v>10</v>
      </c>
      <c r="U243" s="193">
        <f>IF(P243&lt;'Master Linear Model'!$B$8, (10^((P243-'Master Linear Model'!$B$2)/'Master Linear Model'!$A$2)),('Master Linear Model'!$B$7/2))</f>
        <v>10</v>
      </c>
      <c r="V243" s="194">
        <f t="shared" si="16"/>
        <v>10</v>
      </c>
      <c r="W243" s="194">
        <f t="shared" si="17"/>
        <v>0</v>
      </c>
      <c r="X243" s="194">
        <f>V243/M243</f>
        <v>2</v>
      </c>
      <c r="Y243" s="194">
        <f>W243/M243</f>
        <v>0</v>
      </c>
      <c r="Z243" s="194">
        <f>(X243*L243)/I243</f>
        <v>1.3333333333333333</v>
      </c>
      <c r="AA243" s="194">
        <f>(Y243*L243)/I243</f>
        <v>0</v>
      </c>
      <c r="AB243" s="194">
        <f t="shared" si="18"/>
        <v>133.33333333333331</v>
      </c>
      <c r="AC243" s="194">
        <f t="shared" si="19"/>
        <v>0</v>
      </c>
      <c r="AD243" t="s">
        <v>1064</v>
      </c>
      <c r="AE243">
        <v>2</v>
      </c>
      <c r="AF243" t="s">
        <v>156</v>
      </c>
      <c r="AH243" s="64" t="s">
        <v>44</v>
      </c>
      <c r="AI243" s="64" t="s">
        <v>44</v>
      </c>
      <c r="AJ243" s="200">
        <v>125.124576</v>
      </c>
    </row>
    <row r="244" spans="1:36" s="31" customFormat="1">
      <c r="A244" s="31" t="s">
        <v>1064</v>
      </c>
      <c r="B244" s="28" t="s">
        <v>42</v>
      </c>
      <c r="C244" s="29">
        <v>44404</v>
      </c>
      <c r="D244" s="29">
        <v>44404</v>
      </c>
      <c r="E244" s="41" t="s">
        <v>50</v>
      </c>
      <c r="F244" s="41"/>
      <c r="G244" s="41"/>
      <c r="H244" s="41" t="s">
        <v>45</v>
      </c>
      <c r="I244" s="28">
        <v>40</v>
      </c>
      <c r="J244" s="29">
        <v>44404</v>
      </c>
      <c r="K244" s="41" t="s">
        <v>50</v>
      </c>
      <c r="L244" s="28">
        <v>60</v>
      </c>
      <c r="M244" s="4">
        <v>5</v>
      </c>
      <c r="N244" s="30">
        <v>44407</v>
      </c>
      <c r="O244" s="41" t="s">
        <v>47</v>
      </c>
      <c r="P244" s="41" t="s">
        <v>47</v>
      </c>
      <c r="Q244" s="28">
        <v>31.64</v>
      </c>
      <c r="R244" s="28">
        <v>31.19</v>
      </c>
      <c r="S244" s="27"/>
      <c r="T244" s="193">
        <f>IF(O244&lt;'Master Linear Model'!$B$8, (10^((O244-'Master Linear Model'!$B$2)/'Master Linear Model'!$A$2)),('Master Linear Model'!$B$7/2))</f>
        <v>10</v>
      </c>
      <c r="U244" s="193">
        <f>IF(P244&lt;'Master Linear Model'!$B$8, (10^((P244-'Master Linear Model'!$B$2)/'Master Linear Model'!$A$2)),('Master Linear Model'!$B$7/2))</f>
        <v>10</v>
      </c>
      <c r="V244" s="194">
        <f t="shared" si="16"/>
        <v>10</v>
      </c>
      <c r="W244" s="194">
        <f t="shared" si="17"/>
        <v>0</v>
      </c>
      <c r="X244" s="194">
        <f>V244/M244</f>
        <v>2</v>
      </c>
      <c r="Y244" s="194">
        <f>W244/M244</f>
        <v>0</v>
      </c>
      <c r="Z244" s="194">
        <f>(X244*L244)/I244</f>
        <v>3</v>
      </c>
      <c r="AA244" s="194">
        <f>(Y244*L244)/I244</f>
        <v>0</v>
      </c>
      <c r="AB244" s="194">
        <f t="shared" si="18"/>
        <v>300</v>
      </c>
      <c r="AC244" s="194">
        <f t="shared" si="19"/>
        <v>0</v>
      </c>
      <c r="AD244" s="31" t="s">
        <v>1064</v>
      </c>
      <c r="AE244" s="31">
        <v>2</v>
      </c>
      <c r="AF244" s="31" t="s">
        <v>156</v>
      </c>
      <c r="AH244" s="64" t="s">
        <v>44</v>
      </c>
      <c r="AI244" s="64" t="s">
        <v>44</v>
      </c>
      <c r="AJ244" s="200">
        <v>125.124576</v>
      </c>
    </row>
    <row r="245" spans="1:36">
      <c r="A245" s="63" t="s">
        <v>1047</v>
      </c>
      <c r="B245" s="71" t="s">
        <v>42</v>
      </c>
      <c r="C245" s="70">
        <v>44411</v>
      </c>
      <c r="D245" s="70">
        <v>44411</v>
      </c>
      <c r="E245" s="71" t="s">
        <v>142</v>
      </c>
      <c r="F245" s="71"/>
      <c r="G245" s="71" t="s">
        <v>154</v>
      </c>
      <c r="H245" s="4" t="s">
        <v>45</v>
      </c>
      <c r="I245" s="71">
        <v>150</v>
      </c>
      <c r="J245" s="68">
        <v>44411</v>
      </c>
      <c r="K245" s="71" t="s">
        <v>46</v>
      </c>
      <c r="L245" s="71">
        <v>100</v>
      </c>
      <c r="M245" s="4">
        <v>5</v>
      </c>
      <c r="N245" s="68">
        <v>44412</v>
      </c>
      <c r="O245" s="69">
        <v>31.28</v>
      </c>
      <c r="P245" s="69">
        <v>30.79</v>
      </c>
      <c r="Q245" s="67">
        <v>29.3</v>
      </c>
      <c r="R245" s="67">
        <v>29.35</v>
      </c>
      <c r="S245" s="64"/>
      <c r="T245" s="193">
        <f>IF(O245&lt;'Master Linear Model'!$B$8, (10^((O245-'Master Linear Model'!$B$2)/'Master Linear Model'!$A$2)),('Master Linear Model'!$B$7/2))</f>
        <v>358.14886382067186</v>
      </c>
      <c r="U245" s="193">
        <f>IF(P245&lt;'Master Linear Model'!$B$8, (10^((P245-'Master Linear Model'!$B$2)/'Master Linear Model'!$A$2)),('Master Linear Model'!$B$7/2))</f>
        <v>487.99172584171095</v>
      </c>
      <c r="V245" s="194">
        <f>AVERAGE(T245:U245)</f>
        <v>423.0702948311914</v>
      </c>
      <c r="W245" s="194">
        <f>STDEV(T245:U245)</f>
        <v>91.812768223745863</v>
      </c>
      <c r="X245" s="194">
        <f>V245/M245</f>
        <v>84.614058966238275</v>
      </c>
      <c r="Y245" s="194">
        <f>W245/M245</f>
        <v>18.362553644749173</v>
      </c>
      <c r="Z245" s="194">
        <f>(X245*L245)/I245</f>
        <v>56.409372644158857</v>
      </c>
      <c r="AA245" s="194">
        <f>(Y245*L245)/I245</f>
        <v>12.241702429832783</v>
      </c>
      <c r="AB245" s="194">
        <f>Z245*100</f>
        <v>5640.9372644158857</v>
      </c>
      <c r="AC245" s="194">
        <f>AA245*100</f>
        <v>1224.1702429832783</v>
      </c>
      <c r="AD245" s="64" t="s">
        <v>1047</v>
      </c>
      <c r="AE245" s="64">
        <v>2</v>
      </c>
      <c r="AF245" t="s">
        <v>162</v>
      </c>
      <c r="AH245" s="64" t="s">
        <v>44</v>
      </c>
      <c r="AI245" s="64" t="s">
        <v>44</v>
      </c>
      <c r="AJ245" s="200"/>
    </row>
    <row r="246" spans="1:36">
      <c r="A246" s="64" t="s">
        <v>1050</v>
      </c>
      <c r="B246" s="67" t="s">
        <v>42</v>
      </c>
      <c r="C246" s="68">
        <v>44411</v>
      </c>
      <c r="D246" s="68">
        <v>44411</v>
      </c>
      <c r="E246" s="67" t="s">
        <v>142</v>
      </c>
      <c r="F246" s="67"/>
      <c r="G246" s="67" t="s">
        <v>154</v>
      </c>
      <c r="H246" s="4" t="s">
        <v>45</v>
      </c>
      <c r="I246" s="67">
        <v>150</v>
      </c>
      <c r="J246" s="68">
        <v>44411</v>
      </c>
      <c r="K246" s="67" t="s">
        <v>46</v>
      </c>
      <c r="L246" s="67">
        <v>100</v>
      </c>
      <c r="M246" s="4">
        <v>5</v>
      </c>
      <c r="N246" s="68">
        <v>44412</v>
      </c>
      <c r="O246" s="69">
        <v>32.619999999999997</v>
      </c>
      <c r="P246" s="69">
        <v>32.130000000000003</v>
      </c>
      <c r="Q246" s="67">
        <v>28.89</v>
      </c>
      <c r="R246" s="67">
        <v>28.82</v>
      </c>
      <c r="S246" s="64"/>
      <c r="T246" s="193">
        <f>IF(O246&lt;'Master Linear Model'!$B$8, (10^((O246-'Master Linear Model'!$B$2)/'Master Linear Model'!$A$2)),('Master Linear Model'!$B$7/2))</f>
        <v>153.69527504830546</v>
      </c>
      <c r="U246" s="193">
        <f>IF(P246&lt;'Master Linear Model'!$B$8, (10^((P246-'Master Linear Model'!$B$2)/'Master Linear Model'!$A$2)),('Master Linear Model'!$B$7/2))</f>
        <v>209.4157767930065</v>
      </c>
      <c r="V246" s="194">
        <f>AVERAGE(T246:U246)</f>
        <v>181.55552592065598</v>
      </c>
      <c r="W246" s="194">
        <f>STDEV(T246:U246)</f>
        <v>39.400344634794841</v>
      </c>
      <c r="X246" s="194">
        <f>V246/M246</f>
        <v>36.311105184131193</v>
      </c>
      <c r="Y246" s="194">
        <f>W246/M246</f>
        <v>7.8800689269589679</v>
      </c>
      <c r="Z246" s="194">
        <f>(X246*L246)/I246</f>
        <v>24.207403456087462</v>
      </c>
      <c r="AA246" s="194">
        <f>(Y246*L246)/I246</f>
        <v>5.2533792846393119</v>
      </c>
      <c r="AB246" s="194">
        <f>Z246*100</f>
        <v>2420.7403456087463</v>
      </c>
      <c r="AC246" s="194">
        <f>AA246*100</f>
        <v>525.33792846393123</v>
      </c>
      <c r="AD246" s="64" t="s">
        <v>1050</v>
      </c>
      <c r="AE246" s="64">
        <v>2</v>
      </c>
      <c r="AF246" t="s">
        <v>162</v>
      </c>
      <c r="AH246" s="64" t="s">
        <v>44</v>
      </c>
      <c r="AI246" s="64" t="s">
        <v>44</v>
      </c>
      <c r="AJ246" s="200"/>
    </row>
    <row r="247" spans="1:36">
      <c r="A247" s="64" t="s">
        <v>1052</v>
      </c>
      <c r="B247" s="67" t="s">
        <v>42</v>
      </c>
      <c r="C247" s="68">
        <v>44411</v>
      </c>
      <c r="D247" s="68">
        <v>44411</v>
      </c>
      <c r="E247" s="67" t="s">
        <v>142</v>
      </c>
      <c r="F247" s="67"/>
      <c r="G247" s="67" t="s">
        <v>154</v>
      </c>
      <c r="H247" s="4" t="s">
        <v>45</v>
      </c>
      <c r="I247" s="67">
        <v>150</v>
      </c>
      <c r="J247" s="68">
        <v>44411</v>
      </c>
      <c r="K247" s="67" t="s">
        <v>46</v>
      </c>
      <c r="L247" s="67">
        <v>100</v>
      </c>
      <c r="M247" s="4">
        <v>5</v>
      </c>
      <c r="N247" s="68">
        <v>44412</v>
      </c>
      <c r="O247" s="69">
        <v>34.520000000000003</v>
      </c>
      <c r="P247" s="69">
        <v>34.119999999999997</v>
      </c>
      <c r="Q247" s="67">
        <v>30.81</v>
      </c>
      <c r="R247" s="67">
        <v>30.78</v>
      </c>
      <c r="S247" s="64"/>
      <c r="T247" s="193">
        <f>IF(O247&lt;'Master Linear Model'!$B$8, (10^((O247-'Master Linear Model'!$B$2)/'Master Linear Model'!$A$2)),('Master Linear Model'!$B$7/2))</f>
        <v>46.314382423796204</v>
      </c>
      <c r="U247" s="193">
        <f>IF(P247&lt;'Master Linear Model'!$B$8, (10^((P247-'Master Linear Model'!$B$2)/'Master Linear Model'!$A$2)),('Master Linear Model'!$B$7/2))</f>
        <v>59.619514203628462</v>
      </c>
      <c r="V247" s="194">
        <f>AVERAGE(T247:U247)</f>
        <v>52.966948313712336</v>
      </c>
      <c r="W247" s="194">
        <f>STDEV(T247:U247)</f>
        <v>9.4081489060999886</v>
      </c>
      <c r="X247" s="194">
        <f>V247/M247</f>
        <v>10.593389662742467</v>
      </c>
      <c r="Y247" s="194">
        <f>W247/M247</f>
        <v>1.8816297812199978</v>
      </c>
      <c r="Z247" s="194">
        <f>(X247*L247)/I247</f>
        <v>7.0622597751616452</v>
      </c>
      <c r="AA247" s="194">
        <f>(Y247*L247)/I247</f>
        <v>1.2544198541466651</v>
      </c>
      <c r="AB247" s="194">
        <f>Z247*100</f>
        <v>706.22597751616456</v>
      </c>
      <c r="AC247" s="194">
        <f>AA247*100</f>
        <v>125.44198541466652</v>
      </c>
      <c r="AD247" s="64" t="s">
        <v>1052</v>
      </c>
      <c r="AE247" s="64">
        <v>2</v>
      </c>
      <c r="AF247" t="s">
        <v>162</v>
      </c>
      <c r="AH247" s="64" t="s">
        <v>44</v>
      </c>
      <c r="AI247" s="64" t="s">
        <v>44</v>
      </c>
      <c r="AJ247" s="200"/>
    </row>
    <row r="248" spans="1:36">
      <c r="A248" s="64" t="s">
        <v>1056</v>
      </c>
      <c r="B248" s="67" t="s">
        <v>42</v>
      </c>
      <c r="C248" s="68">
        <v>44411</v>
      </c>
      <c r="D248" s="68">
        <v>44411</v>
      </c>
      <c r="E248" s="67" t="s">
        <v>142</v>
      </c>
      <c r="F248" s="67"/>
      <c r="G248" s="67" t="s">
        <v>154</v>
      </c>
      <c r="H248" s="4" t="s">
        <v>45</v>
      </c>
      <c r="I248" s="67">
        <v>150</v>
      </c>
      <c r="J248" s="68">
        <v>44411</v>
      </c>
      <c r="K248" s="67" t="s">
        <v>46</v>
      </c>
      <c r="L248" s="67">
        <v>100</v>
      </c>
      <c r="M248" s="4">
        <v>5</v>
      </c>
      <c r="N248" s="68">
        <v>44412</v>
      </c>
      <c r="O248" s="69">
        <v>29.9</v>
      </c>
      <c r="P248" s="69">
        <v>29.71</v>
      </c>
      <c r="Q248" s="67">
        <v>29.17</v>
      </c>
      <c r="R248" s="67">
        <v>28.71</v>
      </c>
      <c r="S248" s="64"/>
      <c r="T248" s="193">
        <f>IF(O248&lt;'Master Linear Model'!$B$8, (10^((O248-'Master Linear Model'!$B$2)/'Master Linear Model'!$A$2)),('Master Linear Model'!$B$7/2))</f>
        <v>855.92141916051219</v>
      </c>
      <c r="U248" s="193">
        <f>IF(P248&lt;'Master Linear Model'!$B$8, (10^((P248-'Master Linear Model'!$B$2)/'Master Linear Model'!$A$2)),('Master Linear Model'!$B$7/2))</f>
        <v>965.00232234776445</v>
      </c>
      <c r="V248" s="194">
        <f>AVERAGE(T248:U248)</f>
        <v>910.46187075413832</v>
      </c>
      <c r="W248" s="194">
        <f>STDEV(T248:U248)</f>
        <v>77.131846341659369</v>
      </c>
      <c r="X248" s="194">
        <f>V248/M248</f>
        <v>182.09237415082765</v>
      </c>
      <c r="Y248" s="194">
        <f>W248/M248</f>
        <v>15.426369268331873</v>
      </c>
      <c r="Z248" s="194">
        <f>(X248*L248)/I248</f>
        <v>121.39491610055175</v>
      </c>
      <c r="AA248" s="194">
        <f>(Y248*L248)/I248</f>
        <v>10.284246178887916</v>
      </c>
      <c r="AB248" s="194">
        <f>Z248*100</f>
        <v>12139.491610055175</v>
      </c>
      <c r="AC248" s="194">
        <f>AA248*100</f>
        <v>1028.4246178887915</v>
      </c>
      <c r="AD248" s="64" t="s">
        <v>1056</v>
      </c>
      <c r="AE248" s="64">
        <v>2</v>
      </c>
      <c r="AF248" t="s">
        <v>162</v>
      </c>
      <c r="AH248" s="64" t="s">
        <v>44</v>
      </c>
      <c r="AI248" s="64" t="s">
        <v>44</v>
      </c>
      <c r="AJ248" s="200"/>
    </row>
    <row r="249" spans="1:36">
      <c r="A249" s="64" t="s">
        <v>1058</v>
      </c>
      <c r="B249" s="37" t="s">
        <v>42</v>
      </c>
      <c r="C249" s="68">
        <v>44411</v>
      </c>
      <c r="D249" s="68">
        <v>44411</v>
      </c>
      <c r="E249" s="67" t="s">
        <v>142</v>
      </c>
      <c r="F249" s="67"/>
      <c r="G249" s="67" t="s">
        <v>154</v>
      </c>
      <c r="H249" s="4" t="s">
        <v>45</v>
      </c>
      <c r="I249" s="67">
        <v>150</v>
      </c>
      <c r="J249" s="68">
        <v>44411</v>
      </c>
      <c r="K249" s="67" t="s">
        <v>46</v>
      </c>
      <c r="L249" s="67">
        <v>100</v>
      </c>
      <c r="M249" s="4">
        <v>5</v>
      </c>
      <c r="N249" s="68">
        <v>44412</v>
      </c>
      <c r="O249" s="69">
        <v>29.55</v>
      </c>
      <c r="P249" s="69">
        <v>29.49</v>
      </c>
      <c r="Q249" s="67">
        <v>29.94</v>
      </c>
      <c r="R249" s="67">
        <v>29.88</v>
      </c>
      <c r="S249" s="64"/>
      <c r="T249" s="193">
        <f>IF(O249&lt;'Master Linear Model'!$B$8, (10^((O249-'Master Linear Model'!$B$2)/'Master Linear Model'!$A$2)),('Master Linear Model'!$B$7/2))</f>
        <v>1067.5725064966375</v>
      </c>
      <c r="U249" s="193">
        <f>IF(P249&lt;'Master Linear Model'!$B$8, (10^((P249-'Master Linear Model'!$B$2)/'Master Linear Model'!$A$2)),('Master Linear Model'!$B$7/2))</f>
        <v>1108.7873540798619</v>
      </c>
      <c r="V249" s="194">
        <f>AVERAGE(T249:U249)</f>
        <v>1088.1799302882496</v>
      </c>
      <c r="W249" s="194">
        <f>STDEV(T249:U249)</f>
        <v>29.143298211667929</v>
      </c>
      <c r="X249" s="194">
        <f>V249/M249</f>
        <v>217.63598605764992</v>
      </c>
      <c r="Y249" s="194">
        <f>W249/M249</f>
        <v>5.8286596423335855</v>
      </c>
      <c r="Z249" s="194">
        <f>(X249*L249)/I249</f>
        <v>145.09065737176661</v>
      </c>
      <c r="AA249" s="194">
        <f>(Y249*L249)/I249</f>
        <v>3.885773094889057</v>
      </c>
      <c r="AB249" s="194">
        <f>Z249*100</f>
        <v>14509.065737176661</v>
      </c>
      <c r="AC249" s="194">
        <f>AA249*100</f>
        <v>388.57730948890571</v>
      </c>
      <c r="AD249" s="64" t="s">
        <v>1058</v>
      </c>
      <c r="AE249" s="64">
        <v>2</v>
      </c>
      <c r="AF249" t="s">
        <v>162</v>
      </c>
      <c r="AH249" s="64" t="s">
        <v>44</v>
      </c>
      <c r="AI249" s="64" t="s">
        <v>44</v>
      </c>
      <c r="AJ249" s="200"/>
    </row>
    <row r="250" spans="1:36">
      <c r="A250" s="64" t="s">
        <v>1064</v>
      </c>
      <c r="B250" s="67" t="s">
        <v>42</v>
      </c>
      <c r="C250" s="68">
        <v>44411</v>
      </c>
      <c r="D250" s="68">
        <v>44411</v>
      </c>
      <c r="E250" s="67" t="s">
        <v>142</v>
      </c>
      <c r="F250" s="67"/>
      <c r="G250" s="67" t="s">
        <v>154</v>
      </c>
      <c r="H250" s="4" t="s">
        <v>45</v>
      </c>
      <c r="I250" s="67">
        <v>150</v>
      </c>
      <c r="J250" s="68">
        <v>44411</v>
      </c>
      <c r="K250" s="67" t="s">
        <v>46</v>
      </c>
      <c r="L250" s="67">
        <v>100</v>
      </c>
      <c r="M250" s="4">
        <v>5</v>
      </c>
      <c r="N250" s="68">
        <v>44412</v>
      </c>
      <c r="O250" s="69">
        <v>38.35</v>
      </c>
      <c r="P250" s="67" t="s">
        <v>47</v>
      </c>
      <c r="Q250" s="67">
        <v>31.72</v>
      </c>
      <c r="R250" s="67">
        <v>31.9</v>
      </c>
      <c r="S250" s="64"/>
      <c r="T250" s="193">
        <f>IF(O250&lt;'Master Linear Model'!$B$8, (10^((O250-'Master Linear Model'!$B$2)/'Master Linear Model'!$A$2)),('Master Linear Model'!$B$7/2))</f>
        <v>10</v>
      </c>
      <c r="U250" s="193">
        <f>IF(P250&lt;'Master Linear Model'!$B$8, (10^((P250-'Master Linear Model'!$B$2)/'Master Linear Model'!$A$2)),('Master Linear Model'!$B$7/2))</f>
        <v>10</v>
      </c>
      <c r="V250" s="194">
        <f>AVERAGE(T250:U250)</f>
        <v>10</v>
      </c>
      <c r="W250" s="194">
        <f>STDEV(T250:U250)</f>
        <v>0</v>
      </c>
      <c r="X250" s="194">
        <f>V250/M250</f>
        <v>2</v>
      </c>
      <c r="Y250" s="194">
        <f>W250/M250</f>
        <v>0</v>
      </c>
      <c r="Z250" s="194">
        <f>(X250*L250)/I250</f>
        <v>1.3333333333333333</v>
      </c>
      <c r="AA250" s="194">
        <f>(Y250*L250)/I250</f>
        <v>0</v>
      </c>
      <c r="AB250" s="194">
        <f>Z250*100</f>
        <v>133.33333333333331</v>
      </c>
      <c r="AC250" s="194">
        <f>AA250*100</f>
        <v>0</v>
      </c>
      <c r="AD250" s="64" t="s">
        <v>1064</v>
      </c>
      <c r="AE250" s="64">
        <v>2</v>
      </c>
      <c r="AF250" t="s">
        <v>162</v>
      </c>
      <c r="AH250" s="64" t="s">
        <v>44</v>
      </c>
      <c r="AI250" s="64" t="s">
        <v>44</v>
      </c>
      <c r="AJ250" s="200"/>
    </row>
    <row r="251" spans="1:36">
      <c r="A251" s="64" t="s">
        <v>1047</v>
      </c>
      <c r="B251" s="67" t="s">
        <v>42</v>
      </c>
      <c r="C251" s="68">
        <v>44411</v>
      </c>
      <c r="D251" s="68">
        <v>44411</v>
      </c>
      <c r="E251" s="37" t="s">
        <v>50</v>
      </c>
      <c r="F251" s="37"/>
      <c r="G251" s="67" t="s">
        <v>154</v>
      </c>
      <c r="H251" s="4" t="s">
        <v>45</v>
      </c>
      <c r="I251" s="67">
        <v>40</v>
      </c>
      <c r="J251" s="68">
        <v>44411</v>
      </c>
      <c r="K251" s="37" t="s">
        <v>50</v>
      </c>
      <c r="L251" s="67">
        <v>60</v>
      </c>
      <c r="M251" s="4">
        <v>5</v>
      </c>
      <c r="N251" s="68">
        <v>44412</v>
      </c>
      <c r="O251" s="69">
        <v>34.090000000000003</v>
      </c>
      <c r="P251" s="69">
        <v>34.47</v>
      </c>
      <c r="Q251" s="67">
        <v>30.17</v>
      </c>
      <c r="R251" s="67">
        <v>30.5</v>
      </c>
      <c r="S251" s="64"/>
      <c r="T251" s="193">
        <f>IF(O251&lt;'Master Linear Model'!$B$8, (10^((O251-'Master Linear Model'!$B$2)/'Master Linear Model'!$A$2)),('Master Linear Model'!$B$7/2))</f>
        <v>60.759455693161911</v>
      </c>
      <c r="U251" s="193">
        <f>IF(P251&lt;'Master Linear Model'!$B$8, (10^((P251-'Master Linear Model'!$B$2)/'Master Linear Model'!$A$2)),('Master Linear Model'!$B$7/2))</f>
        <v>47.799675334736229</v>
      </c>
      <c r="V251" s="194">
        <f>AVERAGE(T251:U251)</f>
        <v>54.279565513949066</v>
      </c>
      <c r="W251" s="194">
        <f>STDEV(T251:U251)</f>
        <v>9.1639485741310214</v>
      </c>
      <c r="X251" s="194">
        <f>V251/M251</f>
        <v>10.855913102789813</v>
      </c>
      <c r="Y251" s="194">
        <f>W251/M251</f>
        <v>1.8327897148262042</v>
      </c>
      <c r="Z251" s="194">
        <f>(X251*L251)/I251</f>
        <v>16.28386965418472</v>
      </c>
      <c r="AA251" s="194">
        <f>(Y251*L251)/I251</f>
        <v>2.7491845722393062</v>
      </c>
      <c r="AB251" s="194">
        <f>Z251*100</f>
        <v>1628.3869654184721</v>
      </c>
      <c r="AC251" s="194">
        <f>AA251*100</f>
        <v>274.9184572239306</v>
      </c>
      <c r="AD251" s="64" t="s">
        <v>1047</v>
      </c>
      <c r="AE251" s="64">
        <v>2</v>
      </c>
      <c r="AF251" t="s">
        <v>162</v>
      </c>
      <c r="AH251" s="64" t="s">
        <v>44</v>
      </c>
      <c r="AI251" s="64" t="s">
        <v>44</v>
      </c>
      <c r="AJ251" s="200"/>
    </row>
    <row r="252" spans="1:36">
      <c r="A252" s="64" t="s">
        <v>1050</v>
      </c>
      <c r="B252" s="67" t="s">
        <v>42</v>
      </c>
      <c r="C252" s="68">
        <v>44411</v>
      </c>
      <c r="D252" s="68">
        <v>44411</v>
      </c>
      <c r="E252" s="37" t="s">
        <v>50</v>
      </c>
      <c r="F252" s="37"/>
      <c r="G252" s="67" t="s">
        <v>154</v>
      </c>
      <c r="H252" s="4" t="s">
        <v>45</v>
      </c>
      <c r="I252" s="67">
        <v>40</v>
      </c>
      <c r="J252" s="68">
        <v>44411</v>
      </c>
      <c r="K252" s="37" t="s">
        <v>50</v>
      </c>
      <c r="L252" s="67">
        <v>60</v>
      </c>
      <c r="M252" s="4">
        <v>5</v>
      </c>
      <c r="N252" s="68">
        <v>44412</v>
      </c>
      <c r="O252" s="69">
        <v>34.770000000000003</v>
      </c>
      <c r="P252" s="69">
        <v>35.049999999999997</v>
      </c>
      <c r="Q252" s="67">
        <v>30.17</v>
      </c>
      <c r="R252" s="67">
        <v>30.73</v>
      </c>
      <c r="S252" s="64"/>
      <c r="T252" s="193">
        <f>IF(O252&lt;'Master Linear Model'!$B$8, (10^((O252-'Master Linear Model'!$B$2)/'Master Linear Model'!$A$2)),('Master Linear Model'!$B$7/2))</f>
        <v>39.552189523492444</v>
      </c>
      <c r="U252" s="193">
        <f>IF(P252&lt;'Master Linear Model'!$B$8, (10^((P252-'Master Linear Model'!$B$2)/'Master Linear Model'!$A$2)),('Master Linear Model'!$B$7/2))</f>
        <v>33.143604748578554</v>
      </c>
      <c r="V252" s="194">
        <f>AVERAGE(T252:U252)</f>
        <v>36.347897136035499</v>
      </c>
      <c r="W252" s="194">
        <f>STDEV(T252:U252)</f>
        <v>4.5315537521504767</v>
      </c>
      <c r="X252" s="194">
        <f>V252/M252</f>
        <v>7.2695794272071002</v>
      </c>
      <c r="Y252" s="194">
        <f>W252/M252</f>
        <v>0.90631075043009535</v>
      </c>
      <c r="Z252" s="194">
        <f>(X252*L252)/I252</f>
        <v>10.904369140810649</v>
      </c>
      <c r="AA252" s="194">
        <f>(Y252*L252)/I252</f>
        <v>1.359466125645143</v>
      </c>
      <c r="AB252" s="194">
        <f>Z252*100</f>
        <v>1090.436914081065</v>
      </c>
      <c r="AC252" s="194">
        <f>AA252*100</f>
        <v>135.94661256451431</v>
      </c>
      <c r="AD252" s="64" t="s">
        <v>1050</v>
      </c>
      <c r="AE252" s="64">
        <v>2</v>
      </c>
      <c r="AF252" t="s">
        <v>162</v>
      </c>
      <c r="AH252" s="64" t="s">
        <v>44</v>
      </c>
      <c r="AI252" s="64" t="s">
        <v>44</v>
      </c>
      <c r="AJ252" s="200"/>
    </row>
    <row r="253" spans="1:36">
      <c r="A253" s="64" t="s">
        <v>1052</v>
      </c>
      <c r="B253" s="67" t="s">
        <v>42</v>
      </c>
      <c r="C253" s="68">
        <v>44411</v>
      </c>
      <c r="D253" s="68">
        <v>44411</v>
      </c>
      <c r="E253" s="37" t="s">
        <v>50</v>
      </c>
      <c r="F253" s="37"/>
      <c r="G253" s="67" t="s">
        <v>154</v>
      </c>
      <c r="H253" s="4" t="s">
        <v>45</v>
      </c>
      <c r="I253" s="67">
        <v>40</v>
      </c>
      <c r="J253" s="68">
        <v>44411</v>
      </c>
      <c r="K253" s="37" t="s">
        <v>50</v>
      </c>
      <c r="L253" s="67">
        <v>60</v>
      </c>
      <c r="M253" s="4">
        <v>5</v>
      </c>
      <c r="N253" s="68">
        <v>44412</v>
      </c>
      <c r="O253" s="69">
        <v>33.15</v>
      </c>
      <c r="P253" s="69">
        <v>33.380000000000003</v>
      </c>
      <c r="Q253" s="67">
        <v>28.18</v>
      </c>
      <c r="R253" s="67">
        <v>28.26</v>
      </c>
      <c r="S253" s="64"/>
      <c r="T253" s="193">
        <f>IF(O253&lt;'Master Linear Model'!$B$8, (10^((O253-'Master Linear Model'!$B$2)/'Master Linear Model'!$A$2)),('Master Linear Model'!$B$7/2))</f>
        <v>109.98776581565285</v>
      </c>
      <c r="U253" s="193">
        <f>IF(P253&lt;'Master Linear Model'!$B$8, (10^((P253-'Master Linear Model'!$B$2)/'Master Linear Model'!$A$2)),('Master Linear Model'!$B$7/2))</f>
        <v>95.122369675102092</v>
      </c>
      <c r="V253" s="194">
        <f>AVERAGE(T253:U253)</f>
        <v>102.55506774537747</v>
      </c>
      <c r="W253" s="194">
        <f>STDEV(T253:U253)</f>
        <v>10.511422416007772</v>
      </c>
      <c r="X253" s="194">
        <f>V253/M253</f>
        <v>20.511013549075493</v>
      </c>
      <c r="Y253" s="194">
        <f>W253/M253</f>
        <v>2.1022844832015544</v>
      </c>
      <c r="Z253" s="194">
        <f>(X253*L253)/I253</f>
        <v>30.766520323613243</v>
      </c>
      <c r="AA253" s="194">
        <f>(Y253*L253)/I253</f>
        <v>3.1534267248023315</v>
      </c>
      <c r="AB253" s="194">
        <f>Z253*100</f>
        <v>3076.6520323613245</v>
      </c>
      <c r="AC253" s="194">
        <f>AA253*100</f>
        <v>315.34267248023315</v>
      </c>
      <c r="AD253" s="64" t="s">
        <v>1052</v>
      </c>
      <c r="AE253" s="64">
        <v>2</v>
      </c>
      <c r="AF253" t="s">
        <v>162</v>
      </c>
      <c r="AH253" s="64" t="s">
        <v>44</v>
      </c>
      <c r="AI253" s="64" t="s">
        <v>44</v>
      </c>
      <c r="AJ253" s="200"/>
    </row>
    <row r="254" spans="1:36">
      <c r="A254" s="64" t="s">
        <v>1056</v>
      </c>
      <c r="B254" s="67" t="s">
        <v>42</v>
      </c>
      <c r="C254" s="68">
        <v>44411</v>
      </c>
      <c r="D254" s="68">
        <v>44411</v>
      </c>
      <c r="E254" s="37" t="s">
        <v>50</v>
      </c>
      <c r="F254" s="37"/>
      <c r="G254" s="67" t="s">
        <v>154</v>
      </c>
      <c r="H254" s="4" t="s">
        <v>45</v>
      </c>
      <c r="I254" s="67">
        <v>40</v>
      </c>
      <c r="J254" s="68">
        <v>44411</v>
      </c>
      <c r="K254" s="37" t="s">
        <v>50</v>
      </c>
      <c r="L254" s="67">
        <v>60</v>
      </c>
      <c r="M254" s="4">
        <v>5</v>
      </c>
      <c r="N254" s="68">
        <v>44412</v>
      </c>
      <c r="O254" s="69">
        <v>31.38</v>
      </c>
      <c r="P254" s="69">
        <v>31.43</v>
      </c>
      <c r="Q254" s="67">
        <v>31.39</v>
      </c>
      <c r="R254" s="67">
        <v>30.5</v>
      </c>
      <c r="S254" s="64"/>
      <c r="T254" s="193">
        <f>IF(O254&lt;'Master Linear Model'!$B$8, (10^((O254-'Master Linear Model'!$B$2)/'Master Linear Model'!$A$2)),('Master Linear Model'!$B$7/2))</f>
        <v>336.23695102001011</v>
      </c>
      <c r="U254" s="193">
        <f>IF(P254&lt;'Master Linear Model'!$B$8, (10^((P254-'Master Linear Model'!$B$2)/'Master Linear Model'!$A$2)),('Master Linear Model'!$B$7/2))</f>
        <v>325.78896457975213</v>
      </c>
      <c r="V254" s="194">
        <f>AVERAGE(T254:U254)</f>
        <v>331.01295779988112</v>
      </c>
      <c r="W254" s="194">
        <f>STDEV(T254:U254)</f>
        <v>7.3878420616515132</v>
      </c>
      <c r="X254" s="194">
        <f>V254/M254</f>
        <v>66.202591559976227</v>
      </c>
      <c r="Y254" s="194">
        <f>W254/M254</f>
        <v>1.4775684123303026</v>
      </c>
      <c r="Z254" s="194">
        <f>(X254*L254)/I254</f>
        <v>99.303887339964348</v>
      </c>
      <c r="AA254" s="194">
        <f>(Y254*L254)/I254</f>
        <v>2.2163526184954536</v>
      </c>
      <c r="AB254" s="194">
        <f>Z254*100</f>
        <v>9930.3887339964349</v>
      </c>
      <c r="AC254" s="194">
        <f>AA254*100</f>
        <v>221.63526184954537</v>
      </c>
      <c r="AD254" s="64" t="s">
        <v>1056</v>
      </c>
      <c r="AE254" s="64">
        <v>2</v>
      </c>
      <c r="AF254" t="s">
        <v>162</v>
      </c>
      <c r="AH254" s="64" t="s">
        <v>44</v>
      </c>
      <c r="AI254" s="64" t="s">
        <v>44</v>
      </c>
      <c r="AJ254" s="200"/>
    </row>
    <row r="255" spans="1:36">
      <c r="A255" s="64" t="s">
        <v>1058</v>
      </c>
      <c r="B255" s="37" t="s">
        <v>42</v>
      </c>
      <c r="C255" s="68">
        <v>44411</v>
      </c>
      <c r="D255" s="68">
        <v>44411</v>
      </c>
      <c r="E255" s="37" t="s">
        <v>50</v>
      </c>
      <c r="F255" s="37"/>
      <c r="G255" s="67" t="s">
        <v>154</v>
      </c>
      <c r="H255" s="4" t="s">
        <v>45</v>
      </c>
      <c r="I255" s="67">
        <v>40</v>
      </c>
      <c r="J255" s="68">
        <v>44411</v>
      </c>
      <c r="K255" s="37" t="s">
        <v>50</v>
      </c>
      <c r="L255" s="67">
        <v>60</v>
      </c>
      <c r="M255" s="4">
        <v>5</v>
      </c>
      <c r="N255" s="68">
        <v>44412</v>
      </c>
      <c r="O255" s="69">
        <v>32.96</v>
      </c>
      <c r="P255" s="69">
        <v>33.119999999999997</v>
      </c>
      <c r="Q255" s="67">
        <v>29.91</v>
      </c>
      <c r="R255" s="67">
        <v>29.04</v>
      </c>
      <c r="S255" s="64"/>
      <c r="T255" s="193">
        <f>IF(O255&lt;'Master Linear Model'!$B$8, (10^((O255-'Master Linear Model'!$B$2)/'Master Linear Model'!$A$2)),('Master Linear Model'!$B$7/2))</f>
        <v>124.00489935869052</v>
      </c>
      <c r="U255" s="193">
        <f>IF(P255&lt;'Master Linear Model'!$B$8, (10^((P255-'Master Linear Model'!$B$2)/'Master Linear Model'!$A$2)),('Master Linear Model'!$B$7/2))</f>
        <v>112.09076211257253</v>
      </c>
      <c r="V255" s="194">
        <f>AVERAGE(T255:U255)</f>
        <v>118.04783073563152</v>
      </c>
      <c r="W255" s="194">
        <f>STDEV(T255:U255)</f>
        <v>8.4245672387172483</v>
      </c>
      <c r="X255" s="194">
        <f>V255/M255</f>
        <v>23.609566147126305</v>
      </c>
      <c r="Y255" s="194">
        <f>W255/M255</f>
        <v>1.6849134477434498</v>
      </c>
      <c r="Z255" s="194">
        <f>(X255*L255)/I255</f>
        <v>35.414349220689459</v>
      </c>
      <c r="AA255" s="194">
        <f>(Y255*L255)/I255</f>
        <v>2.5273701716151744</v>
      </c>
      <c r="AB255" s="194">
        <f>Z255*100</f>
        <v>3541.434922068946</v>
      </c>
      <c r="AC255" s="194">
        <f>AA255*100</f>
        <v>252.73701716151743</v>
      </c>
      <c r="AD255" s="64" t="s">
        <v>1058</v>
      </c>
      <c r="AE255" s="64">
        <v>2</v>
      </c>
      <c r="AF255" t="s">
        <v>162</v>
      </c>
      <c r="AH255" s="64" t="s">
        <v>44</v>
      </c>
      <c r="AI255" s="64" t="s">
        <v>44</v>
      </c>
      <c r="AJ255" s="200"/>
    </row>
    <row r="256" spans="1:36" s="31" customFormat="1">
      <c r="A256" s="76" t="s">
        <v>1064</v>
      </c>
      <c r="B256" s="77" t="s">
        <v>42</v>
      </c>
      <c r="C256" s="81">
        <v>44411</v>
      </c>
      <c r="D256" s="81">
        <v>44411</v>
      </c>
      <c r="E256" s="41" t="s">
        <v>50</v>
      </c>
      <c r="F256" s="41"/>
      <c r="G256" s="41" t="s">
        <v>154</v>
      </c>
      <c r="H256" s="41" t="s">
        <v>45</v>
      </c>
      <c r="I256" s="77">
        <v>40</v>
      </c>
      <c r="J256" s="81">
        <v>44411</v>
      </c>
      <c r="K256" s="41" t="s">
        <v>50</v>
      </c>
      <c r="L256" s="77">
        <v>60</v>
      </c>
      <c r="M256" s="4">
        <v>5</v>
      </c>
      <c r="N256" s="81">
        <v>44412</v>
      </c>
      <c r="O256" s="82">
        <v>37.19</v>
      </c>
      <c r="P256" s="77" t="s">
        <v>47</v>
      </c>
      <c r="Q256" s="77">
        <v>27.39</v>
      </c>
      <c r="R256" s="77">
        <v>27.42</v>
      </c>
      <c r="S256" s="76" t="s">
        <v>1106</v>
      </c>
      <c r="T256" s="193">
        <f>IF(O256&lt;'Master Linear Model'!$B$8, (10^((O256-'Master Linear Model'!$B$2)/'Master Linear Model'!$A$2)),('Master Linear Model'!$B$7/2))</f>
        <v>10</v>
      </c>
      <c r="U256" s="193">
        <f>IF(P256&lt;'Master Linear Model'!$B$8, (10^((P256-'Master Linear Model'!$B$2)/'Master Linear Model'!$A$2)),('Master Linear Model'!$B$7/2))</f>
        <v>10</v>
      </c>
      <c r="V256" s="194">
        <f>AVERAGE(T256:U256)</f>
        <v>10</v>
      </c>
      <c r="W256" s="194">
        <f>STDEV(T256:U256)</f>
        <v>0</v>
      </c>
      <c r="X256" s="194">
        <f>V256/M256</f>
        <v>2</v>
      </c>
      <c r="Y256" s="194">
        <f>W256/M256</f>
        <v>0</v>
      </c>
      <c r="Z256" s="194">
        <f>(X256*L256)/I256</f>
        <v>3</v>
      </c>
      <c r="AA256" s="194">
        <f>(Y256*L256)/I256</f>
        <v>0</v>
      </c>
      <c r="AB256" s="194">
        <f>Z256*100</f>
        <v>300</v>
      </c>
      <c r="AC256" s="194">
        <f>AA256*100</f>
        <v>0</v>
      </c>
      <c r="AD256" s="76" t="s">
        <v>1064</v>
      </c>
      <c r="AE256" s="76">
        <v>2</v>
      </c>
      <c r="AF256" t="s">
        <v>162</v>
      </c>
      <c r="AH256" s="64" t="s">
        <v>44</v>
      </c>
      <c r="AI256" s="64" t="s">
        <v>44</v>
      </c>
      <c r="AJ256" s="200"/>
    </row>
    <row r="257" spans="1:36">
      <c r="A257" s="64" t="s">
        <v>1047</v>
      </c>
      <c r="B257" s="67" t="s">
        <v>42</v>
      </c>
      <c r="C257" s="80">
        <v>44418</v>
      </c>
      <c r="D257" s="80">
        <v>44418</v>
      </c>
      <c r="E257" s="67" t="s">
        <v>142</v>
      </c>
      <c r="F257" s="67"/>
      <c r="G257" s="187" t="s">
        <v>154</v>
      </c>
      <c r="H257" s="4" t="s">
        <v>45</v>
      </c>
      <c r="I257" s="67">
        <v>150</v>
      </c>
      <c r="J257" s="5">
        <v>44418</v>
      </c>
      <c r="K257" s="37" t="s">
        <v>46</v>
      </c>
      <c r="L257" s="4">
        <v>100</v>
      </c>
      <c r="M257" s="4">
        <v>5</v>
      </c>
      <c r="N257" s="5">
        <v>44420</v>
      </c>
      <c r="O257" s="4">
        <v>28.19</v>
      </c>
      <c r="P257" s="4">
        <v>28.42</v>
      </c>
      <c r="Q257" s="4">
        <v>30.84</v>
      </c>
      <c r="R257" s="4">
        <v>30.2</v>
      </c>
      <c r="T257" s="193">
        <f>IF(O257&lt;'Master Linear Model'!$B$8, (10^((O257-'Master Linear Model'!$B$2)/'Master Linear Model'!$A$2)),('Master Linear Model'!$B$7/2))</f>
        <v>2519.3242660966739</v>
      </c>
      <c r="U257" s="193">
        <f>IF(P257&lt;'Master Linear Model'!$B$8, (10^((P257-'Master Linear Model'!$B$2)/'Master Linear Model'!$A$2)),('Master Linear Model'!$B$7/2))</f>
        <v>2178.8250028895386</v>
      </c>
      <c r="V257" s="194">
        <f>AVERAGE(T257:U257)</f>
        <v>2349.0746344931063</v>
      </c>
      <c r="W257" s="194">
        <f>STDEV(T257:U257)</f>
        <v>240.76933800278846</v>
      </c>
      <c r="X257" s="194">
        <f>V257/M257</f>
        <v>469.81492689862125</v>
      </c>
      <c r="Y257" s="194">
        <f>W257/M257</f>
        <v>48.153867600557689</v>
      </c>
      <c r="Z257" s="194">
        <f>(X257*L257)/I257</f>
        <v>313.20995126574752</v>
      </c>
      <c r="AA257" s="194">
        <f>(Y257*L257)/I257</f>
        <v>32.10257840037179</v>
      </c>
      <c r="AB257" s="194">
        <f>Z257*100</f>
        <v>31320.995126574751</v>
      </c>
      <c r="AC257" s="194">
        <f>AA257*100</f>
        <v>3210.257840037179</v>
      </c>
      <c r="AD257" t="s">
        <v>1047</v>
      </c>
      <c r="AE257">
        <v>2</v>
      </c>
      <c r="AF257" t="s">
        <v>166</v>
      </c>
      <c r="AH257" s="64" t="s">
        <v>44</v>
      </c>
      <c r="AI257" s="64" t="s">
        <v>44</v>
      </c>
      <c r="AJ257" s="200">
        <v>75.7106323</v>
      </c>
    </row>
    <row r="258" spans="1:36">
      <c r="A258" s="64" t="s">
        <v>1050</v>
      </c>
      <c r="B258" s="67" t="s">
        <v>42</v>
      </c>
      <c r="C258" s="80">
        <v>44418</v>
      </c>
      <c r="D258" s="80">
        <v>44418</v>
      </c>
      <c r="E258" s="67" t="s">
        <v>142</v>
      </c>
      <c r="F258" s="67"/>
      <c r="G258" s="67" t="s">
        <v>154</v>
      </c>
      <c r="H258" s="4" t="s">
        <v>45</v>
      </c>
      <c r="I258" s="67">
        <v>150</v>
      </c>
      <c r="J258" s="5">
        <v>44418</v>
      </c>
      <c r="K258" s="37" t="s">
        <v>46</v>
      </c>
      <c r="L258" s="4">
        <v>100</v>
      </c>
      <c r="M258" s="4">
        <v>5</v>
      </c>
      <c r="N258" s="5">
        <v>44420</v>
      </c>
      <c r="O258" s="4">
        <v>31.18</v>
      </c>
      <c r="P258" s="4">
        <v>30.58</v>
      </c>
      <c r="Q258" s="4">
        <v>30.32</v>
      </c>
      <c r="R258" s="4">
        <v>27.62</v>
      </c>
      <c r="T258" s="193">
        <f>IF(O258&lt;'Master Linear Model'!$B$8, (10^((O258-'Master Linear Model'!$B$2)/'Master Linear Model'!$A$2)),('Master Linear Model'!$B$7/2))</f>
        <v>381.48873366510168</v>
      </c>
      <c r="U258" s="193">
        <f>IF(P258&lt;'Master Linear Model'!$B$8, (10^((P258-'Master Linear Model'!$B$2)/'Master Linear Model'!$A$2)),('Master Linear Model'!$B$7/2))</f>
        <v>557.17362510314888</v>
      </c>
      <c r="V258" s="194">
        <f>AVERAGE(T258:U258)</f>
        <v>469.33117938412528</v>
      </c>
      <c r="W258" s="194">
        <f>STDEV(T258:U258)</f>
        <v>124.22797808786549</v>
      </c>
      <c r="X258" s="194">
        <f>V258/M258</f>
        <v>93.866235876825058</v>
      </c>
      <c r="Y258" s="194">
        <f>W258/M258</f>
        <v>24.8455956175731</v>
      </c>
      <c r="Z258" s="194">
        <f>(X258*L258)/I258</f>
        <v>62.577490584550041</v>
      </c>
      <c r="AA258" s="194">
        <f>(Y258*L258)/I258</f>
        <v>16.563730411715401</v>
      </c>
      <c r="AB258" s="194">
        <f>Z258*100</f>
        <v>6257.7490584550042</v>
      </c>
      <c r="AC258" s="194">
        <f>AA258*100</f>
        <v>1656.3730411715401</v>
      </c>
      <c r="AD258" t="s">
        <v>1050</v>
      </c>
      <c r="AE258">
        <v>2</v>
      </c>
      <c r="AF258" t="s">
        <v>166</v>
      </c>
      <c r="AH258" s="64" t="s">
        <v>44</v>
      </c>
      <c r="AI258" s="64" t="s">
        <v>44</v>
      </c>
      <c r="AJ258" s="200">
        <v>75.7106323</v>
      </c>
    </row>
    <row r="259" spans="1:36">
      <c r="A259" s="64" t="s">
        <v>1052</v>
      </c>
      <c r="B259" s="67" t="s">
        <v>42</v>
      </c>
      <c r="C259" s="80">
        <v>44418</v>
      </c>
      <c r="D259" s="80">
        <v>44418</v>
      </c>
      <c r="E259" s="67" t="s">
        <v>142</v>
      </c>
      <c r="F259" s="67"/>
      <c r="G259" s="67" t="s">
        <v>154</v>
      </c>
      <c r="H259" s="4" t="s">
        <v>45</v>
      </c>
      <c r="I259" s="67">
        <v>150</v>
      </c>
      <c r="J259" s="5">
        <v>44418</v>
      </c>
      <c r="K259" s="37" t="s">
        <v>46</v>
      </c>
      <c r="L259" s="4">
        <v>100</v>
      </c>
      <c r="M259" s="4">
        <v>5</v>
      </c>
      <c r="N259" s="5">
        <v>44420</v>
      </c>
      <c r="O259" s="4">
        <v>33.42</v>
      </c>
      <c r="P259" s="4">
        <v>29.16</v>
      </c>
      <c r="Q259" s="4">
        <v>29.73</v>
      </c>
      <c r="R259" s="4">
        <v>31.44</v>
      </c>
      <c r="T259" s="193">
        <f>IF(O259&lt;'Master Linear Model'!$B$8, (10^((O259-'Master Linear Model'!$B$2)/'Master Linear Model'!$A$2)),('Master Linear Model'!$B$7/2))</f>
        <v>92.750317567269775</v>
      </c>
      <c r="U259" s="193">
        <f>IF(P259&lt;'Master Linear Model'!$B$8, (10^((P259-'Master Linear Model'!$B$2)/'Master Linear Model'!$A$2)),('Master Linear Model'!$B$7/2))</f>
        <v>1365.614509506845</v>
      </c>
      <c r="V259" s="194">
        <f>AVERAGE(T259:U259)</f>
        <v>729.18241353705741</v>
      </c>
      <c r="W259" s="194">
        <f>STDEV(T259:U259)</f>
        <v>900.05090165000877</v>
      </c>
      <c r="X259" s="194">
        <f>V259/M259</f>
        <v>145.83648270741148</v>
      </c>
      <c r="Y259" s="194">
        <f>W259/M259</f>
        <v>180.01018033000176</v>
      </c>
      <c r="Z259" s="194">
        <f>(X259*L259)/I259</f>
        <v>97.224321804940985</v>
      </c>
      <c r="AA259" s="194">
        <f>(Y259*L259)/I259</f>
        <v>120.00678688666784</v>
      </c>
      <c r="AB259" s="194">
        <f>Z259*100</f>
        <v>9722.4321804940992</v>
      </c>
      <c r="AC259" s="194">
        <f>AA259*100</f>
        <v>12000.678688666783</v>
      </c>
      <c r="AD259" t="s">
        <v>1052</v>
      </c>
      <c r="AE259">
        <v>2</v>
      </c>
      <c r="AF259" t="s">
        <v>166</v>
      </c>
      <c r="AH259" s="64" t="s">
        <v>44</v>
      </c>
      <c r="AI259" s="64" t="s">
        <v>44</v>
      </c>
      <c r="AJ259" s="200">
        <v>75.7106323</v>
      </c>
    </row>
    <row r="260" spans="1:36">
      <c r="A260" s="64" t="s">
        <v>1056</v>
      </c>
      <c r="B260" s="67" t="s">
        <v>42</v>
      </c>
      <c r="C260" s="80">
        <v>44418</v>
      </c>
      <c r="D260" s="80">
        <v>44418</v>
      </c>
      <c r="E260" s="67" t="s">
        <v>142</v>
      </c>
      <c r="F260" s="67"/>
      <c r="G260" s="67" t="s">
        <v>154</v>
      </c>
      <c r="H260" s="4" t="s">
        <v>45</v>
      </c>
      <c r="I260" s="67">
        <v>150</v>
      </c>
      <c r="J260" s="5">
        <v>44418</v>
      </c>
      <c r="K260" s="37" t="s">
        <v>46</v>
      </c>
      <c r="L260" s="4">
        <v>100</v>
      </c>
      <c r="M260" s="67">
        <v>5</v>
      </c>
      <c r="N260" s="5">
        <v>44420</v>
      </c>
      <c r="O260" s="4">
        <v>26.72</v>
      </c>
      <c r="P260" s="4">
        <v>28.23</v>
      </c>
      <c r="Q260" s="4">
        <v>29.98</v>
      </c>
      <c r="R260" s="4">
        <v>30.88</v>
      </c>
      <c r="T260" s="193">
        <f>IF(O260&lt;'Master Linear Model'!$B$8, (10^((O260-'Master Linear Model'!$B$2)/'Master Linear Model'!$A$2)),('Master Linear Model'!$B$7/2))</f>
        <v>6372.8062010465928</v>
      </c>
      <c r="U260" s="193">
        <f>IF(P260&lt;'Master Linear Model'!$B$8, (10^((P260-'Master Linear Model'!$B$2)/'Master Linear Model'!$A$2)),('Master Linear Model'!$B$7/2))</f>
        <v>2456.5002589139376</v>
      </c>
      <c r="V260" s="194">
        <f>AVERAGE(T260:U260)</f>
        <v>4414.6532299802657</v>
      </c>
      <c r="W260" s="194">
        <f>STDEV(T260:U260)</f>
        <v>2769.2464888831705</v>
      </c>
      <c r="X260" s="194">
        <f>V260/M260</f>
        <v>882.93064599605316</v>
      </c>
      <c r="Y260" s="194">
        <f>W260/M260</f>
        <v>553.8492977766341</v>
      </c>
      <c r="Z260" s="194">
        <f>(X260*L260)/I260</f>
        <v>588.62043066403544</v>
      </c>
      <c r="AA260" s="194">
        <f>(Y260*L260)/I260</f>
        <v>369.23286518442274</v>
      </c>
      <c r="AB260" s="194">
        <f>Z260*100</f>
        <v>58862.043066403545</v>
      </c>
      <c r="AC260" s="194">
        <f>AA260*100</f>
        <v>36923.28651844227</v>
      </c>
      <c r="AD260" t="s">
        <v>1056</v>
      </c>
      <c r="AE260">
        <v>2</v>
      </c>
      <c r="AF260" t="s">
        <v>166</v>
      </c>
      <c r="AH260" s="64" t="s">
        <v>44</v>
      </c>
      <c r="AI260" s="64" t="s">
        <v>44</v>
      </c>
      <c r="AJ260" s="200">
        <v>75.7106323</v>
      </c>
    </row>
    <row r="261" spans="1:36">
      <c r="A261" s="64" t="s">
        <v>1058</v>
      </c>
      <c r="B261" s="37" t="s">
        <v>42</v>
      </c>
      <c r="C261" s="80">
        <v>44418</v>
      </c>
      <c r="D261" s="80">
        <v>44418</v>
      </c>
      <c r="E261" s="67" t="s">
        <v>142</v>
      </c>
      <c r="F261" s="67"/>
      <c r="G261" s="67" t="s">
        <v>154</v>
      </c>
      <c r="H261" s="4" t="s">
        <v>45</v>
      </c>
      <c r="I261" s="67">
        <v>150</v>
      </c>
      <c r="J261" s="5">
        <v>44418</v>
      </c>
      <c r="K261" s="37" t="s">
        <v>46</v>
      </c>
      <c r="L261" s="4">
        <v>100</v>
      </c>
      <c r="M261" s="67">
        <v>5</v>
      </c>
      <c r="N261" s="5">
        <v>44420</v>
      </c>
      <c r="O261" s="4">
        <v>28.75</v>
      </c>
      <c r="P261" s="4">
        <v>33.92</v>
      </c>
      <c r="Q261" s="4">
        <v>31.36</v>
      </c>
      <c r="R261" s="4">
        <v>31.94</v>
      </c>
      <c r="T261" s="193">
        <f>IF(O261&lt;'Master Linear Model'!$B$8, (10^((O261-'Master Linear Model'!$B$2)/'Master Linear Model'!$A$2)),('Master Linear Model'!$B$7/2))</f>
        <v>1769.0597113158672</v>
      </c>
      <c r="U261" s="193">
        <f>IF(P261&lt;'Master Linear Model'!$B$8, (10^((P261-'Master Linear Model'!$B$2)/'Master Linear Model'!$A$2)),('Master Linear Model'!$B$7/2))</f>
        <v>67.643288181961694</v>
      </c>
      <c r="V261" s="194">
        <f>AVERAGE(T261:U261)</f>
        <v>918.35149974891442</v>
      </c>
      <c r="W261" s="194">
        <f>STDEV(T261:U261)</f>
        <v>1203.0830904201448</v>
      </c>
      <c r="X261" s="194">
        <f>V261/M261</f>
        <v>183.67029994978287</v>
      </c>
      <c r="Y261" s="194">
        <f>W261/M261</f>
        <v>240.61661808402897</v>
      </c>
      <c r="Z261" s="194">
        <f>(X261*L261)/I261</f>
        <v>122.44686663318858</v>
      </c>
      <c r="AA261" s="194">
        <f>(Y261*L261)/I261</f>
        <v>160.41107872268597</v>
      </c>
      <c r="AB261" s="195">
        <f>Z261*100</f>
        <v>12244.686663318858</v>
      </c>
      <c r="AC261" s="195">
        <f>AA261*100</f>
        <v>16041.107872268598</v>
      </c>
      <c r="AD261" t="s">
        <v>1058</v>
      </c>
      <c r="AE261">
        <v>2</v>
      </c>
      <c r="AF261" t="s">
        <v>166</v>
      </c>
      <c r="AH261" s="64" t="s">
        <v>44</v>
      </c>
      <c r="AI261" s="64" t="s">
        <v>44</v>
      </c>
      <c r="AJ261" s="200">
        <v>75.7106323</v>
      </c>
    </row>
    <row r="262" spans="1:36">
      <c r="A262" s="64" t="s">
        <v>1064</v>
      </c>
      <c r="B262" s="67" t="s">
        <v>42</v>
      </c>
      <c r="C262" s="80">
        <v>44418</v>
      </c>
      <c r="D262" s="80">
        <v>44418</v>
      </c>
      <c r="E262" s="67" t="s">
        <v>142</v>
      </c>
      <c r="F262" s="67"/>
      <c r="G262" s="67" t="s">
        <v>154</v>
      </c>
      <c r="H262" s="4" t="s">
        <v>45</v>
      </c>
      <c r="I262" s="67">
        <v>150</v>
      </c>
      <c r="J262" s="5">
        <v>44418</v>
      </c>
      <c r="K262" s="37" t="s">
        <v>46</v>
      </c>
      <c r="L262" s="4">
        <v>100</v>
      </c>
      <c r="M262" s="67">
        <v>5</v>
      </c>
      <c r="N262" s="5">
        <v>44420</v>
      </c>
      <c r="O262" s="4">
        <v>28.84</v>
      </c>
      <c r="P262" s="37" t="s">
        <v>47</v>
      </c>
      <c r="Q262" s="4">
        <v>33.01</v>
      </c>
      <c r="R262" s="4">
        <v>31.47</v>
      </c>
      <c r="T262" s="193">
        <f>IF(O262&lt;'Master Linear Model'!$B$8, (10^((O262-'Master Linear Model'!$B$2)/'Master Linear Model'!$A$2)),('Master Linear Model'!$B$7/2))</f>
        <v>1671.3452327614777</v>
      </c>
      <c r="U262" s="193">
        <f>IF(P262&lt;'Master Linear Model'!$B$8, (10^((P262-'Master Linear Model'!$B$2)/'Master Linear Model'!$A$2)),('Master Linear Model'!$B$7/2))</f>
        <v>10</v>
      </c>
      <c r="V262" s="194">
        <f>AVERAGE(T262:U262)</f>
        <v>840.67261638073887</v>
      </c>
      <c r="W262" s="194">
        <f>STDEV(T262:U262)</f>
        <v>1174.7484799775841</v>
      </c>
      <c r="X262" s="194">
        <f>V262/M262</f>
        <v>168.13452327614777</v>
      </c>
      <c r="Y262" s="194">
        <f>W262/M262</f>
        <v>234.94969599551683</v>
      </c>
      <c r="Z262" s="194">
        <f>(X262*L262)/I262</f>
        <v>112.08968218409852</v>
      </c>
      <c r="AA262" s="194">
        <f>(Y262*L262)/I262</f>
        <v>156.63313066367789</v>
      </c>
      <c r="AB262" s="194">
        <f>Z262*100</f>
        <v>11208.968218409853</v>
      </c>
      <c r="AC262" s="194">
        <f>AA262*100</f>
        <v>15663.313066367789</v>
      </c>
      <c r="AD262" t="s">
        <v>1064</v>
      </c>
      <c r="AE262">
        <v>2</v>
      </c>
      <c r="AF262" t="s">
        <v>166</v>
      </c>
      <c r="AH262" s="64" t="s">
        <v>44</v>
      </c>
      <c r="AI262" s="64" t="s">
        <v>44</v>
      </c>
      <c r="AJ262" s="200">
        <v>75.7106323</v>
      </c>
    </row>
    <row r="263" spans="1:36">
      <c r="A263" s="64" t="s">
        <v>1047</v>
      </c>
      <c r="B263" s="67" t="s">
        <v>42</v>
      </c>
      <c r="C263" s="5">
        <v>44418</v>
      </c>
      <c r="D263" s="5">
        <v>44418</v>
      </c>
      <c r="E263" s="37" t="s">
        <v>50</v>
      </c>
      <c r="F263" s="37"/>
      <c r="G263" s="67" t="s">
        <v>154</v>
      </c>
      <c r="H263" s="4" t="s">
        <v>45</v>
      </c>
      <c r="I263" s="67">
        <v>40</v>
      </c>
      <c r="J263" s="5">
        <v>44418</v>
      </c>
      <c r="K263" s="37" t="s">
        <v>50</v>
      </c>
      <c r="L263" s="4">
        <v>60</v>
      </c>
      <c r="M263" s="67">
        <v>5</v>
      </c>
      <c r="N263" s="5">
        <v>44420</v>
      </c>
      <c r="O263" s="4">
        <v>32.53</v>
      </c>
      <c r="P263" s="4">
        <v>38.65</v>
      </c>
      <c r="Q263" s="4">
        <v>29.85</v>
      </c>
      <c r="R263" s="4">
        <v>30.03</v>
      </c>
      <c r="T263" s="193">
        <f>IF(O263&lt;'Master Linear Model'!$B$8, (10^((O263-'Master Linear Model'!$B$2)/'Master Linear Model'!$A$2)),('Master Linear Model'!$B$7/2))</f>
        <v>162.68100304945833</v>
      </c>
      <c r="U263" s="193">
        <f>IF(P263&lt;'Master Linear Model'!$B$8, (10^((P263-'Master Linear Model'!$B$2)/'Master Linear Model'!$A$2)),('Master Linear Model'!$B$7/2))</f>
        <v>10</v>
      </c>
      <c r="V263" s="194">
        <f>AVERAGE(T263:U263)</f>
        <v>86.340501524729163</v>
      </c>
      <c r="W263" s="194">
        <f>STDEV(T263:U263)</f>
        <v>107.96177261463592</v>
      </c>
      <c r="X263" s="194">
        <f>V263/M263</f>
        <v>17.268100304945833</v>
      </c>
      <c r="Y263" s="194">
        <f>W263/M263</f>
        <v>21.592354522927184</v>
      </c>
      <c r="Z263" s="194">
        <f>(X263*L263)/I263</f>
        <v>25.902150457418749</v>
      </c>
      <c r="AA263" s="194">
        <f>(Y263*L263)/I263</f>
        <v>32.388531784390779</v>
      </c>
      <c r="AB263" s="194">
        <f>Z263*100</f>
        <v>2590.2150457418747</v>
      </c>
      <c r="AC263" s="194">
        <f>AA263*100</f>
        <v>3238.853178439078</v>
      </c>
      <c r="AD263" t="s">
        <v>1047</v>
      </c>
      <c r="AE263">
        <v>2</v>
      </c>
      <c r="AF263" t="s">
        <v>165</v>
      </c>
      <c r="AH263" s="64" t="s">
        <v>44</v>
      </c>
      <c r="AI263" s="64" t="s">
        <v>44</v>
      </c>
      <c r="AJ263" s="200"/>
    </row>
    <row r="264" spans="1:36">
      <c r="A264" s="64" t="s">
        <v>1050</v>
      </c>
      <c r="B264" s="67" t="s">
        <v>42</v>
      </c>
      <c r="C264" s="5">
        <v>44418</v>
      </c>
      <c r="D264" s="5">
        <v>44418</v>
      </c>
      <c r="E264" s="37" t="s">
        <v>50</v>
      </c>
      <c r="F264" s="37"/>
      <c r="G264" s="67" t="s">
        <v>154</v>
      </c>
      <c r="H264" s="4" t="s">
        <v>45</v>
      </c>
      <c r="I264" s="67">
        <v>40</v>
      </c>
      <c r="J264" s="5">
        <v>44418</v>
      </c>
      <c r="K264" s="37" t="s">
        <v>50</v>
      </c>
      <c r="L264" s="4">
        <v>60</v>
      </c>
      <c r="M264" s="67">
        <v>5</v>
      </c>
      <c r="N264" s="5">
        <v>44420</v>
      </c>
      <c r="O264" s="4">
        <v>34.54</v>
      </c>
      <c r="P264" s="37">
        <v>34.11</v>
      </c>
      <c r="Q264" s="4">
        <v>27.66</v>
      </c>
      <c r="R264" s="4">
        <v>27.39</v>
      </c>
      <c r="T264" s="193">
        <f>IF(O264&lt;'Master Linear Model'!$B$8, (10^((O264-'Master Linear Model'!$B$2)/'Master Linear Model'!$A$2)),('Master Linear Model'!$B$7/2))</f>
        <v>45.733269405134116</v>
      </c>
      <c r="U264" s="193">
        <f>IF(P264&lt;'Master Linear Model'!$B$8, (10^((P264-'Master Linear Model'!$B$2)/'Master Linear Model'!$A$2)),('Master Linear Model'!$B$7/2))</f>
        <v>59.99709832462284</v>
      </c>
      <c r="V264" s="194">
        <f>AVERAGE(T264:U264)</f>
        <v>52.865183864878475</v>
      </c>
      <c r="W264" s="194">
        <f>STDEV(T264:U264)</f>
        <v>10.086050154655293</v>
      </c>
      <c r="X264" s="194">
        <f>V264/M264</f>
        <v>10.573036772975694</v>
      </c>
      <c r="Y264" s="194">
        <f>W264/M264</f>
        <v>2.0172100309310586</v>
      </c>
      <c r="Z264" s="194">
        <f>(X264*L264)/I264</f>
        <v>15.859555159463543</v>
      </c>
      <c r="AA264" s="194">
        <f>(Y264*L264)/I264</f>
        <v>3.025815046396588</v>
      </c>
      <c r="AB264" s="194">
        <f>Z264*100</f>
        <v>1585.9555159463544</v>
      </c>
      <c r="AC264" s="194">
        <f>AA264*100</f>
        <v>302.58150463965882</v>
      </c>
      <c r="AD264" t="s">
        <v>1050</v>
      </c>
      <c r="AE264">
        <v>2</v>
      </c>
      <c r="AF264" t="s">
        <v>1107</v>
      </c>
      <c r="AH264" s="64" t="s">
        <v>44</v>
      </c>
      <c r="AI264" s="64" t="s">
        <v>44</v>
      </c>
      <c r="AJ264" s="200"/>
    </row>
    <row r="265" spans="1:36">
      <c r="A265" s="64" t="s">
        <v>1052</v>
      </c>
      <c r="B265" s="67" t="s">
        <v>42</v>
      </c>
      <c r="C265" s="5">
        <v>44418</v>
      </c>
      <c r="D265" s="5">
        <v>44418</v>
      </c>
      <c r="E265" s="37" t="s">
        <v>50</v>
      </c>
      <c r="F265" s="37"/>
      <c r="G265" s="67" t="s">
        <v>154</v>
      </c>
      <c r="H265" s="4" t="s">
        <v>45</v>
      </c>
      <c r="I265" s="67">
        <v>40</v>
      </c>
      <c r="J265" s="5">
        <v>44418</v>
      </c>
      <c r="K265" s="37" t="s">
        <v>50</v>
      </c>
      <c r="L265" s="4">
        <v>60</v>
      </c>
      <c r="M265" s="67">
        <v>5</v>
      </c>
      <c r="N265" s="5">
        <v>44420</v>
      </c>
      <c r="O265" s="4">
        <v>31.13</v>
      </c>
      <c r="P265" s="37">
        <v>31.72</v>
      </c>
      <c r="Q265" s="4">
        <v>27.13</v>
      </c>
      <c r="R265" s="4">
        <v>26.11</v>
      </c>
      <c r="T265" s="193">
        <f>IF(O265&lt;'Master Linear Model'!$B$8, (10^((O265-'Master Linear Model'!$B$2)/'Master Linear Model'!$A$2)),('Master Linear Model'!$B$7/2))</f>
        <v>393.72300047516882</v>
      </c>
      <c r="U265" s="193">
        <f>IF(P265&lt;'Master Linear Model'!$B$8, (10^((P265-'Master Linear Model'!$B$2)/'Master Linear Model'!$A$2)),('Master Linear Model'!$B$7/2))</f>
        <v>271.2837415386058</v>
      </c>
      <c r="V265" s="194">
        <f>AVERAGE(T265:U265)</f>
        <v>332.50337100688728</v>
      </c>
      <c r="W265" s="194">
        <f>STDEV(T265:U265)</f>
        <v>86.577630277499608</v>
      </c>
      <c r="X265" s="194">
        <f>V265/M265</f>
        <v>66.50067420137745</v>
      </c>
      <c r="Y265" s="194">
        <f>W265/M265</f>
        <v>17.315526055499923</v>
      </c>
      <c r="Z265" s="194">
        <f>(X265*L265)/I265</f>
        <v>99.751011302066175</v>
      </c>
      <c r="AA265" s="194">
        <f>(Y265*L265)/I265</f>
        <v>25.973289083249888</v>
      </c>
      <c r="AB265" s="194">
        <f>Z265*100</f>
        <v>9975.1011302066181</v>
      </c>
      <c r="AC265" s="194">
        <f>AA265*100</f>
        <v>2597.3289083249888</v>
      </c>
      <c r="AD265" t="s">
        <v>1052</v>
      </c>
      <c r="AE265">
        <v>2</v>
      </c>
      <c r="AF265" t="s">
        <v>1107</v>
      </c>
      <c r="AH265" s="64" t="s">
        <v>44</v>
      </c>
      <c r="AI265" s="64" t="s">
        <v>44</v>
      </c>
      <c r="AJ265" s="200"/>
    </row>
    <row r="266" spans="1:36">
      <c r="A266" s="64" t="s">
        <v>1056</v>
      </c>
      <c r="B266" s="67" t="s">
        <v>42</v>
      </c>
      <c r="C266" s="5">
        <v>44418</v>
      </c>
      <c r="D266" s="5">
        <v>44418</v>
      </c>
      <c r="E266" s="37" t="s">
        <v>50</v>
      </c>
      <c r="F266" s="37"/>
      <c r="G266" s="67" t="s">
        <v>154</v>
      </c>
      <c r="H266" s="4" t="s">
        <v>45</v>
      </c>
      <c r="I266" s="67">
        <v>40</v>
      </c>
      <c r="J266" s="5">
        <v>44418</v>
      </c>
      <c r="K266" s="37" t="s">
        <v>50</v>
      </c>
      <c r="L266" s="4">
        <v>60</v>
      </c>
      <c r="M266" s="67">
        <v>5</v>
      </c>
      <c r="N266" s="5">
        <v>44420</v>
      </c>
      <c r="O266" s="4">
        <v>34.630000000000003</v>
      </c>
      <c r="P266" s="4">
        <v>34.18</v>
      </c>
      <c r="Q266" s="4">
        <v>28.46</v>
      </c>
      <c r="R266" s="4">
        <v>28.62</v>
      </c>
      <c r="T266" s="193">
        <f>IF(O266&lt;'Master Linear Model'!$B$8, (10^((O266-'Master Linear Model'!$B$2)/'Master Linear Model'!$A$2)),('Master Linear Model'!$B$7/2))</f>
        <v>43.207180238145988</v>
      </c>
      <c r="U266" s="193">
        <f>IF(P266&lt;'Master Linear Model'!$B$8, (10^((P266-'Master Linear Model'!$B$2)/'Master Linear Model'!$A$2)),('Master Linear Model'!$B$7/2))</f>
        <v>57.403391173502797</v>
      </c>
      <c r="V266" s="194">
        <f>AVERAGE(T266:U266)</f>
        <v>50.305285705824389</v>
      </c>
      <c r="W266" s="194">
        <f>STDEV(T266:U266)</f>
        <v>10.038237019545438</v>
      </c>
      <c r="X266" s="194">
        <f>V266/M266</f>
        <v>10.061057141164877</v>
      </c>
      <c r="Y266" s="194">
        <f>W266/M266</f>
        <v>2.0076474039090875</v>
      </c>
      <c r="Z266" s="194">
        <f>(X266*L266)/I266</f>
        <v>15.091585711747317</v>
      </c>
      <c r="AA266" s="194">
        <f>(Y266*L266)/I266</f>
        <v>3.0114711058636314</v>
      </c>
      <c r="AB266" s="194">
        <f>Z266*100</f>
        <v>1509.1585711747318</v>
      </c>
      <c r="AC266" s="194">
        <f>AA266*100</f>
        <v>301.14711058636317</v>
      </c>
      <c r="AD266" t="s">
        <v>1056</v>
      </c>
      <c r="AE266">
        <v>2</v>
      </c>
      <c r="AF266" t="s">
        <v>165</v>
      </c>
      <c r="AH266" s="64" t="s">
        <v>44</v>
      </c>
      <c r="AI266" s="64" t="s">
        <v>44</v>
      </c>
      <c r="AJ266" s="200"/>
    </row>
    <row r="267" spans="1:36">
      <c r="A267" s="64" t="s">
        <v>1058</v>
      </c>
      <c r="B267" s="37" t="s">
        <v>42</v>
      </c>
      <c r="C267" s="5">
        <v>44418</v>
      </c>
      <c r="D267" s="5">
        <v>44418</v>
      </c>
      <c r="E267" s="37" t="s">
        <v>50</v>
      </c>
      <c r="F267" s="37"/>
      <c r="G267" s="67" t="s">
        <v>154</v>
      </c>
      <c r="H267" s="4" t="s">
        <v>45</v>
      </c>
      <c r="I267" s="67">
        <v>40</v>
      </c>
      <c r="J267" s="5">
        <v>44418</v>
      </c>
      <c r="K267" s="37" t="s">
        <v>50</v>
      </c>
      <c r="L267" s="4">
        <v>60</v>
      </c>
      <c r="M267" s="67">
        <v>5</v>
      </c>
      <c r="N267" s="5">
        <v>44420</v>
      </c>
      <c r="O267" s="37">
        <v>41.67</v>
      </c>
      <c r="P267" s="37" t="s">
        <v>47</v>
      </c>
      <c r="Q267" s="4">
        <v>29.14</v>
      </c>
      <c r="R267" s="4">
        <v>29.16</v>
      </c>
      <c r="S267" s="36" t="s">
        <v>1108</v>
      </c>
      <c r="T267" s="193">
        <f>IF(O267&lt;'Master Linear Model'!$B$8, (10^((O267-'Master Linear Model'!$B$2)/'Master Linear Model'!$A$2)),('Master Linear Model'!$B$7/2))</f>
        <v>10</v>
      </c>
      <c r="U267" s="193">
        <f>IF(P267&lt;'Master Linear Model'!$B$8, (10^((P267-'Master Linear Model'!$B$2)/'Master Linear Model'!$A$2)),('Master Linear Model'!$B$7/2))</f>
        <v>10</v>
      </c>
      <c r="V267" s="194">
        <f>AVERAGE(T267:U267)</f>
        <v>10</v>
      </c>
      <c r="W267" s="194">
        <f>STDEV(T267:U267)</f>
        <v>0</v>
      </c>
      <c r="X267" s="194">
        <f>V267/M267</f>
        <v>2</v>
      </c>
      <c r="Y267" s="194">
        <f>W267/M267</f>
        <v>0</v>
      </c>
      <c r="Z267" s="194">
        <f>(X267*L267)/I267</f>
        <v>3</v>
      </c>
      <c r="AA267" s="194">
        <f>(Y267*L267)/I267</f>
        <v>0</v>
      </c>
      <c r="AB267" s="194">
        <f>Z267*100</f>
        <v>300</v>
      </c>
      <c r="AC267" s="194">
        <f>AA267*100</f>
        <v>0</v>
      </c>
      <c r="AD267" t="s">
        <v>1058</v>
      </c>
      <c r="AE267">
        <v>2</v>
      </c>
      <c r="AF267" t="s">
        <v>165</v>
      </c>
      <c r="AH267" s="64" t="s">
        <v>44</v>
      </c>
      <c r="AI267" s="64" t="s">
        <v>44</v>
      </c>
      <c r="AJ267" s="200"/>
    </row>
    <row r="268" spans="1:36" s="31" customFormat="1">
      <c r="A268" s="76" t="s">
        <v>1064</v>
      </c>
      <c r="B268" s="77" t="s">
        <v>42</v>
      </c>
      <c r="C268" s="29">
        <v>44418</v>
      </c>
      <c r="D268" s="29">
        <v>44418</v>
      </c>
      <c r="E268" s="41" t="s">
        <v>50</v>
      </c>
      <c r="F268" s="41"/>
      <c r="G268" s="41" t="s">
        <v>154</v>
      </c>
      <c r="H268" s="188" t="s">
        <v>45</v>
      </c>
      <c r="I268" s="77">
        <v>40</v>
      </c>
      <c r="J268" s="29">
        <v>44418</v>
      </c>
      <c r="K268" s="41" t="s">
        <v>50</v>
      </c>
      <c r="L268" s="28">
        <v>60</v>
      </c>
      <c r="M268" s="67">
        <v>5</v>
      </c>
      <c r="N268" s="29">
        <v>44420</v>
      </c>
      <c r="O268" s="41" t="s">
        <v>47</v>
      </c>
      <c r="P268" s="41" t="s">
        <v>47</v>
      </c>
      <c r="Q268" s="28">
        <v>28.85</v>
      </c>
      <c r="R268" s="28">
        <v>29.28</v>
      </c>
      <c r="S268" s="27"/>
      <c r="T268" s="193">
        <f>IF(O268&lt;'Master Linear Model'!$B$8, (10^((O268-'Master Linear Model'!$B$2)/'Master Linear Model'!$A$2)),('Master Linear Model'!$B$7/2))</f>
        <v>10</v>
      </c>
      <c r="U268" s="193">
        <f>IF(P268&lt;'Master Linear Model'!$B$8, (10^((P268-'Master Linear Model'!$B$2)/'Master Linear Model'!$A$2)),('Master Linear Model'!$B$7/2))</f>
        <v>10</v>
      </c>
      <c r="V268" s="194">
        <f>AVERAGE(T268:U268)</f>
        <v>10</v>
      </c>
      <c r="W268" s="194">
        <f>STDEV(T268:U268)</f>
        <v>0</v>
      </c>
      <c r="X268" s="194">
        <f>V268/M268</f>
        <v>2</v>
      </c>
      <c r="Y268" s="194">
        <f>W268/M268</f>
        <v>0</v>
      </c>
      <c r="Z268" s="194">
        <f>(X268*L268)/I268</f>
        <v>3</v>
      </c>
      <c r="AA268" s="194">
        <f>(Y268*L268)/I268</f>
        <v>0</v>
      </c>
      <c r="AB268" s="194">
        <f>Z268*100</f>
        <v>300</v>
      </c>
      <c r="AC268" s="194">
        <f>AA268*100</f>
        <v>0</v>
      </c>
      <c r="AD268" s="31" t="s">
        <v>1064</v>
      </c>
      <c r="AE268" s="31">
        <v>2</v>
      </c>
      <c r="AF268" s="31" t="s">
        <v>166</v>
      </c>
      <c r="AH268" s="64" t="s">
        <v>44</v>
      </c>
      <c r="AI268" s="64" t="s">
        <v>44</v>
      </c>
      <c r="AJ268" s="200">
        <v>75.7106323</v>
      </c>
    </row>
    <row r="269" spans="1:36">
      <c r="A269" s="64" t="s">
        <v>1047</v>
      </c>
      <c r="B269" s="67" t="s">
        <v>42</v>
      </c>
      <c r="C269" s="80">
        <v>44425</v>
      </c>
      <c r="D269" s="80">
        <v>44425</v>
      </c>
      <c r="E269" s="67" t="s">
        <v>142</v>
      </c>
      <c r="F269" s="67"/>
      <c r="G269" s="187" t="s">
        <v>154</v>
      </c>
      <c r="H269" s="4" t="s">
        <v>45</v>
      </c>
      <c r="I269" s="67">
        <v>150</v>
      </c>
      <c r="J269" s="5">
        <v>44425</v>
      </c>
      <c r="K269" s="37" t="s">
        <v>46</v>
      </c>
      <c r="L269" s="4">
        <v>100</v>
      </c>
      <c r="M269" s="67">
        <v>5</v>
      </c>
      <c r="N269" s="5">
        <v>44427</v>
      </c>
      <c r="O269" s="4">
        <v>34</v>
      </c>
      <c r="P269" s="4">
        <v>33.590000000000003</v>
      </c>
      <c r="Q269" s="4">
        <v>31.75</v>
      </c>
      <c r="R269" s="4">
        <v>31.51</v>
      </c>
      <c r="T269" s="193">
        <f>IF(O269&lt;'Master Linear Model'!$B$8, (10^((O269-'Master Linear Model'!$B$2)/'Master Linear Model'!$A$2)),('Master Linear Model'!$B$7/2))</f>
        <v>64.311731078239902</v>
      </c>
      <c r="U269" s="193">
        <f>IF(P269&lt;'Master Linear Model'!$B$8, (10^((P269-'Master Linear Model'!$B$2)/'Master Linear Model'!$A$2)),('Master Linear Model'!$B$7/2))</f>
        <v>83.311426191993149</v>
      </c>
      <c r="V269" s="194">
        <f>AVERAGE(T269:U269)</f>
        <v>73.811578635116518</v>
      </c>
      <c r="W269" s="194">
        <f>STDEV(T269:U269)</f>
        <v>13.434813255411859</v>
      </c>
      <c r="X269" s="194">
        <f>V269/M269</f>
        <v>14.762315727023303</v>
      </c>
      <c r="Y269" s="194">
        <f>W269/M269</f>
        <v>2.6869626510823719</v>
      </c>
      <c r="Z269" s="194">
        <f>(X269*L269)/I269</f>
        <v>9.8415438180155359</v>
      </c>
      <c r="AA269" s="194">
        <f>(Y269*L269)/I269</f>
        <v>1.7913084340549146</v>
      </c>
      <c r="AB269" s="194">
        <f>Z269*100</f>
        <v>984.15438180155354</v>
      </c>
      <c r="AC269" s="194">
        <f>AA269*100</f>
        <v>179.13084340549145</v>
      </c>
      <c r="AF269" t="s">
        <v>176</v>
      </c>
      <c r="AH269" s="64" t="s">
        <v>44</v>
      </c>
      <c r="AI269" s="64" t="s">
        <v>44</v>
      </c>
      <c r="AJ269" s="200">
        <v>77.004831499999995</v>
      </c>
    </row>
    <row r="270" spans="1:36">
      <c r="A270" s="64" t="s">
        <v>1050</v>
      </c>
      <c r="B270" s="67" t="s">
        <v>42</v>
      </c>
      <c r="C270" s="80">
        <v>44425</v>
      </c>
      <c r="D270" s="80">
        <v>44425</v>
      </c>
      <c r="E270" s="67" t="s">
        <v>142</v>
      </c>
      <c r="F270" s="67"/>
      <c r="G270" s="67" t="s">
        <v>154</v>
      </c>
      <c r="H270" s="4" t="s">
        <v>45</v>
      </c>
      <c r="I270" s="67">
        <v>150</v>
      </c>
      <c r="J270" s="5">
        <v>44425</v>
      </c>
      <c r="K270" s="37" t="s">
        <v>46</v>
      </c>
      <c r="L270" s="4">
        <v>100</v>
      </c>
      <c r="M270" s="67">
        <v>5</v>
      </c>
      <c r="N270" s="5">
        <v>44427</v>
      </c>
      <c r="O270" s="4">
        <v>38.35</v>
      </c>
      <c r="P270" s="4">
        <v>36.35</v>
      </c>
      <c r="Q270" s="4">
        <v>33.51</v>
      </c>
      <c r="R270" s="4">
        <v>33.369999999999997</v>
      </c>
      <c r="T270" s="193">
        <f>IF(O270&lt;'Master Linear Model'!$B$8, (10^((O270-'Master Linear Model'!$B$2)/'Master Linear Model'!$A$2)),('Master Linear Model'!$B$7/2))</f>
        <v>10</v>
      </c>
      <c r="U270" s="193">
        <f>IF(P270&lt;'Master Linear Model'!$B$8, (10^((P270-'Master Linear Model'!$B$2)/'Master Linear Model'!$A$2)),('Master Linear Model'!$B$7/2))</f>
        <v>10</v>
      </c>
      <c r="V270" s="194">
        <f>AVERAGE(T270:U270)</f>
        <v>10</v>
      </c>
      <c r="W270" s="194">
        <f>STDEV(T270:U270)</f>
        <v>0</v>
      </c>
      <c r="X270" s="194">
        <f>V270/M270</f>
        <v>2</v>
      </c>
      <c r="Y270" s="194">
        <f>W270/M270</f>
        <v>0</v>
      </c>
      <c r="Z270" s="194">
        <f>(X270*L270)/I270</f>
        <v>1.3333333333333333</v>
      </c>
      <c r="AA270" s="194">
        <f>(Y270*L270)/I270</f>
        <v>0</v>
      </c>
      <c r="AB270" s="194">
        <f>Z270*100</f>
        <v>133.33333333333331</v>
      </c>
      <c r="AC270" s="194">
        <f>AA270*100</f>
        <v>0</v>
      </c>
      <c r="AF270" t="s">
        <v>176</v>
      </c>
      <c r="AH270" s="64" t="s">
        <v>44</v>
      </c>
      <c r="AI270" s="64" t="s">
        <v>44</v>
      </c>
      <c r="AJ270" s="200">
        <v>77.004831499999995</v>
      </c>
    </row>
    <row r="271" spans="1:36">
      <c r="A271" s="64" t="s">
        <v>1052</v>
      </c>
      <c r="B271" s="67" t="s">
        <v>42</v>
      </c>
      <c r="C271" s="80">
        <v>44425</v>
      </c>
      <c r="D271" s="80">
        <v>44425</v>
      </c>
      <c r="E271" s="67" t="s">
        <v>142</v>
      </c>
      <c r="F271" s="67"/>
      <c r="G271" s="67" t="s">
        <v>154</v>
      </c>
      <c r="H271" s="4" t="s">
        <v>45</v>
      </c>
      <c r="I271" s="67">
        <v>150</v>
      </c>
      <c r="J271" s="5">
        <v>44425</v>
      </c>
      <c r="K271" s="37" t="s">
        <v>46</v>
      </c>
      <c r="L271" s="4">
        <v>100</v>
      </c>
      <c r="M271" s="67">
        <v>5</v>
      </c>
      <c r="N271" s="5">
        <v>44427</v>
      </c>
      <c r="O271" s="4">
        <v>34.4</v>
      </c>
      <c r="P271" s="4">
        <v>34.69</v>
      </c>
      <c r="Q271" s="4">
        <v>31.65</v>
      </c>
      <c r="R271" s="4">
        <v>31.52</v>
      </c>
      <c r="T271" s="193">
        <f>IF(O271&lt;'Master Linear Model'!$B$8, (10^((O271-'Master Linear Model'!$B$2)/'Master Linear Model'!$A$2)),('Master Linear Model'!$B$7/2))</f>
        <v>49.9594494735531</v>
      </c>
      <c r="U271" s="193">
        <f>IF(P271&lt;'Master Linear Model'!$B$8, (10^((P271-'Master Linear Model'!$B$2)/'Master Linear Model'!$A$2)),('Master Linear Model'!$B$7/2))</f>
        <v>41.601121744185548</v>
      </c>
      <c r="V271" s="194">
        <f>AVERAGE(T271:U271)</f>
        <v>45.78028560886932</v>
      </c>
      <c r="W271" s="194">
        <f>STDEV(T271:U271)</f>
        <v>5.9102302168153544</v>
      </c>
      <c r="X271" s="194">
        <f>V271/M271</f>
        <v>9.1560571217738644</v>
      </c>
      <c r="Y271" s="194">
        <f>W271/M271</f>
        <v>1.1820460433630708</v>
      </c>
      <c r="Z271" s="194">
        <f>(X271*L271)/I271</f>
        <v>6.1040380811825763</v>
      </c>
      <c r="AA271" s="194">
        <f>(Y271*L271)/I271</f>
        <v>0.78803069557538052</v>
      </c>
      <c r="AB271" s="194">
        <f>Z271*100</f>
        <v>610.40380811825764</v>
      </c>
      <c r="AC271" s="194">
        <f>AA271*100</f>
        <v>78.803069557538052</v>
      </c>
      <c r="AF271" t="s">
        <v>176</v>
      </c>
      <c r="AH271" s="64" t="s">
        <v>44</v>
      </c>
      <c r="AI271" s="64" t="s">
        <v>44</v>
      </c>
      <c r="AJ271" s="200">
        <v>77.004831499999995</v>
      </c>
    </row>
    <row r="272" spans="1:36">
      <c r="A272" s="64" t="s">
        <v>1056</v>
      </c>
      <c r="B272" s="67" t="s">
        <v>42</v>
      </c>
      <c r="C272" s="80">
        <v>44425</v>
      </c>
      <c r="D272" s="80">
        <v>44425</v>
      </c>
      <c r="E272" s="67" t="s">
        <v>142</v>
      </c>
      <c r="F272" s="67"/>
      <c r="G272" s="67" t="s">
        <v>154</v>
      </c>
      <c r="H272" s="4" t="s">
        <v>45</v>
      </c>
      <c r="I272" s="67">
        <v>150</v>
      </c>
      <c r="J272" s="5">
        <v>44425</v>
      </c>
      <c r="K272" s="37" t="s">
        <v>46</v>
      </c>
      <c r="L272" s="4">
        <v>100</v>
      </c>
      <c r="M272" s="67">
        <v>5</v>
      </c>
      <c r="N272" s="5">
        <v>44427</v>
      </c>
      <c r="O272" s="4">
        <v>31.33</v>
      </c>
      <c r="P272" s="4">
        <v>31.51</v>
      </c>
      <c r="Q272" s="4">
        <v>30.44</v>
      </c>
      <c r="R272" s="4">
        <v>30.51</v>
      </c>
      <c r="T272" s="193">
        <f>IF(O272&lt;'Master Linear Model'!$B$8, (10^((O272-'Master Linear Model'!$B$2)/'Master Linear Model'!$A$2)),('Master Linear Model'!$B$7/2))</f>
        <v>347.02000227990322</v>
      </c>
      <c r="U272" s="193">
        <f>IF(P272&lt;'Master Linear Model'!$B$8, (10^((P272-'Master Linear Model'!$B$2)/'Master Linear Model'!$A$2)),('Master Linear Model'!$B$7/2))</f>
        <v>309.74325526502759</v>
      </c>
      <c r="V272" s="194">
        <f>AVERAGE(T272:U272)</f>
        <v>328.38162877246543</v>
      </c>
      <c r="W272" s="194">
        <f>STDEV(T272:U272)</f>
        <v>26.358640594793957</v>
      </c>
      <c r="X272" s="194">
        <f>V272/M272</f>
        <v>65.676325754493092</v>
      </c>
      <c r="Y272" s="194">
        <f>W272/M272</f>
        <v>5.2717281189587917</v>
      </c>
      <c r="Z272" s="194">
        <f>(X272*L272)/I272</f>
        <v>43.784217169662064</v>
      </c>
      <c r="AA272" s="194">
        <f>(Y272*L272)/I272</f>
        <v>3.5144854126391945</v>
      </c>
      <c r="AB272" s="194">
        <f>Z272*100</f>
        <v>4378.4217169662061</v>
      </c>
      <c r="AC272" s="194">
        <f>AA272*100</f>
        <v>351.44854126391942</v>
      </c>
      <c r="AF272" t="s">
        <v>176</v>
      </c>
      <c r="AH272" s="64" t="s">
        <v>44</v>
      </c>
      <c r="AI272" s="64" t="s">
        <v>44</v>
      </c>
      <c r="AJ272" s="200">
        <v>77.004831499999995</v>
      </c>
    </row>
    <row r="273" spans="1:36">
      <c r="A273" s="64" t="s">
        <v>1058</v>
      </c>
      <c r="B273" s="37" t="s">
        <v>42</v>
      </c>
      <c r="C273" s="80">
        <v>44425</v>
      </c>
      <c r="D273" s="80">
        <v>44425</v>
      </c>
      <c r="E273" s="67" t="s">
        <v>142</v>
      </c>
      <c r="F273" s="67"/>
      <c r="G273" s="67" t="s">
        <v>154</v>
      </c>
      <c r="H273" s="4" t="s">
        <v>45</v>
      </c>
      <c r="I273" s="67">
        <v>150</v>
      </c>
      <c r="J273" s="5">
        <v>44425</v>
      </c>
      <c r="K273" s="37" t="s">
        <v>46</v>
      </c>
      <c r="L273" s="4">
        <v>100</v>
      </c>
      <c r="M273" s="67">
        <v>5</v>
      </c>
      <c r="N273" s="5">
        <v>44427</v>
      </c>
      <c r="O273" s="4">
        <v>32.380000000000003</v>
      </c>
      <c r="P273" s="4">
        <v>32.32</v>
      </c>
      <c r="Q273" s="4">
        <v>30.16</v>
      </c>
      <c r="R273" s="4">
        <v>30.46</v>
      </c>
      <c r="T273" s="193">
        <f>IF(O273&lt;'Master Linear Model'!$B$8, (10^((O273-'Master Linear Model'!$B$2)/'Master Linear Model'!$A$2)),('Master Linear Model'!$B$7/2))</f>
        <v>178.83974824785048</v>
      </c>
      <c r="U273" s="193">
        <f>IF(P273&lt;'Master Linear Model'!$B$8, (10^((P273-'Master Linear Model'!$B$2)/'Master Linear Model'!$A$2)),('Master Linear Model'!$B$7/2))</f>
        <v>185.74405959064225</v>
      </c>
      <c r="V273" s="194">
        <f>AVERAGE(T273:U273)</f>
        <v>182.29190391924635</v>
      </c>
      <c r="W273" s="194">
        <f>STDEV(T273:U273)</f>
        <v>4.8820853699112599</v>
      </c>
      <c r="X273" s="194">
        <f>V273/M273</f>
        <v>36.458380783849272</v>
      </c>
      <c r="Y273" s="194">
        <f>W273/M273</f>
        <v>0.97641707398225197</v>
      </c>
      <c r="Z273" s="194">
        <f>(X273*L273)/I273</f>
        <v>24.305587189232845</v>
      </c>
      <c r="AA273" s="194">
        <f>(Y273*L273)/I273</f>
        <v>0.65094471598816794</v>
      </c>
      <c r="AB273" s="194">
        <f>Z273*100</f>
        <v>2430.5587189232847</v>
      </c>
      <c r="AC273" s="194">
        <f>AA273*100</f>
        <v>65.094471598816796</v>
      </c>
      <c r="AF273" t="s">
        <v>176</v>
      </c>
      <c r="AH273" s="64" t="s">
        <v>44</v>
      </c>
      <c r="AI273" s="64" t="s">
        <v>44</v>
      </c>
      <c r="AJ273" s="200">
        <v>77.004831499999995</v>
      </c>
    </row>
    <row r="274" spans="1:36">
      <c r="A274" s="64" t="s">
        <v>1064</v>
      </c>
      <c r="B274" s="67" t="s">
        <v>42</v>
      </c>
      <c r="C274" s="80">
        <v>44425</v>
      </c>
      <c r="D274" s="80">
        <v>44425</v>
      </c>
      <c r="E274" s="67" t="s">
        <v>142</v>
      </c>
      <c r="F274" s="67"/>
      <c r="G274" s="67" t="s">
        <v>154</v>
      </c>
      <c r="H274" s="4" t="s">
        <v>45</v>
      </c>
      <c r="I274" s="67">
        <v>150</v>
      </c>
      <c r="J274" s="5">
        <v>44425</v>
      </c>
      <c r="K274" s="37" t="s">
        <v>46</v>
      </c>
      <c r="L274" s="4">
        <v>100</v>
      </c>
      <c r="M274" s="67">
        <v>5</v>
      </c>
      <c r="N274" s="5">
        <v>44427</v>
      </c>
      <c r="O274" s="4">
        <v>38.4</v>
      </c>
      <c r="P274" s="37" t="s">
        <v>47</v>
      </c>
      <c r="Q274" s="4">
        <v>33.99</v>
      </c>
      <c r="R274" s="4">
        <v>33.92</v>
      </c>
      <c r="T274" s="193">
        <f>IF(O274&lt;'Master Linear Model'!$B$8, (10^((O274-'Master Linear Model'!$B$2)/'Master Linear Model'!$A$2)),('Master Linear Model'!$B$7/2))</f>
        <v>10</v>
      </c>
      <c r="U274" s="193">
        <f>IF(P274&lt;'Master Linear Model'!$B$8, (10^((P274-'Master Linear Model'!$B$2)/'Master Linear Model'!$A$2)),('Master Linear Model'!$B$7/2))</f>
        <v>10</v>
      </c>
      <c r="V274" s="194">
        <f>AVERAGE(T274:U274)</f>
        <v>10</v>
      </c>
      <c r="W274" s="194">
        <f>STDEV(T274:U274)</f>
        <v>0</v>
      </c>
      <c r="X274" s="194">
        <f>V274/M274</f>
        <v>2</v>
      </c>
      <c r="Y274" s="194">
        <f>W274/M274</f>
        <v>0</v>
      </c>
      <c r="Z274" s="194">
        <f>(X274*L274)/I274</f>
        <v>1.3333333333333333</v>
      </c>
      <c r="AA274" s="194">
        <f>(Y274*L274)/I274</f>
        <v>0</v>
      </c>
      <c r="AB274" s="194">
        <f>Z274*100</f>
        <v>133.33333333333331</v>
      </c>
      <c r="AC274" s="194">
        <f>AA274*100</f>
        <v>0</v>
      </c>
      <c r="AF274" t="s">
        <v>176</v>
      </c>
      <c r="AH274" s="64" t="s">
        <v>44</v>
      </c>
      <c r="AI274" s="64" t="s">
        <v>44</v>
      </c>
      <c r="AJ274" s="200">
        <v>77.004831499999995</v>
      </c>
    </row>
    <row r="275" spans="1:36">
      <c r="A275" s="64" t="s">
        <v>1047</v>
      </c>
      <c r="B275" s="67" t="s">
        <v>42</v>
      </c>
      <c r="C275" s="5">
        <v>44425</v>
      </c>
      <c r="D275" s="5">
        <v>44425</v>
      </c>
      <c r="E275" s="37" t="s">
        <v>50</v>
      </c>
      <c r="F275" s="37"/>
      <c r="G275" s="67" t="s">
        <v>154</v>
      </c>
      <c r="H275" s="4" t="s">
        <v>45</v>
      </c>
      <c r="I275" s="67">
        <v>40</v>
      </c>
      <c r="J275" s="5">
        <v>44425</v>
      </c>
      <c r="K275" s="37" t="s">
        <v>50</v>
      </c>
      <c r="L275" s="4">
        <v>60</v>
      </c>
      <c r="M275" s="67">
        <v>5</v>
      </c>
      <c r="N275" s="5">
        <v>44427</v>
      </c>
      <c r="O275" s="4">
        <v>34.159999999999997</v>
      </c>
      <c r="P275" s="4">
        <v>33.64</v>
      </c>
      <c r="Q275" s="4">
        <v>28.39</v>
      </c>
      <c r="R275" s="4">
        <v>28.54</v>
      </c>
      <c r="T275" s="193">
        <f>IF(O275&lt;'Master Linear Model'!$B$8, (10^((O275-'Master Linear Model'!$B$2)/'Master Linear Model'!$A$2)),('Master Linear Model'!$B$7/2))</f>
        <v>58.1327914188861</v>
      </c>
      <c r="U275" s="193">
        <f>IF(P275&lt;'Master Linear Model'!$B$8, (10^((P275-'Master Linear Model'!$B$2)/'Master Linear Model'!$A$2)),('Master Linear Model'!$B$7/2))</f>
        <v>80.722666543382573</v>
      </c>
      <c r="V275" s="194">
        <f>AVERAGE(T275:U275)</f>
        <v>69.427728981134337</v>
      </c>
      <c r="W275" s="194">
        <f>STDEV(T275:U275)</f>
        <v>15.973453886688755</v>
      </c>
      <c r="X275" s="194">
        <f>V275/M275</f>
        <v>13.885545796226868</v>
      </c>
      <c r="Y275" s="194">
        <f>W275/M275</f>
        <v>3.1946907773377511</v>
      </c>
      <c r="Z275" s="194">
        <f>(X275*L275)/I275</f>
        <v>20.828318694340304</v>
      </c>
      <c r="AA275" s="194">
        <f>(Y275*L275)/I275</f>
        <v>4.7920361660066266</v>
      </c>
      <c r="AB275" s="194">
        <f>Z275*100</f>
        <v>2082.8318694340305</v>
      </c>
      <c r="AC275" s="194">
        <f>AA275*100</f>
        <v>479.20361660066266</v>
      </c>
      <c r="AF275" t="s">
        <v>176</v>
      </c>
      <c r="AH275" s="64" t="s">
        <v>44</v>
      </c>
      <c r="AI275" s="64" t="s">
        <v>44</v>
      </c>
      <c r="AJ275" s="200">
        <v>77.004831499999995</v>
      </c>
    </row>
    <row r="276" spans="1:36">
      <c r="A276" s="64" t="s">
        <v>1050</v>
      </c>
      <c r="B276" s="67" t="s">
        <v>42</v>
      </c>
      <c r="C276" s="5">
        <v>44425</v>
      </c>
      <c r="D276" s="5">
        <v>44425</v>
      </c>
      <c r="E276" s="37" t="s">
        <v>50</v>
      </c>
      <c r="F276" s="37"/>
      <c r="G276" s="67" t="s">
        <v>154</v>
      </c>
      <c r="H276" s="4" t="s">
        <v>45</v>
      </c>
      <c r="I276" s="67">
        <v>40</v>
      </c>
      <c r="J276" s="5">
        <v>44425</v>
      </c>
      <c r="K276" s="37" t="s">
        <v>50</v>
      </c>
      <c r="L276" s="4">
        <v>60</v>
      </c>
      <c r="M276" s="67">
        <v>5</v>
      </c>
      <c r="N276" s="5">
        <v>44427</v>
      </c>
      <c r="O276" s="4">
        <v>36.090000000000003</v>
      </c>
      <c r="P276" s="4">
        <v>37.409999999999997</v>
      </c>
      <c r="Q276" s="4">
        <v>29.58</v>
      </c>
      <c r="R276" s="4">
        <v>29.86</v>
      </c>
      <c r="T276" s="193">
        <f>IF(O276&lt;'Master Linear Model'!$B$8, (10^((O276-'Master Linear Model'!$B$2)/'Master Linear Model'!$A$2)),('Master Linear Model'!$B$7/2))</f>
        <v>10</v>
      </c>
      <c r="U276" s="193">
        <f>IF(P276&lt;'Master Linear Model'!$B$8, (10^((P276-'Master Linear Model'!$B$2)/'Master Linear Model'!$A$2)),('Master Linear Model'!$B$7/2))</f>
        <v>10</v>
      </c>
      <c r="V276" s="194">
        <f>AVERAGE(T276:U276)</f>
        <v>10</v>
      </c>
      <c r="W276" s="194">
        <f>STDEV(T276:U276)</f>
        <v>0</v>
      </c>
      <c r="X276" s="194">
        <f>V276/M276</f>
        <v>2</v>
      </c>
      <c r="Y276" s="194">
        <f>W276/M276</f>
        <v>0</v>
      </c>
      <c r="Z276" s="194">
        <f>(X276*L276)/I276</f>
        <v>3</v>
      </c>
      <c r="AA276" s="194">
        <f>(Y276*L276)/I276</f>
        <v>0</v>
      </c>
      <c r="AB276" s="194">
        <f>Z276*100</f>
        <v>300</v>
      </c>
      <c r="AC276" s="194">
        <f>AA276*100</f>
        <v>0</v>
      </c>
      <c r="AF276" t="s">
        <v>176</v>
      </c>
      <c r="AH276" s="64" t="s">
        <v>44</v>
      </c>
      <c r="AI276" s="64" t="s">
        <v>44</v>
      </c>
      <c r="AJ276" s="200">
        <v>77.004831499999995</v>
      </c>
    </row>
    <row r="277" spans="1:36">
      <c r="A277" s="64" t="s">
        <v>1052</v>
      </c>
      <c r="B277" s="67" t="s">
        <v>42</v>
      </c>
      <c r="C277" s="5">
        <v>44425</v>
      </c>
      <c r="D277" s="5">
        <v>44425</v>
      </c>
      <c r="E277" s="37" t="s">
        <v>50</v>
      </c>
      <c r="F277" s="37"/>
      <c r="G277" s="67" t="s">
        <v>154</v>
      </c>
      <c r="H277" s="4" t="s">
        <v>45</v>
      </c>
      <c r="I277" s="67">
        <v>40</v>
      </c>
      <c r="J277" s="5">
        <v>44425</v>
      </c>
      <c r="K277" s="37" t="s">
        <v>50</v>
      </c>
      <c r="L277" s="4">
        <v>60</v>
      </c>
      <c r="M277" s="67">
        <v>5</v>
      </c>
      <c r="N277" s="5">
        <v>44427</v>
      </c>
      <c r="O277" s="4">
        <v>34.880000000000003</v>
      </c>
      <c r="P277" s="4">
        <v>35.22</v>
      </c>
      <c r="Q277" s="4">
        <v>28.18</v>
      </c>
      <c r="R277" s="4">
        <v>28.17</v>
      </c>
      <c r="T277" s="193">
        <f>IF(O277&lt;'Master Linear Model'!$B$8, (10^((O277-'Master Linear Model'!$B$2)/'Master Linear Model'!$A$2)),('Master Linear Model'!$B$7/2))</f>
        <v>36.898658518585769</v>
      </c>
      <c r="U277" s="193">
        <f>IF(P277&lt;'Master Linear Model'!$B$8, (10^((P277-'Master Linear Model'!$B$2)/'Master Linear Model'!$A$2)),('Master Linear Model'!$B$7/2))</f>
        <v>29.77069031321783</v>
      </c>
      <c r="V277" s="194">
        <f>AVERAGE(T277:U277)</f>
        <v>33.334674415901802</v>
      </c>
      <c r="W277" s="194">
        <f>STDEV(T277:U277)</f>
        <v>5.0402346540977696</v>
      </c>
      <c r="X277" s="194">
        <f>V277/M277</f>
        <v>6.6669348831803603</v>
      </c>
      <c r="Y277" s="194">
        <f>W277/M277</f>
        <v>1.0080469308195539</v>
      </c>
      <c r="Z277" s="194">
        <f>(X277*L277)/I277</f>
        <v>10.00040232477054</v>
      </c>
      <c r="AA277" s="194">
        <f>(Y277*L277)/I277</f>
        <v>1.5120703962293309</v>
      </c>
      <c r="AB277" s="194">
        <f>Z277*100</f>
        <v>1000.040232477054</v>
      </c>
      <c r="AC277" s="194">
        <f>AA277*100</f>
        <v>151.20703962293308</v>
      </c>
      <c r="AF277" t="s">
        <v>176</v>
      </c>
      <c r="AH277" s="64" t="s">
        <v>44</v>
      </c>
      <c r="AI277" s="64" t="s">
        <v>44</v>
      </c>
      <c r="AJ277" s="200">
        <v>77.004831499999995</v>
      </c>
    </row>
    <row r="278" spans="1:36">
      <c r="A278" s="64" t="s">
        <v>1056</v>
      </c>
      <c r="B278" s="67" t="s">
        <v>42</v>
      </c>
      <c r="C278" s="5">
        <v>44425</v>
      </c>
      <c r="D278" s="5">
        <v>44425</v>
      </c>
      <c r="E278" s="37" t="s">
        <v>50</v>
      </c>
      <c r="F278" s="37"/>
      <c r="G278" s="67" t="s">
        <v>154</v>
      </c>
      <c r="H278" s="4" t="s">
        <v>45</v>
      </c>
      <c r="I278" s="67">
        <v>40</v>
      </c>
      <c r="J278" s="5">
        <v>44425</v>
      </c>
      <c r="K278" s="37" t="s">
        <v>50</v>
      </c>
      <c r="L278" s="4">
        <v>60</v>
      </c>
      <c r="M278" s="67">
        <v>5</v>
      </c>
      <c r="N278" s="5">
        <v>44427</v>
      </c>
      <c r="O278" s="4">
        <v>32.49</v>
      </c>
      <c r="P278" s="4">
        <v>32.22</v>
      </c>
      <c r="Q278" s="4">
        <v>28.18</v>
      </c>
      <c r="R278" s="4">
        <v>28.18</v>
      </c>
      <c r="T278" s="193">
        <f>IF(O278&lt;'Master Linear Model'!$B$8, (10^((O278-'Master Linear Model'!$B$2)/'Master Linear Model'!$A$2)),('Master Linear Model'!$B$7/2))</f>
        <v>166.84150434270566</v>
      </c>
      <c r="U278" s="193">
        <f>IF(P278&lt;'Master Linear Model'!$B$8, (10^((P278-'Master Linear Model'!$B$2)/'Master Linear Model'!$A$2)),('Master Linear Model'!$B$7/2))</f>
        <v>197.84864126926024</v>
      </c>
      <c r="V278" s="194">
        <f>AVERAGE(T278:U278)</f>
        <v>182.34507280598297</v>
      </c>
      <c r="W278" s="194">
        <f>STDEV(T278:U278)</f>
        <v>21.925356785946548</v>
      </c>
      <c r="X278" s="194">
        <f>V278/M278</f>
        <v>36.469014561196595</v>
      </c>
      <c r="Y278" s="194">
        <f>W278/M278</f>
        <v>4.3850713571893092</v>
      </c>
      <c r="Z278" s="194">
        <f>(X278*L278)/I278</f>
        <v>54.703521841794895</v>
      </c>
      <c r="AA278" s="194">
        <f>(Y278*L278)/I278</f>
        <v>6.5776070357839647</v>
      </c>
      <c r="AB278" s="194">
        <f>Z278*100</f>
        <v>5470.35218417949</v>
      </c>
      <c r="AC278" s="194">
        <f>AA278*100</f>
        <v>657.76070357839649</v>
      </c>
      <c r="AF278" t="s">
        <v>176</v>
      </c>
      <c r="AH278" s="64" t="s">
        <v>44</v>
      </c>
      <c r="AI278" s="64" t="s">
        <v>44</v>
      </c>
      <c r="AJ278" s="200">
        <v>77.004831499999995</v>
      </c>
    </row>
    <row r="279" spans="1:36">
      <c r="A279" s="64" t="s">
        <v>1058</v>
      </c>
      <c r="B279" s="37" t="s">
        <v>42</v>
      </c>
      <c r="C279" s="5">
        <v>44425</v>
      </c>
      <c r="D279" s="5">
        <v>44425</v>
      </c>
      <c r="E279" s="37" t="s">
        <v>50</v>
      </c>
      <c r="F279" s="37"/>
      <c r="G279" s="67" t="s">
        <v>154</v>
      </c>
      <c r="H279" s="4" t="s">
        <v>45</v>
      </c>
      <c r="I279" s="67">
        <v>40</v>
      </c>
      <c r="J279" s="5">
        <v>44425</v>
      </c>
      <c r="K279" s="37" t="s">
        <v>50</v>
      </c>
      <c r="L279" s="4">
        <v>60</v>
      </c>
      <c r="M279" s="67">
        <v>5</v>
      </c>
      <c r="N279" s="5">
        <v>44427</v>
      </c>
      <c r="O279" s="4">
        <v>32.75</v>
      </c>
      <c r="P279" s="4">
        <v>33.03</v>
      </c>
      <c r="Q279" s="4">
        <v>28.67</v>
      </c>
      <c r="R279" s="4">
        <v>28.55</v>
      </c>
      <c r="T279" s="193">
        <f>IF(O279&lt;'Master Linear Model'!$B$8, (10^((O279-'Master Linear Model'!$B$2)/'Master Linear Model'!$A$2)),('Master Linear Model'!$B$7/2))</f>
        <v>141.58489918463115</v>
      </c>
      <c r="U279" s="193">
        <f>IF(P279&lt;'Master Linear Model'!$B$8, (10^((P279-'Master Linear Model'!$B$2)/'Master Linear Model'!$A$2)),('Master Linear Model'!$B$7/2))</f>
        <v>118.64410019969944</v>
      </c>
      <c r="V279" s="194">
        <f>AVERAGE(T279:U279)</f>
        <v>130.11449969216528</v>
      </c>
      <c r="W279" s="194">
        <f>STDEV(T279:U279)</f>
        <v>16.221594528082683</v>
      </c>
      <c r="X279" s="194">
        <f>V279/M279</f>
        <v>26.022899938433056</v>
      </c>
      <c r="Y279" s="194">
        <f>W279/M279</f>
        <v>3.2443189056165367</v>
      </c>
      <c r="Z279" s="194">
        <f>(X279*L279)/I279</f>
        <v>39.034349907649585</v>
      </c>
      <c r="AA279" s="194">
        <f>(Y279*L279)/I279</f>
        <v>4.8664783584248053</v>
      </c>
      <c r="AB279" s="194">
        <f>Z279*100</f>
        <v>3903.4349907649585</v>
      </c>
      <c r="AC279" s="194">
        <f>AA279*100</f>
        <v>486.6478358424805</v>
      </c>
      <c r="AF279" t="s">
        <v>176</v>
      </c>
      <c r="AH279" s="64" t="s">
        <v>44</v>
      </c>
      <c r="AI279" s="64" t="s">
        <v>44</v>
      </c>
      <c r="AJ279" s="200">
        <v>77.004831499999995</v>
      </c>
    </row>
    <row r="280" spans="1:36">
      <c r="A280" s="76" t="s">
        <v>1064</v>
      </c>
      <c r="B280" s="77" t="s">
        <v>42</v>
      </c>
      <c r="C280" s="29">
        <v>44425</v>
      </c>
      <c r="D280" s="29">
        <v>44425</v>
      </c>
      <c r="E280" s="41" t="s">
        <v>50</v>
      </c>
      <c r="F280" s="41"/>
      <c r="G280" s="41" t="s">
        <v>154</v>
      </c>
      <c r="H280" s="188" t="s">
        <v>45</v>
      </c>
      <c r="I280" s="77">
        <v>40</v>
      </c>
      <c r="J280" s="29">
        <v>44425</v>
      </c>
      <c r="K280" s="41" t="s">
        <v>50</v>
      </c>
      <c r="L280" s="28">
        <v>60</v>
      </c>
      <c r="M280" s="67">
        <v>5</v>
      </c>
      <c r="N280" s="29">
        <v>44427</v>
      </c>
      <c r="O280" s="28">
        <v>38.32</v>
      </c>
      <c r="P280" s="41" t="s">
        <v>47</v>
      </c>
      <c r="Q280" s="28">
        <v>28.73</v>
      </c>
      <c r="R280" s="28">
        <v>28.54</v>
      </c>
      <c r="S280" s="27"/>
      <c r="T280" s="193">
        <f>IF(O280&lt;'Master Linear Model'!$B$8, (10^((O280-'Master Linear Model'!$B$2)/'Master Linear Model'!$A$2)),('Master Linear Model'!$B$7/2))</f>
        <v>10</v>
      </c>
      <c r="U280" s="193">
        <f>IF(P280&lt;'Master Linear Model'!$B$8, (10^((P280-'Master Linear Model'!$B$2)/'Master Linear Model'!$A$2)),('Master Linear Model'!$B$7/2))</f>
        <v>10</v>
      </c>
      <c r="V280" s="194">
        <f>AVERAGE(T280:U280)</f>
        <v>10</v>
      </c>
      <c r="W280" s="194">
        <f>STDEV(T280:U280)</f>
        <v>0</v>
      </c>
      <c r="X280" s="194">
        <f>V280/M280</f>
        <v>2</v>
      </c>
      <c r="Y280" s="194">
        <f>W280/M280</f>
        <v>0</v>
      </c>
      <c r="Z280" s="194">
        <f>(X280*L280)/I280</f>
        <v>3</v>
      </c>
      <c r="AA280" s="194">
        <f>(Y280*L280)/I280</f>
        <v>0</v>
      </c>
      <c r="AB280" s="194">
        <f>Z280*100</f>
        <v>300</v>
      </c>
      <c r="AC280" s="194">
        <f>AA280*100</f>
        <v>0</v>
      </c>
      <c r="AD280" s="31"/>
      <c r="AE280" s="31"/>
      <c r="AF280" t="s">
        <v>176</v>
      </c>
      <c r="AH280" s="64" t="s">
        <v>44</v>
      </c>
      <c r="AI280" s="64" t="s">
        <v>44</v>
      </c>
      <c r="AJ280" s="200">
        <v>77.004831499999995</v>
      </c>
    </row>
    <row r="281" spans="1:36">
      <c r="A281" s="64" t="s">
        <v>1047</v>
      </c>
      <c r="B281" s="67" t="s">
        <v>42</v>
      </c>
      <c r="C281" s="80">
        <v>44432</v>
      </c>
      <c r="D281" s="80">
        <v>44432</v>
      </c>
      <c r="E281" s="67" t="s">
        <v>142</v>
      </c>
      <c r="F281" s="67"/>
      <c r="G281" s="187" t="s">
        <v>154</v>
      </c>
      <c r="H281" s="4" t="s">
        <v>45</v>
      </c>
      <c r="I281" s="67">
        <v>150</v>
      </c>
      <c r="J281" s="5">
        <v>44432</v>
      </c>
      <c r="K281" s="37" t="s">
        <v>46</v>
      </c>
      <c r="L281" s="4">
        <v>100</v>
      </c>
      <c r="M281" s="67">
        <v>5</v>
      </c>
      <c r="N281" s="5">
        <v>44433</v>
      </c>
      <c r="O281" s="4">
        <v>27.52</v>
      </c>
      <c r="P281" s="4">
        <v>26.94</v>
      </c>
      <c r="Q281" s="4">
        <v>28.83</v>
      </c>
      <c r="R281" s="4">
        <v>29.3</v>
      </c>
      <c r="T281" s="193">
        <f>IF(O281&lt;'Master Linear Model'!$B$8, (10^((O281-'Master Linear Model'!$B$2)/'Master Linear Model'!$A$2)),('Master Linear Model'!$B$7/2))</f>
        <v>3845.7903065397809</v>
      </c>
      <c r="U281" s="193">
        <f>IF(P281&lt;'Master Linear Model'!$B$8, (10^((P281-'Master Linear Model'!$B$2)/'Master Linear Model'!$A$2)),('Master Linear Model'!$B$7/2))</f>
        <v>5546.3951327129325</v>
      </c>
      <c r="V281" s="194">
        <f>AVERAGE(T281:U281)</f>
        <v>4696.0927196263565</v>
      </c>
      <c r="W281" s="194">
        <f>STDEV(T281:U281)</f>
        <v>1202.5092047056053</v>
      </c>
      <c r="X281" s="194">
        <f>V281/M281</f>
        <v>939.21854392527132</v>
      </c>
      <c r="Y281" s="194">
        <f>W281/M281</f>
        <v>240.50184094112106</v>
      </c>
      <c r="Z281" s="194">
        <f>(X281*L281)/I281</f>
        <v>626.14569595018088</v>
      </c>
      <c r="AA281" s="194">
        <f>(Y281*L281)/I281</f>
        <v>160.33456062741402</v>
      </c>
      <c r="AB281" s="194">
        <f>Z281*100</f>
        <v>62614.569595018089</v>
      </c>
      <c r="AC281" s="194">
        <f>AA281*100</f>
        <v>16033.456062741403</v>
      </c>
      <c r="AF281" t="s">
        <v>180</v>
      </c>
      <c r="AH281" s="64" t="s">
        <v>44</v>
      </c>
      <c r="AI281" s="64" t="s">
        <v>44</v>
      </c>
      <c r="AJ281" s="200">
        <v>71.907220199999998</v>
      </c>
    </row>
    <row r="282" spans="1:36">
      <c r="A282" s="64" t="s">
        <v>1050</v>
      </c>
      <c r="B282" s="67" t="s">
        <v>42</v>
      </c>
      <c r="C282" s="80">
        <v>44432</v>
      </c>
      <c r="D282" s="80">
        <v>44432</v>
      </c>
      <c r="E282" s="67" t="s">
        <v>142</v>
      </c>
      <c r="F282" s="67"/>
      <c r="G282" s="67" t="s">
        <v>154</v>
      </c>
      <c r="H282" s="4" t="s">
        <v>45</v>
      </c>
      <c r="I282" s="67">
        <v>150</v>
      </c>
      <c r="J282" s="5">
        <v>44432</v>
      </c>
      <c r="K282" s="37" t="s">
        <v>46</v>
      </c>
      <c r="L282" s="4">
        <v>100</v>
      </c>
      <c r="M282" s="67">
        <v>5</v>
      </c>
      <c r="N282" s="5">
        <v>44433</v>
      </c>
      <c r="O282" s="4">
        <v>32.31</v>
      </c>
      <c r="P282" s="4">
        <v>32.229999999999997</v>
      </c>
      <c r="Q282" s="4">
        <v>30.07</v>
      </c>
      <c r="R282" s="4">
        <v>32.26</v>
      </c>
      <c r="T282" s="193">
        <f>IF(O282&lt;'Master Linear Model'!$B$8, (10^((O282-'Master Linear Model'!$B$2)/'Master Linear Model'!$A$2)),('Master Linear Model'!$B$7/2))</f>
        <v>186.92041951922064</v>
      </c>
      <c r="U282" s="193">
        <f>IF(P282&lt;'Master Linear Model'!$B$8, (10^((P282-'Master Linear Model'!$B$2)/'Master Linear Model'!$A$2)),('Master Linear Model'!$B$7/2))</f>
        <v>196.60350596455959</v>
      </c>
      <c r="V282" s="194">
        <f>AVERAGE(T282:U282)</f>
        <v>191.7619627418901</v>
      </c>
      <c r="W282" s="194">
        <f>STDEV(T282:U282)</f>
        <v>6.8469760883147091</v>
      </c>
      <c r="X282" s="194">
        <f>V282/M282</f>
        <v>38.35239254837802</v>
      </c>
      <c r="Y282" s="194">
        <f>W282/M282</f>
        <v>1.3693952176629418</v>
      </c>
      <c r="Z282" s="194">
        <f>(X282*L282)/I282</f>
        <v>25.568261698918679</v>
      </c>
      <c r="AA282" s="194">
        <f>(Y282*L282)/I282</f>
        <v>0.9129301451086278</v>
      </c>
      <c r="AB282" s="194">
        <f>Z282*100</f>
        <v>2556.8261698918677</v>
      </c>
      <c r="AC282" s="194">
        <f>AA282*100</f>
        <v>91.293014510862776</v>
      </c>
      <c r="AF282" t="s">
        <v>1109</v>
      </c>
      <c r="AH282" s="64" t="s">
        <v>44</v>
      </c>
      <c r="AI282" s="64" t="s">
        <v>44</v>
      </c>
      <c r="AJ282" s="200">
        <v>64.589973700000002</v>
      </c>
    </row>
    <row r="283" spans="1:36">
      <c r="A283" s="64" t="s">
        <v>1052</v>
      </c>
      <c r="B283" s="67" t="s">
        <v>42</v>
      </c>
      <c r="C283" s="80">
        <v>44432</v>
      </c>
      <c r="D283" s="80">
        <v>44432</v>
      </c>
      <c r="E283" s="67" t="s">
        <v>142</v>
      </c>
      <c r="F283" s="67"/>
      <c r="G283" s="67" t="s">
        <v>154</v>
      </c>
      <c r="H283" s="4" t="s">
        <v>45</v>
      </c>
      <c r="I283" s="67">
        <v>150</v>
      </c>
      <c r="J283" s="5">
        <v>44432</v>
      </c>
      <c r="K283" s="37" t="s">
        <v>46</v>
      </c>
      <c r="L283" s="4">
        <v>100</v>
      </c>
      <c r="M283" s="67">
        <v>5</v>
      </c>
      <c r="N283" s="5">
        <v>44433</v>
      </c>
      <c r="O283" s="4">
        <v>33.590000000000003</v>
      </c>
      <c r="P283" s="4">
        <v>33.51</v>
      </c>
      <c r="Q283" s="4">
        <v>30.46</v>
      </c>
      <c r="R283" s="4">
        <v>30.07</v>
      </c>
      <c r="T283" s="193">
        <f>IF(O283&lt;'Master Linear Model'!$B$8, (10^((O283-'Master Linear Model'!$B$2)/'Master Linear Model'!$A$2)),('Master Linear Model'!$B$7/2))</f>
        <v>83.311426191993149</v>
      </c>
      <c r="U283" s="193">
        <f>IF(P283&lt;'Master Linear Model'!$B$8, (10^((P283-'Master Linear Model'!$B$2)/'Master Linear Model'!$A$2)),('Master Linear Model'!$B$7/2))</f>
        <v>87.627229375917508</v>
      </c>
      <c r="V283" s="194">
        <f>AVERAGE(T283:U283)</f>
        <v>85.469327783955322</v>
      </c>
      <c r="W283" s="194">
        <f>STDEV(T283:U283)</f>
        <v>3.0517336976194072</v>
      </c>
      <c r="X283" s="194">
        <f>V283/M283</f>
        <v>17.093865556791066</v>
      </c>
      <c r="Y283" s="194">
        <f>W283/M283</f>
        <v>0.61034673952388141</v>
      </c>
      <c r="Z283" s="194">
        <f>(X283*L283)/I283</f>
        <v>11.395910371194043</v>
      </c>
      <c r="AA283" s="194">
        <f>(Y283*L283)/I283</f>
        <v>0.40689782634925425</v>
      </c>
      <c r="AB283" s="194">
        <f>Z283*100</f>
        <v>1139.5910371194043</v>
      </c>
      <c r="AC283" s="194">
        <f>AA283*100</f>
        <v>40.689782634925429</v>
      </c>
      <c r="AF283" t="s">
        <v>1109</v>
      </c>
      <c r="AH283" s="64" t="s">
        <v>44</v>
      </c>
      <c r="AI283" s="64" t="s">
        <v>44</v>
      </c>
      <c r="AJ283" s="200">
        <v>64.589973700000002</v>
      </c>
    </row>
    <row r="284" spans="1:36">
      <c r="A284" s="64" t="s">
        <v>1056</v>
      </c>
      <c r="B284" s="67" t="s">
        <v>42</v>
      </c>
      <c r="C284" s="80">
        <v>44432</v>
      </c>
      <c r="D284" s="80">
        <v>44432</v>
      </c>
      <c r="E284" s="67" t="s">
        <v>142</v>
      </c>
      <c r="F284" s="67"/>
      <c r="G284" s="67" t="s">
        <v>154</v>
      </c>
      <c r="H284" s="4" t="s">
        <v>45</v>
      </c>
      <c r="I284" s="67">
        <v>150</v>
      </c>
      <c r="J284" s="5">
        <v>44432</v>
      </c>
      <c r="K284" s="37" t="s">
        <v>46</v>
      </c>
      <c r="L284" s="4">
        <v>100</v>
      </c>
      <c r="M284" s="67">
        <v>5</v>
      </c>
      <c r="N284" s="5">
        <v>44433</v>
      </c>
      <c r="O284" s="4">
        <v>30.36</v>
      </c>
      <c r="P284" s="4">
        <v>30.06</v>
      </c>
      <c r="Q284" s="4">
        <v>30.89</v>
      </c>
      <c r="R284" s="4">
        <v>31.19</v>
      </c>
      <c r="T284" s="193">
        <f>IF(O284&lt;'Master Linear Model'!$B$8, (10^((O284-'Master Linear Model'!$B$2)/'Master Linear Model'!$A$2)),('Master Linear Model'!$B$7/2))</f>
        <v>640.19231377410995</v>
      </c>
      <c r="U284" s="193">
        <f>IF(P284&lt;'Master Linear Model'!$B$8, (10^((P284-'Master Linear Model'!$B$2)/'Master Linear Model'!$A$2)),('Master Linear Model'!$B$7/2))</f>
        <v>773.68623883692101</v>
      </c>
      <c r="V284" s="194">
        <f>AVERAGE(T284:U284)</f>
        <v>706.93927630551548</v>
      </c>
      <c r="W284" s="194">
        <f>STDEV(T284:U284)</f>
        <v>94.394459659122518</v>
      </c>
      <c r="X284" s="194">
        <f>V284/M284</f>
        <v>141.38785526110308</v>
      </c>
      <c r="Y284" s="194">
        <f>W284/M284</f>
        <v>18.878891931824505</v>
      </c>
      <c r="Z284" s="194">
        <f>(X284*L284)/I284</f>
        <v>94.258570174068723</v>
      </c>
      <c r="AA284" s="194">
        <f>(Y284*L284)/I284</f>
        <v>12.585927954549669</v>
      </c>
      <c r="AB284" s="194">
        <f>Z284*100</f>
        <v>9425.8570174068718</v>
      </c>
      <c r="AC284" s="194">
        <f>AA284*100</f>
        <v>1258.592795454967</v>
      </c>
      <c r="AF284" t="s">
        <v>180</v>
      </c>
      <c r="AH284" s="64" t="s">
        <v>44</v>
      </c>
      <c r="AI284" s="64" t="s">
        <v>44</v>
      </c>
      <c r="AJ284" s="200">
        <v>71.907220199999998</v>
      </c>
    </row>
    <row r="285" spans="1:36">
      <c r="A285" s="64" t="s">
        <v>1058</v>
      </c>
      <c r="B285" s="37" t="s">
        <v>42</v>
      </c>
      <c r="C285" s="80">
        <v>44432</v>
      </c>
      <c r="D285" s="80">
        <v>44432</v>
      </c>
      <c r="E285" s="67" t="s">
        <v>142</v>
      </c>
      <c r="F285" s="67"/>
      <c r="G285" s="67" t="s">
        <v>154</v>
      </c>
      <c r="H285" s="4" t="s">
        <v>45</v>
      </c>
      <c r="I285" s="67">
        <v>150</v>
      </c>
      <c r="J285" s="5">
        <v>44432</v>
      </c>
      <c r="K285" s="37" t="s">
        <v>46</v>
      </c>
      <c r="L285" s="4">
        <v>100</v>
      </c>
      <c r="M285" s="67">
        <v>5</v>
      </c>
      <c r="N285" s="5">
        <v>44433</v>
      </c>
      <c r="O285" s="4">
        <v>29.78</v>
      </c>
      <c r="P285" s="4">
        <v>29.66</v>
      </c>
      <c r="Q285" s="4">
        <v>29.37</v>
      </c>
      <c r="R285" s="4">
        <v>29.52</v>
      </c>
      <c r="T285" s="193">
        <f>IF(O285&lt;'Master Linear Model'!$B$8, (10^((O285-'Master Linear Model'!$B$2)/'Master Linear Model'!$A$2)),('Master Linear Model'!$B$7/2))</f>
        <v>923.28474776143423</v>
      </c>
      <c r="U285" s="193">
        <f>IF(P285&lt;'Master Linear Model'!$B$8, (10^((P285-'Master Linear Model'!$B$2)/'Master Linear Model'!$A$2)),('Master Linear Model'!$B$7/2))</f>
        <v>995.94975235575305</v>
      </c>
      <c r="V285" s="194">
        <f>AVERAGE(T285:U285)</f>
        <v>959.61725005859364</v>
      </c>
      <c r="W285" s="194">
        <f>STDEV(T285:U285)</f>
        <v>51.381917503594465</v>
      </c>
      <c r="X285" s="194">
        <f>V285/M285</f>
        <v>191.92345001171873</v>
      </c>
      <c r="Y285" s="194">
        <f>W285/M285</f>
        <v>10.276383500718893</v>
      </c>
      <c r="Z285" s="194">
        <f>(X285*L285)/I285</f>
        <v>127.94896667447917</v>
      </c>
      <c r="AA285" s="194">
        <f>(Y285*L285)/I285</f>
        <v>6.850922333812596</v>
      </c>
      <c r="AB285" s="194">
        <f>Z285*100</f>
        <v>12794.896667447916</v>
      </c>
      <c r="AC285" s="194">
        <f>AA285*100</f>
        <v>685.09223338125958</v>
      </c>
      <c r="AF285" s="171" t="s">
        <v>1109</v>
      </c>
      <c r="AH285" s="64" t="s">
        <v>44</v>
      </c>
      <c r="AI285" s="64" t="s">
        <v>44</v>
      </c>
      <c r="AJ285" s="200">
        <v>64.589973700000002</v>
      </c>
    </row>
    <row r="286" spans="1:36">
      <c r="A286" s="64" t="s">
        <v>1064</v>
      </c>
      <c r="B286" s="67" t="s">
        <v>42</v>
      </c>
      <c r="C286" s="80">
        <v>44432</v>
      </c>
      <c r="D286" s="80">
        <v>44432</v>
      </c>
      <c r="E286" s="67" t="s">
        <v>142</v>
      </c>
      <c r="F286" s="67"/>
      <c r="G286" s="67" t="s">
        <v>154</v>
      </c>
      <c r="H286" s="4" t="s">
        <v>45</v>
      </c>
      <c r="I286" s="67">
        <v>150</v>
      </c>
      <c r="J286" s="5">
        <v>44432</v>
      </c>
      <c r="K286" s="37" t="s">
        <v>46</v>
      </c>
      <c r="L286" s="4">
        <v>100</v>
      </c>
      <c r="M286" s="67">
        <v>5</v>
      </c>
      <c r="N286" s="5">
        <v>44433</v>
      </c>
      <c r="O286" s="37" t="s">
        <v>47</v>
      </c>
      <c r="P286" s="37" t="s">
        <v>47</v>
      </c>
      <c r="Q286" s="4">
        <v>30.43</v>
      </c>
      <c r="R286" s="4">
        <v>30.61</v>
      </c>
      <c r="T286" s="193">
        <f>IF(O286&lt;'Master Linear Model'!$B$8, (10^((O286-'Master Linear Model'!$B$2)/'Master Linear Model'!$A$2)),('Master Linear Model'!$B$7/2))</f>
        <v>10</v>
      </c>
      <c r="U286" s="193">
        <f>IF(P286&lt;'Master Linear Model'!$B$8, (10^((P286-'Master Linear Model'!$B$2)/'Master Linear Model'!$A$2)),('Master Linear Model'!$B$7/2))</f>
        <v>10</v>
      </c>
      <c r="V286" s="194">
        <f>AVERAGE(T286:U286)</f>
        <v>10</v>
      </c>
      <c r="W286" s="194">
        <f>STDEV(T286:U286)</f>
        <v>0</v>
      </c>
      <c r="X286" s="194">
        <f>V286/M286</f>
        <v>2</v>
      </c>
      <c r="Y286" s="194">
        <f>W286/M286</f>
        <v>0</v>
      </c>
      <c r="Z286" s="194">
        <f>(X286*L286)/I286</f>
        <v>1.3333333333333333</v>
      </c>
      <c r="AA286" s="194">
        <f>(Y286*L286)/I286</f>
        <v>0</v>
      </c>
      <c r="AB286" s="194">
        <f>Z286*100</f>
        <v>133.33333333333331</v>
      </c>
      <c r="AC286" s="194">
        <f>AA286*100</f>
        <v>0</v>
      </c>
      <c r="AF286" s="171" t="s">
        <v>1109</v>
      </c>
      <c r="AH286" s="64" t="s">
        <v>44</v>
      </c>
      <c r="AI286" s="64" t="s">
        <v>44</v>
      </c>
      <c r="AJ286" s="200">
        <v>64.589973700000002</v>
      </c>
    </row>
    <row r="287" spans="1:36">
      <c r="A287" s="64" t="s">
        <v>1047</v>
      </c>
      <c r="B287" s="67" t="s">
        <v>42</v>
      </c>
      <c r="C287" s="5">
        <v>44432</v>
      </c>
      <c r="D287" s="5">
        <v>44432</v>
      </c>
      <c r="E287" s="37" t="s">
        <v>50</v>
      </c>
      <c r="F287" s="37"/>
      <c r="G287" s="67" t="s">
        <v>154</v>
      </c>
      <c r="H287" s="4" t="s">
        <v>45</v>
      </c>
      <c r="I287" s="67">
        <v>40</v>
      </c>
      <c r="J287" s="5">
        <v>44432</v>
      </c>
      <c r="K287" s="37" t="s">
        <v>50</v>
      </c>
      <c r="L287" s="4">
        <v>60</v>
      </c>
      <c r="M287" s="67">
        <v>5</v>
      </c>
      <c r="N287" s="5">
        <v>44433</v>
      </c>
      <c r="O287" s="4">
        <v>30.63</v>
      </c>
      <c r="P287" s="4">
        <v>29.44</v>
      </c>
      <c r="Q287" s="4">
        <v>28.12</v>
      </c>
      <c r="R287" s="4">
        <v>27.9</v>
      </c>
      <c r="T287" s="193">
        <f>IF(O287&lt;'Master Linear Model'!$B$8, (10^((O287-'Master Linear Model'!$B$2)/'Master Linear Model'!$A$2)),('Master Linear Model'!$B$7/2))</f>
        <v>539.86041053143856</v>
      </c>
      <c r="U287" s="193">
        <f>IF(P287&lt;'Master Linear Model'!$B$8, (10^((P287-'Master Linear Model'!$B$2)/'Master Linear Model'!$A$2)),('Master Linear Model'!$B$7/2))</f>
        <v>1144.3459410795751</v>
      </c>
      <c r="V287" s="194">
        <f>AVERAGE(T287:U287)</f>
        <v>842.10317580550691</v>
      </c>
      <c r="W287" s="194">
        <f>STDEV(T287:U287)</f>
        <v>427.43581777973509</v>
      </c>
      <c r="X287" s="194">
        <f>V287/M287</f>
        <v>168.42063516110139</v>
      </c>
      <c r="Y287" s="194">
        <f>W287/M287</f>
        <v>85.487163555947021</v>
      </c>
      <c r="Z287" s="194">
        <f>(X287*L287)/I287</f>
        <v>252.63095274165207</v>
      </c>
      <c r="AA287" s="194">
        <f>(Y287*L287)/I287</f>
        <v>128.23074533392054</v>
      </c>
      <c r="AB287" s="194">
        <f>Z287*100</f>
        <v>25263.095274165207</v>
      </c>
      <c r="AC287" s="194">
        <f>AA287*100</f>
        <v>12823.074533392053</v>
      </c>
      <c r="AF287" t="s">
        <v>180</v>
      </c>
      <c r="AH287" s="64" t="s">
        <v>44</v>
      </c>
      <c r="AI287" s="64" t="s">
        <v>44</v>
      </c>
      <c r="AJ287" s="200">
        <v>71.907220199999998</v>
      </c>
    </row>
    <row r="288" spans="1:36">
      <c r="A288" s="64" t="s">
        <v>1050</v>
      </c>
      <c r="B288" s="67" t="s">
        <v>42</v>
      </c>
      <c r="C288" s="5">
        <v>44432</v>
      </c>
      <c r="D288" s="5">
        <v>44432</v>
      </c>
      <c r="E288" s="37" t="s">
        <v>50</v>
      </c>
      <c r="F288" s="37"/>
      <c r="G288" s="67" t="s">
        <v>154</v>
      </c>
      <c r="H288" s="4" t="s">
        <v>45</v>
      </c>
      <c r="I288" s="67">
        <v>40</v>
      </c>
      <c r="J288" s="5">
        <v>44432</v>
      </c>
      <c r="K288" s="37" t="s">
        <v>50</v>
      </c>
      <c r="L288" s="4">
        <v>60</v>
      </c>
      <c r="M288" s="67">
        <v>5</v>
      </c>
      <c r="N288" s="5">
        <v>44433</v>
      </c>
      <c r="O288" s="4">
        <v>38.58</v>
      </c>
      <c r="P288" s="4">
        <v>36.04</v>
      </c>
      <c r="Q288" s="4">
        <v>28.15</v>
      </c>
      <c r="R288" s="4">
        <v>28.55</v>
      </c>
      <c r="T288" s="193">
        <f>IF(O288&lt;'Master Linear Model'!$B$8, (10^((O288-'Master Linear Model'!$B$2)/'Master Linear Model'!$A$2)),('Master Linear Model'!$B$7/2))</f>
        <v>10</v>
      </c>
      <c r="U288" s="193">
        <f>IF(P288&lt;'Master Linear Model'!$B$8, (10^((P288-'Master Linear Model'!$B$2)/'Master Linear Model'!$A$2)),('Master Linear Model'!$B$7/2))</f>
        <v>10</v>
      </c>
      <c r="V288" s="194">
        <f>AVERAGE(T288:U288)</f>
        <v>10</v>
      </c>
      <c r="W288" s="194">
        <f>STDEV(T288:U288)</f>
        <v>0</v>
      </c>
      <c r="X288" s="194">
        <f>V288/M288</f>
        <v>2</v>
      </c>
      <c r="Y288" s="194">
        <f>W288/M288</f>
        <v>0</v>
      </c>
      <c r="Z288" s="194">
        <f>(X288*L288)/I288</f>
        <v>3</v>
      </c>
      <c r="AA288" s="194">
        <f>(Y288*L288)/I288</f>
        <v>0</v>
      </c>
      <c r="AB288" s="194">
        <f>Z288*100</f>
        <v>300</v>
      </c>
      <c r="AC288" s="194">
        <f>AA288*100</f>
        <v>0</v>
      </c>
      <c r="AF288" t="s">
        <v>1109</v>
      </c>
      <c r="AH288" s="64" t="s">
        <v>44</v>
      </c>
      <c r="AI288" s="64" t="s">
        <v>44</v>
      </c>
      <c r="AJ288" s="200">
        <v>64.589973700000002</v>
      </c>
    </row>
    <row r="289" spans="1:36">
      <c r="A289" s="64" t="s">
        <v>1052</v>
      </c>
      <c r="B289" s="67" t="s">
        <v>42</v>
      </c>
      <c r="C289" s="5">
        <v>44432</v>
      </c>
      <c r="D289" s="5">
        <v>44432</v>
      </c>
      <c r="E289" s="37" t="s">
        <v>50</v>
      </c>
      <c r="F289" s="37"/>
      <c r="G289" s="67" t="s">
        <v>154</v>
      </c>
      <c r="H289" s="4" t="s">
        <v>45</v>
      </c>
      <c r="I289" s="67">
        <v>40</v>
      </c>
      <c r="J289" s="5">
        <v>44432</v>
      </c>
      <c r="K289" s="37" t="s">
        <v>50</v>
      </c>
      <c r="L289" s="4">
        <v>60</v>
      </c>
      <c r="M289" s="67">
        <v>5</v>
      </c>
      <c r="N289" s="5">
        <v>44433</v>
      </c>
      <c r="O289" s="4">
        <v>34.799999999999997</v>
      </c>
      <c r="P289" s="4">
        <v>36.53</v>
      </c>
      <c r="Q289" s="4">
        <v>28.38</v>
      </c>
      <c r="R289" s="4">
        <v>28.75</v>
      </c>
      <c r="T289" s="193">
        <f>IF(O289&lt;'Master Linear Model'!$B$8, (10^((O289-'Master Linear Model'!$B$2)/'Master Linear Model'!$A$2)),('Master Linear Model'!$B$7/2))</f>
        <v>38.810129191888862</v>
      </c>
      <c r="U289" s="193">
        <f>IF(P289&lt;'Master Linear Model'!$B$8, (10^((P289-'Master Linear Model'!$B$2)/'Master Linear Model'!$A$2)),('Master Linear Model'!$B$7/2))</f>
        <v>10</v>
      </c>
      <c r="V289" s="194">
        <f>AVERAGE(T289:U289)</f>
        <v>24.405064595944431</v>
      </c>
      <c r="W289" s="194">
        <f>STDEV(T289:U289)</f>
        <v>20.371837718445121</v>
      </c>
      <c r="X289" s="194">
        <f>V289/M289</f>
        <v>4.881012919188886</v>
      </c>
      <c r="Y289" s="194">
        <f>W289/M289</f>
        <v>4.0743675436890241</v>
      </c>
      <c r="Z289" s="194">
        <f>(X289*L289)/I289</f>
        <v>7.3215193787833286</v>
      </c>
      <c r="AA289" s="194">
        <f>(Y289*L289)/I289</f>
        <v>6.1115513155335366</v>
      </c>
      <c r="AB289" s="194">
        <f>Z289*100</f>
        <v>732.15193787833289</v>
      </c>
      <c r="AC289" s="194">
        <f>AA289*100</f>
        <v>611.15513155335361</v>
      </c>
      <c r="AF289" t="s">
        <v>1109</v>
      </c>
      <c r="AH289" s="64" t="s">
        <v>44</v>
      </c>
      <c r="AI289" s="64" t="s">
        <v>44</v>
      </c>
      <c r="AJ289" s="200">
        <v>64.589973700000002</v>
      </c>
    </row>
    <row r="290" spans="1:36">
      <c r="A290" s="64" t="s">
        <v>1056</v>
      </c>
      <c r="B290" s="67" t="s">
        <v>42</v>
      </c>
      <c r="C290" s="5">
        <v>44432</v>
      </c>
      <c r="D290" s="5">
        <v>44432</v>
      </c>
      <c r="E290" s="37" t="s">
        <v>50</v>
      </c>
      <c r="F290" s="37"/>
      <c r="G290" s="67" t="s">
        <v>154</v>
      </c>
      <c r="H290" s="4" t="s">
        <v>45</v>
      </c>
      <c r="I290" s="67">
        <v>40</v>
      </c>
      <c r="J290" s="5">
        <v>44432</v>
      </c>
      <c r="K290" s="37" t="s">
        <v>50</v>
      </c>
      <c r="L290" s="4">
        <v>60</v>
      </c>
      <c r="M290" s="67">
        <v>5</v>
      </c>
      <c r="N290" s="5">
        <v>44433</v>
      </c>
      <c r="O290" s="4">
        <v>33.090000000000003</v>
      </c>
      <c r="P290" s="4">
        <v>33.04</v>
      </c>
      <c r="Q290" s="4">
        <v>27.4</v>
      </c>
      <c r="R290" s="4">
        <v>28.52</v>
      </c>
      <c r="T290" s="193">
        <f>IF(O290&lt;'Master Linear Model'!$B$8, (10^((O290-'Master Linear Model'!$B$2)/'Master Linear Model'!$A$2)),('Master Linear Model'!$B$7/2))</f>
        <v>114.23396827639891</v>
      </c>
      <c r="U290" s="193">
        <f>IF(P290&lt;'Master Linear Model'!$B$8, (10^((P290-'Master Linear Model'!$B$2)/'Master Linear Model'!$A$2)),('Master Linear Model'!$B$7/2))</f>
        <v>117.89742861830565</v>
      </c>
      <c r="V290" s="194">
        <f>AVERAGE(T290:U290)</f>
        <v>116.06569844735228</v>
      </c>
      <c r="W290" s="194">
        <f>STDEV(T290:U290)</f>
        <v>2.590457650370245</v>
      </c>
      <c r="X290" s="194">
        <f>V290/M290</f>
        <v>23.213139689470456</v>
      </c>
      <c r="Y290" s="194">
        <f>W290/M290</f>
        <v>0.51809153007404896</v>
      </c>
      <c r="Z290" s="194">
        <f>(X290*L290)/I290</f>
        <v>34.819709534205685</v>
      </c>
      <c r="AA290" s="194">
        <f>(Y290*L290)/I290</f>
        <v>0.77713729511107343</v>
      </c>
      <c r="AB290" s="194">
        <f>Z290*100</f>
        <v>3481.9709534205685</v>
      </c>
      <c r="AC290" s="194">
        <f>AA290*100</f>
        <v>77.713729511107346</v>
      </c>
      <c r="AF290" t="s">
        <v>180</v>
      </c>
      <c r="AH290" s="64" t="s">
        <v>44</v>
      </c>
      <c r="AI290" s="64" t="s">
        <v>44</v>
      </c>
      <c r="AJ290" s="200">
        <v>71.907220199999998</v>
      </c>
    </row>
    <row r="291" spans="1:36">
      <c r="A291" s="64" t="s">
        <v>1058</v>
      </c>
      <c r="B291" s="37" t="s">
        <v>42</v>
      </c>
      <c r="C291" s="5">
        <v>44432</v>
      </c>
      <c r="D291" s="5">
        <v>44432</v>
      </c>
      <c r="E291" s="37" t="s">
        <v>50</v>
      </c>
      <c r="F291" s="37"/>
      <c r="G291" s="67" t="s">
        <v>154</v>
      </c>
      <c r="H291" s="4" t="s">
        <v>45</v>
      </c>
      <c r="I291" s="67">
        <v>40</v>
      </c>
      <c r="J291" s="5">
        <v>44432</v>
      </c>
      <c r="K291" s="37" t="s">
        <v>50</v>
      </c>
      <c r="L291" s="4">
        <v>60</v>
      </c>
      <c r="M291" s="67">
        <v>5</v>
      </c>
      <c r="N291" s="5">
        <v>44433</v>
      </c>
      <c r="O291" s="4">
        <v>32.44</v>
      </c>
      <c r="P291" s="4">
        <v>32.79</v>
      </c>
      <c r="Q291" s="4">
        <v>29.3</v>
      </c>
      <c r="R291" s="4">
        <v>29.21</v>
      </c>
      <c r="T291" s="193">
        <f>IF(O291&lt;'Master Linear Model'!$B$8, (10^((O291-'Master Linear Model'!$B$2)/'Master Linear Model'!$A$2)),('Master Linear Model'!$B$7/2))</f>
        <v>172.19207776465555</v>
      </c>
      <c r="U291" s="193">
        <f>IF(P291&lt;'Master Linear Model'!$B$8, (10^((P291-'Master Linear Model'!$B$2)/'Master Linear Model'!$A$2)),('Master Linear Model'!$B$7/2))</f>
        <v>138.05421802419286</v>
      </c>
      <c r="V291" s="194">
        <f>AVERAGE(T291:U291)</f>
        <v>155.12314789442422</v>
      </c>
      <c r="W291" s="194">
        <f>STDEV(T291:U291)</f>
        <v>24.139112117676309</v>
      </c>
      <c r="X291" s="194">
        <f>V291/M291</f>
        <v>31.024629578884845</v>
      </c>
      <c r="Y291" s="194">
        <f>W291/M291</f>
        <v>4.8278224235352614</v>
      </c>
      <c r="Z291" s="194">
        <f>(X291*L291)/I291</f>
        <v>46.536944368327269</v>
      </c>
      <c r="AA291" s="194">
        <f>(Y291*L291)/I291</f>
        <v>7.2417336353028912</v>
      </c>
      <c r="AB291" s="194">
        <f>Z291*100</f>
        <v>4653.6944368327268</v>
      </c>
      <c r="AC291" s="194">
        <f>AA291*100</f>
        <v>724.17336353028907</v>
      </c>
      <c r="AF291" s="171" t="s">
        <v>1109</v>
      </c>
      <c r="AH291" s="64" t="s">
        <v>44</v>
      </c>
      <c r="AI291" s="64" t="s">
        <v>44</v>
      </c>
      <c r="AJ291" s="200">
        <v>64.589973700000002</v>
      </c>
    </row>
    <row r="292" spans="1:36">
      <c r="A292" s="76" t="s">
        <v>1064</v>
      </c>
      <c r="B292" s="77" t="s">
        <v>42</v>
      </c>
      <c r="C292" s="29">
        <v>44432</v>
      </c>
      <c r="D292" s="29">
        <v>44432</v>
      </c>
      <c r="E292" s="41" t="s">
        <v>50</v>
      </c>
      <c r="F292" s="41"/>
      <c r="G292" s="41" t="s">
        <v>154</v>
      </c>
      <c r="H292" s="188" t="s">
        <v>45</v>
      </c>
      <c r="I292" s="77">
        <v>40</v>
      </c>
      <c r="J292" s="29">
        <v>44432</v>
      </c>
      <c r="K292" s="41" t="s">
        <v>50</v>
      </c>
      <c r="L292" s="28">
        <v>60</v>
      </c>
      <c r="M292" s="67">
        <v>5</v>
      </c>
      <c r="N292" s="29">
        <v>44433</v>
      </c>
      <c r="O292" s="41" t="s">
        <v>47</v>
      </c>
      <c r="P292" s="41" t="s">
        <v>47</v>
      </c>
      <c r="Q292" s="28">
        <v>36.4</v>
      </c>
      <c r="R292" s="28">
        <v>36.74</v>
      </c>
      <c r="S292" s="27"/>
      <c r="T292" s="193">
        <f>IF(O292&lt;'Master Linear Model'!$B$8, (10^((O292-'Master Linear Model'!$B$2)/'Master Linear Model'!$A$2)),('Master Linear Model'!$B$7/2))</f>
        <v>10</v>
      </c>
      <c r="U292" s="193">
        <f>IF(P292&lt;'Master Linear Model'!$B$8, (10^((P292-'Master Linear Model'!$B$2)/'Master Linear Model'!$A$2)),('Master Linear Model'!$B$7/2))</f>
        <v>10</v>
      </c>
      <c r="V292" s="194">
        <f>AVERAGE(T292:U292)</f>
        <v>10</v>
      </c>
      <c r="W292" s="194">
        <f>STDEV(T292:U292)</f>
        <v>0</v>
      </c>
      <c r="X292" s="194">
        <f>V292/M292</f>
        <v>2</v>
      </c>
      <c r="Y292" s="194">
        <f>W292/M292</f>
        <v>0</v>
      </c>
      <c r="Z292" s="194">
        <f>(X292*L292)/I292</f>
        <v>3</v>
      </c>
      <c r="AA292" s="194">
        <f>(Y292*L292)/I292</f>
        <v>0</v>
      </c>
      <c r="AB292" s="194">
        <f>Z292*100</f>
        <v>300</v>
      </c>
      <c r="AC292" s="194">
        <f>AA292*100</f>
        <v>0</v>
      </c>
      <c r="AD292" s="31"/>
      <c r="AE292" s="31"/>
      <c r="AF292" s="171" t="s">
        <v>1109</v>
      </c>
      <c r="AH292" s="64" t="s">
        <v>44</v>
      </c>
      <c r="AI292" s="64" t="s">
        <v>44</v>
      </c>
      <c r="AJ292" s="200">
        <v>64.589973700000002</v>
      </c>
    </row>
    <row r="293" spans="1:36">
      <c r="A293" s="64" t="s">
        <v>1047</v>
      </c>
      <c r="B293" s="67" t="s">
        <v>42</v>
      </c>
      <c r="C293" s="80">
        <v>44439</v>
      </c>
      <c r="D293" s="80">
        <v>44439</v>
      </c>
      <c r="E293" s="67" t="s">
        <v>142</v>
      </c>
      <c r="F293" s="67"/>
      <c r="G293" s="187" t="s">
        <v>154</v>
      </c>
      <c r="H293" s="4" t="s">
        <v>45</v>
      </c>
      <c r="I293" s="67">
        <v>150</v>
      </c>
      <c r="J293" s="5">
        <v>44439</v>
      </c>
      <c r="K293" s="37" t="s">
        <v>46</v>
      </c>
      <c r="L293" s="4">
        <v>100</v>
      </c>
      <c r="M293" s="67">
        <v>5</v>
      </c>
      <c r="N293" s="5">
        <v>44440</v>
      </c>
      <c r="O293" s="4">
        <v>32.130000000000003</v>
      </c>
      <c r="P293" s="4">
        <v>32.54</v>
      </c>
      <c r="Q293" s="4">
        <v>34.659999999999997</v>
      </c>
      <c r="R293" s="4">
        <v>34.42</v>
      </c>
      <c r="T293" s="193">
        <f>IF(O293&lt;'Master Linear Model'!$B$8, (10^((O293-'Master Linear Model'!$B$2)/'Master Linear Model'!$A$2)),('Master Linear Model'!$B$7/2))</f>
        <v>209.4157767930065</v>
      </c>
      <c r="U293" s="193">
        <f>IF(P293&lt;'Master Linear Model'!$B$8, (10^((P293-'Master Linear Model'!$B$2)/'Master Linear Model'!$A$2)),('Master Linear Model'!$B$7/2))</f>
        <v>161.65719081096344</v>
      </c>
      <c r="V293" s="194">
        <f>AVERAGE(T293:U293)</f>
        <v>185.53648380198496</v>
      </c>
      <c r="W293" s="194">
        <f>STDEV(T293:U293)</f>
        <v>33.77042000778367</v>
      </c>
      <c r="X293" s="194">
        <f>V293/M293</f>
        <v>37.107296760396991</v>
      </c>
      <c r="Y293" s="194">
        <f>W293/M293</f>
        <v>6.7540840015567341</v>
      </c>
      <c r="Z293" s="194">
        <f>(X293*L293)/I293</f>
        <v>24.738197840264661</v>
      </c>
      <c r="AA293" s="194">
        <f>(Y293*L293)/I293</f>
        <v>4.5027226677044894</v>
      </c>
      <c r="AB293" s="194">
        <f>Z293*100</f>
        <v>2473.8197840264661</v>
      </c>
      <c r="AC293" s="194">
        <f>AA293*100</f>
        <v>450.27226677044894</v>
      </c>
      <c r="AF293" t="s">
        <v>184</v>
      </c>
      <c r="AH293" s="64" t="s">
        <v>44</v>
      </c>
      <c r="AI293" s="64" t="s">
        <v>44</v>
      </c>
      <c r="AJ293" s="200">
        <v>66.106135699999996</v>
      </c>
    </row>
    <row r="294" spans="1:36">
      <c r="A294" s="64" t="s">
        <v>1050</v>
      </c>
      <c r="B294" s="67" t="s">
        <v>42</v>
      </c>
      <c r="C294" s="80">
        <v>44439</v>
      </c>
      <c r="D294" s="80">
        <v>44439</v>
      </c>
      <c r="E294" s="67" t="s">
        <v>142</v>
      </c>
      <c r="F294" s="67"/>
      <c r="G294" s="67" t="s">
        <v>154</v>
      </c>
      <c r="H294" s="4" t="s">
        <v>45</v>
      </c>
      <c r="I294" s="67">
        <v>150</v>
      </c>
      <c r="J294" s="5">
        <v>44439</v>
      </c>
      <c r="K294" s="37" t="s">
        <v>46</v>
      </c>
      <c r="L294" s="4">
        <v>100</v>
      </c>
      <c r="M294" s="67">
        <v>5</v>
      </c>
      <c r="N294" s="5">
        <v>44441</v>
      </c>
      <c r="O294" s="4">
        <v>31.97</v>
      </c>
      <c r="P294" s="4">
        <v>33.26</v>
      </c>
      <c r="Q294" s="4">
        <v>34.65</v>
      </c>
      <c r="R294" s="4">
        <v>34.880000000000003</v>
      </c>
      <c r="T294" s="193">
        <f>IF(O294&lt;'Master Linear Model'!$B$8, (10^((O294-'Master Linear Model'!$B$2)/'Master Linear Model'!$A$2)),('Master Linear Model'!$B$7/2))</f>
        <v>231.67459865478202</v>
      </c>
      <c r="U294" s="193">
        <f>IF(P294&lt;'Master Linear Model'!$B$8, (10^((P294-'Master Linear Model'!$B$2)/'Master Linear Model'!$A$2)),('Master Linear Model'!$B$7/2))</f>
        <v>102.60875721288262</v>
      </c>
      <c r="V294" s="194">
        <f>AVERAGE(T294:U294)</f>
        <v>167.14167793383231</v>
      </c>
      <c r="W294" s="194">
        <f>STDEV(T294:U294)</f>
        <v>91.263331703114801</v>
      </c>
      <c r="X294" s="194">
        <f>V294/M294</f>
        <v>33.428335586766465</v>
      </c>
      <c r="Y294" s="194">
        <f>W294/M294</f>
        <v>18.252666340622959</v>
      </c>
      <c r="Z294" s="194">
        <f>(X294*L294)/I294</f>
        <v>22.285557057844311</v>
      </c>
      <c r="AA294" s="194">
        <f>(Y294*L294)/I294</f>
        <v>12.168444227081972</v>
      </c>
      <c r="AB294" s="194">
        <f>Z294*100</f>
        <v>2228.5557057844312</v>
      </c>
      <c r="AC294" s="194">
        <f>AA294*100</f>
        <v>1216.8444227081973</v>
      </c>
      <c r="AF294" t="s">
        <v>1110</v>
      </c>
      <c r="AH294" s="64" t="s">
        <v>44</v>
      </c>
      <c r="AI294" s="64" t="s">
        <v>44</v>
      </c>
      <c r="AJ294" s="200">
        <v>69.205626899999999</v>
      </c>
    </row>
    <row r="295" spans="1:36">
      <c r="A295" s="64" t="s">
        <v>1052</v>
      </c>
      <c r="B295" s="67" t="s">
        <v>42</v>
      </c>
      <c r="C295" s="80">
        <v>44439</v>
      </c>
      <c r="D295" s="80">
        <v>44439</v>
      </c>
      <c r="E295" s="67" t="s">
        <v>142</v>
      </c>
      <c r="F295" s="67"/>
      <c r="G295" s="67" t="s">
        <v>154</v>
      </c>
      <c r="H295" s="4" t="s">
        <v>45</v>
      </c>
      <c r="I295" s="67">
        <v>150</v>
      </c>
      <c r="J295" s="5">
        <v>44439</v>
      </c>
      <c r="K295" s="37" t="s">
        <v>46</v>
      </c>
      <c r="L295" s="4">
        <v>100</v>
      </c>
      <c r="M295" s="67">
        <v>5</v>
      </c>
      <c r="N295" s="5">
        <v>44441</v>
      </c>
      <c r="O295" s="4">
        <v>37.119999999999997</v>
      </c>
      <c r="P295" s="4">
        <v>35.01</v>
      </c>
      <c r="Q295" s="4">
        <v>38.96</v>
      </c>
      <c r="R295" s="4">
        <v>36.729999999999997</v>
      </c>
      <c r="T295" s="193">
        <f>IF(O295&lt;'Master Linear Model'!$B$8, (10^((O295-'Master Linear Model'!$B$2)/'Master Linear Model'!$A$2)),('Master Linear Model'!$B$7/2))</f>
        <v>10</v>
      </c>
      <c r="U295" s="193">
        <f>IF(P295&lt;'Master Linear Model'!$B$8, (10^((P295-'Master Linear Model'!$B$2)/'Master Linear Model'!$A$2)),('Master Linear Model'!$B$7/2))</f>
        <v>33.991239124040447</v>
      </c>
      <c r="V295" s="194">
        <f>AVERAGE(T295:U295)</f>
        <v>21.995619562020224</v>
      </c>
      <c r="W295" s="194">
        <f>STDEV(T295:U295)</f>
        <v>16.964367873677009</v>
      </c>
      <c r="X295" s="194">
        <f>V295/M295</f>
        <v>4.3991239124040451</v>
      </c>
      <c r="Y295" s="194">
        <f>W295/M295</f>
        <v>3.3928735747354017</v>
      </c>
      <c r="Z295" s="194">
        <f>(X295*L295)/I295</f>
        <v>2.9327492749360302</v>
      </c>
      <c r="AA295" s="194">
        <f>(Y295*L295)/I295</f>
        <v>2.2619157164902677</v>
      </c>
      <c r="AB295" s="194">
        <f>Z295*100</f>
        <v>293.274927493603</v>
      </c>
      <c r="AC295" s="194">
        <f>AA295*100</f>
        <v>226.19157164902677</v>
      </c>
      <c r="AF295" t="s">
        <v>1110</v>
      </c>
      <c r="AH295" s="64" t="s">
        <v>44</v>
      </c>
      <c r="AI295" s="64" t="s">
        <v>44</v>
      </c>
      <c r="AJ295" s="200">
        <v>69.205626899999999</v>
      </c>
    </row>
    <row r="296" spans="1:36">
      <c r="A296" s="64" t="s">
        <v>1056</v>
      </c>
      <c r="B296" s="67" t="s">
        <v>42</v>
      </c>
      <c r="C296" s="80">
        <v>44439</v>
      </c>
      <c r="D296" s="80">
        <v>44439</v>
      </c>
      <c r="E296" s="67" t="s">
        <v>142</v>
      </c>
      <c r="F296" s="67"/>
      <c r="G296" s="67" t="s">
        <v>154</v>
      </c>
      <c r="H296" s="4" t="s">
        <v>45</v>
      </c>
      <c r="I296" s="67">
        <v>150</v>
      </c>
      <c r="J296" s="5">
        <v>44439</v>
      </c>
      <c r="K296" s="37" t="s">
        <v>46</v>
      </c>
      <c r="L296" s="4">
        <v>100</v>
      </c>
      <c r="M296" s="67">
        <v>5</v>
      </c>
      <c r="N296" s="5">
        <v>44440</v>
      </c>
      <c r="O296" s="4">
        <v>33.979999999999997</v>
      </c>
      <c r="P296" s="4">
        <v>33.65</v>
      </c>
      <c r="Q296" s="4">
        <v>35.14</v>
      </c>
      <c r="R296" s="4">
        <v>35.049999999999997</v>
      </c>
      <c r="T296" s="193">
        <f>IF(O296&lt;'Master Linear Model'!$B$8, (10^((O296-'Master Linear Model'!$B$2)/'Master Linear Model'!$A$2)),('Master Linear Model'!$B$7/2))</f>
        <v>65.128912632683424</v>
      </c>
      <c r="U296" s="193">
        <f>IF(P296&lt;'Master Linear Model'!$B$8, (10^((P296-'Master Linear Model'!$B$2)/'Master Linear Model'!$A$2)),('Master Linear Model'!$B$7/2))</f>
        <v>80.214648690149232</v>
      </c>
      <c r="V296" s="194">
        <f>AVERAGE(T296:U296)</f>
        <v>72.671780661416335</v>
      </c>
      <c r="W296" s="194">
        <f>STDEV(T296:U296)</f>
        <v>10.667226265424469</v>
      </c>
      <c r="X296" s="194">
        <f>V296/M296</f>
        <v>14.534356132283268</v>
      </c>
      <c r="Y296" s="194">
        <f>W296/M296</f>
        <v>2.133445253084894</v>
      </c>
      <c r="Z296" s="194">
        <f>(X296*L296)/I296</f>
        <v>9.6895707548555112</v>
      </c>
      <c r="AA296" s="194">
        <f>(Y296*L296)/I296</f>
        <v>1.4222968353899295</v>
      </c>
      <c r="AB296" s="194">
        <f>Z296*100</f>
        <v>968.95707548555117</v>
      </c>
      <c r="AC296" s="194">
        <f>AA296*100</f>
        <v>142.22968353899296</v>
      </c>
      <c r="AF296" t="s">
        <v>184</v>
      </c>
      <c r="AH296" s="64" t="s">
        <v>44</v>
      </c>
      <c r="AI296" s="64" t="s">
        <v>44</v>
      </c>
      <c r="AJ296" s="200">
        <v>66.106135699999996</v>
      </c>
    </row>
    <row r="297" spans="1:36">
      <c r="A297" s="64" t="s">
        <v>1058</v>
      </c>
      <c r="B297" s="37" t="s">
        <v>42</v>
      </c>
      <c r="C297" s="80">
        <v>44439</v>
      </c>
      <c r="D297" s="80">
        <v>44439</v>
      </c>
      <c r="E297" s="67" t="s">
        <v>142</v>
      </c>
      <c r="F297" s="67"/>
      <c r="G297" s="67" t="s">
        <v>154</v>
      </c>
      <c r="H297" s="4" t="s">
        <v>45</v>
      </c>
      <c r="I297" s="67">
        <v>150</v>
      </c>
      <c r="J297" s="5">
        <v>44439</v>
      </c>
      <c r="K297" s="37" t="s">
        <v>46</v>
      </c>
      <c r="L297" s="4">
        <v>100</v>
      </c>
      <c r="M297" s="67">
        <v>5</v>
      </c>
      <c r="N297" s="5">
        <v>44441</v>
      </c>
      <c r="O297" s="4">
        <v>33.270000000000003</v>
      </c>
      <c r="P297" s="4">
        <v>33.28</v>
      </c>
      <c r="Q297" s="4">
        <v>37.44</v>
      </c>
      <c r="R297" s="4">
        <v>37.28</v>
      </c>
      <c r="T297" s="193">
        <f>IF(O297&lt;'Master Linear Model'!$B$8, (10^((O297-'Master Linear Model'!$B$2)/'Master Linear Model'!$A$2)),('Master Linear Model'!$B$7/2))</f>
        <v>101.9630020267075</v>
      </c>
      <c r="U297" s="193">
        <f>IF(P297&lt;'Master Linear Model'!$B$8, (10^((P297-'Master Linear Model'!$B$2)/'Master Linear Model'!$A$2)),('Master Linear Model'!$B$7/2))</f>
        <v>101.32131081881117</v>
      </c>
      <c r="V297" s="194">
        <f>AVERAGE(T297:U297)</f>
        <v>101.64215642275934</v>
      </c>
      <c r="W297" s="194">
        <f>STDEV(T297:U297)</f>
        <v>0.45374420453128106</v>
      </c>
      <c r="X297" s="194">
        <f>V297/M297</f>
        <v>20.328431284551868</v>
      </c>
      <c r="Y297" s="194">
        <f>W297/M297</f>
        <v>9.0748840906256206E-2</v>
      </c>
      <c r="Z297" s="194">
        <f>(X297*L297)/I297</f>
        <v>13.552287523034579</v>
      </c>
      <c r="AA297" s="194">
        <f>(Y297*L297)/I297</f>
        <v>6.0499227270837466E-2</v>
      </c>
      <c r="AB297" s="194">
        <f>Z297*100</f>
        <v>1355.2287523034579</v>
      </c>
      <c r="AC297" s="194">
        <f>AA297*100</f>
        <v>6.0499227270837466</v>
      </c>
      <c r="AF297" t="s">
        <v>181</v>
      </c>
      <c r="AH297" s="64" t="s">
        <v>44</v>
      </c>
      <c r="AI297" s="64" t="s">
        <v>44</v>
      </c>
      <c r="AJ297" s="200">
        <v>79.049216900000005</v>
      </c>
    </row>
    <row r="298" spans="1:36">
      <c r="A298" s="64" t="s">
        <v>1064</v>
      </c>
      <c r="B298" s="67" t="s">
        <v>42</v>
      </c>
      <c r="C298" s="80">
        <v>44439</v>
      </c>
      <c r="D298" s="80">
        <v>44439</v>
      </c>
      <c r="E298" s="67" t="s">
        <v>142</v>
      </c>
      <c r="F298" s="67"/>
      <c r="G298" s="67" t="s">
        <v>154</v>
      </c>
      <c r="H298" s="4" t="s">
        <v>45</v>
      </c>
      <c r="I298" s="67">
        <v>150</v>
      </c>
      <c r="J298" s="5">
        <v>44439</v>
      </c>
      <c r="K298" s="37" t="s">
        <v>46</v>
      </c>
      <c r="L298" s="4">
        <v>100</v>
      </c>
      <c r="M298" s="67">
        <v>5</v>
      </c>
      <c r="N298" s="5">
        <v>44441</v>
      </c>
      <c r="O298" s="4">
        <v>37.020000000000003</v>
      </c>
      <c r="P298" s="4">
        <v>37.270000000000003</v>
      </c>
      <c r="Q298" s="4">
        <v>36.24</v>
      </c>
      <c r="R298" s="4">
        <v>37.840000000000003</v>
      </c>
      <c r="T298" s="193">
        <f>IF(O298&lt;'Master Linear Model'!$B$8, (10^((O298-'Master Linear Model'!$B$2)/'Master Linear Model'!$A$2)),('Master Linear Model'!$B$7/2))</f>
        <v>10</v>
      </c>
      <c r="U298" s="193">
        <f>IF(P298&lt;'Master Linear Model'!$B$8, (10^((P298-'Master Linear Model'!$B$2)/'Master Linear Model'!$A$2)),('Master Linear Model'!$B$7/2))</f>
        <v>10</v>
      </c>
      <c r="V298" s="194">
        <f>AVERAGE(T298:U298)</f>
        <v>10</v>
      </c>
      <c r="W298" s="194">
        <f>STDEV(T298:U298)</f>
        <v>0</v>
      </c>
      <c r="X298" s="194">
        <f>V298/M298</f>
        <v>2</v>
      </c>
      <c r="Y298" s="194">
        <f>W298/M298</f>
        <v>0</v>
      </c>
      <c r="Z298" s="194">
        <f>(X298*L298)/I298</f>
        <v>1.3333333333333333</v>
      </c>
      <c r="AA298" s="194">
        <f>(Y298*L298)/I298</f>
        <v>0</v>
      </c>
      <c r="AB298" s="194">
        <f>Z298*100</f>
        <v>133.33333333333331</v>
      </c>
      <c r="AC298" s="194">
        <f>AA298*100</f>
        <v>0</v>
      </c>
      <c r="AF298" t="s">
        <v>1110</v>
      </c>
      <c r="AH298" s="64" t="s">
        <v>44</v>
      </c>
      <c r="AI298" s="64" t="s">
        <v>44</v>
      </c>
      <c r="AJ298" s="200">
        <v>69.205626899999999</v>
      </c>
    </row>
    <row r="299" spans="1:36">
      <c r="A299" s="64" t="s">
        <v>1047</v>
      </c>
      <c r="B299" s="67" t="s">
        <v>42</v>
      </c>
      <c r="C299" s="5">
        <v>44439</v>
      </c>
      <c r="D299" s="5">
        <v>44439</v>
      </c>
      <c r="E299" s="37" t="s">
        <v>50</v>
      </c>
      <c r="F299" s="37"/>
      <c r="G299" s="67" t="s">
        <v>154</v>
      </c>
      <c r="H299" s="4" t="s">
        <v>45</v>
      </c>
      <c r="I299" s="67">
        <v>40</v>
      </c>
      <c r="J299" s="5">
        <v>44439</v>
      </c>
      <c r="K299" s="37" t="s">
        <v>50</v>
      </c>
      <c r="L299" s="4">
        <v>60</v>
      </c>
      <c r="M299" s="67">
        <v>5</v>
      </c>
      <c r="N299" s="5">
        <v>44440</v>
      </c>
      <c r="O299" s="4">
        <v>31.82</v>
      </c>
      <c r="P299" s="4">
        <v>32.36</v>
      </c>
      <c r="Q299" s="4">
        <v>29.94</v>
      </c>
      <c r="R299" s="4">
        <v>30.85</v>
      </c>
      <c r="T299" s="193">
        <f>IF(O299&lt;'Master Linear Model'!$B$8, (10^((O299-'Master Linear Model'!$B$2)/'Master Linear Model'!$A$2)),('Master Linear Model'!$B$7/2))</f>
        <v>254.6863255216511</v>
      </c>
      <c r="U299" s="193">
        <f>IF(P299&lt;'Master Linear Model'!$B$8, (10^((P299-'Master Linear Model'!$B$2)/'Master Linear Model'!$A$2)),('Master Linear Model'!$B$7/2))</f>
        <v>181.11218814363986</v>
      </c>
      <c r="V299" s="194">
        <f>AVERAGE(T299:U299)</f>
        <v>217.89925683264548</v>
      </c>
      <c r="W299" s="194">
        <f>STDEV(T299:U299)</f>
        <v>52.024771459942357</v>
      </c>
      <c r="X299" s="194">
        <f>V299/M299</f>
        <v>43.579851366529098</v>
      </c>
      <c r="Y299" s="194">
        <f>W299/M299</f>
        <v>10.404954291988471</v>
      </c>
      <c r="Z299" s="194">
        <f>(X299*L299)/I299</f>
        <v>65.369777049793655</v>
      </c>
      <c r="AA299" s="194">
        <f>(Y299*L299)/I299</f>
        <v>15.607431437982706</v>
      </c>
      <c r="AB299" s="194">
        <f>Z299*100</f>
        <v>6536.9777049793656</v>
      </c>
      <c r="AC299" s="194">
        <f>AA299*100</f>
        <v>1560.7431437982707</v>
      </c>
      <c r="AF299" t="s">
        <v>184</v>
      </c>
      <c r="AH299" s="64" t="s">
        <v>44</v>
      </c>
      <c r="AI299" s="64" t="s">
        <v>44</v>
      </c>
      <c r="AJ299" s="200">
        <v>66.106135699999996</v>
      </c>
    </row>
    <row r="300" spans="1:36">
      <c r="A300" s="64" t="s">
        <v>1050</v>
      </c>
      <c r="B300" s="67" t="s">
        <v>42</v>
      </c>
      <c r="C300" s="5">
        <v>44439</v>
      </c>
      <c r="D300" s="5">
        <v>44439</v>
      </c>
      <c r="E300" s="37" t="s">
        <v>50</v>
      </c>
      <c r="F300" s="37"/>
      <c r="G300" s="67" t="s">
        <v>154</v>
      </c>
      <c r="H300" s="4" t="s">
        <v>45</v>
      </c>
      <c r="I300" s="67">
        <v>40</v>
      </c>
      <c r="J300" s="5">
        <v>44439</v>
      </c>
      <c r="K300" s="37" t="s">
        <v>50</v>
      </c>
      <c r="L300" s="4">
        <v>60</v>
      </c>
      <c r="M300" s="67">
        <v>5</v>
      </c>
      <c r="N300" s="5">
        <v>44441</v>
      </c>
      <c r="O300" s="4">
        <v>33.700000000000003</v>
      </c>
      <c r="P300" s="4">
        <v>33.07</v>
      </c>
      <c r="Q300" s="4">
        <v>28.16</v>
      </c>
      <c r="R300" s="4">
        <v>27.84</v>
      </c>
      <c r="T300" s="193">
        <f>IF(O300&lt;'Master Linear Model'!$B$8, (10^((O300-'Master Linear Model'!$B$2)/'Master Linear Model'!$A$2)),('Master Linear Model'!$B$7/2))</f>
        <v>77.722116089902812</v>
      </c>
      <c r="U300" s="193">
        <f>IF(P300&lt;'Master Linear Model'!$B$8, (10^((P300-'Master Linear Model'!$B$2)/'Master Linear Model'!$A$2)),('Master Linear Model'!$B$7/2))</f>
        <v>115.68549026470926</v>
      </c>
      <c r="V300" s="194">
        <f>AVERAGE(T300:U300)</f>
        <v>96.703803177306042</v>
      </c>
      <c r="W300" s="194">
        <f>STDEV(T300:U300)</f>
        <v>26.844159315727829</v>
      </c>
      <c r="X300" s="194">
        <f>V300/M300</f>
        <v>19.340760635461208</v>
      </c>
      <c r="Y300" s="194">
        <f>W300/M300</f>
        <v>5.3688318631455658</v>
      </c>
      <c r="Z300" s="194">
        <f>(X300*L300)/I300</f>
        <v>29.011140953191813</v>
      </c>
      <c r="AA300" s="194">
        <f>(Y300*L300)/I300</f>
        <v>8.0532477947183487</v>
      </c>
      <c r="AB300" s="194">
        <f>Z300*100</f>
        <v>2901.1140953191812</v>
      </c>
      <c r="AC300" s="194">
        <f>AA300*100</f>
        <v>805.32477947183486</v>
      </c>
      <c r="AF300" t="s">
        <v>1110</v>
      </c>
      <c r="AH300" s="64" t="s">
        <v>44</v>
      </c>
      <c r="AI300" s="64" t="s">
        <v>44</v>
      </c>
      <c r="AJ300" s="200">
        <v>69.205626899999999</v>
      </c>
    </row>
    <row r="301" spans="1:36">
      <c r="A301" s="64" t="s">
        <v>1052</v>
      </c>
      <c r="B301" s="67" t="s">
        <v>42</v>
      </c>
      <c r="C301" s="5">
        <v>44439</v>
      </c>
      <c r="D301" s="5">
        <v>44439</v>
      </c>
      <c r="E301" s="37" t="s">
        <v>50</v>
      </c>
      <c r="F301" s="37"/>
      <c r="G301" s="67" t="s">
        <v>154</v>
      </c>
      <c r="H301" s="4" t="s">
        <v>45</v>
      </c>
      <c r="I301" s="67">
        <v>40</v>
      </c>
      <c r="J301" s="5">
        <v>44439</v>
      </c>
      <c r="K301" s="37" t="s">
        <v>50</v>
      </c>
      <c r="L301" s="4">
        <v>60</v>
      </c>
      <c r="M301" s="67">
        <v>5</v>
      </c>
      <c r="N301" s="5">
        <v>44441</v>
      </c>
      <c r="O301" s="4">
        <v>30.47</v>
      </c>
      <c r="P301" s="4">
        <v>30.23</v>
      </c>
      <c r="Q301" s="4">
        <v>31.13</v>
      </c>
      <c r="R301" s="4">
        <v>30.46</v>
      </c>
      <c r="T301" s="193">
        <f>IF(O301&lt;'Master Linear Model'!$B$8, (10^((O301-'Master Linear Model'!$B$2)/'Master Linear Model'!$A$2)),('Master Linear Model'!$B$7/2))</f>
        <v>597.24222240954612</v>
      </c>
      <c r="U301" s="193">
        <f>IF(P301&lt;'Master Linear Model'!$B$8, (10^((P301-'Master Linear Model'!$B$2)/'Master Linear Model'!$A$2)),('Master Linear Model'!$B$7/2))</f>
        <v>694.95076322378895</v>
      </c>
      <c r="V301" s="194">
        <f>AVERAGE(T301:U301)</f>
        <v>646.09649281666748</v>
      </c>
      <c r="W301" s="194">
        <f>STDEV(T301:U301)</f>
        <v>69.090371789593661</v>
      </c>
      <c r="X301" s="194">
        <f>V301/M301</f>
        <v>129.2192985633335</v>
      </c>
      <c r="Y301" s="194">
        <f>W301/M301</f>
        <v>13.818074357918732</v>
      </c>
      <c r="Z301" s="194">
        <f>(X301*L301)/I301</f>
        <v>193.82894784500024</v>
      </c>
      <c r="AA301" s="194">
        <f>(Y301*L301)/I301</f>
        <v>20.727111536878098</v>
      </c>
      <c r="AB301" s="194">
        <f>Z301*100</f>
        <v>19382.894784500026</v>
      </c>
      <c r="AC301" s="194">
        <f>AA301*100</f>
        <v>2072.7111536878097</v>
      </c>
      <c r="AF301" t="s">
        <v>1110</v>
      </c>
      <c r="AH301" s="64" t="s">
        <v>44</v>
      </c>
      <c r="AI301" s="64" t="s">
        <v>44</v>
      </c>
      <c r="AJ301" s="200">
        <v>69.205626899999999</v>
      </c>
    </row>
    <row r="302" spans="1:36">
      <c r="A302" s="64" t="s">
        <v>1056</v>
      </c>
      <c r="B302" s="67" t="s">
        <v>42</v>
      </c>
      <c r="C302" s="5">
        <v>44439</v>
      </c>
      <c r="D302" s="5">
        <v>44439</v>
      </c>
      <c r="E302" s="37" t="s">
        <v>50</v>
      </c>
      <c r="F302" s="37"/>
      <c r="G302" s="67" t="s">
        <v>154</v>
      </c>
      <c r="H302" s="4" t="s">
        <v>45</v>
      </c>
      <c r="I302" s="67">
        <v>40</v>
      </c>
      <c r="J302" s="5">
        <v>44439</v>
      </c>
      <c r="K302" s="37" t="s">
        <v>50</v>
      </c>
      <c r="L302" s="4">
        <v>60</v>
      </c>
      <c r="M302" s="67">
        <v>5</v>
      </c>
      <c r="N302" s="5">
        <v>44440</v>
      </c>
      <c r="O302" s="4">
        <v>33.15</v>
      </c>
      <c r="P302" s="4">
        <v>33.119999999999997</v>
      </c>
      <c r="Q302" s="4">
        <v>29.41</v>
      </c>
      <c r="R302" s="4">
        <v>29.5</v>
      </c>
      <c r="T302" s="193">
        <f>IF(O302&lt;'Master Linear Model'!$B$8, (10^((O302-'Master Linear Model'!$B$2)/'Master Linear Model'!$A$2)),('Master Linear Model'!$B$7/2))</f>
        <v>109.98776581565285</v>
      </c>
      <c r="U302" s="193">
        <f>IF(P302&lt;'Master Linear Model'!$B$8, (10^((P302-'Master Linear Model'!$B$2)/'Master Linear Model'!$A$2)),('Master Linear Model'!$B$7/2))</f>
        <v>112.09076211257253</v>
      </c>
      <c r="V302" s="194">
        <f>AVERAGE(T302:U302)</f>
        <v>111.03926396411269</v>
      </c>
      <c r="W302" s="194">
        <f>STDEV(T302:U302)</f>
        <v>1.487042942362107</v>
      </c>
      <c r="X302" s="194">
        <f>V302/M302</f>
        <v>22.207852792822539</v>
      </c>
      <c r="Y302" s="194">
        <f>W302/M302</f>
        <v>0.29740858847242141</v>
      </c>
      <c r="Z302" s="194">
        <f>(X302*L302)/I302</f>
        <v>33.311779189233803</v>
      </c>
      <c r="AA302" s="194">
        <f>(Y302*L302)/I302</f>
        <v>0.44611288270863209</v>
      </c>
      <c r="AB302" s="194">
        <f>Z302*100</f>
        <v>3331.1779189233803</v>
      </c>
      <c r="AC302" s="194">
        <f>AA302*100</f>
        <v>44.611288270863206</v>
      </c>
      <c r="AF302" t="s">
        <v>184</v>
      </c>
      <c r="AH302" s="64" t="s">
        <v>44</v>
      </c>
      <c r="AI302" s="64" t="s">
        <v>44</v>
      </c>
      <c r="AJ302" s="200">
        <v>66.106135699999996</v>
      </c>
    </row>
    <row r="303" spans="1:36">
      <c r="A303" s="64" t="s">
        <v>1058</v>
      </c>
      <c r="B303" s="37" t="s">
        <v>42</v>
      </c>
      <c r="C303" s="5">
        <v>44439</v>
      </c>
      <c r="D303" s="5">
        <v>44439</v>
      </c>
      <c r="E303" s="37" t="s">
        <v>50</v>
      </c>
      <c r="F303" s="37"/>
      <c r="G303" s="67" t="s">
        <v>154</v>
      </c>
      <c r="H303" s="4" t="s">
        <v>45</v>
      </c>
      <c r="I303" s="67">
        <v>40</v>
      </c>
      <c r="J303" s="5">
        <v>44439</v>
      </c>
      <c r="K303" s="37" t="s">
        <v>50</v>
      </c>
      <c r="L303" s="4">
        <v>60</v>
      </c>
      <c r="M303" s="67">
        <v>5</v>
      </c>
      <c r="N303" s="5">
        <v>44441</v>
      </c>
      <c r="O303" s="4">
        <v>34.28</v>
      </c>
      <c r="P303" s="4">
        <v>34.81</v>
      </c>
      <c r="Q303" s="4">
        <v>30.41</v>
      </c>
      <c r="R303" s="4">
        <v>30.34</v>
      </c>
      <c r="T303" s="193">
        <f>IF(O303&lt;'Master Linear Model'!$B$8, (10^((O303-'Master Linear Model'!$B$2)/'Master Linear Model'!$A$2)),('Master Linear Model'!$B$7/2))</f>
        <v>53.891393150005221</v>
      </c>
      <c r="U303" s="193">
        <f>IF(P303&lt;'Master Linear Model'!$B$8, (10^((P303-'Master Linear Model'!$B$2)/'Master Linear Model'!$A$2)),('Master Linear Model'!$B$7/2))</f>
        <v>38.565882571205293</v>
      </c>
      <c r="V303" s="194">
        <f>AVERAGE(T303:U303)</f>
        <v>46.228637860605261</v>
      </c>
      <c r="W303" s="194">
        <f>STDEV(T303:U303)</f>
        <v>10.836772455415607</v>
      </c>
      <c r="X303" s="194">
        <f>V303/M303</f>
        <v>9.2457275721210515</v>
      </c>
      <c r="Y303" s="194">
        <f>W303/M303</f>
        <v>2.1673544910831213</v>
      </c>
      <c r="Z303" s="194">
        <f>(X303*L303)/I303</f>
        <v>13.868591358181579</v>
      </c>
      <c r="AA303" s="194">
        <f>(Y303*L303)/I303</f>
        <v>3.2510317366246815</v>
      </c>
      <c r="AB303" s="194">
        <f>Z303*100</f>
        <v>1386.8591358181579</v>
      </c>
      <c r="AC303" s="194">
        <f>AA303*100</f>
        <v>325.10317366246812</v>
      </c>
      <c r="AF303" t="s">
        <v>181</v>
      </c>
      <c r="AH303" s="64" t="s">
        <v>44</v>
      </c>
      <c r="AI303" s="64" t="s">
        <v>44</v>
      </c>
      <c r="AJ303" s="200">
        <v>79.049216900000005</v>
      </c>
    </row>
    <row r="304" spans="1:36" s="31" customFormat="1">
      <c r="A304" s="76" t="s">
        <v>1064</v>
      </c>
      <c r="B304" s="77" t="s">
        <v>42</v>
      </c>
      <c r="C304" s="29">
        <v>44439</v>
      </c>
      <c r="D304" s="29">
        <v>44439</v>
      </c>
      <c r="E304" s="41" t="s">
        <v>50</v>
      </c>
      <c r="F304" s="41"/>
      <c r="G304" s="41" t="s">
        <v>154</v>
      </c>
      <c r="H304" s="188" t="s">
        <v>45</v>
      </c>
      <c r="I304" s="77">
        <v>40</v>
      </c>
      <c r="J304" s="29">
        <v>44439</v>
      </c>
      <c r="K304" s="41" t="s">
        <v>50</v>
      </c>
      <c r="L304" s="28">
        <v>60</v>
      </c>
      <c r="M304" s="67">
        <v>5</v>
      </c>
      <c r="N304" s="29">
        <v>44441</v>
      </c>
      <c r="O304" s="41" t="s">
        <v>47</v>
      </c>
      <c r="P304" s="41" t="s">
        <v>47</v>
      </c>
      <c r="Q304" s="28">
        <v>26.48</v>
      </c>
      <c r="R304" s="28">
        <v>28.21</v>
      </c>
      <c r="S304" s="27"/>
      <c r="T304" s="193">
        <f>IF(O304&lt;'Master Linear Model'!$B$8, (10^((O304-'Master Linear Model'!$B$2)/'Master Linear Model'!$A$2)),('Master Linear Model'!$B$7/2))</f>
        <v>10</v>
      </c>
      <c r="U304" s="193">
        <f>IF(P304&lt;'Master Linear Model'!$B$8, (10^((P304-'Master Linear Model'!$B$2)/'Master Linear Model'!$A$2)),('Master Linear Model'!$B$7/2))</f>
        <v>10</v>
      </c>
      <c r="V304" s="194">
        <f>AVERAGE(T304:U304)</f>
        <v>10</v>
      </c>
      <c r="W304" s="194">
        <f>STDEV(T304:U304)</f>
        <v>0</v>
      </c>
      <c r="X304" s="194">
        <f>V304/M304</f>
        <v>2</v>
      </c>
      <c r="Y304" s="194">
        <f>W304/M304</f>
        <v>0</v>
      </c>
      <c r="Z304" s="194">
        <f>(X304*L304)/I304</f>
        <v>3</v>
      </c>
      <c r="AA304" s="194">
        <f>(Y304*L304)/I304</f>
        <v>0</v>
      </c>
      <c r="AB304" s="194">
        <f>Z304*100</f>
        <v>300</v>
      </c>
      <c r="AC304" s="194">
        <f>AA304*100</f>
        <v>0</v>
      </c>
      <c r="AF304" s="31" t="s">
        <v>1110</v>
      </c>
      <c r="AH304" s="64" t="s">
        <v>44</v>
      </c>
      <c r="AI304" s="64" t="s">
        <v>44</v>
      </c>
      <c r="AJ304" s="200">
        <v>69.205626899999999</v>
      </c>
    </row>
    <row r="305" spans="1:36">
      <c r="A305" s="36" t="s">
        <v>1047</v>
      </c>
      <c r="B305" s="37" t="s">
        <v>42</v>
      </c>
      <c r="C305" s="5">
        <v>44453</v>
      </c>
      <c r="D305" s="5">
        <v>44453</v>
      </c>
      <c r="E305" s="37" t="s">
        <v>142</v>
      </c>
      <c r="F305" s="37"/>
      <c r="G305" s="187" t="s">
        <v>154</v>
      </c>
      <c r="H305" s="4" t="s">
        <v>45</v>
      </c>
      <c r="I305" s="4">
        <v>150</v>
      </c>
      <c r="J305" s="5">
        <v>44453</v>
      </c>
      <c r="K305" s="37" t="s">
        <v>46</v>
      </c>
      <c r="L305" s="4">
        <v>100</v>
      </c>
      <c r="M305" s="67">
        <v>5</v>
      </c>
      <c r="N305" s="5">
        <v>44454</v>
      </c>
      <c r="O305" s="4">
        <v>31.18</v>
      </c>
      <c r="P305" s="4">
        <v>31.34</v>
      </c>
      <c r="Q305" s="4">
        <v>32</v>
      </c>
      <c r="R305" s="4">
        <v>31.78</v>
      </c>
      <c r="T305" s="193">
        <f>IF(O305&lt;'Master Linear Model'!$B$8, (10^((O305-'Master Linear Model'!$B$2)/'Master Linear Model'!$A$2)),('Master Linear Model'!$B$7/2))</f>
        <v>381.48873366510168</v>
      </c>
      <c r="U305" s="193">
        <f>IF(P305&lt;'Master Linear Model'!$B$8, (10^((P305-'Master Linear Model'!$B$2)/'Master Linear Model'!$A$2)),('Master Linear Model'!$B$7/2))</f>
        <v>344.8360759536759</v>
      </c>
      <c r="V305" s="194">
        <f>AVERAGE(T305:U305)</f>
        <v>363.16240480938882</v>
      </c>
      <c r="W305" s="194">
        <f>STDEV(T305:U305)</f>
        <v>25.917342816258568</v>
      </c>
      <c r="X305" s="194">
        <f>V305/M305</f>
        <v>72.632480961877761</v>
      </c>
      <c r="Y305" s="194">
        <f>W305/M305</f>
        <v>5.1834685632517132</v>
      </c>
      <c r="Z305" s="194">
        <f>(X305*L305)/I305</f>
        <v>48.421653974585176</v>
      </c>
      <c r="AA305" s="194">
        <f>(Y305*L305)/I305</f>
        <v>3.4556457088344752</v>
      </c>
      <c r="AB305" s="194">
        <f>Z305*100</f>
        <v>4842.1653974585179</v>
      </c>
      <c r="AC305" s="194">
        <f>AA305*100</f>
        <v>345.56457088344752</v>
      </c>
      <c r="AF305" t="s">
        <v>1111</v>
      </c>
      <c r="AH305" s="64" t="s">
        <v>44</v>
      </c>
      <c r="AI305" s="64" t="s">
        <v>44</v>
      </c>
      <c r="AJ305" s="200">
        <v>133.30153000000001</v>
      </c>
    </row>
    <row r="306" spans="1:36">
      <c r="A306" s="36" t="s">
        <v>1050</v>
      </c>
      <c r="B306" s="37" t="s">
        <v>42</v>
      </c>
      <c r="C306" s="5">
        <v>44453</v>
      </c>
      <c r="D306" s="5">
        <v>44453</v>
      </c>
      <c r="E306" s="37" t="s">
        <v>142</v>
      </c>
      <c r="F306" s="37"/>
      <c r="G306" s="67" t="s">
        <v>154</v>
      </c>
      <c r="H306" s="4" t="s">
        <v>45</v>
      </c>
      <c r="I306" s="4">
        <v>150</v>
      </c>
      <c r="J306" s="5">
        <v>44453</v>
      </c>
      <c r="K306" s="37" t="s">
        <v>46</v>
      </c>
      <c r="L306" s="4">
        <v>100</v>
      </c>
      <c r="M306" s="67">
        <v>5</v>
      </c>
      <c r="N306" s="5">
        <v>44454</v>
      </c>
      <c r="O306" s="4">
        <v>31.66</v>
      </c>
      <c r="P306" s="4">
        <v>32.119999999999997</v>
      </c>
      <c r="Q306" s="4">
        <v>30.68</v>
      </c>
      <c r="R306" s="4">
        <v>30.93</v>
      </c>
      <c r="T306" s="193">
        <f>IF(O306&lt;'Master Linear Model'!$B$8, (10^((O306-'Master Linear Model'!$B$2)/'Master Linear Model'!$A$2)),('Master Linear Model'!$B$7/2))</f>
        <v>281.75695810355029</v>
      </c>
      <c r="U306" s="193">
        <f>IF(P306&lt;'Master Linear Model'!$B$8, (10^((P306-'Master Linear Model'!$B$2)/'Master Linear Model'!$A$2)),('Master Linear Model'!$B$7/2))</f>
        <v>210.74205516107136</v>
      </c>
      <c r="V306" s="194">
        <f>AVERAGE(T306:U306)</f>
        <v>246.24950663231084</v>
      </c>
      <c r="W306" s="194">
        <f>STDEV(T306:U306)</f>
        <v>50.215119435931335</v>
      </c>
      <c r="X306" s="194">
        <f>V306/M306</f>
        <v>49.249901326462165</v>
      </c>
      <c r="Y306" s="194">
        <f>W306/M306</f>
        <v>10.043023887186267</v>
      </c>
      <c r="Z306" s="194">
        <f>(X306*L306)/I306</f>
        <v>32.833267550974782</v>
      </c>
      <c r="AA306" s="194">
        <f>(Y306*L306)/I306</f>
        <v>6.6953492581241782</v>
      </c>
      <c r="AB306" s="194">
        <f>Z306*100</f>
        <v>3283.3267550974783</v>
      </c>
      <c r="AC306" s="194">
        <f>AA306*100</f>
        <v>669.53492581241778</v>
      </c>
      <c r="AF306" t="s">
        <v>198</v>
      </c>
      <c r="AH306" s="64" t="s">
        <v>44</v>
      </c>
      <c r="AI306" s="64" t="s">
        <v>44</v>
      </c>
      <c r="AJ306" s="200">
        <v>88.082514599999996</v>
      </c>
    </row>
    <row r="307" spans="1:36">
      <c r="A307" s="36" t="s">
        <v>1052</v>
      </c>
      <c r="B307" s="37" t="s">
        <v>42</v>
      </c>
      <c r="C307" s="5">
        <v>44453</v>
      </c>
      <c r="D307" s="5">
        <v>44453</v>
      </c>
      <c r="E307" s="37" t="s">
        <v>142</v>
      </c>
      <c r="F307" s="37"/>
      <c r="G307" s="67" t="s">
        <v>154</v>
      </c>
      <c r="H307" s="4" t="s">
        <v>45</v>
      </c>
      <c r="I307" s="4">
        <v>150</v>
      </c>
      <c r="J307" s="5">
        <v>44453</v>
      </c>
      <c r="K307" s="37" t="s">
        <v>46</v>
      </c>
      <c r="L307" s="4">
        <v>100</v>
      </c>
      <c r="M307" s="67">
        <v>5</v>
      </c>
      <c r="N307" s="5">
        <v>44454</v>
      </c>
      <c r="O307" s="4">
        <v>34.159999999999997</v>
      </c>
      <c r="P307" s="4">
        <v>34.11</v>
      </c>
      <c r="Q307" s="4">
        <v>31.53</v>
      </c>
      <c r="R307" s="4">
        <v>31.18</v>
      </c>
      <c r="T307" s="193">
        <f>IF(O307&lt;'Master Linear Model'!$B$8, (10^((O307-'Master Linear Model'!$B$2)/'Master Linear Model'!$A$2)),('Master Linear Model'!$B$7/2))</f>
        <v>58.1327914188861</v>
      </c>
      <c r="U307" s="193">
        <f>IF(P307&lt;'Master Linear Model'!$B$8, (10^((P307-'Master Linear Model'!$B$2)/'Master Linear Model'!$A$2)),('Master Linear Model'!$B$7/2))</f>
        <v>59.99709832462284</v>
      </c>
      <c r="V307" s="194">
        <f>AVERAGE(T307:U307)</f>
        <v>59.06494487175447</v>
      </c>
      <c r="W307" s="194">
        <f>STDEV(T307:U307)</f>
        <v>1.3182640552593583</v>
      </c>
      <c r="X307" s="194">
        <f>V307/M307</f>
        <v>11.812988974350894</v>
      </c>
      <c r="Y307" s="194">
        <f>W307/M307</f>
        <v>0.26365281105187166</v>
      </c>
      <c r="Z307" s="194">
        <f>(X307*L307)/I307</f>
        <v>7.8753259829005966</v>
      </c>
      <c r="AA307" s="194">
        <f>(Y307*L307)/I307</f>
        <v>0.17576854070124776</v>
      </c>
      <c r="AB307" s="194">
        <f>Z307*100</f>
        <v>787.5325982900597</v>
      </c>
      <c r="AC307" s="194">
        <f>AA307*100</f>
        <v>17.576854070124774</v>
      </c>
      <c r="AF307" t="s">
        <v>1111</v>
      </c>
      <c r="AH307" s="64" t="s">
        <v>44</v>
      </c>
      <c r="AI307" s="64" t="s">
        <v>44</v>
      </c>
      <c r="AJ307" s="200">
        <v>133.30153000000001</v>
      </c>
    </row>
    <row r="308" spans="1:36">
      <c r="A308" s="36" t="s">
        <v>1056</v>
      </c>
      <c r="B308" s="37" t="s">
        <v>42</v>
      </c>
      <c r="C308" s="5">
        <v>44453</v>
      </c>
      <c r="D308" s="5">
        <v>44453</v>
      </c>
      <c r="E308" s="37" t="s">
        <v>142</v>
      </c>
      <c r="F308" s="37"/>
      <c r="G308" s="67" t="s">
        <v>154</v>
      </c>
      <c r="H308" s="4" t="s">
        <v>45</v>
      </c>
      <c r="I308" s="4">
        <v>150</v>
      </c>
      <c r="J308" s="5">
        <v>44453</v>
      </c>
      <c r="K308" s="37" t="s">
        <v>46</v>
      </c>
      <c r="L308" s="4">
        <v>100</v>
      </c>
      <c r="M308" s="67">
        <v>5</v>
      </c>
      <c r="N308" s="5">
        <v>44454</v>
      </c>
      <c r="O308" s="4">
        <v>30.66</v>
      </c>
      <c r="P308" s="4">
        <v>30.29</v>
      </c>
      <c r="Q308" s="4">
        <v>30.76</v>
      </c>
      <c r="R308" s="4">
        <v>31.01</v>
      </c>
      <c r="T308" s="193">
        <f>IF(O308&lt;'Master Linear Model'!$B$8, (10^((O308-'Master Linear Model'!$B$2)/'Master Linear Model'!$A$2)),('Master Linear Model'!$B$7/2))</f>
        <v>529.73179312529578</v>
      </c>
      <c r="U308" s="193">
        <f>IF(P308&lt;'Master Linear Model'!$B$8, (10^((P308-'Master Linear Model'!$B$2)/'Master Linear Model'!$A$2)),('Master Linear Model'!$B$7/2))</f>
        <v>669.11867767670856</v>
      </c>
      <c r="V308" s="194">
        <f>AVERAGE(T308:U308)</f>
        <v>599.42523540100217</v>
      </c>
      <c r="W308" s="194">
        <f>STDEV(T308:U308)</f>
        <v>98.561411274770762</v>
      </c>
      <c r="X308" s="194">
        <f>V308/M308</f>
        <v>119.88504708020044</v>
      </c>
      <c r="Y308" s="194">
        <f>W308/M308</f>
        <v>19.712282254954154</v>
      </c>
      <c r="Z308" s="194">
        <f>(X308*L308)/I308</f>
        <v>79.92336472013362</v>
      </c>
      <c r="AA308" s="194">
        <f>(Y308*L308)/I308</f>
        <v>13.141521503302769</v>
      </c>
      <c r="AB308" s="194">
        <f>Z308*100</f>
        <v>7992.3364720133623</v>
      </c>
      <c r="AC308" s="194">
        <f>AA308*100</f>
        <v>1314.152150330277</v>
      </c>
      <c r="AF308" t="s">
        <v>1111</v>
      </c>
      <c r="AH308" s="64" t="s">
        <v>44</v>
      </c>
      <c r="AI308" s="64" t="s">
        <v>44</v>
      </c>
      <c r="AJ308" s="200">
        <v>133.30153000000001</v>
      </c>
    </row>
    <row r="309" spans="1:36">
      <c r="A309" s="36" t="s">
        <v>1058</v>
      </c>
      <c r="B309" s="37" t="s">
        <v>42</v>
      </c>
      <c r="C309" s="5">
        <v>44453</v>
      </c>
      <c r="D309" s="5">
        <v>44453</v>
      </c>
      <c r="E309" s="37" t="s">
        <v>142</v>
      </c>
      <c r="F309" s="37"/>
      <c r="G309" s="67" t="s">
        <v>154</v>
      </c>
      <c r="H309" s="4" t="s">
        <v>45</v>
      </c>
      <c r="I309" s="4">
        <v>150</v>
      </c>
      <c r="J309" s="5">
        <v>44453</v>
      </c>
      <c r="K309" s="37" t="s">
        <v>46</v>
      </c>
      <c r="L309" s="4">
        <v>100</v>
      </c>
      <c r="M309" s="67">
        <v>5</v>
      </c>
      <c r="N309" s="5">
        <v>44454</v>
      </c>
      <c r="O309" s="4">
        <v>29.78</v>
      </c>
      <c r="P309" s="4">
        <v>29.73</v>
      </c>
      <c r="Q309" s="4">
        <v>31.06</v>
      </c>
      <c r="R309" s="4">
        <v>31.29</v>
      </c>
      <c r="T309" s="193">
        <f>IF(O309&lt;'Master Linear Model'!$B$8, (10^((O309-'Master Linear Model'!$B$2)/'Master Linear Model'!$A$2)),('Master Linear Model'!$B$7/2))</f>
        <v>923.28474776143423</v>
      </c>
      <c r="U309" s="193">
        <f>IF(P309&lt;'Master Linear Model'!$B$8, (10^((P309-'Master Linear Model'!$B$2)/'Master Linear Model'!$A$2)),('Master Linear Model'!$B$7/2))</f>
        <v>952.89430355947104</v>
      </c>
      <c r="V309" s="194">
        <f>AVERAGE(T309:U309)</f>
        <v>938.08952566045264</v>
      </c>
      <c r="W309" s="194">
        <f>STDEV(T309:U309)</f>
        <v>20.937117692713283</v>
      </c>
      <c r="X309" s="194">
        <f>V309/M309</f>
        <v>187.61790513209053</v>
      </c>
      <c r="Y309" s="194">
        <f>W309/M309</f>
        <v>4.1874235385426566</v>
      </c>
      <c r="Z309" s="194">
        <f>(X309*L309)/I309</f>
        <v>125.07860342139368</v>
      </c>
      <c r="AA309" s="194">
        <f>(Y309*L309)/I309</f>
        <v>2.7916156923617712</v>
      </c>
      <c r="AB309" s="194">
        <f>Z309*100</f>
        <v>12507.860342139367</v>
      </c>
      <c r="AC309" s="194">
        <f>AA309*100</f>
        <v>279.16156923617712</v>
      </c>
      <c r="AF309" t="s">
        <v>198</v>
      </c>
      <c r="AH309" s="64" t="s">
        <v>44</v>
      </c>
      <c r="AI309" s="64" t="s">
        <v>44</v>
      </c>
      <c r="AJ309" s="200">
        <v>88.082514599999996</v>
      </c>
    </row>
    <row r="310" spans="1:36">
      <c r="A310" s="40" t="s">
        <v>1064</v>
      </c>
      <c r="B310" s="41" t="s">
        <v>42</v>
      </c>
      <c r="C310" s="29">
        <v>44453</v>
      </c>
      <c r="D310" s="29">
        <v>44453</v>
      </c>
      <c r="E310" s="41" t="s">
        <v>142</v>
      </c>
      <c r="F310" s="41"/>
      <c r="G310" s="41" t="s">
        <v>154</v>
      </c>
      <c r="H310" s="188" t="s">
        <v>45</v>
      </c>
      <c r="I310" s="28">
        <v>150</v>
      </c>
      <c r="J310" s="29">
        <v>44453</v>
      </c>
      <c r="K310" s="41" t="s">
        <v>46</v>
      </c>
      <c r="L310" s="28">
        <v>100</v>
      </c>
      <c r="M310" s="67">
        <v>5</v>
      </c>
      <c r="N310" s="29">
        <v>44454</v>
      </c>
      <c r="O310" s="28">
        <v>36.840000000000003</v>
      </c>
      <c r="P310" s="28">
        <v>36.42</v>
      </c>
      <c r="Q310" s="28">
        <v>33.72</v>
      </c>
      <c r="R310" s="28">
        <v>33.44</v>
      </c>
      <c r="S310" s="27"/>
      <c r="T310" s="193">
        <f>IF(O310&lt;'Master Linear Model'!$B$8, (10^((O310-'Master Linear Model'!$B$2)/'Master Linear Model'!$A$2)),('Master Linear Model'!$B$7/2))</f>
        <v>10</v>
      </c>
      <c r="U310" s="193">
        <f>IF(P310&lt;'Master Linear Model'!$B$8, (10^((P310-'Master Linear Model'!$B$2)/'Master Linear Model'!$A$2)),('Master Linear Model'!$B$7/2))</f>
        <v>10</v>
      </c>
      <c r="V310" s="194">
        <f>AVERAGE(T310:U310)</f>
        <v>10</v>
      </c>
      <c r="W310" s="194">
        <f>STDEV(T310:U310)</f>
        <v>0</v>
      </c>
      <c r="X310" s="194">
        <f>V310/M310</f>
        <v>2</v>
      </c>
      <c r="Y310" s="194">
        <f>W310/M310</f>
        <v>0</v>
      </c>
      <c r="Z310" s="194">
        <f>(X310*L310)/I310</f>
        <v>1.3333333333333333</v>
      </c>
      <c r="AA310" s="194">
        <f>(Y310*L310)/I310</f>
        <v>0</v>
      </c>
      <c r="AB310" s="194">
        <f>Z310*100</f>
        <v>133.33333333333331</v>
      </c>
      <c r="AC310" s="194">
        <f>AA310*100</f>
        <v>0</v>
      </c>
      <c r="AD310" s="31"/>
      <c r="AE310" s="31"/>
      <c r="AF310" s="31" t="s">
        <v>198</v>
      </c>
      <c r="AH310" s="64" t="s">
        <v>44</v>
      </c>
      <c r="AI310" s="64" t="s">
        <v>44</v>
      </c>
      <c r="AJ310" s="200">
        <v>88.082514599999996</v>
      </c>
    </row>
    <row r="311" spans="1:36">
      <c r="A311" s="38" t="s">
        <v>1047</v>
      </c>
      <c r="B311" s="37" t="s">
        <v>42</v>
      </c>
      <c r="C311" s="5">
        <v>44459</v>
      </c>
      <c r="D311" s="5">
        <v>44459</v>
      </c>
      <c r="E311" s="37" t="s">
        <v>142</v>
      </c>
      <c r="F311" s="37"/>
      <c r="G311" s="187" t="s">
        <v>154</v>
      </c>
      <c r="H311" s="4" t="s">
        <v>45</v>
      </c>
      <c r="I311" s="4">
        <v>150</v>
      </c>
      <c r="J311" s="5">
        <v>44459</v>
      </c>
      <c r="K311" s="37" t="s">
        <v>46</v>
      </c>
      <c r="L311" s="4">
        <v>100</v>
      </c>
      <c r="M311" s="67">
        <v>5</v>
      </c>
      <c r="N311" s="5">
        <v>44460</v>
      </c>
      <c r="O311" s="4">
        <v>32.46</v>
      </c>
      <c r="P311" s="4">
        <v>32.6</v>
      </c>
      <c r="Q311" s="4">
        <v>28.98</v>
      </c>
      <c r="R311" s="4">
        <v>28.77</v>
      </c>
      <c r="T311" s="193">
        <f>IF(O311&lt;'Master Linear Model'!$B$8, (10^((O311-'Master Linear Model'!$B$2)/'Master Linear Model'!$A$2)),('Master Linear Model'!$B$7/2))</f>
        <v>170.03155973844224</v>
      </c>
      <c r="U311" s="193">
        <f>IF(P311&lt;'Master Linear Model'!$B$8, (10^((P311-'Master Linear Model'!$B$2)/'Master Linear Model'!$A$2)),('Master Linear Model'!$B$7/2))</f>
        <v>155.64821491897644</v>
      </c>
      <c r="V311" s="194">
        <f>AVERAGE(T311:U311)</f>
        <v>162.83988732870932</v>
      </c>
      <c r="W311" s="194">
        <f>STDEV(T311:U311)</f>
        <v>10.170560657988668</v>
      </c>
      <c r="X311" s="194">
        <f>V311/M311</f>
        <v>32.567977465741862</v>
      </c>
      <c r="Y311" s="194">
        <f>W311/M311</f>
        <v>2.0341121315977335</v>
      </c>
      <c r="Z311" s="194">
        <f>(X311*L311)/I311</f>
        <v>21.71198497716124</v>
      </c>
      <c r="AA311" s="194">
        <f>(Y311*L311)/I311</f>
        <v>1.356074754398489</v>
      </c>
      <c r="AB311" s="194">
        <f>Z311*100</f>
        <v>2171.1984977161242</v>
      </c>
      <c r="AC311" s="194">
        <f>AA311*100</f>
        <v>135.60747543984891</v>
      </c>
      <c r="AF311" s="31" t="s">
        <v>214</v>
      </c>
      <c r="AH311" s="64" t="s">
        <v>44</v>
      </c>
      <c r="AI311" s="64" t="s">
        <v>44</v>
      </c>
      <c r="AJ311" s="200">
        <v>81.412284400000004</v>
      </c>
    </row>
    <row r="312" spans="1:36">
      <c r="A312" s="38" t="s">
        <v>1050</v>
      </c>
      <c r="B312" s="37" t="s">
        <v>42</v>
      </c>
      <c r="C312" s="5">
        <v>44459</v>
      </c>
      <c r="D312" s="5">
        <v>44459</v>
      </c>
      <c r="E312" s="37" t="s">
        <v>142</v>
      </c>
      <c r="F312" s="37"/>
      <c r="G312" s="67" t="s">
        <v>154</v>
      </c>
      <c r="H312" s="4" t="s">
        <v>45</v>
      </c>
      <c r="I312" s="4">
        <v>150</v>
      </c>
      <c r="J312" s="5">
        <v>44459</v>
      </c>
      <c r="K312" s="37" t="s">
        <v>46</v>
      </c>
      <c r="L312" s="4">
        <v>100</v>
      </c>
      <c r="M312" s="67">
        <v>5</v>
      </c>
      <c r="N312" s="5">
        <v>44460</v>
      </c>
      <c r="O312" s="4">
        <v>32.58</v>
      </c>
      <c r="P312" s="4">
        <v>33.11</v>
      </c>
      <c r="Q312" s="4">
        <v>30.2</v>
      </c>
      <c r="R312" s="4">
        <v>30.39</v>
      </c>
      <c r="T312" s="193">
        <f>IF(O312&lt;'Master Linear Model'!$B$8, (10^((O312-'Master Linear Model'!$B$2)/'Master Linear Model'!$A$2)),('Master Linear Model'!$B$7/2))</f>
        <v>157.62596995808605</v>
      </c>
      <c r="U312" s="193">
        <f>IF(P312&lt;'Master Linear Model'!$B$8, (10^((P312-'Master Linear Model'!$B$2)/'Master Linear Model'!$A$2)),('Master Linear Model'!$B$7/2))</f>
        <v>112.800658737012</v>
      </c>
      <c r="V312" s="194">
        <f>AVERAGE(T312:U312)</f>
        <v>135.21331434754902</v>
      </c>
      <c r="W312" s="194">
        <f>STDEV(T312:U312)</f>
        <v>31.696281533219011</v>
      </c>
      <c r="X312" s="194">
        <f>V312/M312</f>
        <v>27.042662869509805</v>
      </c>
      <c r="Y312" s="194">
        <f>W312/M312</f>
        <v>6.3392563066438026</v>
      </c>
      <c r="Z312" s="194">
        <f>(X312*L312)/I312</f>
        <v>18.028441913006535</v>
      </c>
      <c r="AA312" s="194">
        <f>(Y312*L312)/I312</f>
        <v>4.2261708710958681</v>
      </c>
      <c r="AB312" s="194">
        <f>Z312*100</f>
        <v>1802.8441913006536</v>
      </c>
      <c r="AC312" s="194">
        <f>AA312*100</f>
        <v>422.61708710958681</v>
      </c>
      <c r="AF312" t="s">
        <v>214</v>
      </c>
      <c r="AH312" s="64" t="s">
        <v>44</v>
      </c>
      <c r="AI312" s="64" t="s">
        <v>44</v>
      </c>
      <c r="AJ312" s="200">
        <v>81.412284400000004</v>
      </c>
    </row>
    <row r="313" spans="1:36">
      <c r="A313" s="38" t="s">
        <v>1052</v>
      </c>
      <c r="B313" s="37" t="s">
        <v>42</v>
      </c>
      <c r="C313" s="5">
        <v>44459</v>
      </c>
      <c r="D313" s="5">
        <v>44459</v>
      </c>
      <c r="E313" s="37" t="s">
        <v>142</v>
      </c>
      <c r="F313" s="37"/>
      <c r="G313" s="67" t="s">
        <v>154</v>
      </c>
      <c r="H313" s="4" t="s">
        <v>45</v>
      </c>
      <c r="I313" s="4">
        <v>150</v>
      </c>
      <c r="J313" s="5">
        <v>44459</v>
      </c>
      <c r="K313" s="37" t="s">
        <v>46</v>
      </c>
      <c r="L313" s="4">
        <v>100</v>
      </c>
      <c r="M313" s="67">
        <v>5</v>
      </c>
      <c r="N313" s="5">
        <v>44460</v>
      </c>
      <c r="O313" s="37" t="s">
        <v>47</v>
      </c>
      <c r="P313" s="37" t="s">
        <v>47</v>
      </c>
      <c r="Q313" s="4">
        <v>34.08</v>
      </c>
      <c r="R313" s="4">
        <v>34.119999999999997</v>
      </c>
      <c r="T313" s="193">
        <f>IF(O313&lt;'Master Linear Model'!$B$8, (10^((O313-'Master Linear Model'!$B$2)/'Master Linear Model'!$A$2)),('Master Linear Model'!$B$7/2))</f>
        <v>10</v>
      </c>
      <c r="U313" s="193">
        <f>IF(P313&lt;'Master Linear Model'!$B$8, (10^((P313-'Master Linear Model'!$B$2)/'Master Linear Model'!$A$2)),('Master Linear Model'!$B$7/2))</f>
        <v>10</v>
      </c>
      <c r="V313" s="194">
        <f>AVERAGE(T313:U313)</f>
        <v>10</v>
      </c>
      <c r="W313" s="194">
        <f>STDEV(T313:U313)</f>
        <v>0</v>
      </c>
      <c r="X313" s="194">
        <f>V313/M313</f>
        <v>2</v>
      </c>
      <c r="Y313" s="194">
        <f>W313/M313</f>
        <v>0</v>
      </c>
      <c r="Z313" s="194">
        <f>(X313*L313)/I313</f>
        <v>1.3333333333333333</v>
      </c>
      <c r="AA313" s="194">
        <f>(Y313*L313)/I313</f>
        <v>0</v>
      </c>
      <c r="AB313" s="194">
        <f>Z313*100</f>
        <v>133.33333333333331</v>
      </c>
      <c r="AC313" s="194">
        <f>AA313*100</f>
        <v>0</v>
      </c>
      <c r="AF313" t="s">
        <v>1112</v>
      </c>
      <c r="AH313" s="64" t="s">
        <v>44</v>
      </c>
      <c r="AI313" s="64" t="s">
        <v>44</v>
      </c>
      <c r="AJ313" s="200">
        <v>77.444195699999995</v>
      </c>
    </row>
    <row r="314" spans="1:36">
      <c r="A314" s="38" t="s">
        <v>1056</v>
      </c>
      <c r="B314" s="37" t="s">
        <v>42</v>
      </c>
      <c r="C314" s="5">
        <v>44459</v>
      </c>
      <c r="D314" s="5">
        <v>44459</v>
      </c>
      <c r="E314" s="37" t="s">
        <v>142</v>
      </c>
      <c r="F314" s="37"/>
      <c r="G314" s="67" t="s">
        <v>154</v>
      </c>
      <c r="H314" s="4" t="s">
        <v>45</v>
      </c>
      <c r="I314" s="4">
        <v>150</v>
      </c>
      <c r="J314" s="5">
        <v>44459</v>
      </c>
      <c r="K314" s="37" t="s">
        <v>46</v>
      </c>
      <c r="L314" s="4">
        <v>100</v>
      </c>
      <c r="M314" s="67">
        <v>5</v>
      </c>
      <c r="N314" s="5">
        <v>44460</v>
      </c>
      <c r="O314" s="4">
        <v>36.31</v>
      </c>
      <c r="P314" s="4">
        <v>38.56</v>
      </c>
      <c r="Q314" s="4">
        <v>35.56</v>
      </c>
      <c r="R314" s="4">
        <v>35.619999999999997</v>
      </c>
      <c r="T314" s="193">
        <f>IF(O314&lt;'Master Linear Model'!$B$8, (10^((O314-'Master Linear Model'!$B$2)/'Master Linear Model'!$A$2)),('Master Linear Model'!$B$7/2))</f>
        <v>10</v>
      </c>
      <c r="U314" s="193">
        <f>IF(P314&lt;'Master Linear Model'!$B$8, (10^((P314-'Master Linear Model'!$B$2)/'Master Linear Model'!$A$2)),('Master Linear Model'!$B$7/2))</f>
        <v>10</v>
      </c>
      <c r="V314" s="194">
        <f>AVERAGE(T314:U314)</f>
        <v>10</v>
      </c>
      <c r="W314" s="194">
        <f>STDEV(T314:U314)</f>
        <v>0</v>
      </c>
      <c r="X314" s="194">
        <f>V314/M314</f>
        <v>2</v>
      </c>
      <c r="Y314" s="194">
        <f>W314/M314</f>
        <v>0</v>
      </c>
      <c r="Z314" s="194">
        <f>(X314*L314)/I314</f>
        <v>1.3333333333333333</v>
      </c>
      <c r="AA314" s="194">
        <f>(Y314*L314)/I314</f>
        <v>0</v>
      </c>
      <c r="AB314" s="194">
        <f>Z314*100</f>
        <v>133.33333333333331</v>
      </c>
      <c r="AC314" s="194">
        <f>AA314*100</f>
        <v>0</v>
      </c>
      <c r="AF314" t="s">
        <v>214</v>
      </c>
      <c r="AH314" s="64" t="s">
        <v>44</v>
      </c>
      <c r="AI314" s="64" t="s">
        <v>44</v>
      </c>
      <c r="AJ314" s="200">
        <v>81.412284400000004</v>
      </c>
    </row>
    <row r="315" spans="1:36">
      <c r="A315" s="38" t="s">
        <v>1058</v>
      </c>
      <c r="B315" s="37" t="s">
        <v>42</v>
      </c>
      <c r="C315" s="5">
        <v>44459</v>
      </c>
      <c r="D315" s="5">
        <v>44459</v>
      </c>
      <c r="E315" s="37" t="s">
        <v>142</v>
      </c>
      <c r="F315" s="37"/>
      <c r="G315" s="67" t="s">
        <v>154</v>
      </c>
      <c r="H315" s="4" t="s">
        <v>45</v>
      </c>
      <c r="I315" s="4">
        <v>150</v>
      </c>
      <c r="J315" s="5">
        <v>44459</v>
      </c>
      <c r="K315" s="37" t="s">
        <v>46</v>
      </c>
      <c r="L315" s="4">
        <v>100</v>
      </c>
      <c r="M315" s="67">
        <v>5</v>
      </c>
      <c r="N315" s="5">
        <v>44460</v>
      </c>
      <c r="O315" s="4">
        <v>32.51</v>
      </c>
      <c r="P315" s="4">
        <v>32.39</v>
      </c>
      <c r="Q315" s="4">
        <v>30.75</v>
      </c>
      <c r="R315" s="4">
        <v>31.05</v>
      </c>
      <c r="T315" s="193">
        <f>IF(O315&lt;'Master Linear Model'!$B$8, (10^((O315-'Master Linear Model'!$B$2)/'Master Linear Model'!$A$2)),('Master Linear Model'!$B$7/2))</f>
        <v>164.74812070780058</v>
      </c>
      <c r="U315" s="193">
        <f>IF(P315&lt;'Master Linear Model'!$B$8, (10^((P315-'Master Linear Model'!$B$2)/'Master Linear Model'!$A$2)),('Master Linear Model'!$B$7/2))</f>
        <v>177.71424299798551</v>
      </c>
      <c r="V315" s="194">
        <f>AVERAGE(T315:U315)</f>
        <v>171.23118185289303</v>
      </c>
      <c r="W315" s="194">
        <f>STDEV(T315:U315)</f>
        <v>9.1684329970838103</v>
      </c>
      <c r="X315" s="194">
        <f>V315/M315</f>
        <v>34.246236370578607</v>
      </c>
      <c r="Y315" s="194">
        <f>W315/M315</f>
        <v>1.8336865994167622</v>
      </c>
      <c r="Z315" s="194">
        <f>(X315*L315)/I315</f>
        <v>22.830824247052405</v>
      </c>
      <c r="AA315" s="194">
        <f>(Y315*L315)/I315</f>
        <v>1.2224577329445081</v>
      </c>
      <c r="AB315" s="194">
        <f>Z315*100</f>
        <v>2283.0824247052406</v>
      </c>
      <c r="AC315" s="194">
        <f>AA315*100</f>
        <v>122.24577329445081</v>
      </c>
      <c r="AF315" t="s">
        <v>214</v>
      </c>
      <c r="AH315" s="64" t="s">
        <v>44</v>
      </c>
      <c r="AI315" s="64" t="s">
        <v>44</v>
      </c>
      <c r="AJ315" s="200">
        <v>81.412284400000004</v>
      </c>
    </row>
    <row r="316" spans="1:36">
      <c r="A316" s="157" t="s">
        <v>1064</v>
      </c>
      <c r="B316" s="41" t="s">
        <v>42</v>
      </c>
      <c r="C316" s="29">
        <v>44459</v>
      </c>
      <c r="D316" s="29">
        <v>44459</v>
      </c>
      <c r="E316" s="41" t="s">
        <v>142</v>
      </c>
      <c r="F316" s="41"/>
      <c r="G316" s="41" t="s">
        <v>154</v>
      </c>
      <c r="H316" s="188" t="s">
        <v>45</v>
      </c>
      <c r="I316" s="28">
        <v>150</v>
      </c>
      <c r="J316" s="29">
        <v>44459</v>
      </c>
      <c r="K316" s="41" t="s">
        <v>46</v>
      </c>
      <c r="L316" s="28">
        <v>100</v>
      </c>
      <c r="M316" s="67">
        <v>5</v>
      </c>
      <c r="N316" s="29">
        <v>44460</v>
      </c>
      <c r="O316" s="28">
        <v>37.61</v>
      </c>
      <c r="P316" s="28">
        <v>38.82</v>
      </c>
      <c r="Q316" s="28">
        <v>32.54</v>
      </c>
      <c r="R316" s="28">
        <v>32.46</v>
      </c>
      <c r="S316" s="27"/>
      <c r="T316" s="193">
        <f>IF(O316&lt;'Master Linear Model'!$B$8, (10^((O316-'Master Linear Model'!$B$2)/'Master Linear Model'!$A$2)),('Master Linear Model'!$B$7/2))</f>
        <v>10</v>
      </c>
      <c r="U316" s="193">
        <f>IF(P316&lt;'Master Linear Model'!$B$8, (10^((P316-'Master Linear Model'!$B$2)/'Master Linear Model'!$A$2)),('Master Linear Model'!$B$7/2))</f>
        <v>10</v>
      </c>
      <c r="V316" s="194">
        <f>AVERAGE(T316:U316)</f>
        <v>10</v>
      </c>
      <c r="W316" s="194">
        <f>STDEV(T316:U316)</f>
        <v>0</v>
      </c>
      <c r="X316" s="194">
        <f>V316/M316</f>
        <v>2</v>
      </c>
      <c r="Y316" s="194">
        <f>W316/M316</f>
        <v>0</v>
      </c>
      <c r="Z316" s="194">
        <f>(X316*L316)/I316</f>
        <v>1.3333333333333333</v>
      </c>
      <c r="AA316" s="194">
        <f>(Y316*L316)/I316</f>
        <v>0</v>
      </c>
      <c r="AB316" s="194">
        <f>Z316*100</f>
        <v>133.33333333333331</v>
      </c>
      <c r="AC316" s="194">
        <f>AA316*100</f>
        <v>0</v>
      </c>
      <c r="AD316" s="31"/>
      <c r="AE316" s="31"/>
      <c r="AF316" s="31" t="s">
        <v>214</v>
      </c>
      <c r="AH316" s="64" t="s">
        <v>44</v>
      </c>
      <c r="AI316" s="64" t="s">
        <v>44</v>
      </c>
      <c r="AJ316" s="200">
        <v>81.412284400000004</v>
      </c>
    </row>
    <row r="317" spans="1:36">
      <c r="A317" s="38" t="s">
        <v>1047</v>
      </c>
      <c r="B317" s="37" t="s">
        <v>42</v>
      </c>
      <c r="C317" s="5">
        <v>44466</v>
      </c>
      <c r="D317" s="5">
        <v>44466</v>
      </c>
      <c r="E317" s="37" t="s">
        <v>142</v>
      </c>
      <c r="F317" s="37"/>
      <c r="G317" s="187" t="s">
        <v>154</v>
      </c>
      <c r="H317" s="4" t="s">
        <v>45</v>
      </c>
      <c r="I317" s="4">
        <v>150</v>
      </c>
      <c r="J317" s="5">
        <v>44466</v>
      </c>
      <c r="K317" s="37" t="s">
        <v>46</v>
      </c>
      <c r="L317" s="4">
        <v>100</v>
      </c>
      <c r="M317" s="67">
        <v>5</v>
      </c>
      <c r="N317" s="5">
        <v>44467</v>
      </c>
      <c r="O317" s="4">
        <v>30.64</v>
      </c>
      <c r="P317" s="4">
        <v>31.06</v>
      </c>
      <c r="Q317" s="4">
        <v>31.67</v>
      </c>
      <c r="R317" s="4">
        <v>31.51</v>
      </c>
      <c r="T317" s="193">
        <f>IF(O317&lt;'Master Linear Model'!$B$8, (10^((O317-'Master Linear Model'!$B$2)/'Master Linear Model'!$A$2)),('Master Linear Model'!$B$7/2))</f>
        <v>536.46286757915539</v>
      </c>
      <c r="U317" s="193">
        <f>IF(P317&lt;'Master Linear Model'!$B$8, (10^((P317-'Master Linear Model'!$B$2)/'Master Linear Model'!$A$2)),('Master Linear Model'!$B$7/2))</f>
        <v>411.51292788218001</v>
      </c>
      <c r="V317" s="194">
        <f>AVERAGE(T317:U317)</f>
        <v>473.98789773066767</v>
      </c>
      <c r="W317" s="194">
        <f>STDEV(T317:U317)</f>
        <v>88.352949668582028</v>
      </c>
      <c r="X317" s="194">
        <f>V317/M317</f>
        <v>94.797579546133534</v>
      </c>
      <c r="Y317" s="194">
        <f>W317/M317</f>
        <v>17.670589933716407</v>
      </c>
      <c r="Z317" s="194">
        <f>(X317*L317)/I317</f>
        <v>63.198386364089018</v>
      </c>
      <c r="AA317" s="194">
        <f>(Y317*L317)/I317</f>
        <v>11.780393289144271</v>
      </c>
      <c r="AB317" s="194">
        <f>Z317*100</f>
        <v>6319.8386364089019</v>
      </c>
      <c r="AC317" s="194">
        <f>AA317*100</f>
        <v>1178.0393289144272</v>
      </c>
      <c r="AF317" t="s">
        <v>216</v>
      </c>
      <c r="AH317" s="64" t="s">
        <v>44</v>
      </c>
      <c r="AI317" s="64" t="s">
        <v>44</v>
      </c>
      <c r="AJ317" s="200">
        <v>83.557842800000003</v>
      </c>
    </row>
    <row r="318" spans="1:36">
      <c r="A318" s="38" t="s">
        <v>1050</v>
      </c>
      <c r="B318" s="37" t="s">
        <v>42</v>
      </c>
      <c r="C318" s="5">
        <v>44466</v>
      </c>
      <c r="D318" s="5">
        <v>44466</v>
      </c>
      <c r="E318" s="37" t="s">
        <v>142</v>
      </c>
      <c r="F318" s="37"/>
      <c r="G318" s="67" t="s">
        <v>154</v>
      </c>
      <c r="H318" s="4" t="s">
        <v>45</v>
      </c>
      <c r="I318" s="4">
        <v>150</v>
      </c>
      <c r="J318" s="5">
        <v>44466</v>
      </c>
      <c r="K318" s="37" t="s">
        <v>46</v>
      </c>
      <c r="L318" s="4">
        <v>100</v>
      </c>
      <c r="M318" s="67">
        <v>5</v>
      </c>
      <c r="N318" s="5">
        <v>44467</v>
      </c>
      <c r="O318" s="4">
        <v>33.369999999999997</v>
      </c>
      <c r="P318" s="4">
        <v>33.5</v>
      </c>
      <c r="Q318" s="4">
        <v>31.3</v>
      </c>
      <c r="R318" s="4">
        <v>31.31</v>
      </c>
      <c r="T318" s="193">
        <f>IF(O318&lt;'Master Linear Model'!$B$8, (10^((O318-'Master Linear Model'!$B$2)/'Master Linear Model'!$A$2)),('Master Linear Model'!$B$7/2))</f>
        <v>95.724801560374218</v>
      </c>
      <c r="U318" s="193">
        <f>IF(P318&lt;'Master Linear Model'!$B$8, (10^((P318-'Master Linear Model'!$B$2)/'Master Linear Model'!$A$2)),('Master Linear Model'!$B$7/2))</f>
        <v>88.182192810642533</v>
      </c>
      <c r="V318" s="194">
        <f>AVERAGE(T318:U318)</f>
        <v>91.953497185508382</v>
      </c>
      <c r="W318" s="194">
        <f>STDEV(T318:U318)</f>
        <v>5.3334297947722611</v>
      </c>
      <c r="X318" s="194">
        <f>V318/M318</f>
        <v>18.390699437101677</v>
      </c>
      <c r="Y318" s="194">
        <f>W318/M318</f>
        <v>1.0666859589544522</v>
      </c>
      <c r="Z318" s="194">
        <f>(X318*L318)/I318</f>
        <v>12.260466291401118</v>
      </c>
      <c r="AA318" s="194">
        <f>(Y318*L318)/I318</f>
        <v>0.71112397263630145</v>
      </c>
      <c r="AB318" s="194">
        <f>Z318*100</f>
        <v>1226.0466291401117</v>
      </c>
      <c r="AC318" s="194">
        <f>AA318*100</f>
        <v>71.112397263630143</v>
      </c>
      <c r="AF318" t="s">
        <v>216</v>
      </c>
      <c r="AH318" s="64" t="s">
        <v>44</v>
      </c>
      <c r="AI318" s="64" t="s">
        <v>44</v>
      </c>
      <c r="AJ318" s="200">
        <v>83.557842800000003</v>
      </c>
    </row>
    <row r="319" spans="1:36">
      <c r="A319" s="38" t="s">
        <v>1052</v>
      </c>
      <c r="B319" s="37" t="s">
        <v>42</v>
      </c>
      <c r="C319" s="5">
        <v>44466</v>
      </c>
      <c r="D319" s="5">
        <v>44466</v>
      </c>
      <c r="E319" s="37" t="s">
        <v>142</v>
      </c>
      <c r="F319" s="37"/>
      <c r="G319" s="67" t="s">
        <v>154</v>
      </c>
      <c r="H319" s="4" t="s">
        <v>45</v>
      </c>
      <c r="I319" s="4">
        <v>150</v>
      </c>
      <c r="J319" s="5">
        <v>44466</v>
      </c>
      <c r="K319" s="37" t="s">
        <v>46</v>
      </c>
      <c r="L319" s="4">
        <v>100</v>
      </c>
      <c r="M319" s="67">
        <v>5</v>
      </c>
      <c r="N319" s="5">
        <v>44467</v>
      </c>
      <c r="O319" s="4">
        <v>34.99</v>
      </c>
      <c r="P319" s="4">
        <v>34.36</v>
      </c>
      <c r="Q319" s="4">
        <v>30.69</v>
      </c>
      <c r="R319" s="4">
        <v>30.29</v>
      </c>
      <c r="T319" s="193">
        <f>IF(O319&lt;'Master Linear Model'!$B$8, (10^((O319-'Master Linear Model'!$B$2)/'Master Linear Model'!$A$2)),('Master Linear Model'!$B$7/2))</f>
        <v>34.423151205384421</v>
      </c>
      <c r="U319" s="193">
        <f>IF(P319&lt;'Master Linear Model'!$B$8, (10^((P319-'Master Linear Model'!$B$2)/'Master Linear Model'!$A$2)),('Master Linear Model'!$B$7/2))</f>
        <v>51.237142321816734</v>
      </c>
      <c r="V319" s="194">
        <f>AVERAGE(T319:U319)</f>
        <v>42.830146763600581</v>
      </c>
      <c r="W319" s="194">
        <f>STDEV(T319:U319)</f>
        <v>11.88928713723962</v>
      </c>
      <c r="X319" s="194">
        <f>V319/M319</f>
        <v>8.5660293527201166</v>
      </c>
      <c r="Y319" s="194">
        <f>W319/M319</f>
        <v>2.3778574274479238</v>
      </c>
      <c r="Z319" s="194">
        <f>(X319*L319)/I319</f>
        <v>5.7106862351467447</v>
      </c>
      <c r="AA319" s="194">
        <f>(Y319*L319)/I319</f>
        <v>1.5852382849652824</v>
      </c>
      <c r="AB319" s="194">
        <f>Z319*100</f>
        <v>571.06862351467441</v>
      </c>
      <c r="AC319" s="194">
        <f>AA319*100</f>
        <v>158.52382849652824</v>
      </c>
      <c r="AF319" t="s">
        <v>216</v>
      </c>
      <c r="AH319" s="64" t="s">
        <v>44</v>
      </c>
      <c r="AI319" s="64" t="s">
        <v>44</v>
      </c>
      <c r="AJ319" s="200">
        <v>83.557842800000003</v>
      </c>
    </row>
    <row r="320" spans="1:36">
      <c r="A320" s="38" t="s">
        <v>1056</v>
      </c>
      <c r="B320" s="37" t="s">
        <v>42</v>
      </c>
      <c r="C320" s="5">
        <v>44466</v>
      </c>
      <c r="D320" s="5">
        <v>44466</v>
      </c>
      <c r="E320" s="37" t="s">
        <v>142</v>
      </c>
      <c r="F320" s="37"/>
      <c r="G320" s="67" t="s">
        <v>154</v>
      </c>
      <c r="H320" s="4" t="s">
        <v>45</v>
      </c>
      <c r="I320" s="4">
        <v>150</v>
      </c>
      <c r="J320" s="5">
        <v>44466</v>
      </c>
      <c r="K320" s="37" t="s">
        <v>46</v>
      </c>
      <c r="L320" s="4">
        <v>100</v>
      </c>
      <c r="M320" s="67">
        <v>5</v>
      </c>
      <c r="N320" s="5">
        <v>44467</v>
      </c>
      <c r="O320" s="4">
        <v>32.119999999999997</v>
      </c>
      <c r="P320" s="4">
        <v>31.91</v>
      </c>
      <c r="Q320" s="4">
        <v>30.3</v>
      </c>
      <c r="R320" s="4">
        <v>30.32</v>
      </c>
      <c r="T320" s="193">
        <f>IF(O320&lt;'Master Linear Model'!$B$8, (10^((O320-'Master Linear Model'!$B$2)/'Master Linear Model'!$A$2)),('Master Linear Model'!$B$7/2))</f>
        <v>210.74205516107136</v>
      </c>
      <c r="U320" s="193">
        <f>IF(P320&lt;'Master Linear Model'!$B$8, (10^((P320-'Master Linear Model'!$B$2)/'Master Linear Model'!$A$2)),('Master Linear Model'!$B$7/2))</f>
        <v>240.6186593292135</v>
      </c>
      <c r="V320" s="194">
        <f>AVERAGE(T320:U320)</f>
        <v>225.68035724514243</v>
      </c>
      <c r="W320" s="194">
        <f>STDEV(T320:U320)</f>
        <v>21.125949406119574</v>
      </c>
      <c r="X320" s="194">
        <f>V320/M320</f>
        <v>45.136071449028485</v>
      </c>
      <c r="Y320" s="194">
        <f>W320/M320</f>
        <v>4.2251898812239146</v>
      </c>
      <c r="Z320" s="194">
        <f>(X320*L320)/I320</f>
        <v>30.090714299352324</v>
      </c>
      <c r="AA320" s="194">
        <f>(Y320*L320)/I320</f>
        <v>2.8167932541492764</v>
      </c>
      <c r="AB320" s="194">
        <f>Z320*100</f>
        <v>3009.0714299352326</v>
      </c>
      <c r="AC320" s="194">
        <f>AA320*100</f>
        <v>281.67932541492763</v>
      </c>
      <c r="AF320" t="s">
        <v>216</v>
      </c>
      <c r="AH320" s="64" t="s">
        <v>44</v>
      </c>
      <c r="AI320" s="64" t="s">
        <v>44</v>
      </c>
      <c r="AJ320" s="200">
        <v>83.557842800000003</v>
      </c>
    </row>
    <row r="321" spans="1:36">
      <c r="A321" s="38" t="s">
        <v>1058</v>
      </c>
      <c r="B321" s="37" t="s">
        <v>42</v>
      </c>
      <c r="C321" s="5">
        <v>44466</v>
      </c>
      <c r="D321" s="5">
        <v>44466</v>
      </c>
      <c r="E321" s="37" t="s">
        <v>142</v>
      </c>
      <c r="F321" s="37"/>
      <c r="G321" s="67" t="s">
        <v>154</v>
      </c>
      <c r="H321" s="4" t="s">
        <v>45</v>
      </c>
      <c r="I321" s="4">
        <v>150</v>
      </c>
      <c r="J321" s="5">
        <v>44466</v>
      </c>
      <c r="K321" s="37" t="s">
        <v>46</v>
      </c>
      <c r="L321" s="4">
        <v>100</v>
      </c>
      <c r="M321" s="67">
        <v>5</v>
      </c>
      <c r="N321" s="5">
        <v>44467</v>
      </c>
      <c r="O321" s="4">
        <v>31.82</v>
      </c>
      <c r="P321" s="4">
        <v>31.92</v>
      </c>
      <c r="Q321" s="4">
        <v>31.73</v>
      </c>
      <c r="R321" s="4">
        <v>31.94</v>
      </c>
      <c r="T321" s="193">
        <f>IF(O321&lt;'Master Linear Model'!$B$8, (10^((O321-'Master Linear Model'!$B$2)/'Master Linear Model'!$A$2)),('Master Linear Model'!$B$7/2))</f>
        <v>254.6863255216511</v>
      </c>
      <c r="U321" s="193">
        <f>IF(P321&lt;'Master Linear Model'!$B$8, (10^((P321-'Master Linear Model'!$B$2)/'Master Linear Model'!$A$2)),('Master Linear Model'!$B$7/2))</f>
        <v>239.10435634599065</v>
      </c>
      <c r="V321" s="194">
        <f>AVERAGE(T321:U321)</f>
        <v>246.89534093382088</v>
      </c>
      <c r="W321" s="194">
        <f>STDEV(T321:U321)</f>
        <v>11.01811606834926</v>
      </c>
      <c r="X321" s="194">
        <f>V321/M321</f>
        <v>49.379068186764172</v>
      </c>
      <c r="Y321" s="194">
        <f>W321/M321</f>
        <v>2.2036232136698519</v>
      </c>
      <c r="Z321" s="194">
        <f>(X321*L321)/I321</f>
        <v>32.919378791176115</v>
      </c>
      <c r="AA321" s="194">
        <f>(Y321*L321)/I321</f>
        <v>1.4690821424465679</v>
      </c>
      <c r="AB321" s="194">
        <f>Z321*100</f>
        <v>3291.9378791176114</v>
      </c>
      <c r="AC321" s="194">
        <f>AA321*100</f>
        <v>146.90821424465679</v>
      </c>
      <c r="AF321" t="s">
        <v>1113</v>
      </c>
      <c r="AH321" s="64" t="s">
        <v>44</v>
      </c>
      <c r="AI321" s="64" t="s">
        <v>44</v>
      </c>
      <c r="AJ321" s="200">
        <v>78.178184400000006</v>
      </c>
    </row>
    <row r="322" spans="1:36">
      <c r="A322" s="157" t="s">
        <v>1064</v>
      </c>
      <c r="B322" s="41" t="s">
        <v>42</v>
      </c>
      <c r="C322" s="29">
        <v>44466</v>
      </c>
      <c r="D322" s="29">
        <v>44466</v>
      </c>
      <c r="E322" s="41" t="s">
        <v>142</v>
      </c>
      <c r="F322" s="41"/>
      <c r="G322" s="41" t="s">
        <v>154</v>
      </c>
      <c r="H322" s="188" t="s">
        <v>45</v>
      </c>
      <c r="I322" s="28">
        <v>150</v>
      </c>
      <c r="J322" s="29">
        <v>44466</v>
      </c>
      <c r="K322" s="41" t="s">
        <v>46</v>
      </c>
      <c r="L322" s="28">
        <v>100</v>
      </c>
      <c r="M322" s="67">
        <v>5</v>
      </c>
      <c r="N322" s="29">
        <v>44467</v>
      </c>
      <c r="O322" s="41" t="s">
        <v>47</v>
      </c>
      <c r="P322" s="28">
        <v>39.729999999999997</v>
      </c>
      <c r="Q322" s="28">
        <v>33.840000000000003</v>
      </c>
      <c r="R322" s="28">
        <v>33.729999999999997</v>
      </c>
      <c r="S322" s="27"/>
      <c r="T322" s="193">
        <f>IF(O322&lt;'Master Linear Model'!$B$8, (10^((O322-'Master Linear Model'!$B$2)/'Master Linear Model'!$A$2)),('Master Linear Model'!$B$7/2))</f>
        <v>10</v>
      </c>
      <c r="U322" s="193">
        <f>IF(P322&lt;'Master Linear Model'!$B$8, (10^((P322-'Master Linear Model'!$B$2)/'Master Linear Model'!$A$2)),('Master Linear Model'!$B$7/2))</f>
        <v>10</v>
      </c>
      <c r="V322" s="194">
        <f>AVERAGE(T322:U322)</f>
        <v>10</v>
      </c>
      <c r="W322" s="194">
        <f>STDEV(T322:U322)</f>
        <v>0</v>
      </c>
      <c r="X322" s="194">
        <f>V322/M322</f>
        <v>2</v>
      </c>
      <c r="Y322" s="194">
        <f>W322/M322</f>
        <v>0</v>
      </c>
      <c r="Z322" s="194">
        <f>(X322*L322)/I322</f>
        <v>1.3333333333333333</v>
      </c>
      <c r="AA322" s="194">
        <f>(Y322*L322)/I322</f>
        <v>0</v>
      </c>
      <c r="AB322" s="194">
        <f>Z322*100</f>
        <v>133.33333333333331</v>
      </c>
      <c r="AC322" s="194">
        <f>AA322*100</f>
        <v>0</v>
      </c>
      <c r="AD322" s="31"/>
      <c r="AE322" s="31"/>
      <c r="AF322" s="31" t="s">
        <v>216</v>
      </c>
      <c r="AH322" s="64" t="s">
        <v>44</v>
      </c>
      <c r="AI322" s="64" t="s">
        <v>44</v>
      </c>
      <c r="AJ322" s="200">
        <v>83.557842800000003</v>
      </c>
    </row>
    <row r="323" spans="1:36">
      <c r="A323" s="38" t="s">
        <v>1047</v>
      </c>
      <c r="B323" s="37" t="s">
        <v>42</v>
      </c>
      <c r="C323" s="5">
        <v>44473</v>
      </c>
      <c r="D323" s="5">
        <v>44473</v>
      </c>
      <c r="E323" s="37" t="s">
        <v>142</v>
      </c>
      <c r="F323" s="37"/>
      <c r="G323" s="187" t="s">
        <v>154</v>
      </c>
      <c r="H323" s="4" t="s">
        <v>45</v>
      </c>
      <c r="I323" s="4">
        <v>150</v>
      </c>
      <c r="J323" s="5">
        <v>44473</v>
      </c>
      <c r="K323" s="37" t="s">
        <v>46</v>
      </c>
      <c r="L323" s="4">
        <v>100</v>
      </c>
      <c r="M323" s="67">
        <v>5</v>
      </c>
      <c r="N323" s="5">
        <v>44474</v>
      </c>
      <c r="O323" s="4">
        <v>32.49</v>
      </c>
      <c r="P323" s="4">
        <v>32.19</v>
      </c>
      <c r="Q323" s="4">
        <v>28.98</v>
      </c>
      <c r="R323" s="4">
        <v>29.13</v>
      </c>
      <c r="T323" s="193">
        <f>IF(O323&lt;'Master Linear Model'!$B$8, (10^((O323-'Master Linear Model'!$B$2)/'Master Linear Model'!$A$2)),('Master Linear Model'!$B$7/2))</f>
        <v>166.84150434270566</v>
      </c>
      <c r="U323" s="193">
        <f>IF(P323&lt;'Master Linear Model'!$B$8, (10^((P323-'Master Linear Model'!$B$2)/'Master Linear Model'!$A$2)),('Master Linear Model'!$B$7/2))</f>
        <v>201.63156164094261</v>
      </c>
      <c r="V323" s="194">
        <f>AVERAGE(T323:U323)</f>
        <v>184.23653299182413</v>
      </c>
      <c r="W323" s="194">
        <f>STDEV(T323:U323)</f>
        <v>24.600285433451884</v>
      </c>
      <c r="X323" s="194">
        <f>V323/M323</f>
        <v>36.847306598364824</v>
      </c>
      <c r="Y323" s="194">
        <f>W323/M323</f>
        <v>4.9200570866903766</v>
      </c>
      <c r="Z323" s="194">
        <f>(X323*L323)/I323</f>
        <v>24.564871065576551</v>
      </c>
      <c r="AA323" s="194">
        <f>(Y323*L323)/I323</f>
        <v>3.2800380577935844</v>
      </c>
      <c r="AB323" s="194">
        <f>Z323*100</f>
        <v>2456.4871065576549</v>
      </c>
      <c r="AC323" s="194">
        <f>AA323*100</f>
        <v>328.00380577935846</v>
      </c>
      <c r="AF323" t="s">
        <v>233</v>
      </c>
      <c r="AH323" s="64" t="s">
        <v>44</v>
      </c>
      <c r="AI323" s="64" t="s">
        <v>44</v>
      </c>
      <c r="AJ323" s="200">
        <v>100.151436</v>
      </c>
    </row>
    <row r="324" spans="1:36">
      <c r="A324" s="38" t="s">
        <v>1050</v>
      </c>
      <c r="B324" s="37" t="s">
        <v>42</v>
      </c>
      <c r="C324" s="5">
        <v>44473</v>
      </c>
      <c r="D324" s="5">
        <v>44473</v>
      </c>
      <c r="E324" s="37" t="s">
        <v>142</v>
      </c>
      <c r="F324" s="37"/>
      <c r="G324" s="67" t="s">
        <v>154</v>
      </c>
      <c r="H324" s="4" t="s">
        <v>45</v>
      </c>
      <c r="I324" s="4">
        <v>150</v>
      </c>
      <c r="J324" s="5">
        <v>44473</v>
      </c>
      <c r="K324" s="37" t="s">
        <v>46</v>
      </c>
      <c r="L324" s="4">
        <v>100</v>
      </c>
      <c r="M324" s="67">
        <v>5</v>
      </c>
      <c r="N324" s="5">
        <v>44474</v>
      </c>
      <c r="O324" s="4">
        <v>33.53</v>
      </c>
      <c r="P324" s="4">
        <v>33.549999999999997</v>
      </c>
      <c r="Q324" s="4">
        <v>30.79</v>
      </c>
      <c r="R324" s="4">
        <v>30.75</v>
      </c>
      <c r="T324" s="193">
        <f>IF(O324&lt;'Master Linear Model'!$B$8, (10^((O324-'Master Linear Model'!$B$2)/'Master Linear Model'!$A$2)),('Master Linear Model'!$B$7/2))</f>
        <v>86.527758302035991</v>
      </c>
      <c r="U324" s="193">
        <f>IF(P324&lt;'Master Linear Model'!$B$8, (10^((P324-'Master Linear Model'!$B$2)/'Master Linear Model'!$A$2)),('Master Linear Model'!$B$7/2))</f>
        <v>85.442082445131476</v>
      </c>
      <c r="V324" s="194">
        <f>AVERAGE(T324:U324)</f>
        <v>85.984920373583734</v>
      </c>
      <c r="W324" s="194">
        <f>STDEV(T324:U324)</f>
        <v>0.76768876058769875</v>
      </c>
      <c r="X324" s="194">
        <f>V324/M324</f>
        <v>17.196984074716745</v>
      </c>
      <c r="Y324" s="194">
        <f>W324/M324</f>
        <v>0.15353775211753976</v>
      </c>
      <c r="Z324" s="194">
        <f>(X324*L324)/I324</f>
        <v>11.464656049811163</v>
      </c>
      <c r="AA324" s="194">
        <f>(Y324*L324)/I324</f>
        <v>0.10235850141169317</v>
      </c>
      <c r="AB324" s="194">
        <f>Z324*100</f>
        <v>1146.4656049811163</v>
      </c>
      <c r="AC324" s="194">
        <f>AA324*100</f>
        <v>10.235850141169317</v>
      </c>
      <c r="AF324" t="s">
        <v>233</v>
      </c>
      <c r="AH324" s="64" t="s">
        <v>44</v>
      </c>
      <c r="AI324" s="64" t="s">
        <v>44</v>
      </c>
      <c r="AJ324" s="200">
        <v>100.151436</v>
      </c>
    </row>
    <row r="325" spans="1:36">
      <c r="A325" s="38" t="s">
        <v>1052</v>
      </c>
      <c r="B325" s="37" t="s">
        <v>42</v>
      </c>
      <c r="C325" s="5">
        <v>44473</v>
      </c>
      <c r="D325" s="5">
        <v>44473</v>
      </c>
      <c r="E325" s="37" t="s">
        <v>142</v>
      </c>
      <c r="F325" s="37"/>
      <c r="G325" s="67" t="s">
        <v>154</v>
      </c>
      <c r="H325" s="4" t="s">
        <v>45</v>
      </c>
      <c r="I325" s="4">
        <v>150</v>
      </c>
      <c r="J325" s="5">
        <v>44473</v>
      </c>
      <c r="K325" s="37" t="s">
        <v>46</v>
      </c>
      <c r="L325" s="4">
        <v>100</v>
      </c>
      <c r="M325" s="67">
        <v>5</v>
      </c>
      <c r="N325" s="5">
        <v>44474</v>
      </c>
      <c r="O325" s="4">
        <v>38.83</v>
      </c>
      <c r="P325" s="4">
        <v>38.520000000000003</v>
      </c>
      <c r="Q325" s="4">
        <v>30.65</v>
      </c>
      <c r="R325" s="4">
        <v>30.63</v>
      </c>
      <c r="T325" s="193">
        <f>IF(O325&lt;'Master Linear Model'!$B$8, (10^((O325-'Master Linear Model'!$B$2)/'Master Linear Model'!$A$2)),('Master Linear Model'!$B$7/2))</f>
        <v>10</v>
      </c>
      <c r="U325" s="193">
        <f>IF(P325&lt;'Master Linear Model'!$B$8, (10^((P325-'Master Linear Model'!$B$2)/'Master Linear Model'!$A$2)),('Master Linear Model'!$B$7/2))</f>
        <v>10</v>
      </c>
      <c r="V325" s="194">
        <f>AVERAGE(T325:U325)</f>
        <v>10</v>
      </c>
      <c r="W325" s="194">
        <f>STDEV(T325:U325)</f>
        <v>0</v>
      </c>
      <c r="X325" s="194">
        <f>V325/M325</f>
        <v>2</v>
      </c>
      <c r="Y325" s="194">
        <f>W325/M325</f>
        <v>0</v>
      </c>
      <c r="Z325" s="194">
        <f>(X325*L325)/I325</f>
        <v>1.3333333333333333</v>
      </c>
      <c r="AA325" s="194">
        <f>(Y325*L325)/I325</f>
        <v>0</v>
      </c>
      <c r="AB325" s="194">
        <f>Z325*100</f>
        <v>133.33333333333331</v>
      </c>
      <c r="AC325" s="194">
        <f>AA325*100</f>
        <v>0</v>
      </c>
      <c r="AF325" t="s">
        <v>229</v>
      </c>
      <c r="AH325" s="64" t="s">
        <v>44</v>
      </c>
      <c r="AI325" s="64" t="s">
        <v>44</v>
      </c>
      <c r="AJ325" s="200">
        <v>101.422207</v>
      </c>
    </row>
    <row r="326" spans="1:36">
      <c r="A326" s="38" t="s">
        <v>1056</v>
      </c>
      <c r="B326" s="37" t="s">
        <v>42</v>
      </c>
      <c r="C326" s="5">
        <v>44473</v>
      </c>
      <c r="D326" s="5">
        <v>44473</v>
      </c>
      <c r="E326" s="37" t="s">
        <v>142</v>
      </c>
      <c r="F326" s="37"/>
      <c r="G326" s="67" t="s">
        <v>154</v>
      </c>
      <c r="H326" s="4" t="s">
        <v>45</v>
      </c>
      <c r="I326" s="4">
        <v>150</v>
      </c>
      <c r="J326" s="5">
        <v>44473</v>
      </c>
      <c r="K326" s="37" t="s">
        <v>46</v>
      </c>
      <c r="L326" s="4">
        <v>100</v>
      </c>
      <c r="M326" s="67">
        <v>5</v>
      </c>
      <c r="N326" s="5">
        <v>44474</v>
      </c>
      <c r="O326" s="4">
        <v>31.61</v>
      </c>
      <c r="P326" s="4">
        <v>32.090000000000003</v>
      </c>
      <c r="Q326" s="4">
        <v>29.11</v>
      </c>
      <c r="R326" s="4">
        <v>29</v>
      </c>
      <c r="T326" s="193">
        <f>IF(O326&lt;'Master Linear Model'!$B$8, (10^((O326-'Master Linear Model'!$B$2)/'Master Linear Model'!$A$2)),('Master Linear Model'!$B$7/2))</f>
        <v>290.79284696955762</v>
      </c>
      <c r="U326" s="193">
        <f>IF(P326&lt;'Master Linear Model'!$B$8, (10^((P326-'Master Linear Model'!$B$2)/'Master Linear Model'!$A$2)),('Master Linear Model'!$B$7/2))</f>
        <v>214.77150114828879</v>
      </c>
      <c r="V326" s="194">
        <f>AVERAGE(T326:U326)</f>
        <v>252.7821740589232</v>
      </c>
      <c r="W326" s="194">
        <f>STDEV(T326:U326)</f>
        <v>53.755209145146836</v>
      </c>
      <c r="X326" s="194">
        <f>V326/M326</f>
        <v>50.556434811784641</v>
      </c>
      <c r="Y326" s="194">
        <f>W326/M326</f>
        <v>10.751041829029367</v>
      </c>
      <c r="Z326" s="194">
        <f>(X326*L326)/I326</f>
        <v>33.704289874523091</v>
      </c>
      <c r="AA326" s="194">
        <f>(Y326*L326)/I326</f>
        <v>7.1673612193529106</v>
      </c>
      <c r="AB326" s="194">
        <f>Z326*100</f>
        <v>3370.4289874523092</v>
      </c>
      <c r="AC326" s="194">
        <f>AA326*100</f>
        <v>716.73612193529107</v>
      </c>
      <c r="AF326" t="s">
        <v>233</v>
      </c>
      <c r="AH326" s="64" t="s">
        <v>44</v>
      </c>
      <c r="AI326" s="64" t="s">
        <v>44</v>
      </c>
      <c r="AJ326" s="200">
        <v>100.151436</v>
      </c>
    </row>
    <row r="327" spans="1:36">
      <c r="A327" s="38" t="s">
        <v>1058</v>
      </c>
      <c r="B327" s="37" t="s">
        <v>42</v>
      </c>
      <c r="C327" s="5">
        <v>44473</v>
      </c>
      <c r="D327" s="5">
        <v>44473</v>
      </c>
      <c r="E327" s="37" t="s">
        <v>142</v>
      </c>
      <c r="F327" s="37"/>
      <c r="G327" s="67" t="s">
        <v>154</v>
      </c>
      <c r="H327" s="4" t="s">
        <v>45</v>
      </c>
      <c r="I327" s="4">
        <v>150</v>
      </c>
      <c r="J327" s="5">
        <v>44473</v>
      </c>
      <c r="K327" s="37" t="s">
        <v>46</v>
      </c>
      <c r="L327" s="4">
        <v>100</v>
      </c>
      <c r="M327" s="67">
        <v>5</v>
      </c>
      <c r="N327" s="5">
        <v>44474</v>
      </c>
      <c r="O327" s="4">
        <v>34.15</v>
      </c>
      <c r="P327" s="4">
        <v>33.729999999999997</v>
      </c>
      <c r="Q327" s="4">
        <v>28.99</v>
      </c>
      <c r="R327" s="4">
        <v>29.2</v>
      </c>
      <c r="T327" s="193">
        <f>IF(O327&lt;'Master Linear Model'!$B$8, (10^((O327-'Master Linear Model'!$B$2)/'Master Linear Model'!$A$2)),('Master Linear Model'!$B$7/2))</f>
        <v>58.500959781913728</v>
      </c>
      <c r="U327" s="193">
        <f>IF(P327&lt;'Master Linear Model'!$B$8, (10^((P327-'Master Linear Model'!$B$2)/'Master Linear Model'!$A$2)),('Master Linear Model'!$B$7/2))</f>
        <v>76.263928820539462</v>
      </c>
      <c r="V327" s="194">
        <f>AVERAGE(T327:U327)</f>
        <v>67.382444301226599</v>
      </c>
      <c r="W327" s="194">
        <f>STDEV(T327:U327)</f>
        <v>12.560315861218902</v>
      </c>
      <c r="X327" s="194">
        <f>V327/M327</f>
        <v>13.47648886024532</v>
      </c>
      <c r="Y327" s="194">
        <f>W327/M327</f>
        <v>2.5120631722437805</v>
      </c>
      <c r="Z327" s="194">
        <f>(X327*L327)/I327</f>
        <v>8.9843259068302128</v>
      </c>
      <c r="AA327" s="194">
        <f>(Y327*L327)/I327</f>
        <v>1.6747087814958537</v>
      </c>
      <c r="AB327" s="194">
        <f>Z327*100</f>
        <v>898.43259068302132</v>
      </c>
      <c r="AC327" s="194">
        <f>AA327*100</f>
        <v>167.47087814958536</v>
      </c>
      <c r="AF327" t="s">
        <v>233</v>
      </c>
      <c r="AH327" s="64" t="s">
        <v>44</v>
      </c>
      <c r="AI327" s="64" t="s">
        <v>44</v>
      </c>
      <c r="AJ327" s="200">
        <v>100.151436</v>
      </c>
    </row>
    <row r="328" spans="1:36" s="31" customFormat="1">
      <c r="A328" s="157" t="s">
        <v>1064</v>
      </c>
      <c r="B328" s="41" t="s">
        <v>42</v>
      </c>
      <c r="C328" s="29">
        <v>44473</v>
      </c>
      <c r="D328" s="29">
        <v>44473</v>
      </c>
      <c r="E328" s="41" t="s">
        <v>142</v>
      </c>
      <c r="F328" s="41"/>
      <c r="G328" s="41" t="s">
        <v>154</v>
      </c>
      <c r="H328" s="188" t="s">
        <v>45</v>
      </c>
      <c r="I328" s="28">
        <v>150</v>
      </c>
      <c r="J328" s="29">
        <v>44473</v>
      </c>
      <c r="K328" s="41" t="s">
        <v>46</v>
      </c>
      <c r="L328" s="28">
        <v>100</v>
      </c>
      <c r="M328" s="67">
        <v>5</v>
      </c>
      <c r="N328" s="29">
        <v>44474</v>
      </c>
      <c r="O328" s="28">
        <v>34.46</v>
      </c>
      <c r="P328" s="28">
        <v>34.130000000000003</v>
      </c>
      <c r="Q328" s="28">
        <v>31.33</v>
      </c>
      <c r="R328" s="28">
        <v>31.43</v>
      </c>
      <c r="S328" s="27"/>
      <c r="T328" s="193">
        <f>IF(O328&lt;'Master Linear Model'!$B$8, (10^((O328-'Master Linear Model'!$B$2)/'Master Linear Model'!$A$2)),('Master Linear Model'!$B$7/2))</f>
        <v>48.102401692643809</v>
      </c>
      <c r="U328" s="193">
        <f>IF(P328&lt;'Master Linear Model'!$B$8, (10^((P328-'Master Linear Model'!$B$2)/'Master Linear Model'!$A$2)),('Master Linear Model'!$B$7/2))</f>
        <v>59.244306360360667</v>
      </c>
      <c r="V328" s="194">
        <f>AVERAGE(T328:U328)</f>
        <v>53.673354026502238</v>
      </c>
      <c r="W328" s="194">
        <f>STDEV(T328:U328)</f>
        <v>7.8785163458766236</v>
      </c>
      <c r="X328" s="194">
        <f>V328/M328</f>
        <v>10.734670805300448</v>
      </c>
      <c r="Y328" s="194">
        <f>W328/M328</f>
        <v>1.5757032691753248</v>
      </c>
      <c r="Z328" s="194">
        <f>(X328*L328)/I328</f>
        <v>7.1564472035336317</v>
      </c>
      <c r="AA328" s="194">
        <f>(Y328*L328)/I328</f>
        <v>1.0504688461168832</v>
      </c>
      <c r="AB328" s="194">
        <f>Z328*100</f>
        <v>715.64472035336314</v>
      </c>
      <c r="AC328" s="194">
        <f>AA328*100</f>
        <v>105.04688461168831</v>
      </c>
      <c r="AF328" t="s">
        <v>1114</v>
      </c>
      <c r="AH328" s="64" t="s">
        <v>44</v>
      </c>
      <c r="AI328" s="64" t="s">
        <v>44</v>
      </c>
      <c r="AJ328" s="200">
        <v>96.024330699999993</v>
      </c>
    </row>
    <row r="329" spans="1:36">
      <c r="A329" s="38" t="s">
        <v>1047</v>
      </c>
      <c r="B329" s="56" t="s">
        <v>42</v>
      </c>
      <c r="C329" s="19">
        <v>44480</v>
      </c>
      <c r="D329" s="19">
        <v>44480</v>
      </c>
      <c r="E329" s="43" t="s">
        <v>223</v>
      </c>
      <c r="F329" s="43" t="s">
        <v>518</v>
      </c>
      <c r="G329" s="187" t="s">
        <v>154</v>
      </c>
      <c r="H329" s="4" t="s">
        <v>45</v>
      </c>
      <c r="I329" s="43">
        <v>10</v>
      </c>
      <c r="J329" s="19">
        <v>44481</v>
      </c>
      <c r="K329" s="43" t="s">
        <v>236</v>
      </c>
      <c r="L329" s="43">
        <v>60</v>
      </c>
      <c r="M329" s="67">
        <v>5</v>
      </c>
      <c r="N329" s="19">
        <v>44481</v>
      </c>
      <c r="O329" s="4">
        <v>33.65</v>
      </c>
      <c r="P329" s="4">
        <v>34.090000000000003</v>
      </c>
      <c r="Q329" s="4">
        <v>26.86</v>
      </c>
      <c r="R329" s="4">
        <v>26.89</v>
      </c>
      <c r="T329" s="193">
        <f>IF(O329&lt;'Master Linear Model'!$B$8, (10^((O329-'Master Linear Model'!$B$2)/'Master Linear Model'!$A$2)),('Master Linear Model'!$B$7/2))</f>
        <v>80.214648690149232</v>
      </c>
      <c r="U329" s="193">
        <f>IF(P329&lt;'Master Linear Model'!$B$8, (10^((P329-'Master Linear Model'!$B$2)/'Master Linear Model'!$A$2)),('Master Linear Model'!$B$7/2))</f>
        <v>60.759455693161911</v>
      </c>
      <c r="V329" s="194">
        <f>AVERAGE(T329:U329)</f>
        <v>70.487052191655579</v>
      </c>
      <c r="W329" s="194">
        <f>STDEV(T329:U329)</f>
        <v>13.756898897462655</v>
      </c>
      <c r="X329" s="194">
        <f>V329/M329</f>
        <v>14.097410438331115</v>
      </c>
      <c r="Y329" s="194">
        <f>W329/M329</f>
        <v>2.751379779492531</v>
      </c>
      <c r="Z329" s="194">
        <f>(X329*L329)/I329</f>
        <v>84.584462629986689</v>
      </c>
      <c r="AA329" s="194">
        <f>(Y329*L329)/I329</f>
        <v>16.508278676955186</v>
      </c>
      <c r="AB329" s="194">
        <f>Z329*100</f>
        <v>8458.4462629986683</v>
      </c>
      <c r="AC329" s="194">
        <f>AA329*100</f>
        <v>1650.8278676955185</v>
      </c>
      <c r="AF329" t="s">
        <v>239</v>
      </c>
      <c r="AH329" s="64" t="s">
        <v>44</v>
      </c>
      <c r="AI329" s="64" t="s">
        <v>44</v>
      </c>
      <c r="AJ329" s="200">
        <v>93.648583000000002</v>
      </c>
    </row>
    <row r="330" spans="1:36">
      <c r="A330" s="38" t="s">
        <v>1050</v>
      </c>
      <c r="B330" s="56" t="s">
        <v>42</v>
      </c>
      <c r="C330" s="19">
        <v>44480</v>
      </c>
      <c r="D330" s="19">
        <v>44480</v>
      </c>
      <c r="E330" s="43" t="s">
        <v>223</v>
      </c>
      <c r="F330" s="43" t="s">
        <v>518</v>
      </c>
      <c r="G330" s="67" t="s">
        <v>154</v>
      </c>
      <c r="H330" s="4" t="s">
        <v>45</v>
      </c>
      <c r="I330" s="43">
        <v>10</v>
      </c>
      <c r="J330" s="19">
        <v>44481</v>
      </c>
      <c r="K330" s="43" t="s">
        <v>236</v>
      </c>
      <c r="L330" s="43">
        <v>60</v>
      </c>
      <c r="M330" s="67">
        <v>5</v>
      </c>
      <c r="N330" s="19">
        <v>44481</v>
      </c>
      <c r="O330" s="4">
        <v>33.450000000000003</v>
      </c>
      <c r="P330" s="4">
        <v>33.25</v>
      </c>
      <c r="Q330" s="4">
        <v>25.5</v>
      </c>
      <c r="R330" s="4">
        <v>25.51</v>
      </c>
      <c r="T330" s="193">
        <f>IF(O330&lt;'Master Linear Model'!$B$8, (10^((O330-'Master Linear Model'!$B$2)/'Master Linear Model'!$A$2)),('Master Linear Model'!$B$7/2))</f>
        <v>91.010177963381551</v>
      </c>
      <c r="U330" s="193">
        <f>IF(P330&lt;'Master Linear Model'!$B$8, (10^((P330-'Master Linear Model'!$B$2)/'Master Linear Model'!$A$2)),('Master Linear Model'!$B$7/2))</f>
        <v>103.25860211544631</v>
      </c>
      <c r="V330" s="194">
        <f>AVERAGE(T330:U330)</f>
        <v>97.13439003941393</v>
      </c>
      <c r="W330" s="194">
        <f>STDEV(T330:U330)</f>
        <v>8.6609437767740776</v>
      </c>
      <c r="X330" s="194">
        <f>V330/M330</f>
        <v>19.426878007882785</v>
      </c>
      <c r="Y330" s="194">
        <f>W330/M330</f>
        <v>1.7321887553548154</v>
      </c>
      <c r="Z330" s="194">
        <f>(X330*L330)/I330</f>
        <v>116.56126804729669</v>
      </c>
      <c r="AA330" s="194">
        <f>(Y330*L330)/I330</f>
        <v>10.393132532128892</v>
      </c>
      <c r="AB330" s="194">
        <f>Z330*100</f>
        <v>11656.126804729669</v>
      </c>
      <c r="AC330" s="194">
        <f>AA330*100</f>
        <v>1039.3132532128891</v>
      </c>
      <c r="AF330" t="s">
        <v>239</v>
      </c>
      <c r="AH330" s="64" t="s">
        <v>44</v>
      </c>
      <c r="AI330" s="64" t="s">
        <v>44</v>
      </c>
      <c r="AJ330" s="200">
        <v>93.648583000000002</v>
      </c>
    </row>
    <row r="331" spans="1:36">
      <c r="A331" s="38" t="s">
        <v>1052</v>
      </c>
      <c r="B331" s="56" t="s">
        <v>42</v>
      </c>
      <c r="C331" s="19">
        <v>44480</v>
      </c>
      <c r="D331" s="19">
        <v>44480</v>
      </c>
      <c r="E331" s="43" t="s">
        <v>223</v>
      </c>
      <c r="F331" s="43" t="s">
        <v>518</v>
      </c>
      <c r="G331" s="67" t="s">
        <v>154</v>
      </c>
      <c r="H331" s="4" t="s">
        <v>45</v>
      </c>
      <c r="I331" s="43">
        <v>10</v>
      </c>
      <c r="J331" s="19">
        <v>44481</v>
      </c>
      <c r="K331" s="43" t="s">
        <v>236</v>
      </c>
      <c r="L331" s="43">
        <v>60</v>
      </c>
      <c r="M331" s="67">
        <v>5</v>
      </c>
      <c r="N331" s="19">
        <v>44481</v>
      </c>
      <c r="O331" s="4">
        <v>36.06</v>
      </c>
      <c r="P331" s="4">
        <v>37.090000000000003</v>
      </c>
      <c r="Q331" s="4">
        <v>26.36</v>
      </c>
      <c r="R331" s="4">
        <v>26.21</v>
      </c>
      <c r="T331" s="193">
        <f>IF(O331&lt;'Master Linear Model'!$B$8, (10^((O331-'Master Linear Model'!$B$2)/'Master Linear Model'!$A$2)),('Master Linear Model'!$B$7/2))</f>
        <v>10</v>
      </c>
      <c r="U331" s="193">
        <f>IF(P331&lt;'Master Linear Model'!$B$8, (10^((P331-'Master Linear Model'!$B$2)/'Master Linear Model'!$A$2)),('Master Linear Model'!$B$7/2))</f>
        <v>10</v>
      </c>
      <c r="V331" s="194">
        <f>AVERAGE(T331:U331)</f>
        <v>10</v>
      </c>
      <c r="W331" s="194">
        <f>STDEV(T331:U331)</f>
        <v>0</v>
      </c>
      <c r="X331" s="194">
        <f>V331/M331</f>
        <v>2</v>
      </c>
      <c r="Y331" s="194">
        <f>W331/M331</f>
        <v>0</v>
      </c>
      <c r="Z331" s="194">
        <f>(X331*L331)/I331</f>
        <v>12</v>
      </c>
      <c r="AA331" s="194">
        <f>(Y331*L331)/I331</f>
        <v>0</v>
      </c>
      <c r="AB331" s="194">
        <f>Z331*100</f>
        <v>1200</v>
      </c>
      <c r="AC331" s="194">
        <f>AA331*100</f>
        <v>0</v>
      </c>
      <c r="AF331" t="s">
        <v>239</v>
      </c>
      <c r="AH331" s="64" t="s">
        <v>44</v>
      </c>
      <c r="AI331" s="64" t="s">
        <v>44</v>
      </c>
      <c r="AJ331" s="200">
        <v>93.648583000000002</v>
      </c>
    </row>
    <row r="332" spans="1:36">
      <c r="A332" s="38" t="s">
        <v>1056</v>
      </c>
      <c r="B332" s="56" t="s">
        <v>42</v>
      </c>
      <c r="C332" s="19">
        <v>44480</v>
      </c>
      <c r="D332" s="19">
        <v>44480</v>
      </c>
      <c r="E332" s="43" t="s">
        <v>223</v>
      </c>
      <c r="F332" s="43" t="s">
        <v>518</v>
      </c>
      <c r="G332" s="67" t="s">
        <v>154</v>
      </c>
      <c r="H332" s="4" t="s">
        <v>45</v>
      </c>
      <c r="I332" s="43">
        <v>10</v>
      </c>
      <c r="J332" s="19">
        <v>44481</v>
      </c>
      <c r="K332" s="43" t="s">
        <v>236</v>
      </c>
      <c r="L332" s="43">
        <v>60</v>
      </c>
      <c r="M332" s="67">
        <v>5</v>
      </c>
      <c r="N332" s="19">
        <v>44481</v>
      </c>
      <c r="O332" s="4">
        <v>33.5</v>
      </c>
      <c r="P332" s="4">
        <v>33.049999999999997</v>
      </c>
      <c r="Q332" s="4">
        <v>25.54</v>
      </c>
      <c r="R332" s="4">
        <v>25.58</v>
      </c>
      <c r="T332" s="193">
        <f>IF(O332&lt;'Master Linear Model'!$B$8, (10^((O332-'Master Linear Model'!$B$2)/'Master Linear Model'!$A$2)),('Master Linear Model'!$B$7/2))</f>
        <v>88.182192810642533</v>
      </c>
      <c r="U332" s="193">
        <f>IF(P332&lt;'Master Linear Model'!$B$8, (10^((P332-'Master Linear Model'!$B$2)/'Master Linear Model'!$A$2)),('Master Linear Model'!$B$7/2))</f>
        <v>117.15545611971116</v>
      </c>
      <c r="V332" s="194">
        <f>AVERAGE(T332:U332)</f>
        <v>102.66882446517684</v>
      </c>
      <c r="W332" s="194">
        <f>STDEV(T332:U332)</f>
        <v>20.487190958945884</v>
      </c>
      <c r="X332" s="194">
        <f>V332/M332</f>
        <v>20.533764893035368</v>
      </c>
      <c r="Y332" s="194">
        <f>W332/M332</f>
        <v>4.0974381917891769</v>
      </c>
      <c r="Z332" s="194">
        <f>(X332*L332)/I332</f>
        <v>123.20258935821221</v>
      </c>
      <c r="AA332" s="194">
        <f>(Y332*L332)/I332</f>
        <v>24.584629150735061</v>
      </c>
      <c r="AB332" s="194">
        <f>Z332*100</f>
        <v>12320.258935821221</v>
      </c>
      <c r="AC332" s="194">
        <f>AA332*100</f>
        <v>2458.4629150735063</v>
      </c>
      <c r="AF332" t="s">
        <v>239</v>
      </c>
      <c r="AH332" s="64" t="s">
        <v>44</v>
      </c>
      <c r="AI332" s="64" t="s">
        <v>44</v>
      </c>
      <c r="AJ332" s="200">
        <v>93.648583000000002</v>
      </c>
    </row>
    <row r="333" spans="1:36">
      <c r="A333" s="38" t="s">
        <v>1058</v>
      </c>
      <c r="B333" s="56" t="s">
        <v>42</v>
      </c>
      <c r="C333" s="19">
        <v>44480</v>
      </c>
      <c r="D333" s="19">
        <v>44480</v>
      </c>
      <c r="E333" s="43" t="s">
        <v>223</v>
      </c>
      <c r="F333" s="43" t="s">
        <v>518</v>
      </c>
      <c r="G333" s="67" t="s">
        <v>154</v>
      </c>
      <c r="H333" s="4" t="s">
        <v>45</v>
      </c>
      <c r="I333" s="43">
        <v>10</v>
      </c>
      <c r="J333" s="19">
        <v>44481</v>
      </c>
      <c r="K333" s="43" t="s">
        <v>236</v>
      </c>
      <c r="L333" s="43">
        <v>60</v>
      </c>
      <c r="M333" s="67">
        <v>5</v>
      </c>
      <c r="N333" s="19">
        <v>44481</v>
      </c>
      <c r="O333" s="4">
        <v>32.159999999999997</v>
      </c>
      <c r="P333" s="4">
        <v>32.159999999999997</v>
      </c>
      <c r="Q333" s="4">
        <v>25.52</v>
      </c>
      <c r="R333" s="4">
        <v>25.62</v>
      </c>
      <c r="T333" s="193">
        <f>IF(O333&lt;'Master Linear Model'!$B$8, (10^((O333-'Master Linear Model'!$B$2)/'Master Linear Model'!$A$2)),('Master Linear Model'!$B$7/2))</f>
        <v>205.48681248933039</v>
      </c>
      <c r="U333" s="193">
        <f>IF(P333&lt;'Master Linear Model'!$B$8, (10^((P333-'Master Linear Model'!$B$2)/'Master Linear Model'!$A$2)),('Master Linear Model'!$B$7/2))</f>
        <v>205.48681248933039</v>
      </c>
      <c r="V333" s="194">
        <f>AVERAGE(T333:U333)</f>
        <v>205.48681248933039</v>
      </c>
      <c r="W333" s="194">
        <f>STDEV(T333:U333)</f>
        <v>0</v>
      </c>
      <c r="X333" s="194">
        <f>V333/M333</f>
        <v>41.097362497866079</v>
      </c>
      <c r="Y333" s="194">
        <f>W333/M333</f>
        <v>0</v>
      </c>
      <c r="Z333" s="194">
        <f>(X333*L333)/I333</f>
        <v>246.58417498719646</v>
      </c>
      <c r="AA333" s="194">
        <f>(Y333*L333)/I333</f>
        <v>0</v>
      </c>
      <c r="AB333" s="194">
        <f>Z333*100</f>
        <v>24658.417498719646</v>
      </c>
      <c r="AC333" s="194">
        <f>AA333*100</f>
        <v>0</v>
      </c>
      <c r="AF333" t="s">
        <v>239</v>
      </c>
      <c r="AH333" s="64" t="s">
        <v>44</v>
      </c>
      <c r="AI333" s="64" t="s">
        <v>44</v>
      </c>
      <c r="AJ333" s="200">
        <v>93.648583000000002</v>
      </c>
    </row>
    <row r="334" spans="1:36">
      <c r="A334" s="157" t="s">
        <v>1064</v>
      </c>
      <c r="B334" s="57" t="s">
        <v>42</v>
      </c>
      <c r="C334" s="158">
        <v>44480</v>
      </c>
      <c r="D334" s="158">
        <v>44480</v>
      </c>
      <c r="E334" s="43" t="s">
        <v>223</v>
      </c>
      <c r="F334" s="43" t="s">
        <v>518</v>
      </c>
      <c r="G334" s="41" t="s">
        <v>154</v>
      </c>
      <c r="H334" s="188" t="s">
        <v>45</v>
      </c>
      <c r="I334" s="54">
        <v>10</v>
      </c>
      <c r="J334" s="158">
        <v>44481</v>
      </c>
      <c r="K334" s="54" t="s">
        <v>236</v>
      </c>
      <c r="L334" s="54">
        <v>60</v>
      </c>
      <c r="M334" s="67">
        <v>5</v>
      </c>
      <c r="N334" s="158">
        <v>44481</v>
      </c>
      <c r="O334" s="28" t="s">
        <v>47</v>
      </c>
      <c r="P334" s="28" t="s">
        <v>47</v>
      </c>
      <c r="Q334" s="28">
        <v>25.55</v>
      </c>
      <c r="R334" s="28">
        <v>25.81</v>
      </c>
      <c r="S334" s="27"/>
      <c r="T334" s="193">
        <f>IF(O334&lt;'Master Linear Model'!$B$8, (10^((O334-'Master Linear Model'!$B$2)/'Master Linear Model'!$A$2)),('Master Linear Model'!$B$7/2))</f>
        <v>10</v>
      </c>
      <c r="U334" s="193">
        <f>IF(P334&lt;'Master Linear Model'!$B$8, (10^((P334-'Master Linear Model'!$B$2)/'Master Linear Model'!$A$2)),('Master Linear Model'!$B$7/2))</f>
        <v>10</v>
      </c>
      <c r="V334" s="194">
        <f>AVERAGE(T334:U334)</f>
        <v>10</v>
      </c>
      <c r="W334" s="194">
        <f>STDEV(T334:U334)</f>
        <v>0</v>
      </c>
      <c r="X334" s="194">
        <f>V334/M334</f>
        <v>2</v>
      </c>
      <c r="Y334" s="194">
        <f>W334/M334</f>
        <v>0</v>
      </c>
      <c r="Z334" s="194">
        <f>(X334*L334)/I334</f>
        <v>12</v>
      </c>
      <c r="AA334" s="194">
        <f>(Y334*L334)/I334</f>
        <v>0</v>
      </c>
      <c r="AB334" s="194">
        <f>Z334*100</f>
        <v>1200</v>
      </c>
      <c r="AC334" s="194">
        <f>AA334*100</f>
        <v>0</v>
      </c>
      <c r="AD334" s="31"/>
      <c r="AE334" s="31"/>
      <c r="AF334" t="s">
        <v>239</v>
      </c>
      <c r="AH334" s="64" t="s">
        <v>44</v>
      </c>
      <c r="AI334" s="64" t="s">
        <v>44</v>
      </c>
      <c r="AJ334" s="200">
        <v>93.648583000000002</v>
      </c>
    </row>
    <row r="335" spans="1:36">
      <c r="A335" s="38" t="s">
        <v>1047</v>
      </c>
      <c r="B335" s="56" t="s">
        <v>42</v>
      </c>
      <c r="C335" s="19">
        <v>44487</v>
      </c>
      <c r="D335" s="19">
        <v>44488</v>
      </c>
      <c r="E335" s="37" t="s">
        <v>223</v>
      </c>
      <c r="F335" s="43" t="s">
        <v>518</v>
      </c>
      <c r="G335" s="187" t="s">
        <v>154</v>
      </c>
      <c r="H335" s="4" t="s">
        <v>45</v>
      </c>
      <c r="I335" s="43">
        <v>10</v>
      </c>
      <c r="J335" s="19">
        <v>44488</v>
      </c>
      <c r="K335" s="43" t="s">
        <v>236</v>
      </c>
      <c r="L335" s="43">
        <v>60</v>
      </c>
      <c r="M335" s="67">
        <v>5</v>
      </c>
      <c r="N335" s="19">
        <v>44489</v>
      </c>
      <c r="O335" s="4">
        <v>34.99</v>
      </c>
      <c r="P335" s="4">
        <v>34.43</v>
      </c>
      <c r="Q335" s="4">
        <v>26.87</v>
      </c>
      <c r="R335" s="4">
        <v>26.41</v>
      </c>
      <c r="T335" s="193">
        <f>IF(O335&lt;'Master Linear Model'!$B$8, (10^((O335-'Master Linear Model'!$B$2)/'Master Linear Model'!$A$2)),('Master Linear Model'!$B$7/2))</f>
        <v>34.423151205384421</v>
      </c>
      <c r="U335" s="193">
        <f>IF(P335&lt;'Master Linear Model'!$B$8, (10^((P335-'Master Linear Model'!$B$2)/'Master Linear Model'!$A$2)),('Master Linear Model'!$B$7/2))</f>
        <v>49.022132827124054</v>
      </c>
      <c r="V335" s="194">
        <f>AVERAGE(T335:U335)</f>
        <v>41.722642016254241</v>
      </c>
      <c r="W335" s="194">
        <f>STDEV(T335:U335)</f>
        <v>10.323038903149833</v>
      </c>
      <c r="X335" s="194">
        <f>V335/M335</f>
        <v>8.3445284032508482</v>
      </c>
      <c r="Y335" s="194">
        <f>W335/M335</f>
        <v>2.0646077806299665</v>
      </c>
      <c r="Z335" s="194">
        <f>(X335*L335)/I335</f>
        <v>50.067170419505089</v>
      </c>
      <c r="AA335" s="194">
        <f>(Y335*L335)/I335</f>
        <v>12.387646683779799</v>
      </c>
      <c r="AB335" s="194">
        <f>Z335*100</f>
        <v>5006.7170419505092</v>
      </c>
      <c r="AC335" s="194">
        <f>AA335*100</f>
        <v>1238.7646683779799</v>
      </c>
      <c r="AF335" t="s">
        <v>1115</v>
      </c>
      <c r="AG335" t="s">
        <v>1116</v>
      </c>
      <c r="AH335" s="64" t="s">
        <v>44</v>
      </c>
      <c r="AI335" s="64" t="s">
        <v>44</v>
      </c>
      <c r="AJ335" s="200">
        <v>78.952047199999996</v>
      </c>
    </row>
    <row r="336" spans="1:36">
      <c r="A336" s="38" t="s">
        <v>1052</v>
      </c>
      <c r="B336" s="56" t="s">
        <v>42</v>
      </c>
      <c r="C336" s="5">
        <v>44487</v>
      </c>
      <c r="D336" s="5">
        <v>44487</v>
      </c>
      <c r="E336" s="37" t="s">
        <v>223</v>
      </c>
      <c r="F336" s="43" t="s">
        <v>518</v>
      </c>
      <c r="G336" s="67" t="s">
        <v>154</v>
      </c>
      <c r="H336" s="4" t="s">
        <v>45</v>
      </c>
      <c r="I336" s="4">
        <v>10</v>
      </c>
      <c r="J336" s="5">
        <v>44487</v>
      </c>
      <c r="K336" s="37" t="s">
        <v>236</v>
      </c>
      <c r="L336" s="4">
        <v>60</v>
      </c>
      <c r="M336" s="67">
        <v>5</v>
      </c>
      <c r="N336" s="12">
        <v>44488</v>
      </c>
      <c r="O336" s="6">
        <v>36.130000000000003</v>
      </c>
      <c r="P336" s="6">
        <v>36.1</v>
      </c>
      <c r="Q336" s="6">
        <v>26.18</v>
      </c>
      <c r="R336" s="6">
        <v>26.48</v>
      </c>
      <c r="T336" s="193">
        <f>IF(O336&lt;'Master Linear Model'!$B$8, (10^((O336-'Master Linear Model'!$B$2)/'Master Linear Model'!$A$2)),('Master Linear Model'!$B$7/2))</f>
        <v>10</v>
      </c>
      <c r="U336" s="193">
        <f>IF(P336&lt;'Master Linear Model'!$B$8, (10^((P336-'Master Linear Model'!$B$2)/'Master Linear Model'!$A$2)),('Master Linear Model'!$B$7/2))</f>
        <v>10</v>
      </c>
      <c r="V336" s="194">
        <f>AVERAGE(T336:U336)</f>
        <v>10</v>
      </c>
      <c r="W336" s="194">
        <f>STDEV(T336:U336)</f>
        <v>0</v>
      </c>
      <c r="X336" s="194">
        <f>V336/M336</f>
        <v>2</v>
      </c>
      <c r="Y336" s="194">
        <f>W336/M336</f>
        <v>0</v>
      </c>
      <c r="Z336" s="194">
        <f>(X336*L336)/I336</f>
        <v>12</v>
      </c>
      <c r="AA336" s="194">
        <f>(Y336*L336)/I336</f>
        <v>0</v>
      </c>
      <c r="AB336" s="194">
        <f>Z336*100</f>
        <v>1200</v>
      </c>
      <c r="AC336" s="194">
        <f>AA336*100</f>
        <v>0</v>
      </c>
      <c r="AF336" t="s">
        <v>244</v>
      </c>
      <c r="AG336" t="s">
        <v>1117</v>
      </c>
      <c r="AH336" s="64" t="s">
        <v>44</v>
      </c>
      <c r="AI336" s="64" t="s">
        <v>44</v>
      </c>
      <c r="AJ336" s="200">
        <v>91.693152499999997</v>
      </c>
    </row>
    <row r="337" spans="1:36">
      <c r="A337" s="38" t="s">
        <v>1056</v>
      </c>
      <c r="B337" s="56" t="s">
        <v>42</v>
      </c>
      <c r="C337" s="5">
        <v>44487</v>
      </c>
      <c r="D337" s="5">
        <v>44488</v>
      </c>
      <c r="E337" s="37" t="s">
        <v>223</v>
      </c>
      <c r="F337" s="43" t="s">
        <v>518</v>
      </c>
      <c r="G337" s="67" t="s">
        <v>154</v>
      </c>
      <c r="H337" s="4" t="s">
        <v>45</v>
      </c>
      <c r="I337" s="4">
        <v>10</v>
      </c>
      <c r="J337" s="5">
        <v>44488</v>
      </c>
      <c r="K337" s="37" t="s">
        <v>236</v>
      </c>
      <c r="L337" s="4">
        <v>60</v>
      </c>
      <c r="M337" s="67">
        <v>5</v>
      </c>
      <c r="N337" s="12">
        <v>44489</v>
      </c>
      <c r="O337" s="6">
        <v>35.01</v>
      </c>
      <c r="P337" s="6">
        <v>34.42</v>
      </c>
      <c r="Q337" s="6">
        <v>25.19</v>
      </c>
      <c r="R337" s="6">
        <v>25.02</v>
      </c>
      <c r="T337" s="193">
        <f>IF(O337&lt;'Master Linear Model'!$B$8, (10^((O337-'Master Linear Model'!$B$2)/'Master Linear Model'!$A$2)),('Master Linear Model'!$B$7/2))</f>
        <v>33.991239124040447</v>
      </c>
      <c r="U337" s="193">
        <f>IF(P337&lt;'Master Linear Model'!$B$8, (10^((P337-'Master Linear Model'!$B$2)/'Master Linear Model'!$A$2)),('Master Linear Model'!$B$7/2))</f>
        <v>49.332601290009883</v>
      </c>
      <c r="V337" s="194">
        <f>AVERAGE(T337:U337)</f>
        <v>41.661920207025162</v>
      </c>
      <c r="W337" s="194">
        <f>STDEV(T337:U337)</f>
        <v>10.847981220195759</v>
      </c>
      <c r="X337" s="194">
        <f>V337/M337</f>
        <v>8.3323840414050316</v>
      </c>
      <c r="Y337" s="194">
        <f>W337/M337</f>
        <v>2.1695962440391519</v>
      </c>
      <c r="Z337" s="194">
        <f>(X337*L337)/I337</f>
        <v>49.99430424843019</v>
      </c>
      <c r="AA337" s="194">
        <f>(Y337*L337)/I337</f>
        <v>13.017577464234909</v>
      </c>
      <c r="AB337" s="194">
        <f>Z337*100</f>
        <v>4999.430424843019</v>
      </c>
      <c r="AC337" s="194">
        <f>AA337*100</f>
        <v>1301.757746423491</v>
      </c>
      <c r="AF337" t="s">
        <v>1115</v>
      </c>
      <c r="AG337" t="s">
        <v>1118</v>
      </c>
      <c r="AH337" s="64" t="s">
        <v>44</v>
      </c>
      <c r="AI337" s="64" t="s">
        <v>44</v>
      </c>
      <c r="AJ337" s="200">
        <v>78.952047199999996</v>
      </c>
    </row>
    <row r="338" spans="1:36">
      <c r="A338" s="38" t="s">
        <v>1058</v>
      </c>
      <c r="B338" s="56" t="s">
        <v>42</v>
      </c>
      <c r="C338" s="5">
        <v>44487</v>
      </c>
      <c r="D338" s="5">
        <v>44488</v>
      </c>
      <c r="E338" s="37" t="s">
        <v>223</v>
      </c>
      <c r="F338" s="43" t="s">
        <v>518</v>
      </c>
      <c r="G338" s="67" t="s">
        <v>154</v>
      </c>
      <c r="H338" s="4" t="s">
        <v>45</v>
      </c>
      <c r="I338" s="4">
        <v>10</v>
      </c>
      <c r="J338" s="5">
        <v>44488</v>
      </c>
      <c r="K338" s="37" t="s">
        <v>236</v>
      </c>
      <c r="L338" s="4">
        <v>60</v>
      </c>
      <c r="M338" s="67">
        <v>5</v>
      </c>
      <c r="N338" s="12">
        <v>44489</v>
      </c>
      <c r="O338" s="6">
        <v>33.39</v>
      </c>
      <c r="P338" s="6">
        <v>33.270000000000003</v>
      </c>
      <c r="Q338" s="6">
        <v>25.19</v>
      </c>
      <c r="R338" s="6">
        <v>25.02</v>
      </c>
      <c r="T338" s="193">
        <f>IF(O338&lt;'Master Linear Model'!$B$8, (10^((O338-'Master Linear Model'!$B$2)/'Master Linear Model'!$A$2)),('Master Linear Model'!$B$7/2))</f>
        <v>94.523729118414707</v>
      </c>
      <c r="U338" s="193">
        <f>IF(P338&lt;'Master Linear Model'!$B$8, (10^((P338-'Master Linear Model'!$B$2)/'Master Linear Model'!$A$2)),('Master Linear Model'!$B$7/2))</f>
        <v>101.9630020267075</v>
      </c>
      <c r="V338" s="194">
        <f>AVERAGE(T338:U338)</f>
        <v>98.243365572561103</v>
      </c>
      <c r="W338" s="194">
        <f>STDEV(T338:U338)</f>
        <v>5.2603603205512028</v>
      </c>
      <c r="X338" s="194">
        <f>V338/M338</f>
        <v>19.648673114512221</v>
      </c>
      <c r="Y338" s="194">
        <f>W338/M338</f>
        <v>1.0520720641102406</v>
      </c>
      <c r="Z338" s="194">
        <f>(X338*L338)/I338</f>
        <v>117.89203868707332</v>
      </c>
      <c r="AA338" s="194">
        <f>(Y338*L338)/I338</f>
        <v>6.3124323846614434</v>
      </c>
      <c r="AB338" s="194">
        <f>Z338*100</f>
        <v>11789.203868707333</v>
      </c>
      <c r="AC338" s="194">
        <f>AA338*100</f>
        <v>631.24323846614436</v>
      </c>
      <c r="AF338" t="s">
        <v>1119</v>
      </c>
      <c r="AG338" t="s">
        <v>1120</v>
      </c>
      <c r="AH338" s="64" t="s">
        <v>44</v>
      </c>
      <c r="AI338" s="64" t="s">
        <v>44</v>
      </c>
      <c r="AJ338" s="200">
        <v>98.028321800000001</v>
      </c>
    </row>
    <row r="339" spans="1:36">
      <c r="A339" t="s">
        <v>1064</v>
      </c>
      <c r="B339" s="43" t="s">
        <v>42</v>
      </c>
      <c r="C339" s="19">
        <v>44487</v>
      </c>
      <c r="D339" s="5">
        <v>44487</v>
      </c>
      <c r="E339" s="37" t="s">
        <v>223</v>
      </c>
      <c r="F339" s="43" t="s">
        <v>518</v>
      </c>
      <c r="G339" s="67" t="s">
        <v>154</v>
      </c>
      <c r="H339" s="4" t="s">
        <v>45</v>
      </c>
      <c r="I339" s="4">
        <v>10</v>
      </c>
      <c r="J339" s="5">
        <v>44487</v>
      </c>
      <c r="K339" t="s">
        <v>236</v>
      </c>
      <c r="L339" s="4">
        <v>60</v>
      </c>
      <c r="M339" s="67">
        <v>5</v>
      </c>
      <c r="N339" s="12">
        <v>44488</v>
      </c>
      <c r="O339" s="4" t="s">
        <v>47</v>
      </c>
      <c r="P339" s="4" t="s">
        <v>47</v>
      </c>
      <c r="Q339" s="4">
        <v>25.84</v>
      </c>
      <c r="R339" s="4">
        <v>26.07</v>
      </c>
      <c r="T339" s="193">
        <f>IF(O339&lt;'Master Linear Model'!$B$8, (10^((O339-'Master Linear Model'!$B$2)/'Master Linear Model'!$A$2)),('Master Linear Model'!$B$7/2))</f>
        <v>10</v>
      </c>
      <c r="U339" s="193">
        <f>IF(P339&lt;'Master Linear Model'!$B$8, (10^((P339-'Master Linear Model'!$B$2)/'Master Linear Model'!$A$2)),('Master Linear Model'!$B$7/2))</f>
        <v>10</v>
      </c>
      <c r="V339" s="194">
        <f>AVERAGE(T339:U339)</f>
        <v>10</v>
      </c>
      <c r="W339" s="194">
        <f>STDEV(T339:U339)</f>
        <v>0</v>
      </c>
      <c r="X339" s="194">
        <f>V339/M339</f>
        <v>2</v>
      </c>
      <c r="Y339" s="194">
        <f>W339/M339</f>
        <v>0</v>
      </c>
      <c r="Z339" s="194">
        <f>(X339*L339)/I339</f>
        <v>12</v>
      </c>
      <c r="AA339" s="194">
        <f>(Y339*L339)/I339</f>
        <v>0</v>
      </c>
      <c r="AB339" s="194">
        <f>Z339*100</f>
        <v>1200</v>
      </c>
      <c r="AC339" s="194">
        <f>AA339*100</f>
        <v>0</v>
      </c>
      <c r="AF339" t="s">
        <v>244</v>
      </c>
      <c r="AG339" t="s">
        <v>1121</v>
      </c>
      <c r="AH339" s="64" t="s">
        <v>44</v>
      </c>
      <c r="AI339" s="64" t="s">
        <v>44</v>
      </c>
      <c r="AJ339" s="200">
        <v>91.693152499999997</v>
      </c>
    </row>
    <row r="340" spans="1:36">
      <c r="A340" s="38" t="s">
        <v>1050</v>
      </c>
      <c r="B340" s="56" t="s">
        <v>42</v>
      </c>
      <c r="C340" s="5">
        <v>44487</v>
      </c>
      <c r="D340" s="5">
        <v>44488</v>
      </c>
      <c r="E340" s="37" t="s">
        <v>223</v>
      </c>
      <c r="F340" s="37" t="s">
        <v>518</v>
      </c>
      <c r="G340" s="67" t="s">
        <v>154</v>
      </c>
      <c r="H340" s="4" t="s">
        <v>45</v>
      </c>
      <c r="I340" s="4">
        <v>10</v>
      </c>
      <c r="J340" s="5">
        <v>44488</v>
      </c>
      <c r="K340" s="37" t="s">
        <v>236</v>
      </c>
      <c r="L340" s="4">
        <v>60</v>
      </c>
      <c r="M340" s="67">
        <v>5</v>
      </c>
      <c r="N340" s="12">
        <v>44489</v>
      </c>
      <c r="O340" s="6">
        <v>34.47</v>
      </c>
      <c r="P340" s="6">
        <v>36.950000000000003</v>
      </c>
      <c r="Q340" s="6">
        <v>26.01</v>
      </c>
      <c r="R340" s="6">
        <v>25.96</v>
      </c>
      <c r="T340" s="193">
        <f>IF(O340&lt;'Master Linear Model'!$B$8, (10^((O340-'Master Linear Model'!$B$2)/'Master Linear Model'!$A$2)),('Master Linear Model'!$B$7/2))</f>
        <v>47.799675334736229</v>
      </c>
      <c r="U340" s="193">
        <f>IF(P340&lt;'Master Linear Model'!$B$8, (10^((P340-'Master Linear Model'!$B$2)/'Master Linear Model'!$A$2)),('Master Linear Model'!$B$7/2))</f>
        <v>10</v>
      </c>
      <c r="V340" s="194">
        <f>AVERAGE(T340:U340)</f>
        <v>28.899837667368114</v>
      </c>
      <c r="W340" s="194">
        <f>STDEV(T340:U340)</f>
        <v>26.728406755841867</v>
      </c>
      <c r="X340" s="194">
        <f>V340/M340</f>
        <v>5.7799675334736227</v>
      </c>
      <c r="Y340" s="194">
        <f>W340/M340</f>
        <v>5.3456813511683734</v>
      </c>
      <c r="Z340" s="194">
        <f>(X340*L340)/I340</f>
        <v>34.679805200841734</v>
      </c>
      <c r="AA340" s="194">
        <f>(Y340*L340)/I340</f>
        <v>32.07408810701024</v>
      </c>
      <c r="AB340" s="194">
        <f>Z340*100</f>
        <v>3467.9805200841733</v>
      </c>
      <c r="AC340" s="194">
        <f>AA340*100</f>
        <v>3207.4088107010239</v>
      </c>
      <c r="AF340" t="s">
        <v>1119</v>
      </c>
      <c r="AH340" s="64" t="s">
        <v>44</v>
      </c>
      <c r="AI340" s="64" t="s">
        <v>44</v>
      </c>
      <c r="AJ340" s="200">
        <v>98.028321800000001</v>
      </c>
    </row>
    <row r="341" spans="1:36">
      <c r="A341" s="38" t="s">
        <v>1047</v>
      </c>
      <c r="B341" s="56" t="s">
        <v>42</v>
      </c>
      <c r="C341" s="5">
        <v>44487</v>
      </c>
      <c r="D341" s="5">
        <v>44487</v>
      </c>
      <c r="E341" s="37" t="s">
        <v>142</v>
      </c>
      <c r="F341" s="37"/>
      <c r="G341" s="67" t="s">
        <v>154</v>
      </c>
      <c r="H341" s="4" t="s">
        <v>45</v>
      </c>
      <c r="I341" s="4">
        <v>150</v>
      </c>
      <c r="J341" s="5">
        <v>44487</v>
      </c>
      <c r="K341" s="37" t="s">
        <v>46</v>
      </c>
      <c r="L341" s="4">
        <v>100</v>
      </c>
      <c r="M341" s="67">
        <v>5</v>
      </c>
      <c r="N341" s="12">
        <v>44488</v>
      </c>
      <c r="O341" s="6">
        <v>34.299999999999997</v>
      </c>
      <c r="P341" s="6">
        <v>33.9</v>
      </c>
      <c r="Q341" s="6">
        <v>30.06</v>
      </c>
      <c r="R341" s="6">
        <v>29.71</v>
      </c>
      <c r="T341" s="193">
        <f>IF(O341&lt;'Master Linear Model'!$B$8, (10^((O341-'Master Linear Model'!$B$2)/'Master Linear Model'!$A$2)),('Master Linear Model'!$B$7/2))</f>
        <v>53.215210320517393</v>
      </c>
      <c r="U341" s="193">
        <f>IF(P341&lt;'Master Linear Model'!$B$8, (10^((P341-'Master Linear Model'!$B$2)/'Master Linear Model'!$A$2)),('Master Linear Model'!$B$7/2))</f>
        <v>68.502802402111726</v>
      </c>
      <c r="V341" s="194">
        <f>AVERAGE(T341:U341)</f>
        <v>60.859006361314556</v>
      </c>
      <c r="W341" s="194">
        <f>STDEV(T341:U341)</f>
        <v>10.809960028909185</v>
      </c>
      <c r="X341" s="194">
        <f>V341/M341</f>
        <v>12.171801272262911</v>
      </c>
      <c r="Y341" s="194">
        <f>W341/M341</f>
        <v>2.1619920057818369</v>
      </c>
      <c r="Z341" s="194">
        <f>(X341*L341)/I341</f>
        <v>8.1145341815086063</v>
      </c>
      <c r="AA341" s="194">
        <f>(Y341*L341)/I341</f>
        <v>1.4413280038545579</v>
      </c>
      <c r="AB341" s="194">
        <f>Z341*100</f>
        <v>811.45341815086067</v>
      </c>
      <c r="AC341" s="194">
        <f>AA341*100</f>
        <v>144.13280038545579</v>
      </c>
      <c r="AF341" t="s">
        <v>244</v>
      </c>
      <c r="AG341" t="s">
        <v>1122</v>
      </c>
      <c r="AH341" s="64" t="s">
        <v>44</v>
      </c>
      <c r="AI341" s="64" t="s">
        <v>44</v>
      </c>
      <c r="AJ341" s="200">
        <v>91.693152499999997</v>
      </c>
    </row>
    <row r="342" spans="1:36">
      <c r="A342" s="38" t="s">
        <v>1050</v>
      </c>
      <c r="B342" s="56" t="s">
        <v>42</v>
      </c>
      <c r="C342" s="5">
        <v>44487</v>
      </c>
      <c r="D342" s="5">
        <v>44487</v>
      </c>
      <c r="E342" s="37" t="s">
        <v>142</v>
      </c>
      <c r="F342" s="37"/>
      <c r="G342" s="67" t="s">
        <v>154</v>
      </c>
      <c r="H342" s="4" t="s">
        <v>45</v>
      </c>
      <c r="I342" s="4">
        <v>150</v>
      </c>
      <c r="J342" s="5">
        <v>44487</v>
      </c>
      <c r="K342" s="37" t="s">
        <v>46</v>
      </c>
      <c r="L342" s="4">
        <v>100</v>
      </c>
      <c r="M342" s="67">
        <v>5</v>
      </c>
      <c r="N342" s="12">
        <v>44488</v>
      </c>
      <c r="O342" s="6">
        <v>33.450000000000003</v>
      </c>
      <c r="P342" s="6">
        <v>33.67</v>
      </c>
      <c r="Q342" s="6">
        <v>29.77</v>
      </c>
      <c r="R342" s="6">
        <v>29.99</v>
      </c>
      <c r="T342" s="193">
        <f>IF(O342&lt;'Master Linear Model'!$B$8, (10^((O342-'Master Linear Model'!$B$2)/'Master Linear Model'!$A$2)),('Master Linear Model'!$B$7/2))</f>
        <v>91.010177963381551</v>
      </c>
      <c r="U342" s="193">
        <f>IF(P342&lt;'Master Linear Model'!$B$8, (10^((P342-'Master Linear Model'!$B$2)/'Master Linear Model'!$A$2)),('Master Linear Model'!$B$7/2))</f>
        <v>79.208184300432578</v>
      </c>
      <c r="V342" s="194">
        <f>AVERAGE(T342:U342)</f>
        <v>85.109181131907064</v>
      </c>
      <c r="W342" s="194">
        <f>STDEV(T342:U342)</f>
        <v>8.3452697505918803</v>
      </c>
      <c r="X342" s="194">
        <f>V342/M342</f>
        <v>17.021836226381414</v>
      </c>
      <c r="Y342" s="194">
        <f>W342/M342</f>
        <v>1.6690539501183761</v>
      </c>
      <c r="Z342" s="194">
        <f>(X342*L342)/I342</f>
        <v>11.347890817587608</v>
      </c>
      <c r="AA342" s="194">
        <f>(Y342*L342)/I342</f>
        <v>1.1127026334122507</v>
      </c>
      <c r="AB342" s="194">
        <f>Z342*100</f>
        <v>1134.7890817587609</v>
      </c>
      <c r="AC342" s="194">
        <f>AA342*100</f>
        <v>111.27026334122507</v>
      </c>
      <c r="AF342" t="s">
        <v>244</v>
      </c>
      <c r="AG342" t="s">
        <v>1123</v>
      </c>
      <c r="AH342" s="64" t="s">
        <v>44</v>
      </c>
      <c r="AI342" s="64" t="s">
        <v>44</v>
      </c>
      <c r="AJ342" s="200">
        <v>91.693152499999997</v>
      </c>
    </row>
    <row r="343" spans="1:36">
      <c r="A343" s="38" t="s">
        <v>1052</v>
      </c>
      <c r="B343" s="56" t="s">
        <v>42</v>
      </c>
      <c r="C343" s="5">
        <v>44487</v>
      </c>
      <c r="D343" s="5">
        <v>44487</v>
      </c>
      <c r="E343" s="37" t="s">
        <v>142</v>
      </c>
      <c r="F343" s="37"/>
      <c r="G343" s="67" t="s">
        <v>154</v>
      </c>
      <c r="H343" s="4" t="s">
        <v>45</v>
      </c>
      <c r="I343" s="4">
        <v>150</v>
      </c>
      <c r="J343" s="5">
        <v>44487</v>
      </c>
      <c r="K343" s="37" t="s">
        <v>46</v>
      </c>
      <c r="L343" s="4">
        <v>100</v>
      </c>
      <c r="M343" s="67">
        <v>5</v>
      </c>
      <c r="N343" s="12">
        <v>44488</v>
      </c>
      <c r="O343" s="6">
        <v>36.229999999999997</v>
      </c>
      <c r="P343" s="6">
        <v>37.090000000000003</v>
      </c>
      <c r="Q343" s="6">
        <v>31.8</v>
      </c>
      <c r="R343" s="6">
        <v>31.69</v>
      </c>
      <c r="T343" s="193">
        <f>IF(O343&lt;'Master Linear Model'!$B$8, (10^((O343-'Master Linear Model'!$B$2)/'Master Linear Model'!$A$2)),('Master Linear Model'!$B$7/2))</f>
        <v>10</v>
      </c>
      <c r="U343" s="193">
        <f>IF(P343&lt;'Master Linear Model'!$B$8, (10^((P343-'Master Linear Model'!$B$2)/'Master Linear Model'!$A$2)),('Master Linear Model'!$B$7/2))</f>
        <v>10</v>
      </c>
      <c r="V343" s="194">
        <f>AVERAGE(T343:U343)</f>
        <v>10</v>
      </c>
      <c r="W343" s="194">
        <f>STDEV(T343:U343)</f>
        <v>0</v>
      </c>
      <c r="X343" s="194">
        <f>V343/M343</f>
        <v>2</v>
      </c>
      <c r="Y343" s="194">
        <f>W343/M343</f>
        <v>0</v>
      </c>
      <c r="Z343" s="194">
        <f>(X343*L343)/I343</f>
        <v>1.3333333333333333</v>
      </c>
      <c r="AA343" s="194">
        <f>(Y343*L343)/I343</f>
        <v>0</v>
      </c>
      <c r="AB343" s="194">
        <f>Z343*100</f>
        <v>133.33333333333331</v>
      </c>
      <c r="AC343" s="194">
        <f>AA343*100</f>
        <v>0</v>
      </c>
      <c r="AF343" t="s">
        <v>244</v>
      </c>
      <c r="AG343" t="s">
        <v>1124</v>
      </c>
      <c r="AH343" s="64" t="s">
        <v>44</v>
      </c>
      <c r="AI343" s="64" t="s">
        <v>44</v>
      </c>
      <c r="AJ343" s="200">
        <v>91.693152499999997</v>
      </c>
    </row>
    <row r="344" spans="1:36">
      <c r="A344" s="38" t="s">
        <v>1056</v>
      </c>
      <c r="B344" s="56" t="s">
        <v>42</v>
      </c>
      <c r="C344" s="5">
        <v>44487</v>
      </c>
      <c r="D344" s="5">
        <v>44487</v>
      </c>
      <c r="E344" s="37" t="s">
        <v>142</v>
      </c>
      <c r="F344" s="37"/>
      <c r="G344" s="67" t="s">
        <v>154</v>
      </c>
      <c r="H344" s="4" t="s">
        <v>45</v>
      </c>
      <c r="I344" s="4">
        <v>150</v>
      </c>
      <c r="J344" s="5">
        <v>44487</v>
      </c>
      <c r="K344" s="37" t="s">
        <v>46</v>
      </c>
      <c r="L344" s="4">
        <v>100</v>
      </c>
      <c r="M344" s="67">
        <v>5</v>
      </c>
      <c r="N344" s="12">
        <v>44488</v>
      </c>
      <c r="O344" s="6">
        <v>34.380000000000003</v>
      </c>
      <c r="P344" s="6">
        <v>33.42</v>
      </c>
      <c r="Q344" s="6">
        <v>29.2</v>
      </c>
      <c r="R344" s="6">
        <v>29</v>
      </c>
      <c r="T344" s="193">
        <f>IF(O344&lt;'Master Linear Model'!$B$8, (10^((O344-'Master Linear Model'!$B$2)/'Master Linear Model'!$A$2)),('Master Linear Model'!$B$7/2))</f>
        <v>50.594262747825866</v>
      </c>
      <c r="U344" s="193">
        <f>IF(P344&lt;'Master Linear Model'!$B$8, (10^((P344-'Master Linear Model'!$B$2)/'Master Linear Model'!$A$2)),('Master Linear Model'!$B$7/2))</f>
        <v>92.750317567269775</v>
      </c>
      <c r="V344" s="194">
        <f>AVERAGE(T344:U344)</f>
        <v>71.67229015754782</v>
      </c>
      <c r="W344" s="194">
        <f>STDEV(T344:U344)</f>
        <v>29.808832230900631</v>
      </c>
      <c r="X344" s="194">
        <f>V344/M344</f>
        <v>14.334458031509564</v>
      </c>
      <c r="Y344" s="194">
        <f>W344/M344</f>
        <v>5.9617664461801265</v>
      </c>
      <c r="Z344" s="194">
        <f>(X344*L344)/I344</f>
        <v>9.5563053543397096</v>
      </c>
      <c r="AA344" s="194">
        <f>(Y344*L344)/I344</f>
        <v>3.9745109641200846</v>
      </c>
      <c r="AB344" s="194">
        <f>Z344*100</f>
        <v>955.63053543397098</v>
      </c>
      <c r="AC344" s="194">
        <f>AA344*100</f>
        <v>397.45109641200844</v>
      </c>
      <c r="AF344" t="s">
        <v>244</v>
      </c>
      <c r="AG344" t="s">
        <v>1125</v>
      </c>
      <c r="AH344" s="64" t="s">
        <v>44</v>
      </c>
      <c r="AI344" s="64" t="s">
        <v>44</v>
      </c>
      <c r="AJ344" s="200">
        <v>91.693152499999997</v>
      </c>
    </row>
    <row r="345" spans="1:36">
      <c r="A345" s="38" t="s">
        <v>1058</v>
      </c>
      <c r="B345" s="56" t="s">
        <v>42</v>
      </c>
      <c r="C345" s="5">
        <v>44487</v>
      </c>
      <c r="D345" s="5">
        <v>44487</v>
      </c>
      <c r="E345" s="37" t="s">
        <v>142</v>
      </c>
      <c r="F345" s="37"/>
      <c r="G345" s="67" t="s">
        <v>154</v>
      </c>
      <c r="H345" s="4" t="s">
        <v>45</v>
      </c>
      <c r="I345" s="4">
        <v>150</v>
      </c>
      <c r="J345" s="5">
        <v>44487</v>
      </c>
      <c r="K345" s="37" t="s">
        <v>46</v>
      </c>
      <c r="L345" s="4">
        <v>100</v>
      </c>
      <c r="M345" s="67">
        <v>5</v>
      </c>
      <c r="N345" s="12">
        <v>44488</v>
      </c>
      <c r="O345" s="6">
        <v>32.71</v>
      </c>
      <c r="P345" s="6">
        <v>33.19</v>
      </c>
      <c r="Q345" s="6">
        <v>30.69</v>
      </c>
      <c r="R345" s="6">
        <v>30.52</v>
      </c>
      <c r="T345" s="193">
        <f>IF(O345&lt;'Master Linear Model'!$B$8, (10^((O345-'Master Linear Model'!$B$2)/'Master Linear Model'!$A$2)),('Master Linear Model'!$B$7/2))</f>
        <v>145.20587609723887</v>
      </c>
      <c r="U345" s="193">
        <f>IF(P345&lt;'Master Linear Model'!$B$8, (10^((P345-'Master Linear Model'!$B$2)/'Master Linear Model'!$A$2)),('Master Linear Model'!$B$7/2))</f>
        <v>107.24501757851465</v>
      </c>
      <c r="V345" s="194">
        <f>AVERAGE(T345:U345)</f>
        <v>126.22544683787676</v>
      </c>
      <c r="W345" s="194">
        <f>STDEV(T345:U345)</f>
        <v>26.84238047825302</v>
      </c>
      <c r="X345" s="194">
        <f>V345/M345</f>
        <v>25.245089367575353</v>
      </c>
      <c r="Y345" s="194">
        <f>W345/M345</f>
        <v>5.3684760956506041</v>
      </c>
      <c r="Z345" s="194">
        <f>(X345*L345)/I345</f>
        <v>16.830059578383569</v>
      </c>
      <c r="AA345" s="194">
        <f>(Y345*L345)/I345</f>
        <v>3.5789840637670696</v>
      </c>
      <c r="AB345" s="194">
        <f>Z345*100</f>
        <v>1683.0059578383568</v>
      </c>
      <c r="AC345" s="194">
        <f>AA345*100</f>
        <v>357.89840637670693</v>
      </c>
      <c r="AF345" t="s">
        <v>244</v>
      </c>
      <c r="AG345" t="s">
        <v>1126</v>
      </c>
      <c r="AH345" s="64" t="s">
        <v>44</v>
      </c>
      <c r="AI345" s="64" t="s">
        <v>44</v>
      </c>
      <c r="AJ345" s="200">
        <v>91.693152499999997</v>
      </c>
    </row>
    <row r="346" spans="1:36">
      <c r="A346" s="186" t="s">
        <v>1064</v>
      </c>
      <c r="B346" s="124" t="s">
        <v>42</v>
      </c>
      <c r="C346" s="123">
        <v>44487</v>
      </c>
      <c r="D346" s="123">
        <v>44487</v>
      </c>
      <c r="E346" s="163" t="s">
        <v>142</v>
      </c>
      <c r="F346" s="163"/>
      <c r="G346" s="188" t="s">
        <v>154</v>
      </c>
      <c r="H346" s="188" t="s">
        <v>45</v>
      </c>
      <c r="I346" s="122">
        <v>150</v>
      </c>
      <c r="J346" s="123">
        <v>44487</v>
      </c>
      <c r="K346" s="163" t="s">
        <v>46</v>
      </c>
      <c r="L346" s="122">
        <v>100</v>
      </c>
      <c r="M346" s="196">
        <v>5</v>
      </c>
      <c r="N346" s="164">
        <v>44488</v>
      </c>
      <c r="O346" s="150" t="s">
        <v>47</v>
      </c>
      <c r="P346" s="150" t="s">
        <v>47</v>
      </c>
      <c r="Q346" s="150">
        <v>31.72</v>
      </c>
      <c r="R346" s="150">
        <v>31.5</v>
      </c>
      <c r="S346" s="121"/>
      <c r="T346" s="193">
        <f>IF(O346&lt;'Master Linear Model'!$B$8, (10^((O346-'Master Linear Model'!$B$2)/'Master Linear Model'!$A$2)),('Master Linear Model'!$B$7/2))</f>
        <v>10</v>
      </c>
      <c r="U346" s="193">
        <f>IF(P346&lt;'Master Linear Model'!$B$8, (10^((P346-'Master Linear Model'!$B$2)/'Master Linear Model'!$A$2)),('Master Linear Model'!$B$7/2))</f>
        <v>10</v>
      </c>
      <c r="V346" s="194">
        <f>AVERAGE(T346:U346)</f>
        <v>10</v>
      </c>
      <c r="W346" s="194">
        <f>STDEV(T346:U346)</f>
        <v>0</v>
      </c>
      <c r="X346" s="194">
        <f>V346/M346</f>
        <v>2</v>
      </c>
      <c r="Y346" s="194">
        <f>W346/M346</f>
        <v>0</v>
      </c>
      <c r="Z346" s="194">
        <f>(X346*L346)/I346</f>
        <v>1.3333333333333333</v>
      </c>
      <c r="AA346" s="194">
        <f>(Y346*L346)/I346</f>
        <v>0</v>
      </c>
      <c r="AB346" s="194">
        <f>Z346*100</f>
        <v>133.33333333333331</v>
      </c>
      <c r="AC346" s="194">
        <f>AA346*100</f>
        <v>0</v>
      </c>
      <c r="AD346" s="160"/>
      <c r="AE346" s="160"/>
      <c r="AF346" s="160" t="s">
        <v>244</v>
      </c>
      <c r="AG346" s="160" t="s">
        <v>1127</v>
      </c>
      <c r="AH346" s="64" t="s">
        <v>44</v>
      </c>
      <c r="AI346" s="64" t="s">
        <v>44</v>
      </c>
      <c r="AJ346" s="200">
        <v>91.693152499999997</v>
      </c>
    </row>
    <row r="347" spans="1:36">
      <c r="A347" s="38" t="s">
        <v>1047</v>
      </c>
      <c r="B347" s="56" t="s">
        <v>42</v>
      </c>
      <c r="C347" s="19">
        <v>44494</v>
      </c>
      <c r="D347" s="19">
        <v>44495</v>
      </c>
      <c r="E347" s="37" t="s">
        <v>292</v>
      </c>
      <c r="F347" s="37" t="s">
        <v>1128</v>
      </c>
      <c r="G347" s="37" t="s">
        <v>154</v>
      </c>
      <c r="H347" s="4" t="s">
        <v>45</v>
      </c>
      <c r="I347" s="43">
        <v>10</v>
      </c>
      <c r="J347" s="19">
        <v>44495</v>
      </c>
      <c r="K347" s="43" t="s">
        <v>236</v>
      </c>
      <c r="L347" s="43">
        <v>60</v>
      </c>
      <c r="M347" s="67">
        <v>5</v>
      </c>
      <c r="N347" s="19">
        <v>44496</v>
      </c>
      <c r="O347" s="4">
        <v>33.5</v>
      </c>
      <c r="P347" s="4">
        <v>34.880000000000003</v>
      </c>
      <c r="Q347" s="4">
        <v>26.29</v>
      </c>
      <c r="R347" s="4">
        <v>26.41</v>
      </c>
      <c r="T347" s="193">
        <f>IF(O347&lt;'Master Linear Model'!$B$8, (10^((O347-'Master Linear Model'!$B$2)/'Master Linear Model'!$A$2)),('Master Linear Model'!$B$7/2))</f>
        <v>88.182192810642533</v>
      </c>
      <c r="U347" s="193">
        <f>IF(P347&lt;'Master Linear Model'!$B$8, (10^((P347-'Master Linear Model'!$B$2)/'Master Linear Model'!$A$2)),('Master Linear Model'!$B$7/2))</f>
        <v>36.898658518585769</v>
      </c>
      <c r="V347" s="194">
        <f>AVERAGE(T347:U347)</f>
        <v>62.540425664614148</v>
      </c>
      <c r="W347" s="194">
        <f>STDEV(T347:U347)</f>
        <v>36.262934861126183</v>
      </c>
      <c r="X347" s="194">
        <f>V347/M347</f>
        <v>12.50808513292283</v>
      </c>
      <c r="Y347" s="194">
        <f>W347/M347</f>
        <v>7.2525869722252363</v>
      </c>
      <c r="Z347" s="194">
        <f>(X347*L347)/I347</f>
        <v>75.048510797536977</v>
      </c>
      <c r="AA347" s="194">
        <f>(Y347*L347)/I347</f>
        <v>43.515521833351421</v>
      </c>
      <c r="AB347" s="194">
        <f>Z347*100</f>
        <v>7504.8510797536974</v>
      </c>
      <c r="AC347" s="194">
        <f>AA347*100</f>
        <v>4351.5521833351422</v>
      </c>
      <c r="AF347" t="s">
        <v>1115</v>
      </c>
      <c r="AG347" t="s">
        <v>1129</v>
      </c>
      <c r="AH347" s="64" t="s">
        <v>44</v>
      </c>
      <c r="AI347" s="64" t="s">
        <v>44</v>
      </c>
      <c r="AJ347" s="200">
        <v>78.952047199999996</v>
      </c>
    </row>
    <row r="348" spans="1:36">
      <c r="A348" s="38" t="s">
        <v>1052</v>
      </c>
      <c r="B348" s="56" t="s">
        <v>42</v>
      </c>
      <c r="C348" s="5">
        <v>44494</v>
      </c>
      <c r="D348" s="5">
        <v>44494</v>
      </c>
      <c r="E348" s="37" t="s">
        <v>292</v>
      </c>
      <c r="F348" s="37" t="s">
        <v>1128</v>
      </c>
      <c r="G348" s="67" t="s">
        <v>154</v>
      </c>
      <c r="H348" s="4" t="s">
        <v>45</v>
      </c>
      <c r="I348" s="4">
        <v>10</v>
      </c>
      <c r="J348" s="5">
        <v>44494</v>
      </c>
      <c r="K348" s="37" t="s">
        <v>236</v>
      </c>
      <c r="L348" s="4">
        <v>60</v>
      </c>
      <c r="M348" s="67">
        <v>5</v>
      </c>
      <c r="N348" s="12">
        <v>44495</v>
      </c>
      <c r="O348" s="6">
        <v>37.28</v>
      </c>
      <c r="P348" s="6" t="s">
        <v>47</v>
      </c>
      <c r="Q348" s="6">
        <v>27.45</v>
      </c>
      <c r="R348" s="6">
        <v>27.28</v>
      </c>
      <c r="T348" s="193">
        <f>IF(O348&lt;'Master Linear Model'!$B$8, (10^((O348-'Master Linear Model'!$B$2)/'Master Linear Model'!$A$2)),('Master Linear Model'!$B$7/2))</f>
        <v>10</v>
      </c>
      <c r="U348" s="193">
        <f>IF(P348&lt;'Master Linear Model'!$B$8, (10^((P348-'Master Linear Model'!$B$2)/'Master Linear Model'!$A$2)),('Master Linear Model'!$B$7/2))</f>
        <v>10</v>
      </c>
      <c r="V348" s="194">
        <f>AVERAGE(T348:U348)</f>
        <v>10</v>
      </c>
      <c r="W348" s="194">
        <f>STDEV(T348:U348)</f>
        <v>0</v>
      </c>
      <c r="X348" s="194">
        <f>V348/M348</f>
        <v>2</v>
      </c>
      <c r="Y348" s="194">
        <f>W348/M348</f>
        <v>0</v>
      </c>
      <c r="Z348" s="194">
        <f>(X348*L348)/I348</f>
        <v>12</v>
      </c>
      <c r="AA348" s="194">
        <f>(Y348*L348)/I348</f>
        <v>0</v>
      </c>
      <c r="AB348" s="194">
        <f>Z348*100</f>
        <v>1200</v>
      </c>
      <c r="AC348" s="194">
        <f>AA348*100</f>
        <v>0</v>
      </c>
      <c r="AF348" t="s">
        <v>269</v>
      </c>
      <c r="AG348" t="s">
        <v>1130</v>
      </c>
      <c r="AH348" s="64" t="s">
        <v>44</v>
      </c>
      <c r="AI348" s="64" t="s">
        <v>44</v>
      </c>
      <c r="AJ348" s="200">
        <v>90.027205800000004</v>
      </c>
    </row>
    <row r="349" spans="1:36">
      <c r="A349" s="38" t="s">
        <v>1056</v>
      </c>
      <c r="B349" s="56" t="s">
        <v>42</v>
      </c>
      <c r="C349" s="5">
        <v>44494</v>
      </c>
      <c r="D349" s="5">
        <v>44495</v>
      </c>
      <c r="E349" s="37" t="s">
        <v>292</v>
      </c>
      <c r="F349" s="37" t="s">
        <v>1128</v>
      </c>
      <c r="G349" s="67" t="s">
        <v>154</v>
      </c>
      <c r="H349" s="4" t="s">
        <v>45</v>
      </c>
      <c r="I349" s="4">
        <v>10</v>
      </c>
      <c r="J349" s="5">
        <v>44495</v>
      </c>
      <c r="K349" s="37" t="s">
        <v>236</v>
      </c>
      <c r="L349" s="4">
        <v>60</v>
      </c>
      <c r="M349" s="67">
        <v>5</v>
      </c>
      <c r="N349" s="12">
        <v>44496</v>
      </c>
      <c r="O349" s="6">
        <v>31.63</v>
      </c>
      <c r="P349" s="6">
        <v>31.59</v>
      </c>
      <c r="Q349" s="6">
        <v>26.29</v>
      </c>
      <c r="R349" s="6">
        <v>26.42</v>
      </c>
      <c r="T349" s="193">
        <f>IF(O349&lt;'Master Linear Model'!$B$8, (10^((O349-'Master Linear Model'!$B$2)/'Master Linear Model'!$A$2)),('Master Linear Model'!$B$7/2))</f>
        <v>287.14422854339398</v>
      </c>
      <c r="U349" s="193">
        <f>IF(P349&lt;'Master Linear Model'!$B$8, (10^((P349-'Master Linear Model'!$B$2)/'Master Linear Model'!$A$2)),('Master Linear Model'!$B$7/2))</f>
        <v>294.48782682352106</v>
      </c>
      <c r="V349" s="194">
        <f>AVERAGE(T349:U349)</f>
        <v>290.81602768345749</v>
      </c>
      <c r="W349" s="194">
        <f>STDEV(T349:U349)</f>
        <v>5.1927081421877279</v>
      </c>
      <c r="X349" s="194">
        <f>V349/M349</f>
        <v>58.1632055366915</v>
      </c>
      <c r="Y349" s="194">
        <f>W349/M349</f>
        <v>1.0385416284375455</v>
      </c>
      <c r="Z349" s="194">
        <f>(X349*L349)/I349</f>
        <v>348.97923322014901</v>
      </c>
      <c r="AA349" s="194">
        <f>(Y349*L349)/I349</f>
        <v>6.231249770625273</v>
      </c>
      <c r="AB349" s="194">
        <f>Z349*100</f>
        <v>34897.923322014904</v>
      </c>
      <c r="AC349" s="194">
        <f>AA349*100</f>
        <v>623.12497706252725</v>
      </c>
      <c r="AF349" t="s">
        <v>1131</v>
      </c>
      <c r="AG349" t="s">
        <v>1132</v>
      </c>
      <c r="AH349" s="64" t="s">
        <v>44</v>
      </c>
      <c r="AI349" s="64" t="s">
        <v>44</v>
      </c>
      <c r="AJ349" s="200">
        <v>87.529923499999995</v>
      </c>
    </row>
    <row r="350" spans="1:36">
      <c r="A350" s="38" t="s">
        <v>1058</v>
      </c>
      <c r="B350" s="56" t="s">
        <v>42</v>
      </c>
      <c r="C350" s="5">
        <v>44494</v>
      </c>
      <c r="D350" s="5">
        <v>44495</v>
      </c>
      <c r="E350" s="37" t="s">
        <v>292</v>
      </c>
      <c r="F350" s="37" t="s">
        <v>1128</v>
      </c>
      <c r="G350" s="67" t="s">
        <v>154</v>
      </c>
      <c r="H350" s="4" t="s">
        <v>45</v>
      </c>
      <c r="I350" s="4">
        <v>10</v>
      </c>
      <c r="J350" s="5">
        <v>44495</v>
      </c>
      <c r="K350" s="37" t="s">
        <v>236</v>
      </c>
      <c r="L350" s="4">
        <v>60</v>
      </c>
      <c r="M350" s="67">
        <v>5</v>
      </c>
      <c r="N350" s="12">
        <v>44496</v>
      </c>
      <c r="O350" s="6">
        <v>33.85</v>
      </c>
      <c r="P350" s="6">
        <v>33.729999999999997</v>
      </c>
      <c r="Q350" s="6">
        <v>25.68</v>
      </c>
      <c r="R350" s="6">
        <v>25.63</v>
      </c>
      <c r="T350" s="193">
        <f>IF(O350&lt;'Master Linear Model'!$B$8, (10^((O350-'Master Linear Model'!$B$2)/'Master Linear Model'!$A$2)),('Master Linear Model'!$B$7/2))</f>
        <v>70.699673470289568</v>
      </c>
      <c r="U350" s="193">
        <f>IF(P350&lt;'Master Linear Model'!$B$8, (10^((P350-'Master Linear Model'!$B$2)/'Master Linear Model'!$A$2)),('Master Linear Model'!$B$7/2))</f>
        <v>76.263928820539462</v>
      </c>
      <c r="V350" s="194">
        <f>AVERAGE(T350:U350)</f>
        <v>73.481801145414522</v>
      </c>
      <c r="W350" s="194">
        <f>STDEV(T350:U350)</f>
        <v>3.9345226904152284</v>
      </c>
      <c r="X350" s="194">
        <f>V350/M350</f>
        <v>14.696360229082904</v>
      </c>
      <c r="Y350" s="194">
        <f>W350/M350</f>
        <v>0.78690453808304572</v>
      </c>
      <c r="Z350" s="194">
        <f>(X350*L350)/I350</f>
        <v>88.178161374497421</v>
      </c>
      <c r="AA350" s="194">
        <f>(Y350*L350)/I350</f>
        <v>4.7214272284982739</v>
      </c>
      <c r="AB350" s="194">
        <f>Z350*100</f>
        <v>8817.8161374497413</v>
      </c>
      <c r="AC350" s="194">
        <f>AA350*100</f>
        <v>472.14272284982741</v>
      </c>
      <c r="AF350" t="s">
        <v>1131</v>
      </c>
      <c r="AG350" t="s">
        <v>1133</v>
      </c>
      <c r="AH350" s="64" t="s">
        <v>44</v>
      </c>
      <c r="AI350" s="64" t="s">
        <v>44</v>
      </c>
      <c r="AJ350" s="200">
        <v>87.529923499999995</v>
      </c>
    </row>
    <row r="351" spans="1:36">
      <c r="A351" t="s">
        <v>1064</v>
      </c>
      <c r="B351" s="43" t="s">
        <v>42</v>
      </c>
      <c r="C351" s="19">
        <v>44494</v>
      </c>
      <c r="D351" s="5">
        <v>44494</v>
      </c>
      <c r="E351" s="37" t="s">
        <v>292</v>
      </c>
      <c r="F351" s="37" t="s">
        <v>1128</v>
      </c>
      <c r="G351" s="67" t="s">
        <v>154</v>
      </c>
      <c r="H351" s="4" t="s">
        <v>45</v>
      </c>
      <c r="I351" s="4">
        <v>10</v>
      </c>
      <c r="J351" s="5">
        <v>44494</v>
      </c>
      <c r="K351" s="4" t="s">
        <v>236</v>
      </c>
      <c r="L351" s="4">
        <v>60</v>
      </c>
      <c r="M351" s="67">
        <v>5</v>
      </c>
      <c r="N351" s="12">
        <v>44495</v>
      </c>
      <c r="O351" s="6" t="s">
        <v>47</v>
      </c>
      <c r="P351" s="6" t="s">
        <v>47</v>
      </c>
      <c r="Q351" s="4">
        <v>26.83</v>
      </c>
      <c r="R351" s="4">
        <v>26.89</v>
      </c>
      <c r="T351" s="193">
        <f>IF(O351&lt;'Master Linear Model'!$B$8, (10^((O351-'Master Linear Model'!$B$2)/'Master Linear Model'!$A$2)),('Master Linear Model'!$B$7/2))</f>
        <v>10</v>
      </c>
      <c r="U351" s="193">
        <f>IF(P351&lt;'Master Linear Model'!$B$8, (10^((P351-'Master Linear Model'!$B$2)/'Master Linear Model'!$A$2)),('Master Linear Model'!$B$7/2))</f>
        <v>10</v>
      </c>
      <c r="V351" s="194">
        <f>AVERAGE(T351:U351)</f>
        <v>10</v>
      </c>
      <c r="W351" s="194">
        <f>STDEV(T351:U351)</f>
        <v>0</v>
      </c>
      <c r="X351" s="194">
        <f>V351/M351</f>
        <v>2</v>
      </c>
      <c r="Y351" s="194">
        <f>W351/M351</f>
        <v>0</v>
      </c>
      <c r="Z351" s="194">
        <f>(X351*L351)/I351</f>
        <v>12</v>
      </c>
      <c r="AA351" s="194">
        <f>(Y351*L351)/I351</f>
        <v>0</v>
      </c>
      <c r="AB351" s="194">
        <f>Z351*100</f>
        <v>1200</v>
      </c>
      <c r="AC351" s="194">
        <f>AA351*100</f>
        <v>0</v>
      </c>
      <c r="AF351" t="s">
        <v>269</v>
      </c>
      <c r="AG351" t="s">
        <v>1134</v>
      </c>
      <c r="AH351" s="64" t="s">
        <v>44</v>
      </c>
      <c r="AI351" s="64" t="s">
        <v>44</v>
      </c>
      <c r="AJ351" s="200">
        <v>90.027205800000004</v>
      </c>
    </row>
    <row r="352" spans="1:36">
      <c r="A352" t="s">
        <v>1050</v>
      </c>
      <c r="B352" s="43" t="s">
        <v>42</v>
      </c>
      <c r="C352" s="19">
        <v>44494</v>
      </c>
      <c r="D352" s="5">
        <v>44494</v>
      </c>
      <c r="E352" s="37" t="s">
        <v>292</v>
      </c>
      <c r="F352" s="37" t="s">
        <v>1128</v>
      </c>
      <c r="G352" s="67" t="s">
        <v>154</v>
      </c>
      <c r="H352" s="4" t="s">
        <v>45</v>
      </c>
      <c r="I352" s="4">
        <v>10</v>
      </c>
      <c r="J352" s="5">
        <v>44494</v>
      </c>
      <c r="K352" s="4" t="s">
        <v>236</v>
      </c>
      <c r="L352" s="4">
        <v>60</v>
      </c>
      <c r="M352" s="67">
        <v>5</v>
      </c>
      <c r="N352" s="12">
        <v>44495</v>
      </c>
      <c r="O352" s="6">
        <v>39.047750000000001</v>
      </c>
      <c r="P352" s="6">
        <v>38.82114</v>
      </c>
      <c r="Q352" s="4">
        <v>25.300740000000001</v>
      </c>
      <c r="R352" s="4">
        <v>25.245940000000001</v>
      </c>
      <c r="T352" s="193">
        <f>IF(O352&lt;'Master Linear Model'!$B$8, (10^((O352-'Master Linear Model'!$B$2)/'Master Linear Model'!$A$2)),('Master Linear Model'!$B$7/2))</f>
        <v>10</v>
      </c>
      <c r="U352" s="193">
        <f>IF(P352&lt;'Master Linear Model'!$B$8, (10^((P352-'Master Linear Model'!$B$2)/'Master Linear Model'!$A$2)),('Master Linear Model'!$B$7/2))</f>
        <v>10</v>
      </c>
      <c r="V352" s="194">
        <f>AVERAGE(T352:U352)</f>
        <v>10</v>
      </c>
      <c r="W352" s="194">
        <f>STDEV(T352:U352)</f>
        <v>0</v>
      </c>
      <c r="X352" s="194">
        <f>V352/M352</f>
        <v>2</v>
      </c>
      <c r="Y352" s="194">
        <f>W352/M352</f>
        <v>0</v>
      </c>
      <c r="Z352" s="194">
        <f>(X352*L352)/I352</f>
        <v>12</v>
      </c>
      <c r="AA352" s="194">
        <f>(Y352*L352)/I352</f>
        <v>0</v>
      </c>
      <c r="AB352" s="194">
        <f>Z352*100</f>
        <v>1200</v>
      </c>
      <c r="AC352" s="194">
        <f>AA352*100</f>
        <v>0</v>
      </c>
      <c r="AF352" t="s">
        <v>1115</v>
      </c>
      <c r="AG352" t="s">
        <v>1135</v>
      </c>
      <c r="AH352" s="64" t="s">
        <v>44</v>
      </c>
      <c r="AI352" s="64" t="s">
        <v>44</v>
      </c>
      <c r="AJ352" s="200">
        <v>78.952047199999996</v>
      </c>
    </row>
    <row r="353" spans="1:36">
      <c r="A353" t="s">
        <v>1047</v>
      </c>
      <c r="B353" s="43" t="s">
        <v>42</v>
      </c>
      <c r="C353" s="19">
        <v>44494</v>
      </c>
      <c r="D353" s="19">
        <v>44495</v>
      </c>
      <c r="E353" s="37" t="s">
        <v>223</v>
      </c>
      <c r="F353" s="37" t="s">
        <v>518</v>
      </c>
      <c r="G353" s="67" t="s">
        <v>154</v>
      </c>
      <c r="H353" s="4" t="s">
        <v>45</v>
      </c>
      <c r="I353" s="43">
        <v>10</v>
      </c>
      <c r="J353" s="19">
        <v>44495</v>
      </c>
      <c r="K353" s="43" t="s">
        <v>236</v>
      </c>
      <c r="L353" s="43">
        <v>60</v>
      </c>
      <c r="M353" s="67">
        <v>5</v>
      </c>
      <c r="N353" s="19">
        <v>44496</v>
      </c>
      <c r="O353" s="4">
        <v>32.71</v>
      </c>
      <c r="P353" s="4">
        <v>33.090000000000003</v>
      </c>
      <c r="Q353" s="4">
        <v>27.14</v>
      </c>
      <c r="R353" s="4">
        <v>27.02</v>
      </c>
      <c r="T353" s="193">
        <f>IF(O353&lt;'Master Linear Model'!$B$8, (10^((O353-'Master Linear Model'!$B$2)/'Master Linear Model'!$A$2)),('Master Linear Model'!$B$7/2))</f>
        <v>145.20587609723887</v>
      </c>
      <c r="U353" s="193">
        <f>IF(P353&lt;'Master Linear Model'!$B$8, (10^((P353-'Master Linear Model'!$B$2)/'Master Linear Model'!$A$2)),('Master Linear Model'!$B$7/2))</f>
        <v>114.23396827639891</v>
      </c>
      <c r="V353" s="194">
        <f>AVERAGE(T353:U353)</f>
        <v>129.71992218681891</v>
      </c>
      <c r="W353" s="194">
        <f>STDEV(T353:U353)</f>
        <v>21.900446046400393</v>
      </c>
      <c r="X353" s="194">
        <f>V353/M353</f>
        <v>25.943984437363781</v>
      </c>
      <c r="Y353" s="194">
        <f>W353/M353</f>
        <v>4.3800892092800785</v>
      </c>
      <c r="Z353" s="194">
        <f>(X353*L353)/I353</f>
        <v>155.66390662418269</v>
      </c>
      <c r="AA353" s="194">
        <f>(Y353*L353)/I353</f>
        <v>26.280535255680473</v>
      </c>
      <c r="AB353" s="194">
        <f>Z353*100</f>
        <v>15566.390662418269</v>
      </c>
      <c r="AC353" s="194">
        <f>AA353*100</f>
        <v>2628.0535255680475</v>
      </c>
      <c r="AF353" t="s">
        <v>1115</v>
      </c>
      <c r="AG353" t="s">
        <v>1136</v>
      </c>
      <c r="AH353" s="64" t="s">
        <v>44</v>
      </c>
      <c r="AI353" s="64" t="s">
        <v>44</v>
      </c>
      <c r="AJ353" s="200">
        <v>78.952047199999996</v>
      </c>
    </row>
    <row r="354" spans="1:36">
      <c r="A354" s="38" t="s">
        <v>1052</v>
      </c>
      <c r="B354" s="56" t="s">
        <v>42</v>
      </c>
      <c r="C354" s="5">
        <v>44494</v>
      </c>
      <c r="D354" s="5">
        <v>44494</v>
      </c>
      <c r="E354" s="37" t="s">
        <v>223</v>
      </c>
      <c r="F354" s="37" t="s">
        <v>518</v>
      </c>
      <c r="G354" s="67" t="s">
        <v>154</v>
      </c>
      <c r="H354" s="4" t="s">
        <v>45</v>
      </c>
      <c r="I354" s="4">
        <v>10</v>
      </c>
      <c r="J354" s="5">
        <v>44494</v>
      </c>
      <c r="K354" s="37" t="s">
        <v>236</v>
      </c>
      <c r="L354" s="4">
        <v>60</v>
      </c>
      <c r="M354" s="67">
        <v>5</v>
      </c>
      <c r="N354" s="12">
        <v>44496</v>
      </c>
      <c r="O354" s="6">
        <v>35.56</v>
      </c>
      <c r="P354" s="6">
        <v>38.340000000000003</v>
      </c>
      <c r="Q354" s="6">
        <v>26.49</v>
      </c>
      <c r="R354" s="6">
        <v>26.83</v>
      </c>
      <c r="T354" s="193">
        <f>IF(O354&lt;'Master Linear Model'!$B$8, (10^((O354-'Master Linear Model'!$B$2)/'Master Linear Model'!$A$2)),('Master Linear Model'!$B$7/2))</f>
        <v>24.019680858562751</v>
      </c>
      <c r="U354" s="193">
        <f>IF(P354&lt;'Master Linear Model'!$B$8, (10^((P354-'Master Linear Model'!$B$2)/'Master Linear Model'!$A$2)),('Master Linear Model'!$B$7/2))</f>
        <v>10</v>
      </c>
      <c r="V354" s="194">
        <f>AVERAGE(T354:U354)</f>
        <v>17.009840429281375</v>
      </c>
      <c r="W354" s="194">
        <f>STDEV(T354:U354)</f>
        <v>9.9134114051609608</v>
      </c>
      <c r="X354" s="194">
        <f>V354/M354</f>
        <v>3.4019680858562751</v>
      </c>
      <c r="Y354" s="194">
        <f>W354/M354</f>
        <v>1.9826822810321922</v>
      </c>
      <c r="Z354" s="194">
        <f>(X354*L354)/I354</f>
        <v>20.41180851513765</v>
      </c>
      <c r="AA354" s="194">
        <f>(Y354*L354)/I354</f>
        <v>11.896093686193153</v>
      </c>
      <c r="AB354" s="194">
        <f>Z354*100</f>
        <v>2041.180851513765</v>
      </c>
      <c r="AC354" s="194">
        <f>AA354*100</f>
        <v>1189.6093686193153</v>
      </c>
      <c r="AF354" t="s">
        <v>269</v>
      </c>
      <c r="AG354" t="s">
        <v>1137</v>
      </c>
      <c r="AH354" s="64" t="s">
        <v>44</v>
      </c>
      <c r="AI354" s="64" t="s">
        <v>44</v>
      </c>
      <c r="AJ354" s="200">
        <v>90.027205800000004</v>
      </c>
    </row>
    <row r="355" spans="1:36">
      <c r="A355" s="38" t="s">
        <v>1056</v>
      </c>
      <c r="B355" s="56" t="s">
        <v>42</v>
      </c>
      <c r="C355" s="5">
        <v>44494</v>
      </c>
      <c r="D355" s="5">
        <v>44495</v>
      </c>
      <c r="E355" s="37" t="s">
        <v>223</v>
      </c>
      <c r="F355" s="37" t="s">
        <v>518</v>
      </c>
      <c r="G355" s="67" t="s">
        <v>154</v>
      </c>
      <c r="H355" s="4" t="s">
        <v>45</v>
      </c>
      <c r="I355" s="4">
        <v>10</v>
      </c>
      <c r="J355" s="5">
        <v>44495</v>
      </c>
      <c r="K355" s="37" t="s">
        <v>236</v>
      </c>
      <c r="L355" s="4">
        <v>60</v>
      </c>
      <c r="M355" s="67">
        <v>5</v>
      </c>
      <c r="N355" s="12">
        <v>44496</v>
      </c>
      <c r="O355" s="6">
        <v>34.5</v>
      </c>
      <c r="P355" s="6">
        <v>33.68</v>
      </c>
      <c r="Q355" s="6">
        <v>27.41</v>
      </c>
      <c r="R355" s="6">
        <v>28.79</v>
      </c>
      <c r="T355" s="193">
        <f>IF(O355&lt;'Master Linear Model'!$B$8, (10^((O355-'Master Linear Model'!$B$2)/'Master Linear Model'!$A$2)),('Master Linear Model'!$B$7/2))</f>
        <v>46.902879396084607</v>
      </c>
      <c r="U355" s="193">
        <f>IF(P355&lt;'Master Linear Model'!$B$8, (10^((P355-'Master Linear Model'!$B$2)/'Master Linear Model'!$A$2)),('Master Linear Model'!$B$7/2))</f>
        <v>78.709697648914485</v>
      </c>
      <c r="V355" s="194">
        <f>AVERAGE(T355:U355)</f>
        <v>62.806288522499543</v>
      </c>
      <c r="W355" s="194">
        <f>STDEV(T355:U355)</f>
        <v>22.490816874544056</v>
      </c>
      <c r="X355" s="194">
        <f>V355/M355</f>
        <v>12.561257704499909</v>
      </c>
      <c r="Y355" s="194">
        <f>W355/M355</f>
        <v>4.4981633749088115</v>
      </c>
      <c r="Z355" s="194">
        <f>(X355*L355)/I355</f>
        <v>75.367546226999451</v>
      </c>
      <c r="AA355" s="194">
        <f>(Y355*L355)/I355</f>
        <v>26.988980249452869</v>
      </c>
      <c r="AB355" s="194">
        <f>Z355*100</f>
        <v>7536.7546226999448</v>
      </c>
      <c r="AC355" s="194">
        <f>AA355*100</f>
        <v>2698.898024945287</v>
      </c>
      <c r="AF355" t="s">
        <v>1131</v>
      </c>
      <c r="AG355" t="s">
        <v>1138</v>
      </c>
      <c r="AH355" s="64" t="s">
        <v>44</v>
      </c>
      <c r="AI355" s="64" t="s">
        <v>44</v>
      </c>
      <c r="AJ355" s="200">
        <v>87.529923499999995</v>
      </c>
    </row>
    <row r="356" spans="1:36">
      <c r="A356" s="38" t="s">
        <v>1058</v>
      </c>
      <c r="B356" s="56" t="s">
        <v>42</v>
      </c>
      <c r="C356" s="5">
        <v>44494</v>
      </c>
      <c r="D356" s="5">
        <v>44495</v>
      </c>
      <c r="E356" s="37" t="s">
        <v>223</v>
      </c>
      <c r="F356" s="37" t="s">
        <v>518</v>
      </c>
      <c r="G356" s="67" t="s">
        <v>154</v>
      </c>
      <c r="H356" s="4" t="s">
        <v>45</v>
      </c>
      <c r="I356" s="4">
        <v>10</v>
      </c>
      <c r="J356" s="5">
        <v>44495</v>
      </c>
      <c r="K356" s="37" t="s">
        <v>236</v>
      </c>
      <c r="L356" s="4">
        <v>60</v>
      </c>
      <c r="M356" s="67">
        <v>5</v>
      </c>
      <c r="N356" s="12">
        <v>44496</v>
      </c>
      <c r="O356" s="6">
        <v>33.86</v>
      </c>
      <c r="P356" s="6">
        <v>33.69</v>
      </c>
      <c r="Q356" s="6">
        <v>25.15</v>
      </c>
      <c r="R356" s="6">
        <v>25.03</v>
      </c>
      <c r="T356" s="193">
        <f>IF(O356&lt;'Master Linear Model'!$B$8, (10^((O356-'Master Linear Model'!$B$2)/'Master Linear Model'!$A$2)),('Master Linear Model'!$B$7/2))</f>
        <v>70.254734051429168</v>
      </c>
      <c r="U356" s="193">
        <f>IF(P356&lt;'Master Linear Model'!$B$8, (10^((P356-'Master Linear Model'!$B$2)/'Master Linear Model'!$A$2)),('Master Linear Model'!$B$7/2))</f>
        <v>78.214348159849251</v>
      </c>
      <c r="V356" s="194">
        <f>AVERAGE(T356:U356)</f>
        <v>74.234541105639209</v>
      </c>
      <c r="W356" s="194">
        <f>STDEV(T356:U356)</f>
        <v>5.6282971116919569</v>
      </c>
      <c r="X356" s="194">
        <f>V356/M356</f>
        <v>14.846908221127842</v>
      </c>
      <c r="Y356" s="194">
        <f>W356/M356</f>
        <v>1.1256594223383913</v>
      </c>
      <c r="Z356" s="194">
        <f>(X356*L356)/I356</f>
        <v>89.081449326767057</v>
      </c>
      <c r="AA356" s="194">
        <f>(Y356*L356)/I356</f>
        <v>6.7539565340303485</v>
      </c>
      <c r="AB356" s="194">
        <f>Z356*100</f>
        <v>8908.1449326767051</v>
      </c>
      <c r="AC356" s="194">
        <f>AA356*100</f>
        <v>675.39565340303488</v>
      </c>
      <c r="AF356" t="s">
        <v>1131</v>
      </c>
      <c r="AG356" t="s">
        <v>1139</v>
      </c>
      <c r="AH356" s="64" t="s">
        <v>44</v>
      </c>
      <c r="AI356" s="64" t="s">
        <v>44</v>
      </c>
      <c r="AJ356" s="200">
        <v>87.529923499999995</v>
      </c>
    </row>
    <row r="357" spans="1:36">
      <c r="A357" t="s">
        <v>1064</v>
      </c>
      <c r="B357" s="56" t="s">
        <v>42</v>
      </c>
      <c r="C357" s="19">
        <v>44494</v>
      </c>
      <c r="D357" s="5">
        <v>44494</v>
      </c>
      <c r="E357" s="37" t="s">
        <v>223</v>
      </c>
      <c r="F357" s="37" t="s">
        <v>518</v>
      </c>
      <c r="G357" s="67" t="s">
        <v>154</v>
      </c>
      <c r="H357" s="4" t="s">
        <v>45</v>
      </c>
      <c r="I357" s="4">
        <v>10</v>
      </c>
      <c r="J357" s="5">
        <v>44494</v>
      </c>
      <c r="K357" s="4" t="s">
        <v>236</v>
      </c>
      <c r="L357" s="4">
        <v>60</v>
      </c>
      <c r="M357" s="67">
        <v>5</v>
      </c>
      <c r="N357" s="12">
        <v>44495</v>
      </c>
      <c r="O357" s="6" t="s">
        <v>47</v>
      </c>
      <c r="P357" s="6" t="s">
        <v>47</v>
      </c>
      <c r="Q357" s="6">
        <v>26.46</v>
      </c>
      <c r="R357" s="6">
        <v>26.33</v>
      </c>
      <c r="T357" s="193">
        <f>IF(O357&lt;'Master Linear Model'!$B$8, (10^((O357-'Master Linear Model'!$B$2)/'Master Linear Model'!$A$2)),('Master Linear Model'!$B$7/2))</f>
        <v>10</v>
      </c>
      <c r="U357" s="193">
        <f>IF(P357&lt;'Master Linear Model'!$B$8, (10^((P357-'Master Linear Model'!$B$2)/'Master Linear Model'!$A$2)),('Master Linear Model'!$B$7/2))</f>
        <v>10</v>
      </c>
      <c r="V357" s="194">
        <f>AVERAGE(T357:U357)</f>
        <v>10</v>
      </c>
      <c r="W357" s="194">
        <f>STDEV(T357:U357)</f>
        <v>0</v>
      </c>
      <c r="X357" s="194">
        <f>V357/M357</f>
        <v>2</v>
      </c>
      <c r="Y357" s="194">
        <f>W357/M357</f>
        <v>0</v>
      </c>
      <c r="Z357" s="194">
        <f>(X357*L357)/I357</f>
        <v>12</v>
      </c>
      <c r="AA357" s="194">
        <f>(Y357*L357)/I357</f>
        <v>0</v>
      </c>
      <c r="AB357" s="194">
        <f>Z357*100</f>
        <v>1200</v>
      </c>
      <c r="AC357" s="194">
        <f>AA357*100</f>
        <v>0</v>
      </c>
      <c r="AD357" s="10"/>
      <c r="AE357" s="10"/>
      <c r="AF357" s="10" t="s">
        <v>269</v>
      </c>
      <c r="AG357" t="s">
        <v>1140</v>
      </c>
      <c r="AH357" s="64" t="s">
        <v>44</v>
      </c>
      <c r="AI357" s="64" t="s">
        <v>44</v>
      </c>
      <c r="AJ357" s="200">
        <v>90.027205800000004</v>
      </c>
    </row>
    <row r="358" spans="1:36">
      <c r="A358" t="s">
        <v>1050</v>
      </c>
      <c r="B358" s="43" t="s">
        <v>42</v>
      </c>
      <c r="C358" s="19">
        <v>44494</v>
      </c>
      <c r="D358" s="5">
        <v>44494</v>
      </c>
      <c r="E358" s="37" t="s">
        <v>223</v>
      </c>
      <c r="F358" s="37" t="s">
        <v>518</v>
      </c>
      <c r="G358" s="67" t="s">
        <v>154</v>
      </c>
      <c r="H358" s="4" t="s">
        <v>45</v>
      </c>
      <c r="I358" s="4">
        <v>10</v>
      </c>
      <c r="J358" s="5">
        <v>44494</v>
      </c>
      <c r="K358" s="4" t="s">
        <v>236</v>
      </c>
      <c r="L358" s="4">
        <v>60</v>
      </c>
      <c r="M358" s="67">
        <v>5</v>
      </c>
      <c r="N358" s="12">
        <v>44495</v>
      </c>
      <c r="O358" s="6">
        <v>34.905459999999998</v>
      </c>
      <c r="P358" s="6">
        <v>35.990740000000002</v>
      </c>
      <c r="Q358" s="6">
        <v>26.648019999999999</v>
      </c>
      <c r="R358" s="6">
        <v>26.52975</v>
      </c>
      <c r="T358" s="193">
        <f>IF(O358&lt;'Master Linear Model'!$B$8, (10^((O358-'Master Linear Model'!$B$2)/'Master Linear Model'!$A$2)),('Master Linear Model'!$B$7/2))</f>
        <v>36.310306857876114</v>
      </c>
      <c r="U358" s="193">
        <f>IF(P358&lt;'Master Linear Model'!$B$8, (10^((P358-'Master Linear Model'!$B$2)/'Master Linear Model'!$A$2)),('Master Linear Model'!$B$7/2))</f>
        <v>10</v>
      </c>
      <c r="V358" s="194">
        <f>AVERAGE(T358:U358)</f>
        <v>23.155153428938057</v>
      </c>
      <c r="W358" s="194">
        <f>STDEV(T358:U358)</f>
        <v>18.60419639430312</v>
      </c>
      <c r="X358" s="194">
        <f>V358/M358</f>
        <v>4.6310306857876116</v>
      </c>
      <c r="Y358" s="194">
        <f>W358/M358</f>
        <v>3.7208392788606242</v>
      </c>
      <c r="Z358" s="194">
        <f>(X358*L358)/I358</f>
        <v>27.786184114725671</v>
      </c>
      <c r="AA358" s="194">
        <f>(Y358*L358)/I358</f>
        <v>22.325035673163747</v>
      </c>
      <c r="AB358" s="194">
        <f>Z358*100</f>
        <v>2778.618411472567</v>
      </c>
      <c r="AC358" s="194">
        <f>AA358*100</f>
        <v>2232.5035673163748</v>
      </c>
      <c r="AD358" s="10"/>
      <c r="AE358" s="10"/>
      <c r="AF358" s="10" t="s">
        <v>1115</v>
      </c>
      <c r="AG358" t="s">
        <v>1141</v>
      </c>
      <c r="AH358" s="64" t="s">
        <v>44</v>
      </c>
      <c r="AI358" s="64" t="s">
        <v>44</v>
      </c>
      <c r="AJ358" s="200">
        <v>78.952047199999996</v>
      </c>
    </row>
    <row r="359" spans="1:36">
      <c r="A359" s="38" t="s">
        <v>1047</v>
      </c>
      <c r="B359" s="56" t="s">
        <v>42</v>
      </c>
      <c r="C359" s="5">
        <v>44494</v>
      </c>
      <c r="D359" s="5">
        <v>44495</v>
      </c>
      <c r="E359" s="37" t="s">
        <v>142</v>
      </c>
      <c r="F359" s="37"/>
      <c r="G359" s="67" t="s">
        <v>154</v>
      </c>
      <c r="H359" s="4" t="s">
        <v>45</v>
      </c>
      <c r="I359" s="4">
        <v>150</v>
      </c>
      <c r="J359" s="5">
        <v>44495</v>
      </c>
      <c r="K359" s="37" t="s">
        <v>46</v>
      </c>
      <c r="L359" s="4">
        <v>100</v>
      </c>
      <c r="M359" s="67">
        <v>5</v>
      </c>
      <c r="N359" s="12">
        <v>44496</v>
      </c>
      <c r="O359" s="6">
        <v>32.69</v>
      </c>
      <c r="P359" s="6">
        <v>32.56</v>
      </c>
      <c r="Q359" s="6">
        <v>29.71</v>
      </c>
      <c r="R359" s="6">
        <v>29.93</v>
      </c>
      <c r="T359" s="193">
        <f>IF(O359&lt;'Master Linear Model'!$B$8, (10^((O359-'Master Linear Model'!$B$2)/'Master Linear Model'!$A$2)),('Master Linear Model'!$B$7/2))</f>
        <v>147.05094482037941</v>
      </c>
      <c r="U359" s="193">
        <f>IF(P359&lt;'Master Linear Model'!$B$8, (10^((P359-'Master Linear Model'!$B$2)/'Master Linear Model'!$A$2)),('Master Linear Model'!$B$7/2))</f>
        <v>159.62885548132391</v>
      </c>
      <c r="V359" s="194">
        <f>AVERAGE(T359:U359)</f>
        <v>153.33990015085166</v>
      </c>
      <c r="W359" s="194">
        <f>STDEV(T359:U359)</f>
        <v>8.8939259215124231</v>
      </c>
      <c r="X359" s="194">
        <f>V359/M359</f>
        <v>30.667980030170334</v>
      </c>
      <c r="Y359" s="194">
        <f>W359/M359</f>
        <v>1.7787851843024847</v>
      </c>
      <c r="Z359" s="194">
        <f>(X359*L359)/I359</f>
        <v>20.445320020113556</v>
      </c>
      <c r="AA359" s="194">
        <f>(Y359*L359)/I359</f>
        <v>1.1858567895349899</v>
      </c>
      <c r="AB359" s="194">
        <f>Z359*100</f>
        <v>2044.5320020113556</v>
      </c>
      <c r="AC359" s="194">
        <f>AA359*100</f>
        <v>118.58567895349898</v>
      </c>
      <c r="AF359" t="s">
        <v>1115</v>
      </c>
      <c r="AG359" t="s">
        <v>1142</v>
      </c>
      <c r="AH359" s="64" t="s">
        <v>44</v>
      </c>
      <c r="AI359" s="64" t="s">
        <v>44</v>
      </c>
      <c r="AJ359" s="200">
        <v>78.952047199999996</v>
      </c>
    </row>
    <row r="360" spans="1:36">
      <c r="A360" s="38" t="s">
        <v>1050</v>
      </c>
      <c r="B360" s="56" t="s">
        <v>42</v>
      </c>
      <c r="C360" s="5">
        <v>44494</v>
      </c>
      <c r="D360" s="5">
        <v>44495</v>
      </c>
      <c r="E360" s="37" t="s">
        <v>142</v>
      </c>
      <c r="F360" s="37"/>
      <c r="G360" s="67" t="s">
        <v>154</v>
      </c>
      <c r="H360" s="4" t="s">
        <v>45</v>
      </c>
      <c r="I360" s="4">
        <v>150</v>
      </c>
      <c r="J360" s="5">
        <v>44495</v>
      </c>
      <c r="K360" s="37" t="s">
        <v>46</v>
      </c>
      <c r="L360" s="4">
        <v>100</v>
      </c>
      <c r="M360" s="67">
        <v>5</v>
      </c>
      <c r="N360" s="12">
        <v>44496</v>
      </c>
      <c r="O360" s="6">
        <v>39.119999999999997</v>
      </c>
      <c r="P360" s="6">
        <v>38.869999999999997</v>
      </c>
      <c r="Q360" s="6">
        <v>29.1</v>
      </c>
      <c r="R360" s="6">
        <v>29.96</v>
      </c>
      <c r="T360" s="193">
        <f>IF(O360&lt;'Master Linear Model'!$B$8, (10^((O360-'Master Linear Model'!$B$2)/'Master Linear Model'!$A$2)),('Master Linear Model'!$B$7/2))</f>
        <v>10</v>
      </c>
      <c r="U360" s="193">
        <f>IF(P360&lt;'Master Linear Model'!$B$8, (10^((P360-'Master Linear Model'!$B$2)/'Master Linear Model'!$A$2)),('Master Linear Model'!$B$7/2))</f>
        <v>10</v>
      </c>
      <c r="V360" s="194">
        <f>AVERAGE(T360:U360)</f>
        <v>10</v>
      </c>
      <c r="W360" s="194">
        <f>STDEV(T360:U360)</f>
        <v>0</v>
      </c>
      <c r="X360" s="194">
        <f>V360/M360</f>
        <v>2</v>
      </c>
      <c r="Y360" s="194">
        <f>W360/M360</f>
        <v>0</v>
      </c>
      <c r="Z360" s="194">
        <f>(X360*L360)/I360</f>
        <v>1.3333333333333333</v>
      </c>
      <c r="AA360" s="194">
        <f>(Y360*L360)/I360</f>
        <v>0</v>
      </c>
      <c r="AB360" s="194">
        <f>Z360*100</f>
        <v>133.33333333333331</v>
      </c>
      <c r="AC360" s="194">
        <f>AA360*100</f>
        <v>0</v>
      </c>
      <c r="AF360" t="s">
        <v>1115</v>
      </c>
      <c r="AG360" t="s">
        <v>1143</v>
      </c>
      <c r="AH360" s="64" t="s">
        <v>44</v>
      </c>
      <c r="AI360" s="64" t="s">
        <v>44</v>
      </c>
      <c r="AJ360" s="200">
        <v>78.952047199999996</v>
      </c>
    </row>
    <row r="361" spans="1:36">
      <c r="A361" s="38" t="s">
        <v>1052</v>
      </c>
      <c r="B361" s="56" t="s">
        <v>42</v>
      </c>
      <c r="C361" s="5">
        <v>44494</v>
      </c>
      <c r="D361" s="5">
        <v>44494</v>
      </c>
      <c r="E361" s="37" t="s">
        <v>142</v>
      </c>
      <c r="F361" s="37"/>
      <c r="G361" s="67" t="s">
        <v>154</v>
      </c>
      <c r="H361" s="4" t="s">
        <v>45</v>
      </c>
      <c r="I361" s="4">
        <v>150</v>
      </c>
      <c r="J361" s="5">
        <v>44494</v>
      </c>
      <c r="K361" s="37" t="s">
        <v>46</v>
      </c>
      <c r="L361" s="4">
        <v>100</v>
      </c>
      <c r="M361" s="67">
        <v>5</v>
      </c>
      <c r="N361" s="12">
        <v>44495</v>
      </c>
      <c r="O361" s="6">
        <v>40.950000000000003</v>
      </c>
      <c r="P361" s="6">
        <v>37.24</v>
      </c>
      <c r="Q361" s="6">
        <v>29.16</v>
      </c>
      <c r="R361" s="6">
        <v>30.4</v>
      </c>
      <c r="T361" s="193">
        <f>IF(O361&lt;'Master Linear Model'!$B$8, (10^((O361-'Master Linear Model'!$B$2)/'Master Linear Model'!$A$2)),('Master Linear Model'!$B$7/2))</f>
        <v>10</v>
      </c>
      <c r="U361" s="193">
        <f>IF(P361&lt;'Master Linear Model'!$B$8, (10^((P361-'Master Linear Model'!$B$2)/'Master Linear Model'!$A$2)),('Master Linear Model'!$B$7/2))</f>
        <v>10</v>
      </c>
      <c r="V361" s="194">
        <f>AVERAGE(T361:U361)</f>
        <v>10</v>
      </c>
      <c r="W361" s="194">
        <f>STDEV(T361:U361)</f>
        <v>0</v>
      </c>
      <c r="X361" s="194">
        <f>V361/M361</f>
        <v>2</v>
      </c>
      <c r="Y361" s="194">
        <f>W361/M361</f>
        <v>0</v>
      </c>
      <c r="Z361" s="194">
        <f>(X361*L361)/I361</f>
        <v>1.3333333333333333</v>
      </c>
      <c r="AA361" s="194">
        <f>(Y361*L361)/I361</f>
        <v>0</v>
      </c>
      <c r="AB361" s="194">
        <f>Z361*100</f>
        <v>133.33333333333331</v>
      </c>
      <c r="AC361" s="194">
        <f>AA361*100</f>
        <v>0</v>
      </c>
      <c r="AF361" t="s">
        <v>269</v>
      </c>
      <c r="AG361" t="s">
        <v>1144</v>
      </c>
      <c r="AH361" s="64" t="s">
        <v>44</v>
      </c>
      <c r="AI361" s="64" t="s">
        <v>44</v>
      </c>
      <c r="AJ361" s="200">
        <v>90.027205800000004</v>
      </c>
    </row>
    <row r="362" spans="1:36">
      <c r="A362" s="38" t="s">
        <v>1056</v>
      </c>
      <c r="B362" s="56" t="s">
        <v>42</v>
      </c>
      <c r="C362" s="5">
        <v>44494</v>
      </c>
      <c r="D362" s="5">
        <v>44495</v>
      </c>
      <c r="E362" s="37" t="s">
        <v>142</v>
      </c>
      <c r="F362" s="37"/>
      <c r="G362" s="67" t="s">
        <v>154</v>
      </c>
      <c r="H362" s="4" t="s">
        <v>45</v>
      </c>
      <c r="I362" s="4">
        <v>150</v>
      </c>
      <c r="J362" s="5">
        <v>44495</v>
      </c>
      <c r="K362" s="37" t="s">
        <v>46</v>
      </c>
      <c r="L362" s="4">
        <v>100</v>
      </c>
      <c r="M362" s="67">
        <v>5</v>
      </c>
      <c r="N362" s="12">
        <v>44496</v>
      </c>
      <c r="O362" s="6">
        <v>35.119999999999997</v>
      </c>
      <c r="P362" s="6">
        <v>33.76</v>
      </c>
      <c r="Q362" s="6">
        <v>29.38</v>
      </c>
      <c r="R362" s="6">
        <v>29.12</v>
      </c>
      <c r="T362" s="193">
        <f>IF(O362&lt;'Master Linear Model'!$B$8, (10^((O362-'Master Linear Model'!$B$2)/'Master Linear Model'!$A$2)),('Master Linear Model'!$B$7/2))</f>
        <v>31.710788711623589</v>
      </c>
      <c r="U362" s="193">
        <f>IF(P362&lt;'Master Linear Model'!$B$8, (10^((P362-'Master Linear Model'!$B$2)/'Master Linear Model'!$A$2)),('Master Linear Model'!$B$7/2))</f>
        <v>74.833099402704988</v>
      </c>
      <c r="V362" s="194">
        <f>AVERAGE(T362:U362)</f>
        <v>53.271944057164291</v>
      </c>
      <c r="W362" s="194">
        <f>STDEV(T362:U362)</f>
        <v>30.492078310096804</v>
      </c>
      <c r="X362" s="194">
        <f>V362/M362</f>
        <v>10.654388811432858</v>
      </c>
      <c r="Y362" s="194">
        <f>W362/M362</f>
        <v>6.0984156620193612</v>
      </c>
      <c r="Z362" s="194">
        <f>(X362*L362)/I362</f>
        <v>7.1029258742885713</v>
      </c>
      <c r="AA362" s="194">
        <f>(Y362*L362)/I362</f>
        <v>4.0656104413462408</v>
      </c>
      <c r="AB362" s="194">
        <f>Z362*100</f>
        <v>710.29258742885713</v>
      </c>
      <c r="AC362" s="194">
        <f>AA362*100</f>
        <v>406.56104413462407</v>
      </c>
      <c r="AF362" s="198" t="s">
        <v>1131</v>
      </c>
      <c r="AG362" t="s">
        <v>1145</v>
      </c>
      <c r="AH362" s="64" t="s">
        <v>44</v>
      </c>
      <c r="AI362" s="64" t="s">
        <v>44</v>
      </c>
      <c r="AJ362" s="200">
        <v>87.529923499999995</v>
      </c>
    </row>
    <row r="363" spans="1:36">
      <c r="A363" s="38" t="s">
        <v>1058</v>
      </c>
      <c r="B363" s="56" t="s">
        <v>42</v>
      </c>
      <c r="C363" s="5">
        <v>44494</v>
      </c>
      <c r="D363" s="5">
        <v>44495</v>
      </c>
      <c r="E363" s="37" t="s">
        <v>142</v>
      </c>
      <c r="F363" s="37"/>
      <c r="G363" s="67" t="s">
        <v>154</v>
      </c>
      <c r="H363" s="4" t="s">
        <v>45</v>
      </c>
      <c r="I363" s="4">
        <v>150</v>
      </c>
      <c r="J363" s="5">
        <v>44495</v>
      </c>
      <c r="K363" s="37" t="s">
        <v>46</v>
      </c>
      <c r="L363" s="4">
        <v>100</v>
      </c>
      <c r="M363" s="67">
        <v>5</v>
      </c>
      <c r="N363" s="12">
        <v>44496</v>
      </c>
      <c r="O363" s="6">
        <v>33.67</v>
      </c>
      <c r="P363" s="6">
        <v>33.79</v>
      </c>
      <c r="Q363" s="6">
        <v>29.48</v>
      </c>
      <c r="R363" s="6">
        <v>29.4</v>
      </c>
      <c r="T363" s="193">
        <f>IF(O363&lt;'Master Linear Model'!$B$8, (10^((O363-'Master Linear Model'!$B$2)/'Master Linear Model'!$A$2)),('Master Linear Model'!$B$7/2))</f>
        <v>79.208184300432578</v>
      </c>
      <c r="U363" s="193">
        <f>IF(P363&lt;'Master Linear Model'!$B$8, (10^((P363-'Master Linear Model'!$B$2)/'Master Linear Model'!$A$2)),('Master Linear Model'!$B$7/2))</f>
        <v>73.429114560735044</v>
      </c>
      <c r="V363" s="194">
        <f>AVERAGE(T363:U363)</f>
        <v>76.318649430583804</v>
      </c>
      <c r="W363" s="194">
        <f>STDEV(T363:U363)</f>
        <v>4.0864194018901019</v>
      </c>
      <c r="X363" s="194">
        <f>V363/M363</f>
        <v>15.26372988611676</v>
      </c>
      <c r="Y363" s="194">
        <f>W363/M363</f>
        <v>0.81728388037802036</v>
      </c>
      <c r="Z363" s="194">
        <f>(X363*L363)/I363</f>
        <v>10.175819924077841</v>
      </c>
      <c r="AA363" s="194">
        <f>(Y363*L363)/I363</f>
        <v>0.54485592025201357</v>
      </c>
      <c r="AB363" s="194">
        <f>Z363*100</f>
        <v>1017.581992407784</v>
      </c>
      <c r="AC363" s="194">
        <f>AA363*100</f>
        <v>54.485592025201356</v>
      </c>
      <c r="AF363" t="s">
        <v>1131</v>
      </c>
      <c r="AG363" t="s">
        <v>1146</v>
      </c>
      <c r="AH363" s="64" t="s">
        <v>44</v>
      </c>
      <c r="AI363" s="64" t="s">
        <v>44</v>
      </c>
      <c r="AJ363" s="200">
        <v>87.529923499999995</v>
      </c>
    </row>
    <row r="364" spans="1:36">
      <c r="A364" s="38" t="s">
        <v>1064</v>
      </c>
      <c r="B364" s="56" t="s">
        <v>42</v>
      </c>
      <c r="C364" s="5">
        <v>44494</v>
      </c>
      <c r="D364" s="5">
        <v>44494</v>
      </c>
      <c r="E364" s="37" t="s">
        <v>142</v>
      </c>
      <c r="F364" s="37"/>
      <c r="G364" s="67" t="s">
        <v>154</v>
      </c>
      <c r="H364" s="4" t="s">
        <v>45</v>
      </c>
      <c r="I364" s="4">
        <v>150</v>
      </c>
      <c r="J364" s="5">
        <v>44494</v>
      </c>
      <c r="K364" s="37" t="s">
        <v>46</v>
      </c>
      <c r="L364" s="4">
        <v>100</v>
      </c>
      <c r="M364" s="67">
        <v>5</v>
      </c>
      <c r="N364" s="12">
        <v>44495</v>
      </c>
      <c r="O364" s="6" t="s">
        <v>47</v>
      </c>
      <c r="P364" s="6" t="s">
        <v>47</v>
      </c>
      <c r="Q364" s="6">
        <v>30.72</v>
      </c>
      <c r="R364" s="6">
        <v>30.66</v>
      </c>
      <c r="T364" s="193">
        <f>IF(O364&lt;'Master Linear Model'!$B$8, (10^((O364-'Master Linear Model'!$B$2)/'Master Linear Model'!$A$2)),('Master Linear Model'!$B$7/2))</f>
        <v>10</v>
      </c>
      <c r="U364" s="193">
        <f>IF(P364&lt;'Master Linear Model'!$B$8, (10^((P364-'Master Linear Model'!$B$2)/'Master Linear Model'!$A$2)),('Master Linear Model'!$B$7/2))</f>
        <v>10</v>
      </c>
      <c r="V364" s="194">
        <f>AVERAGE(T364:U364)</f>
        <v>10</v>
      </c>
      <c r="W364" s="194">
        <f>STDEV(T364:U364)</f>
        <v>0</v>
      </c>
      <c r="X364" s="194">
        <f>V364/M364</f>
        <v>2</v>
      </c>
      <c r="Y364" s="194">
        <f>W364/M364</f>
        <v>0</v>
      </c>
      <c r="Z364" s="194">
        <f>(X364*L364)/I364</f>
        <v>1.3333333333333333</v>
      </c>
      <c r="AA364" s="194">
        <f>(Y364*L364)/I364</f>
        <v>0</v>
      </c>
      <c r="AB364" s="194">
        <f>Z364*100</f>
        <v>133.33333333333331</v>
      </c>
      <c r="AC364" s="194">
        <f>AA364*100</f>
        <v>0</v>
      </c>
      <c r="AF364" t="s">
        <v>269</v>
      </c>
      <c r="AG364" t="s">
        <v>1147</v>
      </c>
      <c r="AH364" s="64" t="s">
        <v>44</v>
      </c>
      <c r="AI364" s="64" t="s">
        <v>44</v>
      </c>
      <c r="AJ364" s="200">
        <v>90.027205800000004</v>
      </c>
    </row>
    <row r="365" spans="1:36">
      <c r="A365" t="s">
        <v>1047</v>
      </c>
      <c r="B365" s="43" t="s">
        <v>42</v>
      </c>
      <c r="C365" s="19">
        <v>44501</v>
      </c>
      <c r="D365" s="19">
        <v>44502</v>
      </c>
      <c r="E365" s="43" t="s">
        <v>312</v>
      </c>
      <c r="F365" s="37" t="s">
        <v>518</v>
      </c>
      <c r="G365" s="67" t="s">
        <v>154</v>
      </c>
      <c r="H365" s="4" t="s">
        <v>45</v>
      </c>
      <c r="I365" s="43">
        <v>10</v>
      </c>
      <c r="J365" s="19">
        <v>44502</v>
      </c>
      <c r="K365" s="43" t="s">
        <v>224</v>
      </c>
      <c r="L365" s="43">
        <v>48</v>
      </c>
      <c r="M365" s="67">
        <v>5</v>
      </c>
      <c r="N365" s="12">
        <v>44503</v>
      </c>
      <c r="O365" s="6">
        <v>36.119999999999997</v>
      </c>
      <c r="P365" s="6">
        <v>35.81</v>
      </c>
      <c r="Q365" s="6">
        <v>27.18</v>
      </c>
      <c r="R365" s="6">
        <v>27.18</v>
      </c>
      <c r="S365" s="10" t="s">
        <v>320</v>
      </c>
      <c r="T365" s="193">
        <f>IF(O365&lt;'Master Linear Model'!$B$8, (10^((O365-'Master Linear Model'!$B$2)/'Master Linear Model'!$A$2)),('Master Linear Model'!$B$7/2))</f>
        <v>10</v>
      </c>
      <c r="U365" s="193">
        <f>IF(P365&lt;'Master Linear Model'!$B$8, (10^((P365-'Master Linear Model'!$B$2)/'Master Linear Model'!$A$2)),('Master Linear Model'!$B$7/2))</f>
        <v>20.512655462367878</v>
      </c>
      <c r="V365" s="194">
        <f>AVERAGE(T365:U365)</f>
        <v>15.256327731183939</v>
      </c>
      <c r="W365" s="194">
        <f>STDEV(T365:U365)</f>
        <v>7.4335699657181271</v>
      </c>
      <c r="X365" s="194">
        <f>V365/M365</f>
        <v>3.0512655462367877</v>
      </c>
      <c r="Y365" s="194">
        <f>W365/M365</f>
        <v>1.4867139931436255</v>
      </c>
      <c r="Z365" s="194">
        <f>(X365*L365)/I365</f>
        <v>14.646074621936581</v>
      </c>
      <c r="AA365" s="194">
        <f>(Y365*L365)/I365</f>
        <v>7.1362271670894017</v>
      </c>
      <c r="AB365" s="194">
        <f>Z365*100</f>
        <v>1464.6074621936582</v>
      </c>
      <c r="AC365" s="194">
        <f>AA365*100</f>
        <v>713.62271670894017</v>
      </c>
      <c r="AF365" s="64" t="s">
        <v>318</v>
      </c>
      <c r="AG365" t="s">
        <v>1148</v>
      </c>
      <c r="AH365" s="64" t="s">
        <v>72</v>
      </c>
      <c r="AI365" s="64" t="s">
        <v>72</v>
      </c>
      <c r="AJ365" s="200"/>
    </row>
    <row r="366" spans="1:36">
      <c r="A366" t="s">
        <v>1050</v>
      </c>
      <c r="B366" s="43" t="s">
        <v>42</v>
      </c>
      <c r="C366" s="19">
        <v>44501</v>
      </c>
      <c r="D366" s="19">
        <v>44501</v>
      </c>
      <c r="E366" s="43" t="s">
        <v>312</v>
      </c>
      <c r="F366" s="37" t="s">
        <v>518</v>
      </c>
      <c r="G366" s="67" t="s">
        <v>154</v>
      </c>
      <c r="H366" s="4" t="s">
        <v>45</v>
      </c>
      <c r="I366" s="4">
        <v>10</v>
      </c>
      <c r="J366" s="19">
        <v>44501</v>
      </c>
      <c r="K366" s="43" t="s">
        <v>224</v>
      </c>
      <c r="L366" s="43">
        <v>47</v>
      </c>
      <c r="M366" s="67">
        <v>5</v>
      </c>
      <c r="N366" s="12">
        <v>44503</v>
      </c>
      <c r="O366" s="6">
        <v>34.306665590000001</v>
      </c>
      <c r="P366" s="6">
        <v>34.976414990000002</v>
      </c>
      <c r="Q366" s="6">
        <v>25.526969789999999</v>
      </c>
      <c r="R366" s="6">
        <v>25.525932579999999</v>
      </c>
      <c r="T366" s="193">
        <f>IF(O366&lt;'Master Linear Model'!$B$8, (10^((O366-'Master Linear Model'!$B$2)/'Master Linear Model'!$A$2)),('Master Linear Model'!$B$7/2))</f>
        <v>52.991742717473471</v>
      </c>
      <c r="U366" s="193">
        <f>IF(P366&lt;'Master Linear Model'!$B$8, (10^((P366-'Master Linear Model'!$B$2)/'Master Linear Model'!$A$2)),('Master Linear Model'!$B$7/2))</f>
        <v>34.71965343086481</v>
      </c>
      <c r="V366" s="194">
        <f>AVERAGE(T366:U366)</f>
        <v>43.85569807416914</v>
      </c>
      <c r="W366" s="194">
        <f>STDEV(T366:U366)</f>
        <v>12.920318241007028</v>
      </c>
      <c r="X366" s="194">
        <f>V366/M366</f>
        <v>8.7711396148338281</v>
      </c>
      <c r="Y366" s="194">
        <f>W366/M366</f>
        <v>2.5840636482014054</v>
      </c>
      <c r="Z366" s="194">
        <f>(X366*L366)/I366</f>
        <v>41.224356189718989</v>
      </c>
      <c r="AA366" s="194">
        <f>(Y366*L366)/I366</f>
        <v>12.145099146546606</v>
      </c>
      <c r="AB366" s="194">
        <f>Z366*100</f>
        <v>4122.4356189718992</v>
      </c>
      <c r="AC366" s="194">
        <f>AA366*100</f>
        <v>1214.5099146546606</v>
      </c>
      <c r="AF366" t="s">
        <v>313</v>
      </c>
      <c r="AG366" t="s">
        <v>1149</v>
      </c>
      <c r="AH366" s="64" t="s">
        <v>72</v>
      </c>
      <c r="AI366" s="64" t="s">
        <v>72</v>
      </c>
      <c r="AJ366" s="200"/>
    </row>
    <row r="367" spans="1:36">
      <c r="A367" s="160" t="s">
        <v>1052</v>
      </c>
      <c r="B367" s="161" t="s">
        <v>42</v>
      </c>
      <c r="C367" s="162">
        <v>44501</v>
      </c>
      <c r="D367" s="162">
        <v>44501</v>
      </c>
      <c r="E367" s="161" t="s">
        <v>312</v>
      </c>
      <c r="F367" s="161" t="s">
        <v>518</v>
      </c>
      <c r="G367" s="188" t="s">
        <v>154</v>
      </c>
      <c r="H367" s="188" t="s">
        <v>45</v>
      </c>
      <c r="I367" s="122">
        <v>10</v>
      </c>
      <c r="J367" s="162">
        <v>44501</v>
      </c>
      <c r="K367" s="161" t="s">
        <v>224</v>
      </c>
      <c r="L367" s="161">
        <v>47</v>
      </c>
      <c r="M367" s="67">
        <v>5</v>
      </c>
      <c r="N367" s="164">
        <v>44502</v>
      </c>
      <c r="O367" s="150">
        <v>38.018186579999998</v>
      </c>
      <c r="P367" s="150" t="s">
        <v>311</v>
      </c>
      <c r="Q367" s="150">
        <v>26.069164270000002</v>
      </c>
      <c r="R367" s="150">
        <v>25.86317631</v>
      </c>
      <c r="S367" s="121"/>
      <c r="T367" s="193">
        <f>IF(O367&lt;'Master Linear Model'!$B$8, (10^((O367-'Master Linear Model'!$B$2)/'Master Linear Model'!$A$2)),('Master Linear Model'!$B$7/2))</f>
        <v>10</v>
      </c>
      <c r="U367" s="193">
        <f>IF(P367&lt;'Master Linear Model'!$B$8, (10^((P367-'Master Linear Model'!$B$2)/'Master Linear Model'!$A$2)),('Master Linear Model'!$B$7/2))</f>
        <v>10</v>
      </c>
      <c r="V367" s="194">
        <f>AVERAGE(T367:U367)</f>
        <v>10</v>
      </c>
      <c r="W367" s="194">
        <f>STDEV(T367:U367)</f>
        <v>0</v>
      </c>
      <c r="X367" s="194">
        <f>V367/M367</f>
        <v>2</v>
      </c>
      <c r="Y367" s="194">
        <f>W367/M367</f>
        <v>0</v>
      </c>
      <c r="Z367" s="194">
        <f>(X367*L367)/I367</f>
        <v>9.4</v>
      </c>
      <c r="AA367" s="194">
        <f>(Y367*L367)/I367</f>
        <v>0</v>
      </c>
      <c r="AB367" s="194">
        <f>Z367*100</f>
        <v>940</v>
      </c>
      <c r="AC367" s="194">
        <f>AA367*100</f>
        <v>0</v>
      </c>
      <c r="AD367" s="160"/>
      <c r="AE367" s="160"/>
      <c r="AF367" s="160" t="s">
        <v>1150</v>
      </c>
      <c r="AG367" s="160" t="s">
        <v>1151</v>
      </c>
      <c r="AH367" s="64" t="s">
        <v>44</v>
      </c>
      <c r="AI367" s="64" t="s">
        <v>44</v>
      </c>
      <c r="AJ367" s="200">
        <v>102.207157</v>
      </c>
    </row>
    <row r="368" spans="1:36">
      <c r="A368" t="s">
        <v>1056</v>
      </c>
      <c r="B368" s="43" t="s">
        <v>42</v>
      </c>
      <c r="C368" s="19">
        <v>44501</v>
      </c>
      <c r="D368" s="19">
        <v>44501</v>
      </c>
      <c r="E368" s="43" t="s">
        <v>312</v>
      </c>
      <c r="F368" s="37" t="s">
        <v>518</v>
      </c>
      <c r="G368" s="37" t="s">
        <v>154</v>
      </c>
      <c r="H368" s="4" t="s">
        <v>45</v>
      </c>
      <c r="I368" s="4">
        <v>10</v>
      </c>
      <c r="J368" s="19">
        <v>44501</v>
      </c>
      <c r="K368" s="43" t="s">
        <v>224</v>
      </c>
      <c r="L368" s="43">
        <v>46</v>
      </c>
      <c r="M368" s="67">
        <v>5</v>
      </c>
      <c r="N368" s="12">
        <v>44502</v>
      </c>
      <c r="O368" s="6">
        <v>35.019857639999998</v>
      </c>
      <c r="P368" s="6">
        <v>34.607973170000001</v>
      </c>
      <c r="Q368" s="6">
        <v>25.728996689999999</v>
      </c>
      <c r="R368" s="6">
        <v>25.804670000000002</v>
      </c>
      <c r="T368" s="193">
        <f>IF(O368&lt;'Master Linear Model'!$B$8, (10^((O368-'Master Linear Model'!$B$2)/'Master Linear Model'!$A$2)),('Master Linear Model'!$B$7/2))</f>
        <v>33.780355468338485</v>
      </c>
      <c r="U368" s="193">
        <f>IF(P368&lt;'Master Linear Model'!$B$8, (10^((P368-'Master Linear Model'!$B$2)/'Master Linear Model'!$A$2)),('Master Linear Model'!$B$7/2))</f>
        <v>43.812221172747684</v>
      </c>
      <c r="V368" s="194">
        <f>AVERAGE(T368:U368)</f>
        <v>38.796288320543084</v>
      </c>
      <c r="W368" s="194">
        <f>STDEV(T368:U368)</f>
        <v>7.0936002675405208</v>
      </c>
      <c r="X368" s="194">
        <f>V368/M368</f>
        <v>7.7592576641086168</v>
      </c>
      <c r="Y368" s="194">
        <f>W368/M368</f>
        <v>1.4187200535081042</v>
      </c>
      <c r="Z368" s="194">
        <f>(X368*L368)/I368</f>
        <v>35.69258525489964</v>
      </c>
      <c r="AA368" s="194">
        <f>(Y368*L368)/I368</f>
        <v>6.5261122461372789</v>
      </c>
      <c r="AB368" s="194">
        <f>Z368*100</f>
        <v>3569.2585254899641</v>
      </c>
      <c r="AC368" s="194">
        <f>AA368*100</f>
        <v>652.61122461372793</v>
      </c>
      <c r="AF368" t="s">
        <v>1150</v>
      </c>
      <c r="AG368" t="s">
        <v>1152</v>
      </c>
      <c r="AH368" s="64" t="s">
        <v>44</v>
      </c>
      <c r="AI368" s="64" t="s">
        <v>44</v>
      </c>
      <c r="AJ368" s="200">
        <v>102.207157</v>
      </c>
    </row>
    <row r="369" spans="1:36">
      <c r="A369" t="s">
        <v>1058</v>
      </c>
      <c r="B369" s="43" t="s">
        <v>42</v>
      </c>
      <c r="C369" s="19">
        <v>44501</v>
      </c>
      <c r="D369" s="19">
        <v>44501</v>
      </c>
      <c r="E369" s="43" t="s">
        <v>312</v>
      </c>
      <c r="F369" s="37" t="s">
        <v>518</v>
      </c>
      <c r="G369" s="67" t="s">
        <v>154</v>
      </c>
      <c r="H369" s="4" t="s">
        <v>45</v>
      </c>
      <c r="I369" s="4">
        <v>10</v>
      </c>
      <c r="J369" s="19">
        <v>44501</v>
      </c>
      <c r="K369" s="43" t="s">
        <v>224</v>
      </c>
      <c r="L369" s="43">
        <v>45</v>
      </c>
      <c r="M369" s="67">
        <v>5</v>
      </c>
      <c r="N369" s="12">
        <v>44503</v>
      </c>
      <c r="O369" s="6">
        <v>33.003142869999998</v>
      </c>
      <c r="P369" s="6">
        <v>33.082594460000003</v>
      </c>
      <c r="Q369" s="6">
        <v>25.481359520000002</v>
      </c>
      <c r="R369" s="6">
        <v>25.530479589999999</v>
      </c>
      <c r="T369" s="193">
        <f>IF(O369&lt;'Master Linear Model'!$B$8, (10^((O369-'Master Linear Model'!$B$2)/'Master Linear Model'!$A$2)),('Master Linear Model'!$B$7/2))</f>
        <v>120.6729340122606</v>
      </c>
      <c r="U369" s="193">
        <f>IF(P369&lt;'Master Linear Model'!$B$8, (10^((P369-'Master Linear Model'!$B$2)/'Master Linear Model'!$A$2)),('Master Linear Model'!$B$7/2))</f>
        <v>114.76929790759881</v>
      </c>
      <c r="V369" s="194">
        <f>AVERAGE(T369:U369)</f>
        <v>117.7211159599297</v>
      </c>
      <c r="W369" s="194">
        <f>STDEV(T369:U369)</f>
        <v>4.1745011232640827</v>
      </c>
      <c r="X369" s="194">
        <f>V369/M369</f>
        <v>23.544223191985942</v>
      </c>
      <c r="Y369" s="194">
        <f>W369/M369</f>
        <v>0.83490022465281655</v>
      </c>
      <c r="Z369" s="194">
        <f>(X369*L369)/I369</f>
        <v>105.94900436393675</v>
      </c>
      <c r="AA369" s="194">
        <f>(Y369*L369)/I369</f>
        <v>3.757051010937674</v>
      </c>
      <c r="AB369" s="194">
        <f>Z369*100</f>
        <v>10594.900436393675</v>
      </c>
      <c r="AC369" s="194">
        <f>AA369*100</f>
        <v>375.70510109376738</v>
      </c>
      <c r="AF369" t="s">
        <v>313</v>
      </c>
      <c r="AG369" t="s">
        <v>1153</v>
      </c>
      <c r="AH369" s="64" t="s">
        <v>72</v>
      </c>
      <c r="AI369" s="64" t="s">
        <v>72</v>
      </c>
      <c r="AJ369" s="200"/>
    </row>
    <row r="370" spans="1:36">
      <c r="A370" t="s">
        <v>1064</v>
      </c>
      <c r="B370" s="43" t="s">
        <v>42</v>
      </c>
      <c r="C370" s="19">
        <v>44501</v>
      </c>
      <c r="D370" s="19">
        <v>44501</v>
      </c>
      <c r="E370" s="43" t="s">
        <v>312</v>
      </c>
      <c r="F370" s="43"/>
      <c r="G370" s="67" t="s">
        <v>154</v>
      </c>
      <c r="H370" s="4" t="s">
        <v>45</v>
      </c>
      <c r="I370" s="4">
        <v>10</v>
      </c>
      <c r="J370" s="19">
        <v>44501</v>
      </c>
      <c r="K370" s="43" t="s">
        <v>224</v>
      </c>
      <c r="L370" s="43">
        <v>46</v>
      </c>
      <c r="M370" s="67">
        <v>5</v>
      </c>
      <c r="N370" s="12">
        <v>44502</v>
      </c>
      <c r="O370" s="6" t="s">
        <v>311</v>
      </c>
      <c r="P370" s="6">
        <v>37.372877690000003</v>
      </c>
      <c r="Q370" s="6">
        <v>26.73513458</v>
      </c>
      <c r="R370" s="6">
        <v>27.22270485</v>
      </c>
      <c r="T370" s="193">
        <f>IF(O370&lt;'Master Linear Model'!$B$8, (10^((O370-'Master Linear Model'!$B$2)/'Master Linear Model'!$A$2)),('Master Linear Model'!$B$7/2))</f>
        <v>10</v>
      </c>
      <c r="U370" s="193">
        <f>IF(P370&lt;'Master Linear Model'!$B$8, (10^((P370-'Master Linear Model'!$B$2)/'Master Linear Model'!$A$2)),('Master Linear Model'!$B$7/2))</f>
        <v>10</v>
      </c>
      <c r="V370" s="194">
        <f>AVERAGE(T370:U370)</f>
        <v>10</v>
      </c>
      <c r="W370" s="194">
        <f>STDEV(T370:U370)</f>
        <v>0</v>
      </c>
      <c r="X370" s="194">
        <f>V370/M370</f>
        <v>2</v>
      </c>
      <c r="Y370" s="194">
        <f>W370/M370</f>
        <v>0</v>
      </c>
      <c r="Z370" s="194">
        <f>(X370*L370)/I370</f>
        <v>9.1999999999999993</v>
      </c>
      <c r="AA370" s="194">
        <f>(Y370*L370)/I370</f>
        <v>0</v>
      </c>
      <c r="AB370" s="194">
        <f>Z370*100</f>
        <v>919.99999999999989</v>
      </c>
      <c r="AC370" s="194">
        <f>AA370*100</f>
        <v>0</v>
      </c>
      <c r="AF370" t="s">
        <v>1150</v>
      </c>
      <c r="AG370" t="s">
        <v>1154</v>
      </c>
      <c r="AH370" s="64" t="s">
        <v>44</v>
      </c>
      <c r="AI370" s="64" t="s">
        <v>44</v>
      </c>
      <c r="AJ370" s="200">
        <v>102.207157</v>
      </c>
    </row>
    <row r="371" spans="1:36">
      <c r="A371" t="s">
        <v>1047</v>
      </c>
      <c r="B371" s="43" t="s">
        <v>42</v>
      </c>
      <c r="C371" s="19">
        <v>44501</v>
      </c>
      <c r="D371" s="19">
        <v>44501</v>
      </c>
      <c r="E371" s="43" t="s">
        <v>155</v>
      </c>
      <c r="F371" s="43"/>
      <c r="G371" s="67" t="s">
        <v>154</v>
      </c>
      <c r="H371" s="4" t="s">
        <v>45</v>
      </c>
      <c r="I371" s="4">
        <v>150</v>
      </c>
      <c r="J371" s="19">
        <v>44501</v>
      </c>
      <c r="K371" s="43" t="s">
        <v>46</v>
      </c>
      <c r="L371" s="43">
        <v>100</v>
      </c>
      <c r="M371" s="67">
        <v>5</v>
      </c>
      <c r="N371" s="12">
        <v>44503</v>
      </c>
      <c r="O371" s="6">
        <v>34.161699040000002</v>
      </c>
      <c r="P371" s="6">
        <v>34.418023769999998</v>
      </c>
      <c r="Q371" s="6">
        <v>29.171843249999998</v>
      </c>
      <c r="R371" s="6">
        <v>29.358393150000001</v>
      </c>
      <c r="T371" s="193">
        <f>IF(O371&lt;'Master Linear Model'!$B$8, (10^((O371-'Master Linear Model'!$B$2)/'Master Linear Model'!$A$2)),('Master Linear Model'!$B$7/2))</f>
        <v>58.070468822196204</v>
      </c>
      <c r="U371" s="193">
        <f>IF(P371&lt;'Master Linear Model'!$B$8, (10^((P371-'Master Linear Model'!$B$2)/'Master Linear Model'!$A$2)),('Master Linear Model'!$B$7/2))</f>
        <v>49.394189292108159</v>
      </c>
      <c r="V371" s="194">
        <f>AVERAGE(T371:U371)</f>
        <v>53.732329057152185</v>
      </c>
      <c r="W371" s="194">
        <f>STDEV(T371:U371)</f>
        <v>6.1350560911952892</v>
      </c>
      <c r="X371" s="194">
        <f>V371/M371</f>
        <v>10.746465811430436</v>
      </c>
      <c r="Y371" s="194">
        <f>W371/M371</f>
        <v>1.2270112182390578</v>
      </c>
      <c r="Z371" s="194">
        <f>(X371*L371)/I371</f>
        <v>7.1643105409536245</v>
      </c>
      <c r="AA371" s="194">
        <f>(Y371*L371)/I371</f>
        <v>0.81800747882603853</v>
      </c>
      <c r="AB371" s="194">
        <f>Z371*100</f>
        <v>716.43105409536247</v>
      </c>
      <c r="AC371" s="194">
        <f>AA371*100</f>
        <v>81.800747882603858</v>
      </c>
      <c r="AF371" t="s">
        <v>313</v>
      </c>
      <c r="AG371" t="s">
        <v>1155</v>
      </c>
      <c r="AH371" s="64" t="s">
        <v>72</v>
      </c>
      <c r="AI371" s="64" t="s">
        <v>72</v>
      </c>
      <c r="AJ371" s="200"/>
    </row>
    <row r="372" spans="1:36">
      <c r="A372" t="s">
        <v>1050</v>
      </c>
      <c r="B372" s="43" t="s">
        <v>42</v>
      </c>
      <c r="C372" s="19">
        <v>44501</v>
      </c>
      <c r="D372" s="19">
        <v>44501</v>
      </c>
      <c r="E372" s="43" t="s">
        <v>155</v>
      </c>
      <c r="F372" s="43"/>
      <c r="G372" s="67" t="s">
        <v>154</v>
      </c>
      <c r="H372" s="4" t="s">
        <v>45</v>
      </c>
      <c r="I372" s="4">
        <v>150</v>
      </c>
      <c r="J372" s="19">
        <v>44501</v>
      </c>
      <c r="K372" s="43" t="s">
        <v>46</v>
      </c>
      <c r="L372" s="43">
        <v>100</v>
      </c>
      <c r="M372" s="67">
        <v>5</v>
      </c>
      <c r="N372" s="12">
        <v>44503</v>
      </c>
      <c r="O372" s="6">
        <v>36.03298762</v>
      </c>
      <c r="P372" s="6">
        <v>36.399833579999999</v>
      </c>
      <c r="Q372" s="6">
        <v>29.19722634</v>
      </c>
      <c r="R372" s="6">
        <v>29.055329579999999</v>
      </c>
      <c r="T372" s="193">
        <f>IF(O372&lt;'Master Linear Model'!$B$8, (10^((O372-'Master Linear Model'!$B$2)/'Master Linear Model'!$A$2)),('Master Linear Model'!$B$7/2))</f>
        <v>10</v>
      </c>
      <c r="U372" s="193">
        <f>IF(P372&lt;'Master Linear Model'!$B$8, (10^((P372-'Master Linear Model'!$B$2)/'Master Linear Model'!$A$2)),('Master Linear Model'!$B$7/2))</f>
        <v>10</v>
      </c>
      <c r="V372" s="194">
        <f>AVERAGE(T372:U372)</f>
        <v>10</v>
      </c>
      <c r="W372" s="194">
        <f>STDEV(T372:U372)</f>
        <v>0</v>
      </c>
      <c r="X372" s="194">
        <f>V372/M372</f>
        <v>2</v>
      </c>
      <c r="Y372" s="194">
        <f>W372/M372</f>
        <v>0</v>
      </c>
      <c r="Z372" s="194">
        <f>(X372*L372)/I372</f>
        <v>1.3333333333333333</v>
      </c>
      <c r="AA372" s="194">
        <f>(Y372*L372)/I372</f>
        <v>0</v>
      </c>
      <c r="AB372" s="194">
        <f>Z372*100</f>
        <v>133.33333333333331</v>
      </c>
      <c r="AC372" s="194">
        <f>AA372*100</f>
        <v>0</v>
      </c>
      <c r="AF372" t="s">
        <v>313</v>
      </c>
      <c r="AG372" t="s">
        <v>1156</v>
      </c>
      <c r="AH372" s="64" t="s">
        <v>72</v>
      </c>
      <c r="AI372" s="64" t="s">
        <v>72</v>
      </c>
      <c r="AJ372" s="200"/>
    </row>
    <row r="373" spans="1:36">
      <c r="A373" t="s">
        <v>1052</v>
      </c>
      <c r="B373" s="43" t="s">
        <v>42</v>
      </c>
      <c r="C373" s="19">
        <v>44501</v>
      </c>
      <c r="D373" s="19">
        <v>44501</v>
      </c>
      <c r="E373" s="43" t="s">
        <v>155</v>
      </c>
      <c r="F373" s="43"/>
      <c r="G373" s="67" t="s">
        <v>154</v>
      </c>
      <c r="H373" s="4" t="s">
        <v>45</v>
      </c>
      <c r="I373" s="4">
        <v>150</v>
      </c>
      <c r="J373" s="19">
        <v>44501</v>
      </c>
      <c r="K373" s="43" t="s">
        <v>46</v>
      </c>
      <c r="L373" s="43">
        <v>100</v>
      </c>
      <c r="M373" s="67">
        <v>5</v>
      </c>
      <c r="N373" s="12">
        <v>44502</v>
      </c>
      <c r="O373" s="6">
        <v>38.132066350000002</v>
      </c>
      <c r="P373" s="6" t="s">
        <v>311</v>
      </c>
      <c r="Q373" s="6">
        <v>29.678026970000001</v>
      </c>
      <c r="R373" s="6">
        <v>30.006775009999998</v>
      </c>
      <c r="T373" s="193">
        <f>IF(O373&lt;'Master Linear Model'!$B$8, (10^((O373-'Master Linear Model'!$B$2)/'Master Linear Model'!$A$2)),('Master Linear Model'!$B$7/2))</f>
        <v>10</v>
      </c>
      <c r="U373" s="193">
        <f>IF(P373&lt;'Master Linear Model'!$B$8, (10^((P373-'Master Linear Model'!$B$2)/'Master Linear Model'!$A$2)),('Master Linear Model'!$B$7/2))</f>
        <v>10</v>
      </c>
      <c r="V373" s="194">
        <f>AVERAGE(T373:U373)</f>
        <v>10</v>
      </c>
      <c r="W373" s="194">
        <f>STDEV(T373:U373)</f>
        <v>0</v>
      </c>
      <c r="X373" s="194">
        <f>V373/M373</f>
        <v>2</v>
      </c>
      <c r="Y373" s="194">
        <f>W373/M373</f>
        <v>0</v>
      </c>
      <c r="Z373" s="194">
        <f>(X373*L373)/I373</f>
        <v>1.3333333333333333</v>
      </c>
      <c r="AA373" s="194">
        <f>(Y373*L373)/I373</f>
        <v>0</v>
      </c>
      <c r="AB373" s="194">
        <f>Z373*100</f>
        <v>133.33333333333331</v>
      </c>
      <c r="AC373" s="194">
        <f>AA373*100</f>
        <v>0</v>
      </c>
      <c r="AF373" t="s">
        <v>1150</v>
      </c>
      <c r="AG373" t="s">
        <v>1157</v>
      </c>
      <c r="AH373" s="64" t="s">
        <v>44</v>
      </c>
      <c r="AI373" s="64" t="s">
        <v>44</v>
      </c>
      <c r="AJ373" s="200">
        <v>102.207157</v>
      </c>
    </row>
    <row r="374" spans="1:36">
      <c r="A374" t="s">
        <v>1056</v>
      </c>
      <c r="B374" s="43" t="s">
        <v>42</v>
      </c>
      <c r="C374" s="19">
        <v>44501</v>
      </c>
      <c r="D374" s="19">
        <v>44501</v>
      </c>
      <c r="E374" s="43" t="s">
        <v>155</v>
      </c>
      <c r="F374" s="43"/>
      <c r="G374" s="67" t="s">
        <v>154</v>
      </c>
      <c r="H374" s="4" t="s">
        <v>45</v>
      </c>
      <c r="I374" s="4">
        <v>150</v>
      </c>
      <c r="J374" s="19">
        <v>44501</v>
      </c>
      <c r="K374" s="43" t="s">
        <v>46</v>
      </c>
      <c r="L374" s="43">
        <v>100</v>
      </c>
      <c r="M374" s="67">
        <v>5</v>
      </c>
      <c r="N374" s="12">
        <v>44502</v>
      </c>
      <c r="O374" s="6">
        <v>33.312061210000003</v>
      </c>
      <c r="P374" s="6">
        <v>33.532192119999998</v>
      </c>
      <c r="Q374" s="6">
        <v>29.61705027</v>
      </c>
      <c r="R374" s="6">
        <v>29.45169937</v>
      </c>
      <c r="T374" s="193">
        <f>IF(O374&lt;'Master Linear Model'!$B$8, (10^((O374-'Master Linear Model'!$B$2)/'Master Linear Model'!$A$2)),('Master Linear Model'!$B$7/2))</f>
        <v>99.291074981274306</v>
      </c>
      <c r="U374" s="193">
        <f>IF(P374&lt;'Master Linear Model'!$B$8, (10^((P374-'Master Linear Model'!$B$2)/'Master Linear Model'!$A$2)),('Master Linear Model'!$B$7/2))</f>
        <v>86.408091701670614</v>
      </c>
      <c r="V374" s="194">
        <f>AVERAGE(T374:U374)</f>
        <v>92.849583341472453</v>
      </c>
      <c r="W374" s="194">
        <f>STDEV(T374:U374)</f>
        <v>9.1096448389206781</v>
      </c>
      <c r="X374" s="194">
        <f>V374/M374</f>
        <v>18.569916668294489</v>
      </c>
      <c r="Y374" s="194">
        <f>W374/M374</f>
        <v>1.8219289677841357</v>
      </c>
      <c r="Z374" s="194">
        <f>(X374*L374)/I374</f>
        <v>12.379944445529659</v>
      </c>
      <c r="AA374" s="194">
        <f>(Y374*L374)/I374</f>
        <v>1.2146193118560904</v>
      </c>
      <c r="AB374" s="194">
        <f>Z374*100</f>
        <v>1237.9944445529659</v>
      </c>
      <c r="AC374" s="194">
        <f>AA374*100</f>
        <v>121.46193118560905</v>
      </c>
      <c r="AF374" t="s">
        <v>1150</v>
      </c>
      <c r="AG374" t="s">
        <v>1158</v>
      </c>
      <c r="AH374" s="64" t="s">
        <v>44</v>
      </c>
      <c r="AI374" s="64" t="s">
        <v>44</v>
      </c>
      <c r="AJ374" s="200">
        <v>102.207157</v>
      </c>
    </row>
    <row r="375" spans="1:36">
      <c r="A375" t="s">
        <v>1058</v>
      </c>
      <c r="B375" s="43" t="s">
        <v>42</v>
      </c>
      <c r="C375" s="19">
        <v>44501</v>
      </c>
      <c r="D375" s="19">
        <v>44501</v>
      </c>
      <c r="E375" s="43" t="s">
        <v>155</v>
      </c>
      <c r="F375" s="43"/>
      <c r="G375" s="67" t="s">
        <v>154</v>
      </c>
      <c r="H375" s="4" t="s">
        <v>45</v>
      </c>
      <c r="I375" s="4">
        <v>150</v>
      </c>
      <c r="J375" s="19">
        <v>44501</v>
      </c>
      <c r="K375" s="43" t="s">
        <v>46</v>
      </c>
      <c r="L375" s="43">
        <v>100</v>
      </c>
      <c r="M375" s="67">
        <v>5</v>
      </c>
      <c r="N375" s="12">
        <v>44503</v>
      </c>
      <c r="O375" s="6">
        <v>32.472608489999999</v>
      </c>
      <c r="P375" s="6">
        <v>32.761424169999998</v>
      </c>
      <c r="Q375" s="6">
        <v>30.092859799999999</v>
      </c>
      <c r="R375" s="6">
        <v>30.001860019999999</v>
      </c>
      <c r="T375" s="193">
        <f>IF(O375&lt;'Master Linear Model'!$B$8, (10^((O375-'Master Linear Model'!$B$2)/'Master Linear Model'!$A$2)),('Master Linear Model'!$B$7/2))</f>
        <v>168.68346964289296</v>
      </c>
      <c r="U375" s="193">
        <f>IF(P375&lt;'Master Linear Model'!$B$8, (10^((P375-'Master Linear Model'!$B$2)/'Master Linear Model'!$A$2)),('Master Linear Model'!$B$7/2))</f>
        <v>140.56740942305487</v>
      </c>
      <c r="V375" s="194">
        <f>AVERAGE(T375:U375)</f>
        <v>154.62543953297393</v>
      </c>
      <c r="W375" s="194">
        <f>STDEV(T375:U375)</f>
        <v>19.881056841696847</v>
      </c>
      <c r="X375" s="194">
        <f>V375/M375</f>
        <v>30.925087906594786</v>
      </c>
      <c r="Y375" s="194">
        <f>W375/M375</f>
        <v>3.9762113683393694</v>
      </c>
      <c r="Z375" s="194">
        <f>(X375*L375)/I375</f>
        <v>20.616725271063192</v>
      </c>
      <c r="AA375" s="194">
        <f>(Y375*L375)/I375</f>
        <v>2.6508075788929131</v>
      </c>
      <c r="AB375" s="194">
        <f>Z375*100</f>
        <v>2061.6725271063192</v>
      </c>
      <c r="AC375" s="194">
        <f>AA375*100</f>
        <v>265.08075788929131</v>
      </c>
      <c r="AF375" t="s">
        <v>313</v>
      </c>
      <c r="AG375" t="s">
        <v>1159</v>
      </c>
      <c r="AH375" s="64" t="s">
        <v>72</v>
      </c>
      <c r="AI375" s="64" t="s">
        <v>72</v>
      </c>
      <c r="AJ375" s="200"/>
    </row>
    <row r="376" spans="1:36" s="31" customFormat="1">
      <c r="A376" s="31" t="s">
        <v>1064</v>
      </c>
      <c r="B376" s="54" t="s">
        <v>42</v>
      </c>
      <c r="C376" s="158">
        <v>44501</v>
      </c>
      <c r="D376" s="158">
        <v>44501</v>
      </c>
      <c r="E376" s="54" t="s">
        <v>155</v>
      </c>
      <c r="F376" s="54"/>
      <c r="G376" s="77" t="s">
        <v>154</v>
      </c>
      <c r="H376" s="28" t="s">
        <v>45</v>
      </c>
      <c r="I376" s="28">
        <v>150</v>
      </c>
      <c r="J376" s="158">
        <v>44501</v>
      </c>
      <c r="K376" s="54" t="s">
        <v>46</v>
      </c>
      <c r="L376" s="54">
        <v>100</v>
      </c>
      <c r="M376" s="77">
        <v>5</v>
      </c>
      <c r="N376" s="30">
        <v>44502</v>
      </c>
      <c r="O376" s="32" t="s">
        <v>311</v>
      </c>
      <c r="P376" s="32">
        <v>38.954951800000003</v>
      </c>
      <c r="Q376" s="32">
        <v>32.702589840000002</v>
      </c>
      <c r="R376" s="32">
        <v>32.243662749999999</v>
      </c>
      <c r="S376" s="27"/>
      <c r="T376" s="252">
        <f>IF(O376&lt;'Master Linear Model'!$B$8, (10^((O376-'Master Linear Model'!$B$2)/'Master Linear Model'!$A$2)),('Master Linear Model'!$B$7/2))</f>
        <v>10</v>
      </c>
      <c r="U376" s="252">
        <f>IF(P376&lt;'Master Linear Model'!$B$8, (10^((P376-'Master Linear Model'!$B$2)/'Master Linear Model'!$A$2)),('Master Linear Model'!$B$7/2))</f>
        <v>10</v>
      </c>
      <c r="V376" s="253">
        <f>AVERAGE(T376:U376)</f>
        <v>10</v>
      </c>
      <c r="W376" s="253">
        <f>STDEV(T376:U376)</f>
        <v>0</v>
      </c>
      <c r="X376" s="253">
        <f>V376/M376</f>
        <v>2</v>
      </c>
      <c r="Y376" s="253">
        <f>W376/M376</f>
        <v>0</v>
      </c>
      <c r="Z376" s="253">
        <f>(X376*L376)/I376</f>
        <v>1.3333333333333333</v>
      </c>
      <c r="AA376" s="253">
        <f>(Y376*L376)/I376</f>
        <v>0</v>
      </c>
      <c r="AB376" s="253">
        <f>Z376*100</f>
        <v>133.33333333333331</v>
      </c>
      <c r="AC376" s="253">
        <f>AA376*100</f>
        <v>0</v>
      </c>
      <c r="AF376" s="31" t="s">
        <v>1150</v>
      </c>
      <c r="AG376" s="31" t="s">
        <v>1160</v>
      </c>
      <c r="AH376" s="76" t="s">
        <v>44</v>
      </c>
      <c r="AI376" s="76" t="s">
        <v>44</v>
      </c>
      <c r="AJ376" s="254">
        <v>102.207157</v>
      </c>
    </row>
    <row r="377" spans="1:36">
      <c r="A377" t="s">
        <v>1047</v>
      </c>
      <c r="B377" s="4" t="s">
        <v>42</v>
      </c>
      <c r="C377" s="5">
        <v>44508</v>
      </c>
      <c r="D377" s="5">
        <v>44509</v>
      </c>
      <c r="E377" s="4" t="s">
        <v>312</v>
      </c>
      <c r="F377" s="37" t="s">
        <v>518</v>
      </c>
      <c r="G377" s="67" t="s">
        <v>154</v>
      </c>
      <c r="H377" s="4" t="s">
        <v>45</v>
      </c>
      <c r="I377" s="4">
        <v>10</v>
      </c>
      <c r="J377" s="5">
        <v>44509</v>
      </c>
      <c r="K377" s="43" t="s">
        <v>224</v>
      </c>
      <c r="L377" s="43">
        <v>42</v>
      </c>
      <c r="M377" s="67">
        <v>5</v>
      </c>
      <c r="N377" s="12">
        <v>44510</v>
      </c>
      <c r="O377" s="6">
        <v>31.82328454</v>
      </c>
      <c r="P377" s="6">
        <v>31.976789879999998</v>
      </c>
      <c r="Q377" s="6">
        <v>27.67829381</v>
      </c>
      <c r="R377" s="6">
        <v>27.619868319999998</v>
      </c>
      <c r="T377" s="193">
        <f>IF(O377&lt;'Master Linear Model'!$B$8, (10^((O377-'Master Linear Model'!$B$2)/'Master Linear Model'!$A$2)),('Master Linear Model'!$B$7/2))</f>
        <v>254.15875120903024</v>
      </c>
      <c r="U377" s="193">
        <f>IF(P377&lt;'Master Linear Model'!$B$8, (10^((P377-'Master Linear Model'!$B$2)/'Master Linear Model'!$A$2)),('Master Linear Model'!$B$7/2))</f>
        <v>230.68362140958553</v>
      </c>
      <c r="V377" s="194">
        <f>AVERAGE(T377:U377)</f>
        <v>242.42118630930787</v>
      </c>
      <c r="W377" s="194">
        <f>STDEV(T377:U377)</f>
        <v>16.599423470421755</v>
      </c>
      <c r="X377" s="194">
        <f>V377/M377</f>
        <v>48.484237261861573</v>
      </c>
      <c r="Y377" s="194">
        <f>W377/M377</f>
        <v>3.3198846940843509</v>
      </c>
      <c r="Z377" s="194">
        <f>(X377*L377)/I377</f>
        <v>203.6337964998186</v>
      </c>
      <c r="AA377" s="194">
        <f>(Y377*L377)/I377</f>
        <v>13.943515715154273</v>
      </c>
      <c r="AB377" s="194">
        <f>Z377*100</f>
        <v>20363.37964998186</v>
      </c>
      <c r="AC377" s="194">
        <f>AA377*100</f>
        <v>1394.3515715154274</v>
      </c>
      <c r="AF377" t="s">
        <v>1161</v>
      </c>
      <c r="AG377" t="s">
        <v>1162</v>
      </c>
      <c r="AH377" s="64" t="s">
        <v>44</v>
      </c>
      <c r="AI377" s="64" t="s">
        <v>44</v>
      </c>
      <c r="AJ377" s="200">
        <v>98.161985700000002</v>
      </c>
    </row>
    <row r="378" spans="1:36">
      <c r="A378" t="s">
        <v>1050</v>
      </c>
      <c r="B378" s="4" t="s">
        <v>42</v>
      </c>
      <c r="C378" s="5">
        <v>44508</v>
      </c>
      <c r="D378" s="5">
        <v>44509</v>
      </c>
      <c r="E378" s="4" t="s">
        <v>312</v>
      </c>
      <c r="F378" s="37" t="s">
        <v>518</v>
      </c>
      <c r="G378" s="67" t="s">
        <v>154</v>
      </c>
      <c r="H378" s="4" t="s">
        <v>45</v>
      </c>
      <c r="I378" s="4">
        <v>10</v>
      </c>
      <c r="J378" s="5">
        <v>44509</v>
      </c>
      <c r="K378" s="43" t="s">
        <v>224</v>
      </c>
      <c r="L378" s="43">
        <v>43</v>
      </c>
      <c r="M378" s="67">
        <v>5</v>
      </c>
      <c r="N378" s="12">
        <v>44510</v>
      </c>
      <c r="O378" s="6">
        <v>33.592277350000003</v>
      </c>
      <c r="P378" s="6">
        <v>34.075174099999998</v>
      </c>
      <c r="Q378" s="6">
        <v>25.23195986</v>
      </c>
      <c r="R378" s="6">
        <v>25.393445750000001</v>
      </c>
      <c r="T378" s="193">
        <f>IF(O378&lt;'Master Linear Model'!$B$8, (10^((O378-'Master Linear Model'!$B$2)/'Master Linear Model'!$A$2)),('Master Linear Model'!$B$7/2))</f>
        <v>83.191731237120919</v>
      </c>
      <c r="U378" s="193">
        <f>IF(P378&lt;'Master Linear Model'!$B$8, (10^((P378-'Master Linear Model'!$B$2)/'Master Linear Model'!$A$2)),('Master Linear Model'!$B$7/2))</f>
        <v>61.330832595643734</v>
      </c>
      <c r="V378" s="194">
        <f>AVERAGE(T378:U378)</f>
        <v>72.26128191638233</v>
      </c>
      <c r="W378" s="194">
        <f>STDEV(T378:U378)</f>
        <v>15.457989672220254</v>
      </c>
      <c r="X378" s="194">
        <f>V378/M378</f>
        <v>14.452256383276467</v>
      </c>
      <c r="Y378" s="194">
        <f>W378/M378</f>
        <v>3.0915979344440507</v>
      </c>
      <c r="Z378" s="194">
        <f>(X378*L378)/I378</f>
        <v>62.144702448088808</v>
      </c>
      <c r="AA378" s="194">
        <f>(Y378*L378)/I378</f>
        <v>13.293871118109418</v>
      </c>
      <c r="AB378" s="194">
        <f>Z378*100</f>
        <v>6214.470244808881</v>
      </c>
      <c r="AC378" s="194">
        <f>AA378*100</f>
        <v>1329.3871118109419</v>
      </c>
      <c r="AF378" t="s">
        <v>338</v>
      </c>
      <c r="AG378" t="s">
        <v>1163</v>
      </c>
      <c r="AH378" s="64" t="s">
        <v>44</v>
      </c>
      <c r="AI378" s="64" t="s">
        <v>44</v>
      </c>
      <c r="AJ378" s="200">
        <v>90.471161100000003</v>
      </c>
    </row>
    <row r="379" spans="1:36">
      <c r="A379" s="31" t="s">
        <v>1052</v>
      </c>
      <c r="B379" s="28" t="s">
        <v>42</v>
      </c>
      <c r="C379" s="29">
        <v>44508</v>
      </c>
      <c r="D379" s="29">
        <v>44509</v>
      </c>
      <c r="E379" s="28" t="s">
        <v>312</v>
      </c>
      <c r="F379" s="28" t="s">
        <v>518</v>
      </c>
      <c r="G379" s="41" t="s">
        <v>154</v>
      </c>
      <c r="H379" s="188" t="s">
        <v>45</v>
      </c>
      <c r="I379" s="28">
        <v>10</v>
      </c>
      <c r="J379" s="29">
        <v>44509</v>
      </c>
      <c r="K379" s="54" t="s">
        <v>224</v>
      </c>
      <c r="L379" s="54">
        <v>50</v>
      </c>
      <c r="M379" s="67">
        <v>5</v>
      </c>
      <c r="N379" s="30">
        <v>44509</v>
      </c>
      <c r="O379" s="28">
        <v>37.33</v>
      </c>
      <c r="P379" s="28">
        <v>37.03</v>
      </c>
      <c r="Q379" s="28">
        <v>25.65</v>
      </c>
      <c r="R379" s="28">
        <v>25.5</v>
      </c>
      <c r="S379" s="27"/>
      <c r="T379" s="193">
        <f>IF(O379&lt;'Master Linear Model'!$B$8, (10^((O379-'Master Linear Model'!$B$2)/'Master Linear Model'!$A$2)),('Master Linear Model'!$B$7/2))</f>
        <v>10</v>
      </c>
      <c r="U379" s="193">
        <f>IF(P379&lt;'Master Linear Model'!$B$8, (10^((P379-'Master Linear Model'!$B$2)/'Master Linear Model'!$A$2)),('Master Linear Model'!$B$7/2))</f>
        <v>10</v>
      </c>
      <c r="V379" s="194">
        <f>AVERAGE(T379:U379)</f>
        <v>10</v>
      </c>
      <c r="W379" s="194">
        <f>STDEV(T379:U379)</f>
        <v>0</v>
      </c>
      <c r="X379" s="194">
        <f>V379/M379</f>
        <v>2</v>
      </c>
      <c r="Y379" s="194">
        <f>W379/M379</f>
        <v>0</v>
      </c>
      <c r="Z379" s="194">
        <f>(X379*L379)/I379</f>
        <v>10</v>
      </c>
      <c r="AA379" s="194">
        <f>(Y379*L379)/I379</f>
        <v>0</v>
      </c>
      <c r="AB379" s="194">
        <f>Z379*100</f>
        <v>1000</v>
      </c>
      <c r="AC379" s="194">
        <f>AA379*100</f>
        <v>0</v>
      </c>
      <c r="AD379" s="31"/>
      <c r="AE379" s="31"/>
      <c r="AF379" s="30">
        <v>44509</v>
      </c>
      <c r="AG379" s="31" t="s">
        <v>1164</v>
      </c>
      <c r="AH379" s="64" t="s">
        <v>72</v>
      </c>
      <c r="AI379" s="64" t="s">
        <v>72</v>
      </c>
      <c r="AJ379" s="200"/>
    </row>
    <row r="380" spans="1:36">
      <c r="A380" t="s">
        <v>1056</v>
      </c>
      <c r="B380" s="4" t="s">
        <v>42</v>
      </c>
      <c r="C380" s="5">
        <v>44508</v>
      </c>
      <c r="D380" s="5">
        <v>44509</v>
      </c>
      <c r="E380" s="4" t="s">
        <v>312</v>
      </c>
      <c r="F380" s="37" t="s">
        <v>518</v>
      </c>
      <c r="G380" s="187" t="s">
        <v>154</v>
      </c>
      <c r="H380" s="4" t="s">
        <v>45</v>
      </c>
      <c r="I380" s="4">
        <v>10</v>
      </c>
      <c r="J380" s="5">
        <v>44509</v>
      </c>
      <c r="K380" s="43" t="s">
        <v>224</v>
      </c>
      <c r="L380" s="43">
        <v>43</v>
      </c>
      <c r="M380" s="67">
        <v>5</v>
      </c>
      <c r="N380" s="12">
        <v>44510</v>
      </c>
      <c r="O380" s="6">
        <v>33.685336669999998</v>
      </c>
      <c r="P380" s="6">
        <v>33.556523810000002</v>
      </c>
      <c r="Q380" s="6">
        <v>26.467023439999998</v>
      </c>
      <c r="R380" s="6">
        <v>26.545471719999998</v>
      </c>
      <c r="T380" s="193">
        <f>IF(O380&lt;'Master Linear Model'!$B$8, (10^((O380-'Master Linear Model'!$B$2)/'Master Linear Model'!$A$2)),('Master Linear Model'!$B$7/2))</f>
        <v>78.444956864602332</v>
      </c>
      <c r="U380" s="193">
        <f>IF(P380&lt;'Master Linear Model'!$B$8, (10^((P380-'Master Linear Model'!$B$2)/'Master Linear Model'!$A$2)),('Master Linear Model'!$B$7/2))</f>
        <v>85.090900044657758</v>
      </c>
      <c r="V380" s="194">
        <f>AVERAGE(T380:U380)</f>
        <v>81.767928454630038</v>
      </c>
      <c r="W380" s="194">
        <f>STDEV(T380:U380)</f>
        <v>4.6993914899976801</v>
      </c>
      <c r="X380" s="194">
        <f>V380/M380</f>
        <v>16.353585690926007</v>
      </c>
      <c r="Y380" s="194">
        <f>W380/M380</f>
        <v>0.93987829799953604</v>
      </c>
      <c r="Z380" s="194">
        <f>(X380*L380)/I380</f>
        <v>70.320418470981821</v>
      </c>
      <c r="AA380" s="194">
        <f>(Y380*L380)/I380</f>
        <v>4.041476681398005</v>
      </c>
      <c r="AB380" s="194">
        <f>Z380*100</f>
        <v>7032.0418470981822</v>
      </c>
      <c r="AC380" s="194">
        <f>AA380*100</f>
        <v>404.14766813980049</v>
      </c>
      <c r="AF380" t="s">
        <v>1161</v>
      </c>
      <c r="AG380" t="s">
        <v>1165</v>
      </c>
      <c r="AH380" s="64" t="s">
        <v>44</v>
      </c>
      <c r="AI380" s="64" t="s">
        <v>44</v>
      </c>
      <c r="AJ380" s="200">
        <v>98.161985700000002</v>
      </c>
    </row>
    <row r="381" spans="1:36">
      <c r="A381" t="s">
        <v>1058</v>
      </c>
      <c r="B381" s="4" t="s">
        <v>42</v>
      </c>
      <c r="C381" s="5">
        <v>44508</v>
      </c>
      <c r="D381" s="5">
        <v>44509</v>
      </c>
      <c r="E381" s="4" t="s">
        <v>312</v>
      </c>
      <c r="F381" s="37" t="s">
        <v>518</v>
      </c>
      <c r="G381" s="67" t="s">
        <v>154</v>
      </c>
      <c r="H381" s="4" t="s">
        <v>45</v>
      </c>
      <c r="I381" s="4">
        <v>10</v>
      </c>
      <c r="J381" s="5">
        <v>44509</v>
      </c>
      <c r="K381" s="43" t="s">
        <v>224</v>
      </c>
      <c r="L381" s="43">
        <v>44</v>
      </c>
      <c r="M381" s="67">
        <v>5</v>
      </c>
      <c r="N381" s="12">
        <v>44510</v>
      </c>
      <c r="O381" s="6">
        <v>34.601255440000003</v>
      </c>
      <c r="P381" s="6">
        <v>34.334357089999997</v>
      </c>
      <c r="Q381" s="6">
        <v>26.375438379999999</v>
      </c>
      <c r="R381" s="6">
        <v>26.426781829999999</v>
      </c>
      <c r="T381" s="193">
        <f>IF(O381&lt;'Master Linear Model'!$B$8, (10^((O381-'Master Linear Model'!$B$2)/'Master Linear Model'!$A$2)),('Master Linear Model'!$B$7/2))</f>
        <v>43.99842677394826</v>
      </c>
      <c r="U381" s="193">
        <f>IF(P381&lt;'Master Linear Model'!$B$8, (10^((P381-'Master Linear Model'!$B$2)/'Master Linear Model'!$A$2)),('Master Linear Model'!$B$7/2))</f>
        <v>52.073372844827922</v>
      </c>
      <c r="V381" s="194">
        <f>AVERAGE(T381:U381)</f>
        <v>48.035899809388091</v>
      </c>
      <c r="W381" s="194">
        <f>STDEV(T381:U381)</f>
        <v>5.7098491244346761</v>
      </c>
      <c r="X381" s="194">
        <f>V381/M381</f>
        <v>9.6071799618776179</v>
      </c>
      <c r="Y381" s="194">
        <f>W381/M381</f>
        <v>1.1419698248869352</v>
      </c>
      <c r="Z381" s="194">
        <f>(X381*L381)/I381</f>
        <v>42.271591832261521</v>
      </c>
      <c r="AA381" s="194">
        <f>(Y381*L381)/I381</f>
        <v>5.0246672295025148</v>
      </c>
      <c r="AB381" s="194">
        <f>Z381*100</f>
        <v>4227.159183226152</v>
      </c>
      <c r="AC381" s="194">
        <f>AA381*100</f>
        <v>502.46672295025149</v>
      </c>
      <c r="AF381" t="s">
        <v>1161</v>
      </c>
      <c r="AG381" t="s">
        <v>1166</v>
      </c>
      <c r="AH381" s="64" t="s">
        <v>44</v>
      </c>
      <c r="AI381" s="64" t="s">
        <v>44</v>
      </c>
      <c r="AJ381" s="200">
        <v>98.161985700000002</v>
      </c>
    </row>
    <row r="382" spans="1:36" s="31" customFormat="1">
      <c r="A382" s="31" t="s">
        <v>1064</v>
      </c>
      <c r="B382" s="28" t="s">
        <v>42</v>
      </c>
      <c r="C382" s="29">
        <v>44508</v>
      </c>
      <c r="D382" s="29">
        <v>44509</v>
      </c>
      <c r="E382" s="28" t="s">
        <v>312</v>
      </c>
      <c r="F382" s="41" t="s">
        <v>518</v>
      </c>
      <c r="G382" s="77" t="s">
        <v>154</v>
      </c>
      <c r="H382" s="28" t="s">
        <v>45</v>
      </c>
      <c r="I382" s="28">
        <v>10</v>
      </c>
      <c r="J382" s="29">
        <v>44509</v>
      </c>
      <c r="K382" s="54" t="s">
        <v>224</v>
      </c>
      <c r="L382" s="54">
        <v>45</v>
      </c>
      <c r="M382" s="77">
        <v>5</v>
      </c>
      <c r="N382" s="30">
        <v>44509</v>
      </c>
      <c r="O382" s="28">
        <v>39.15</v>
      </c>
      <c r="P382" s="28">
        <v>38.909999999999997</v>
      </c>
      <c r="Q382" s="28">
        <v>26.24</v>
      </c>
      <c r="R382" s="28">
        <v>26.38</v>
      </c>
      <c r="S382" s="27"/>
      <c r="T382" s="252">
        <f>IF(O382&lt;'Master Linear Model'!$B$8, (10^((O382-'Master Linear Model'!$B$2)/'Master Linear Model'!$A$2)),('Master Linear Model'!$B$7/2))</f>
        <v>10</v>
      </c>
      <c r="U382" s="252">
        <f>IF(P382&lt;'Master Linear Model'!$B$8, (10^((P382-'Master Linear Model'!$B$2)/'Master Linear Model'!$A$2)),('Master Linear Model'!$B$7/2))</f>
        <v>10</v>
      </c>
      <c r="V382" s="253">
        <f>AVERAGE(T382:U382)</f>
        <v>10</v>
      </c>
      <c r="W382" s="253">
        <f>STDEV(T382:U382)</f>
        <v>0</v>
      </c>
      <c r="X382" s="253">
        <f>V382/M382</f>
        <v>2</v>
      </c>
      <c r="Y382" s="253">
        <f>W382/M382</f>
        <v>0</v>
      </c>
      <c r="Z382" s="253">
        <f>(X382*L382)/I382</f>
        <v>9</v>
      </c>
      <c r="AA382" s="253">
        <f>(Y382*L382)/I382</f>
        <v>0</v>
      </c>
      <c r="AB382" s="253">
        <f>Z382*100</f>
        <v>900</v>
      </c>
      <c r="AC382" s="253">
        <f>AA382*100</f>
        <v>0</v>
      </c>
      <c r="AF382" s="30">
        <v>44509</v>
      </c>
      <c r="AG382" s="31" t="s">
        <v>1167</v>
      </c>
      <c r="AH382" s="76" t="s">
        <v>72</v>
      </c>
      <c r="AI382" s="76" t="s">
        <v>72</v>
      </c>
      <c r="AJ382" s="254"/>
    </row>
    <row r="383" spans="1:36">
      <c r="A383" t="s">
        <v>1047</v>
      </c>
      <c r="B383" s="174" t="s">
        <v>42</v>
      </c>
      <c r="C383" s="173">
        <v>44515</v>
      </c>
      <c r="D383" s="173">
        <v>44516</v>
      </c>
      <c r="E383" s="174" t="s">
        <v>312</v>
      </c>
      <c r="F383" s="28" t="s">
        <v>518</v>
      </c>
      <c r="G383" s="41" t="s">
        <v>154</v>
      </c>
      <c r="H383" s="188" t="s">
        <v>45</v>
      </c>
      <c r="I383" s="174">
        <v>10</v>
      </c>
      <c r="J383" s="173">
        <v>44516</v>
      </c>
      <c r="K383" s="174" t="s">
        <v>224</v>
      </c>
      <c r="L383" s="174">
        <v>54</v>
      </c>
      <c r="M383" s="67">
        <v>5</v>
      </c>
      <c r="N383" s="12">
        <v>44517</v>
      </c>
      <c r="O383" s="6">
        <v>34.627323840000003</v>
      </c>
      <c r="P383" s="6">
        <v>33.40313639</v>
      </c>
      <c r="Q383" s="6">
        <v>26.63</v>
      </c>
      <c r="R383" s="6">
        <v>26.41</v>
      </c>
      <c r="T383" s="193">
        <f>IF(O383&lt;'Master Linear Model'!$B$8, (10^((O383-'Master Linear Model'!$B$2)/'Master Linear Model'!$A$2)),('Master Linear Model'!$B$7/2))</f>
        <v>43.280241738917958</v>
      </c>
      <c r="U383" s="193">
        <f>IF(P383&lt;'Master Linear Model'!$B$8, (10^((P383-'Master Linear Model'!$B$2)/'Master Linear Model'!$A$2)),('Master Linear Model'!$B$7/2))</f>
        <v>93.743052972881927</v>
      </c>
      <c r="V383" s="194">
        <f>AVERAGE(T383:U383)</f>
        <v>68.511647355899939</v>
      </c>
      <c r="W383" s="194">
        <f>STDEV(T383:U383)</f>
        <v>35.68259602127263</v>
      </c>
      <c r="X383" s="194">
        <f>V383/M383</f>
        <v>13.702329471179988</v>
      </c>
      <c r="Y383" s="194">
        <f>W383/M383</f>
        <v>7.136519204254526</v>
      </c>
      <c r="Z383" s="194">
        <f>(X383*L383)/I383</f>
        <v>73.992579144371945</v>
      </c>
      <c r="AA383" s="194">
        <f>(Y383*L383)/I383</f>
        <v>38.537203702974445</v>
      </c>
      <c r="AB383" s="194">
        <f>Z383*100</f>
        <v>7399.2579144371948</v>
      </c>
      <c r="AC383" s="194">
        <f>AA383*100</f>
        <v>3853.7203702974443</v>
      </c>
      <c r="AF383" s="64" t="s">
        <v>1168</v>
      </c>
      <c r="AG383" s="64" t="s">
        <v>1169</v>
      </c>
      <c r="AH383" s="64" t="s">
        <v>44</v>
      </c>
      <c r="AI383" s="64" t="s">
        <v>44</v>
      </c>
      <c r="AJ383" s="200">
        <v>78.414926399999999</v>
      </c>
    </row>
    <row r="384" spans="1:36">
      <c r="A384" s="49" t="s">
        <v>1050</v>
      </c>
      <c r="B384" s="187" t="s">
        <v>42</v>
      </c>
      <c r="C384" s="189">
        <v>44515</v>
      </c>
      <c r="D384" s="189">
        <v>44516</v>
      </c>
      <c r="E384" s="187" t="s">
        <v>312</v>
      </c>
      <c r="F384" s="37" t="s">
        <v>518</v>
      </c>
      <c r="G384" s="187" t="s">
        <v>154</v>
      </c>
      <c r="H384" s="4" t="s">
        <v>45</v>
      </c>
      <c r="I384" s="187">
        <v>10</v>
      </c>
      <c r="J384" s="189">
        <v>44516</v>
      </c>
      <c r="K384" s="187" t="s">
        <v>224</v>
      </c>
      <c r="L384" s="187">
        <v>48</v>
      </c>
      <c r="M384" s="67">
        <v>5</v>
      </c>
      <c r="N384" s="50">
        <v>44517</v>
      </c>
      <c r="O384" s="51">
        <v>36.03064698</v>
      </c>
      <c r="P384" s="51">
        <v>34.539515690000002</v>
      </c>
      <c r="Q384" s="51">
        <v>26.078391020000002</v>
      </c>
      <c r="R384" s="51">
        <v>25.900688540000001</v>
      </c>
      <c r="S384" s="45"/>
      <c r="T384" s="193">
        <f>IF(O384&lt;'Master Linear Model'!$B$8, (10^((O384-'Master Linear Model'!$B$2)/'Master Linear Model'!$A$2)),('Master Linear Model'!$B$7/2))</f>
        <v>10</v>
      </c>
      <c r="U384" s="193">
        <f>IF(P384&lt;'Master Linear Model'!$B$8, (10^((P384-'Master Linear Model'!$B$2)/'Master Linear Model'!$A$2)),('Master Linear Model'!$B$7/2))</f>
        <v>45.747254832531361</v>
      </c>
      <c r="V384" s="194">
        <f>AVERAGE(T384:U384)</f>
        <v>27.873627416265681</v>
      </c>
      <c r="W384" s="194">
        <f>STDEV(T384:U384)</f>
        <v>25.277126300886504</v>
      </c>
      <c r="X384" s="194">
        <f>V384/M384</f>
        <v>5.5747254832531361</v>
      </c>
      <c r="Y384" s="194">
        <f>W384/M384</f>
        <v>5.0554252601773007</v>
      </c>
      <c r="Z384" s="194">
        <f>(X384*L384)/I384</f>
        <v>26.758682319615055</v>
      </c>
      <c r="AA384" s="194">
        <f>(Y384*L384)/I384</f>
        <v>24.266041248851042</v>
      </c>
      <c r="AB384" s="194">
        <f>Z384*100</f>
        <v>2675.8682319615054</v>
      </c>
      <c r="AC384" s="194">
        <f>AA384*100</f>
        <v>2426.6041248851043</v>
      </c>
      <c r="AD384" s="49"/>
      <c r="AE384" s="49"/>
      <c r="AF384" s="191" t="s">
        <v>1170</v>
      </c>
      <c r="AG384" s="191" t="s">
        <v>1171</v>
      </c>
      <c r="AH384" s="64" t="s">
        <v>44</v>
      </c>
      <c r="AI384" s="64" t="s">
        <v>44</v>
      </c>
      <c r="AJ384" s="200">
        <v>81.8518191</v>
      </c>
    </row>
    <row r="385" spans="1:36">
      <c r="A385" s="160" t="s">
        <v>1052</v>
      </c>
      <c r="B385" s="188" t="s">
        <v>42</v>
      </c>
      <c r="C385" s="190">
        <v>44515</v>
      </c>
      <c r="D385" s="190">
        <v>44515</v>
      </c>
      <c r="E385" s="188" t="s">
        <v>312</v>
      </c>
      <c r="F385" s="188" t="s">
        <v>518</v>
      </c>
      <c r="G385" s="188" t="s">
        <v>154</v>
      </c>
      <c r="H385" s="188" t="s">
        <v>45</v>
      </c>
      <c r="I385" s="188">
        <v>10</v>
      </c>
      <c r="J385" s="190">
        <v>44515</v>
      </c>
      <c r="K385" s="188" t="s">
        <v>224</v>
      </c>
      <c r="L385" s="188">
        <v>45</v>
      </c>
      <c r="M385" s="67">
        <v>5</v>
      </c>
      <c r="N385" s="164">
        <v>44516</v>
      </c>
      <c r="O385" s="150">
        <v>34.595968470000003</v>
      </c>
      <c r="P385" s="150">
        <v>34.792884690000001</v>
      </c>
      <c r="Q385" s="150">
        <v>24.319833689999999</v>
      </c>
      <c r="R385" s="150">
        <v>24.381572739999999</v>
      </c>
      <c r="S385" s="121"/>
      <c r="T385" s="193">
        <f>IF(O385&lt;'Master Linear Model'!$B$8, (10^((O385-'Master Linear Model'!$B$2)/'Master Linear Model'!$A$2)),('Master Linear Model'!$B$7/2))</f>
        <v>44.145530153721346</v>
      </c>
      <c r="U385" s="193">
        <f>IF(P385&lt;'Master Linear Model'!$B$8, (10^((P385-'Master Linear Model'!$B$2)/'Master Linear Model'!$A$2)),('Master Linear Model'!$B$7/2))</f>
        <v>38.984859556638277</v>
      </c>
      <c r="V385" s="194">
        <f>AVERAGE(T385:U385)</f>
        <v>41.565194855179811</v>
      </c>
      <c r="W385" s="194">
        <f>STDEV(T385:U385)</f>
        <v>3.649145174667467</v>
      </c>
      <c r="X385" s="194">
        <f>V385/M385</f>
        <v>8.3130389710359616</v>
      </c>
      <c r="Y385" s="194">
        <f>W385/M385</f>
        <v>0.72982903493349338</v>
      </c>
      <c r="Z385" s="194">
        <f>(X385*L385)/I385</f>
        <v>37.408675369661822</v>
      </c>
      <c r="AA385" s="194">
        <f>(Y385*L385)/I385</f>
        <v>3.2842306572007205</v>
      </c>
      <c r="AB385" s="194">
        <f>Z385*100</f>
        <v>3740.8675369661823</v>
      </c>
      <c r="AC385" s="194">
        <f>AA385*100</f>
        <v>328.42306572007203</v>
      </c>
      <c r="AD385" s="160"/>
      <c r="AE385" s="160"/>
      <c r="AF385" s="192" t="s">
        <v>385</v>
      </c>
      <c r="AG385" s="192" t="s">
        <v>1172</v>
      </c>
      <c r="AH385" s="64" t="s">
        <v>44</v>
      </c>
      <c r="AI385" s="64" t="s">
        <v>44</v>
      </c>
      <c r="AJ385" s="200">
        <v>67.654238300000003</v>
      </c>
    </row>
    <row r="386" spans="1:36">
      <c r="A386" t="s">
        <v>1054</v>
      </c>
      <c r="B386" s="174" t="s">
        <v>42</v>
      </c>
      <c r="C386" s="173">
        <v>44515</v>
      </c>
      <c r="D386" s="173">
        <v>44516</v>
      </c>
      <c r="E386" s="174" t="s">
        <v>312</v>
      </c>
      <c r="F386" s="37" t="s">
        <v>518</v>
      </c>
      <c r="G386" s="37" t="s">
        <v>154</v>
      </c>
      <c r="H386" s="4" t="s">
        <v>45</v>
      </c>
      <c r="I386" s="174">
        <v>10</v>
      </c>
      <c r="J386" s="173">
        <v>44516</v>
      </c>
      <c r="K386" s="174" t="s">
        <v>224</v>
      </c>
      <c r="L386" s="174">
        <v>52</v>
      </c>
      <c r="M386" s="67">
        <v>5</v>
      </c>
      <c r="N386" s="12">
        <v>44517</v>
      </c>
      <c r="O386" s="6">
        <v>33.95145291</v>
      </c>
      <c r="P386" s="6">
        <v>34.116540360000002</v>
      </c>
      <c r="Q386" s="6">
        <v>26.32827064</v>
      </c>
      <c r="R386" s="6">
        <v>26.366626069999999</v>
      </c>
      <c r="T386" s="193">
        <f>IF(O386&lt;'Master Linear Model'!$B$8, (10^((O386-'Master Linear Model'!$B$2)/'Master Linear Model'!$A$2)),('Master Linear Model'!$B$7/2))</f>
        <v>66.313340864586678</v>
      </c>
      <c r="U386" s="193">
        <f>IF(P386&lt;'Master Linear Model'!$B$8, (10^((P386-'Master Linear Model'!$B$2)/'Master Linear Model'!$A$2)),('Master Linear Model'!$B$7/2))</f>
        <v>59.749875110917607</v>
      </c>
      <c r="V386" s="194">
        <f>AVERAGE(T386:U386)</f>
        <v>63.031607987752139</v>
      </c>
      <c r="W386" s="194">
        <f>STDEV(T386:U386)</f>
        <v>4.6410711425050737</v>
      </c>
      <c r="X386" s="194">
        <f>V386/M386</f>
        <v>12.606321597550428</v>
      </c>
      <c r="Y386" s="194">
        <f>W386/M386</f>
        <v>0.92821422850101476</v>
      </c>
      <c r="Z386" s="194">
        <f>(X386*L386)/I386</f>
        <v>65.55287230726222</v>
      </c>
      <c r="AA386" s="194">
        <f>(Y386*L386)/I386</f>
        <v>4.8267139882052765</v>
      </c>
      <c r="AB386" s="194">
        <f>Z386*100</f>
        <v>6555.2872307262223</v>
      </c>
      <c r="AC386" s="194">
        <f>AA386*100</f>
        <v>482.67139882052766</v>
      </c>
      <c r="AF386" s="64" t="s">
        <v>1170</v>
      </c>
      <c r="AG386" s="64" t="s">
        <v>1173</v>
      </c>
      <c r="AH386" s="64" t="s">
        <v>44</v>
      </c>
      <c r="AI386" s="64" t="s">
        <v>44</v>
      </c>
      <c r="AJ386" s="200">
        <v>81.8518191</v>
      </c>
    </row>
    <row r="387" spans="1:36">
      <c r="A387" t="s">
        <v>1056</v>
      </c>
      <c r="B387" s="174" t="s">
        <v>42</v>
      </c>
      <c r="C387" s="173">
        <v>44515</v>
      </c>
      <c r="D387" s="173">
        <v>44516</v>
      </c>
      <c r="E387" s="174" t="s">
        <v>312</v>
      </c>
      <c r="F387" s="37" t="s">
        <v>518</v>
      </c>
      <c r="G387" s="67" t="s">
        <v>154</v>
      </c>
      <c r="H387" s="4" t="s">
        <v>45</v>
      </c>
      <c r="I387" s="174">
        <v>10</v>
      </c>
      <c r="J387" s="173">
        <v>44516</v>
      </c>
      <c r="K387" s="174" t="s">
        <v>224</v>
      </c>
      <c r="L387" s="174">
        <v>50</v>
      </c>
      <c r="M387" s="67">
        <v>5</v>
      </c>
      <c r="N387" s="12">
        <v>44517</v>
      </c>
      <c r="O387" s="6">
        <v>36.662979839999998</v>
      </c>
      <c r="P387" s="6">
        <v>36.694720830000001</v>
      </c>
      <c r="Q387" s="6">
        <v>25.876626980000001</v>
      </c>
      <c r="R387" s="6">
        <v>25.978115599999999</v>
      </c>
      <c r="T387" s="193">
        <f>IF(O387&lt;'Master Linear Model'!$B$8, (10^((O387-'Master Linear Model'!$B$2)/'Master Linear Model'!$A$2)),('Master Linear Model'!$B$7/2))</f>
        <v>10</v>
      </c>
      <c r="U387" s="193">
        <f>IF(P387&lt;'Master Linear Model'!$B$8, (10^((P387-'Master Linear Model'!$B$2)/'Master Linear Model'!$A$2)),('Master Linear Model'!$B$7/2))</f>
        <v>10</v>
      </c>
      <c r="V387" s="194">
        <f>AVERAGE(T387:U387)</f>
        <v>10</v>
      </c>
      <c r="W387" s="194">
        <f>STDEV(T387:U387)</f>
        <v>0</v>
      </c>
      <c r="X387" s="194">
        <f>V387/M387</f>
        <v>2</v>
      </c>
      <c r="Y387" s="194">
        <f>W387/M387</f>
        <v>0</v>
      </c>
      <c r="Z387" s="194">
        <f>(X387*L387)/I387</f>
        <v>10</v>
      </c>
      <c r="AA387" s="194">
        <f>(Y387*L387)/I387</f>
        <v>0</v>
      </c>
      <c r="AB387" s="194">
        <f>Z387*100</f>
        <v>1000</v>
      </c>
      <c r="AC387" s="194">
        <f>AA387*100</f>
        <v>0</v>
      </c>
      <c r="AF387" s="64" t="s">
        <v>1168</v>
      </c>
      <c r="AG387" s="64" t="s">
        <v>1174</v>
      </c>
      <c r="AH387" s="64" t="s">
        <v>44</v>
      </c>
      <c r="AI387" s="64" t="s">
        <v>44</v>
      </c>
      <c r="AJ387" s="200">
        <v>78.414926399999999</v>
      </c>
    </row>
    <row r="388" spans="1:36">
      <c r="A388" t="s">
        <v>1062</v>
      </c>
      <c r="B388" s="174" t="s">
        <v>42</v>
      </c>
      <c r="C388" s="173">
        <v>44515</v>
      </c>
      <c r="D388" s="173">
        <v>44516</v>
      </c>
      <c r="E388" s="174" t="s">
        <v>312</v>
      </c>
      <c r="F388" s="37" t="s">
        <v>518</v>
      </c>
      <c r="G388" s="67" t="s">
        <v>154</v>
      </c>
      <c r="H388" s="4" t="s">
        <v>45</v>
      </c>
      <c r="I388" s="174">
        <v>10</v>
      </c>
      <c r="J388" s="173">
        <v>44516</v>
      </c>
      <c r="K388" s="174" t="s">
        <v>224</v>
      </c>
      <c r="L388" s="174">
        <v>50</v>
      </c>
      <c r="M388" s="67">
        <v>5</v>
      </c>
      <c r="N388" s="12">
        <v>44517</v>
      </c>
      <c r="O388" s="6">
        <v>34.572599289999999</v>
      </c>
      <c r="P388" s="6">
        <v>34.75358671</v>
      </c>
      <c r="Q388" s="6">
        <v>26.89613568</v>
      </c>
      <c r="R388" s="6">
        <v>27.147848679999999</v>
      </c>
      <c r="T388" s="193">
        <f>IF(O388&lt;'Master Linear Model'!$B$8, (10^((O388-'Master Linear Model'!$B$2)/'Master Linear Model'!$A$2)),('Master Linear Model'!$B$7/2))</f>
        <v>44.801662589181397</v>
      </c>
      <c r="U388" s="193">
        <f>IF(P388&lt;'Master Linear Model'!$B$8, (10^((P388-'Master Linear Model'!$B$2)/'Master Linear Model'!$A$2)),('Master Linear Model'!$B$7/2))</f>
        <v>39.96416549477285</v>
      </c>
      <c r="V388" s="194">
        <f>AVERAGE(T388:U388)</f>
        <v>42.382914041977124</v>
      </c>
      <c r="W388" s="194">
        <f>STDEV(T388:U388)</f>
        <v>3.4206269994265042</v>
      </c>
      <c r="X388" s="194">
        <f>V388/M388</f>
        <v>8.476582808395424</v>
      </c>
      <c r="Y388" s="194">
        <f>W388/M388</f>
        <v>0.68412539988530086</v>
      </c>
      <c r="Z388" s="194">
        <f>(X388*L388)/I388</f>
        <v>42.382914041977116</v>
      </c>
      <c r="AA388" s="194">
        <f>(Y388*L388)/I388</f>
        <v>3.4206269994265042</v>
      </c>
      <c r="AB388" s="194">
        <f>Z388*100</f>
        <v>4238.2914041977119</v>
      </c>
      <c r="AC388" s="194">
        <f>AA388*100</f>
        <v>342.0626999426504</v>
      </c>
      <c r="AF388" s="64" t="s">
        <v>1168</v>
      </c>
      <c r="AG388" s="64" t="s">
        <v>1175</v>
      </c>
      <c r="AH388" s="64" t="s">
        <v>44</v>
      </c>
      <c r="AI388" s="64" t="s">
        <v>44</v>
      </c>
      <c r="AJ388" s="200">
        <v>78.414926399999999</v>
      </c>
    </row>
    <row r="389" spans="1:36">
      <c r="A389" t="s">
        <v>1058</v>
      </c>
      <c r="B389" s="174" t="s">
        <v>42</v>
      </c>
      <c r="C389" s="173">
        <v>44515</v>
      </c>
      <c r="D389" s="173">
        <v>44516</v>
      </c>
      <c r="E389" s="174" t="s">
        <v>312</v>
      </c>
      <c r="F389" s="37" t="s">
        <v>518</v>
      </c>
      <c r="G389" s="67" t="s">
        <v>154</v>
      </c>
      <c r="H389" s="4" t="s">
        <v>45</v>
      </c>
      <c r="I389" s="174">
        <v>10</v>
      </c>
      <c r="J389" s="173">
        <v>44516</v>
      </c>
      <c r="K389" s="174" t="s">
        <v>224</v>
      </c>
      <c r="L389" s="174">
        <v>55</v>
      </c>
      <c r="M389" s="67">
        <v>5</v>
      </c>
      <c r="N389" s="12">
        <v>44517</v>
      </c>
      <c r="O389" s="6">
        <v>35.00427346</v>
      </c>
      <c r="P389" s="6">
        <v>36.433956809999998</v>
      </c>
      <c r="Q389" s="6">
        <v>26.108566289999999</v>
      </c>
      <c r="R389" s="6">
        <v>26.180958950000001</v>
      </c>
      <c r="T389" s="193">
        <f>IF(O389&lt;'Master Linear Model'!$B$8, (10^((O389-'Master Linear Model'!$B$2)/'Master Linear Model'!$A$2)),('Master Linear Model'!$B$7/2))</f>
        <v>34.114350517837515</v>
      </c>
      <c r="U389" s="193">
        <f>IF(P389&lt;'Master Linear Model'!$B$8, (10^((P389-'Master Linear Model'!$B$2)/'Master Linear Model'!$A$2)),('Master Linear Model'!$B$7/2))</f>
        <v>10</v>
      </c>
      <c r="V389" s="194">
        <f>AVERAGE(T389:U389)</f>
        <v>22.057175258918758</v>
      </c>
      <c r="W389" s="194">
        <f>STDEV(T389:U389)</f>
        <v>17.051420775072241</v>
      </c>
      <c r="X389" s="194">
        <f>V389/M389</f>
        <v>4.4114350517837515</v>
      </c>
      <c r="Y389" s="194">
        <f>W389/M389</f>
        <v>3.4102841550144483</v>
      </c>
      <c r="Z389" s="194">
        <f>(X389*L389)/I389</f>
        <v>24.262892784810635</v>
      </c>
      <c r="AA389" s="194">
        <f>(Y389*L389)/I389</f>
        <v>18.756562852579467</v>
      </c>
      <c r="AB389" s="194">
        <f>Z389*100</f>
        <v>2426.2892784810633</v>
      </c>
      <c r="AC389" s="194">
        <f>AA389*100</f>
        <v>1875.6562852579468</v>
      </c>
      <c r="AF389" s="64" t="s">
        <v>1170</v>
      </c>
      <c r="AG389" s="64" t="s">
        <v>1176</v>
      </c>
      <c r="AH389" s="64" t="s">
        <v>44</v>
      </c>
      <c r="AI389" s="64" t="s">
        <v>44</v>
      </c>
      <c r="AJ389" s="200">
        <v>81.8518191</v>
      </c>
    </row>
    <row r="390" spans="1:36">
      <c r="A390" t="s">
        <v>1060</v>
      </c>
      <c r="B390" s="174" t="s">
        <v>42</v>
      </c>
      <c r="C390" s="173">
        <v>44515</v>
      </c>
      <c r="D390" s="173">
        <v>44516</v>
      </c>
      <c r="E390" s="174" t="s">
        <v>312</v>
      </c>
      <c r="F390" s="37" t="s">
        <v>518</v>
      </c>
      <c r="G390" s="67" t="s">
        <v>154</v>
      </c>
      <c r="H390" s="4" t="s">
        <v>45</v>
      </c>
      <c r="I390" s="174">
        <v>10</v>
      </c>
      <c r="J390" s="173">
        <v>44516</v>
      </c>
      <c r="K390" s="174" t="s">
        <v>224</v>
      </c>
      <c r="L390" s="174">
        <v>52</v>
      </c>
      <c r="M390" s="67">
        <v>5</v>
      </c>
      <c r="N390" s="12">
        <v>44517</v>
      </c>
      <c r="O390" s="6">
        <v>36.079354950000003</v>
      </c>
      <c r="P390" s="6">
        <v>35.604553340000002</v>
      </c>
      <c r="Q390" s="6">
        <v>25.94</v>
      </c>
      <c r="R390" s="6">
        <v>25.94</v>
      </c>
      <c r="T390" s="193">
        <f>IF(O390&lt;'Master Linear Model'!$B$8, (10^((O390-'Master Linear Model'!$B$2)/'Master Linear Model'!$A$2)),('Master Linear Model'!$B$7/2))</f>
        <v>10</v>
      </c>
      <c r="U390" s="193">
        <f>IF(P390&lt;'Master Linear Model'!$B$8, (10^((P390-'Master Linear Model'!$B$2)/'Master Linear Model'!$A$2)),('Master Linear Model'!$B$7/2))</f>
        <v>23.353476255611735</v>
      </c>
      <c r="V390" s="194">
        <f>AVERAGE(T390:U390)</f>
        <v>16.676738127805869</v>
      </c>
      <c r="W390" s="194">
        <f>STDEV(T390:U390)</f>
        <v>9.4423336127565971</v>
      </c>
      <c r="X390" s="194">
        <f>V390/M390</f>
        <v>3.335347625561174</v>
      </c>
      <c r="Y390" s="194">
        <f>W390/M390</f>
        <v>1.8884667225513194</v>
      </c>
      <c r="Z390" s="194">
        <f>(X390*L390)/I390</f>
        <v>17.343807652918105</v>
      </c>
      <c r="AA390" s="194">
        <f>(Y390*L390)/I390</f>
        <v>9.8200269572668617</v>
      </c>
      <c r="AB390" s="194">
        <f>Z390*100</f>
        <v>1734.3807652918106</v>
      </c>
      <c r="AC390" s="194">
        <f>AA390*100</f>
        <v>982.00269572668617</v>
      </c>
      <c r="AF390" s="64" t="s">
        <v>1168</v>
      </c>
      <c r="AG390" s="64" t="s">
        <v>1177</v>
      </c>
      <c r="AH390" s="64" t="s">
        <v>44</v>
      </c>
      <c r="AI390" s="64" t="s">
        <v>44</v>
      </c>
      <c r="AJ390" s="200">
        <v>78.414926399999999</v>
      </c>
    </row>
    <row r="391" spans="1:36">
      <c r="A391" s="160" t="s">
        <v>1064</v>
      </c>
      <c r="B391" s="188" t="s">
        <v>42</v>
      </c>
      <c r="C391" s="190">
        <v>44515</v>
      </c>
      <c r="D391" s="190">
        <v>44515</v>
      </c>
      <c r="E391" s="188" t="s">
        <v>312</v>
      </c>
      <c r="F391" s="163" t="s">
        <v>518</v>
      </c>
      <c r="G391" s="188" t="s">
        <v>154</v>
      </c>
      <c r="H391" s="188" t="s">
        <v>45</v>
      </c>
      <c r="I391" s="188">
        <v>10</v>
      </c>
      <c r="J391" s="190">
        <v>44515</v>
      </c>
      <c r="K391" s="188" t="s">
        <v>224</v>
      </c>
      <c r="L391" s="188">
        <v>44</v>
      </c>
      <c r="M391" s="196">
        <v>5</v>
      </c>
      <c r="N391" s="164">
        <v>44516</v>
      </c>
      <c r="O391" s="150" t="s">
        <v>47</v>
      </c>
      <c r="P391" s="150">
        <v>38.581739849999998</v>
      </c>
      <c r="Q391" s="150">
        <v>25.812743399999999</v>
      </c>
      <c r="R391" s="150">
        <v>25.770686999999999</v>
      </c>
      <c r="S391" s="121"/>
      <c r="T391" s="193">
        <f>IF(O391&lt;'Master Linear Model'!$B$8, (10^((O391-'Master Linear Model'!$B$2)/'Master Linear Model'!$A$2)),('Master Linear Model'!$B$7/2))</f>
        <v>10</v>
      </c>
      <c r="U391" s="193">
        <f>IF(P391&lt;'Master Linear Model'!$B$8, (10^((P391-'Master Linear Model'!$B$2)/'Master Linear Model'!$A$2)),('Master Linear Model'!$B$7/2))</f>
        <v>10</v>
      </c>
      <c r="V391" s="194">
        <f>AVERAGE(T391:U391)</f>
        <v>10</v>
      </c>
      <c r="W391" s="194">
        <f>STDEV(T391:U391)</f>
        <v>0</v>
      </c>
      <c r="X391" s="194">
        <f>V391/M391</f>
        <v>2</v>
      </c>
      <c r="Y391" s="194">
        <f>W391/M391</f>
        <v>0</v>
      </c>
      <c r="Z391" s="194">
        <f>(X391*L391)/I391</f>
        <v>8.8000000000000007</v>
      </c>
      <c r="AA391" s="194">
        <f>(Y391*L391)/I391</f>
        <v>0</v>
      </c>
      <c r="AB391" s="194">
        <f>Z391*100</f>
        <v>880.00000000000011</v>
      </c>
      <c r="AC391" s="194">
        <f>AA391*100</f>
        <v>0</v>
      </c>
      <c r="AD391" s="160"/>
      <c r="AE391" s="160"/>
      <c r="AF391" s="192" t="s">
        <v>385</v>
      </c>
      <c r="AG391" s="192" t="s">
        <v>1178</v>
      </c>
      <c r="AH391" s="64" t="s">
        <v>44</v>
      </c>
      <c r="AI391" s="64" t="s">
        <v>44</v>
      </c>
      <c r="AJ391" s="200">
        <v>67.654238300000003</v>
      </c>
    </row>
    <row r="392" spans="1:36">
      <c r="A392" s="38" t="s">
        <v>1047</v>
      </c>
      <c r="B392" s="56" t="s">
        <v>42</v>
      </c>
      <c r="C392" s="5">
        <v>44529</v>
      </c>
      <c r="D392" s="5">
        <v>44530</v>
      </c>
      <c r="E392" s="37" t="s">
        <v>312</v>
      </c>
      <c r="F392" s="37" t="s">
        <v>518</v>
      </c>
      <c r="G392" s="37" t="s">
        <v>154</v>
      </c>
      <c r="H392" s="4" t="s">
        <v>45</v>
      </c>
      <c r="I392" s="4">
        <v>10</v>
      </c>
      <c r="J392" s="5">
        <v>44530</v>
      </c>
      <c r="K392" s="37" t="s">
        <v>224</v>
      </c>
      <c r="L392" s="4">
        <v>46</v>
      </c>
      <c r="M392" s="67">
        <v>5</v>
      </c>
      <c r="N392" s="12">
        <v>44531</v>
      </c>
      <c r="O392" s="6">
        <v>34.074961539999997</v>
      </c>
      <c r="P392" s="6">
        <v>35.301502360000001</v>
      </c>
      <c r="Q392" s="6">
        <v>27.902020109999999</v>
      </c>
      <c r="R392" s="6">
        <v>27.46518524</v>
      </c>
      <c r="T392" s="193">
        <f>IF(O392&lt;'Master Linear Model'!$B$8, (10^((O392-'Master Linear Model'!$B$2)/'Master Linear Model'!$A$2)),('Master Linear Model'!$B$7/2))</f>
        <v>61.339063417519426</v>
      </c>
      <c r="U392" s="193">
        <f>IF(P392&lt;'Master Linear Model'!$B$8, (10^((P392-'Master Linear Model'!$B$2)/'Master Linear Model'!$A$2)),('Master Linear Model'!$B$7/2))</f>
        <v>28.277595304524837</v>
      </c>
      <c r="V392" s="194">
        <f t="shared" ref="V392:V400" si="20">AVERAGE(T392:U392)</f>
        <v>44.808329361022132</v>
      </c>
      <c r="W392" s="194">
        <f t="shared" ref="W392:W400" si="21">STDEV(T392:U392)</f>
        <v>23.377988298681267</v>
      </c>
      <c r="X392" s="194">
        <f>V392/M392</f>
        <v>8.961665872204426</v>
      </c>
      <c r="Y392" s="194">
        <f>W392/M392</f>
        <v>4.675597659736253</v>
      </c>
      <c r="Z392" s="194">
        <f>(X392*L392)/I392</f>
        <v>41.223663012140364</v>
      </c>
      <c r="AA392" s="194">
        <f>(Y392*L392)/I392</f>
        <v>21.507749234786765</v>
      </c>
      <c r="AB392" s="194">
        <f t="shared" ref="AB392:AB400" si="22">Z392*100</f>
        <v>4122.366301214036</v>
      </c>
      <c r="AC392" s="194">
        <f t="shared" ref="AC392:AC400" si="23">AA392*100</f>
        <v>2150.7749234786766</v>
      </c>
      <c r="AF392" t="s">
        <v>1179</v>
      </c>
      <c r="AG392" t="s">
        <v>1180</v>
      </c>
      <c r="AH392" s="64" t="s">
        <v>44</v>
      </c>
      <c r="AI392" s="64" t="s">
        <v>44</v>
      </c>
      <c r="AJ392" s="200">
        <v>114.945612</v>
      </c>
    </row>
    <row r="393" spans="1:36">
      <c r="A393" s="38" t="s">
        <v>1050</v>
      </c>
      <c r="B393" s="56" t="s">
        <v>42</v>
      </c>
      <c r="C393" s="5">
        <v>44529</v>
      </c>
      <c r="D393" s="5">
        <v>44529</v>
      </c>
      <c r="E393" s="37" t="s">
        <v>312</v>
      </c>
      <c r="F393" s="37" t="s">
        <v>518</v>
      </c>
      <c r="G393" s="67" t="s">
        <v>154</v>
      </c>
      <c r="H393" s="4" t="s">
        <v>45</v>
      </c>
      <c r="I393" s="4">
        <v>10</v>
      </c>
      <c r="J393" s="5">
        <v>44529</v>
      </c>
      <c r="K393" s="37" t="s">
        <v>224</v>
      </c>
      <c r="L393" s="4">
        <v>46</v>
      </c>
      <c r="M393" s="67">
        <v>5</v>
      </c>
      <c r="N393" s="12">
        <v>44530</v>
      </c>
      <c r="O393" s="6">
        <v>34.810614360000002</v>
      </c>
      <c r="P393" s="6">
        <v>34.236853869999997</v>
      </c>
      <c r="Q393" s="6">
        <v>26.283741289999998</v>
      </c>
      <c r="R393" s="6">
        <v>26.389434090000002</v>
      </c>
      <c r="T393" s="193">
        <f>IF(O393&lt;'Master Linear Model'!$B$8, (10^((O393-'Master Linear Model'!$B$2)/'Master Linear Model'!$A$2)),('Master Linear Model'!$B$7/2))</f>
        <v>38.550927253381616</v>
      </c>
      <c r="U393" s="193">
        <f>IF(P393&lt;'Master Linear Model'!$B$8, (10^((P393-'Master Linear Model'!$B$2)/'Master Linear Model'!$A$2)),('Master Linear Model'!$B$7/2))</f>
        <v>55.379531396965376</v>
      </c>
      <c r="V393" s="194">
        <f t="shared" si="20"/>
        <v>46.965229325173496</v>
      </c>
      <c r="W393" s="194">
        <f t="shared" si="21"/>
        <v>11.899620107832094</v>
      </c>
      <c r="X393" s="194">
        <f>V393/M393</f>
        <v>9.3930458650346988</v>
      </c>
      <c r="Y393" s="194">
        <f>W393/M393</f>
        <v>2.3799240215664188</v>
      </c>
      <c r="Z393" s="194">
        <f>(X393*L393)/I393</f>
        <v>43.208010979159617</v>
      </c>
      <c r="AA393" s="194">
        <f>(Y393*L393)/I393</f>
        <v>10.947650499205526</v>
      </c>
      <c r="AB393" s="194">
        <f t="shared" si="22"/>
        <v>4320.8010979159617</v>
      </c>
      <c r="AC393" s="194">
        <f t="shared" si="23"/>
        <v>1094.7650499205527</v>
      </c>
      <c r="AF393" t="s">
        <v>425</v>
      </c>
      <c r="AG393" t="s">
        <v>1181</v>
      </c>
      <c r="AH393" s="64" t="s">
        <v>44</v>
      </c>
      <c r="AI393" s="64" t="s">
        <v>44</v>
      </c>
      <c r="AJ393" s="200">
        <v>72.315619900000002</v>
      </c>
    </row>
    <row r="394" spans="1:36">
      <c r="A394" t="s">
        <v>1052</v>
      </c>
      <c r="B394" s="43" t="s">
        <v>42</v>
      </c>
      <c r="C394" s="19">
        <v>44529</v>
      </c>
      <c r="D394" s="19">
        <v>44530</v>
      </c>
      <c r="E394" s="43" t="s">
        <v>312</v>
      </c>
      <c r="F394" s="37" t="s">
        <v>518</v>
      </c>
      <c r="G394" s="67" t="s">
        <v>154</v>
      </c>
      <c r="H394" s="4" t="s">
        <v>45</v>
      </c>
      <c r="I394" s="4">
        <v>10</v>
      </c>
      <c r="J394" s="5">
        <v>44530</v>
      </c>
      <c r="K394" s="4" t="s">
        <v>224</v>
      </c>
      <c r="L394" s="4">
        <v>47</v>
      </c>
      <c r="M394" s="67">
        <v>5</v>
      </c>
      <c r="N394" s="12">
        <v>44531</v>
      </c>
      <c r="O394" s="4" t="s">
        <v>47</v>
      </c>
      <c r="P394" s="4" t="s">
        <v>47</v>
      </c>
      <c r="Q394" s="6">
        <v>27.811632419999999</v>
      </c>
      <c r="R394" s="6">
        <v>27.628671560000001</v>
      </c>
      <c r="T394" s="193">
        <f>IF(O394&lt;'Master Linear Model'!$B$8, (10^((O394-'Master Linear Model'!$B$2)/'Master Linear Model'!$A$2)),('Master Linear Model'!$B$7/2))</f>
        <v>10</v>
      </c>
      <c r="U394" s="193">
        <f>IF(P394&lt;'Master Linear Model'!$B$8, (10^((P394-'Master Linear Model'!$B$2)/'Master Linear Model'!$A$2)),('Master Linear Model'!$B$7/2))</f>
        <v>10</v>
      </c>
      <c r="V394" s="194">
        <f t="shared" si="20"/>
        <v>10</v>
      </c>
      <c r="W394" s="194">
        <f t="shared" si="21"/>
        <v>0</v>
      </c>
      <c r="X394" s="194">
        <f>V394/M394</f>
        <v>2</v>
      </c>
      <c r="Y394" s="194">
        <f>W394/M394</f>
        <v>0</v>
      </c>
      <c r="Z394" s="194">
        <f>(X394*L394)/I394</f>
        <v>9.4</v>
      </c>
      <c r="AA394" s="194">
        <f>(Y394*L394)/I394</f>
        <v>0</v>
      </c>
      <c r="AB394" s="194">
        <f t="shared" si="22"/>
        <v>940</v>
      </c>
      <c r="AC394" s="194">
        <f t="shared" si="23"/>
        <v>0</v>
      </c>
      <c r="AF394" t="s">
        <v>1179</v>
      </c>
      <c r="AG394" t="s">
        <v>1182</v>
      </c>
      <c r="AH394" s="64" t="s">
        <v>44</v>
      </c>
      <c r="AI394" s="64" t="s">
        <v>44</v>
      </c>
      <c r="AJ394" s="200">
        <v>114.945612</v>
      </c>
    </row>
    <row r="395" spans="1:36">
      <c r="A395" t="s">
        <v>1054</v>
      </c>
      <c r="B395" s="43" t="s">
        <v>42</v>
      </c>
      <c r="C395" s="19">
        <v>44529</v>
      </c>
      <c r="D395" s="19">
        <v>44530</v>
      </c>
      <c r="E395" s="43" t="s">
        <v>312</v>
      </c>
      <c r="F395" s="37" t="s">
        <v>518</v>
      </c>
      <c r="G395" s="67" t="s">
        <v>154</v>
      </c>
      <c r="H395" s="4" t="s">
        <v>45</v>
      </c>
      <c r="I395" s="4">
        <v>10</v>
      </c>
      <c r="J395" s="5">
        <v>44530</v>
      </c>
      <c r="K395" s="4" t="s">
        <v>224</v>
      </c>
      <c r="L395" s="4">
        <v>48</v>
      </c>
      <c r="M395" s="67">
        <v>5</v>
      </c>
      <c r="N395" s="12">
        <v>44531</v>
      </c>
      <c r="O395" s="6">
        <v>37.653867830000003</v>
      </c>
      <c r="P395" s="4" t="s">
        <v>47</v>
      </c>
      <c r="Q395" s="6">
        <v>28.423220619999999</v>
      </c>
      <c r="R395" s="6">
        <v>27.678635610000001</v>
      </c>
      <c r="T395" s="193">
        <f>IF(O395&lt;'Master Linear Model'!$B$8, (10^((O395-'Master Linear Model'!$B$2)/'Master Linear Model'!$A$2)),('Master Linear Model'!$B$7/2))</f>
        <v>10</v>
      </c>
      <c r="U395" s="193">
        <f>IF(P395&lt;'Master Linear Model'!$B$8, (10^((P395-'Master Linear Model'!$B$2)/'Master Linear Model'!$A$2)),('Master Linear Model'!$B$7/2))</f>
        <v>10</v>
      </c>
      <c r="V395" s="194">
        <f t="shared" si="20"/>
        <v>10</v>
      </c>
      <c r="W395" s="194">
        <f t="shared" si="21"/>
        <v>0</v>
      </c>
      <c r="X395" s="194">
        <f>V395/M395</f>
        <v>2</v>
      </c>
      <c r="Y395" s="194">
        <f>W395/M395</f>
        <v>0</v>
      </c>
      <c r="Z395" s="194">
        <f>(X395*L395)/I395</f>
        <v>9.6</v>
      </c>
      <c r="AA395" s="194">
        <f>(Y395*L395)/I395</f>
        <v>0</v>
      </c>
      <c r="AB395" s="194">
        <f t="shared" si="22"/>
        <v>960</v>
      </c>
      <c r="AC395" s="194">
        <f t="shared" si="23"/>
        <v>0</v>
      </c>
      <c r="AF395" t="s">
        <v>1179</v>
      </c>
      <c r="AG395" t="s">
        <v>1183</v>
      </c>
      <c r="AH395" s="64" t="s">
        <v>44</v>
      </c>
      <c r="AI395" s="64" t="s">
        <v>44</v>
      </c>
      <c r="AJ395" s="200">
        <v>114.945612</v>
      </c>
    </row>
    <row r="396" spans="1:36">
      <c r="A396" t="s">
        <v>1056</v>
      </c>
      <c r="B396" s="43" t="s">
        <v>42</v>
      </c>
      <c r="C396" s="19">
        <v>44529</v>
      </c>
      <c r="D396" s="19">
        <v>44530</v>
      </c>
      <c r="E396" s="43" t="s">
        <v>312</v>
      </c>
      <c r="F396" s="37" t="s">
        <v>518</v>
      </c>
      <c r="G396" s="67" t="s">
        <v>154</v>
      </c>
      <c r="H396" s="4" t="s">
        <v>45</v>
      </c>
      <c r="I396" s="4">
        <v>10</v>
      </c>
      <c r="J396" s="5">
        <v>44530</v>
      </c>
      <c r="K396" s="4" t="s">
        <v>224</v>
      </c>
      <c r="L396" s="4">
        <v>48</v>
      </c>
      <c r="M396" s="67">
        <v>5</v>
      </c>
      <c r="N396" s="12">
        <v>44531</v>
      </c>
      <c r="O396" s="6">
        <v>36.707414200000002</v>
      </c>
      <c r="P396" s="6">
        <v>38.475954520000002</v>
      </c>
      <c r="Q396" s="6">
        <v>27.366039600000001</v>
      </c>
      <c r="R396" s="6">
        <v>29.238454539999999</v>
      </c>
      <c r="T396" s="193">
        <f>IF(O396&lt;'Master Linear Model'!$B$8, (10^((O396-'Master Linear Model'!$B$2)/'Master Linear Model'!$A$2)),('Master Linear Model'!$B$7/2))</f>
        <v>10</v>
      </c>
      <c r="U396" s="193">
        <f>IF(P396&lt;'Master Linear Model'!$B$8, (10^((P396-'Master Linear Model'!$B$2)/'Master Linear Model'!$A$2)),('Master Linear Model'!$B$7/2))</f>
        <v>10</v>
      </c>
      <c r="V396" s="194">
        <f t="shared" si="20"/>
        <v>10</v>
      </c>
      <c r="W396" s="194">
        <f t="shared" si="21"/>
        <v>0</v>
      </c>
      <c r="X396" s="194">
        <f>V396/M396</f>
        <v>2</v>
      </c>
      <c r="Y396" s="194">
        <f>W396/M396</f>
        <v>0</v>
      </c>
      <c r="Z396" s="194">
        <f>(X396*L396)/I396</f>
        <v>9.6</v>
      </c>
      <c r="AA396" s="194">
        <f>(Y396*L396)/I396</f>
        <v>0</v>
      </c>
      <c r="AB396" s="194">
        <f t="shared" si="22"/>
        <v>960</v>
      </c>
      <c r="AC396" s="194">
        <f t="shared" si="23"/>
        <v>0</v>
      </c>
      <c r="AF396" t="s">
        <v>1179</v>
      </c>
      <c r="AG396" t="s">
        <v>1184</v>
      </c>
      <c r="AH396" s="64" t="s">
        <v>44</v>
      </c>
      <c r="AI396" s="64" t="s">
        <v>44</v>
      </c>
      <c r="AJ396" s="200">
        <v>114.945612</v>
      </c>
    </row>
    <row r="397" spans="1:36">
      <c r="A397" t="s">
        <v>1058</v>
      </c>
      <c r="B397" s="43" t="s">
        <v>42</v>
      </c>
      <c r="C397" s="19">
        <v>44529</v>
      </c>
      <c r="D397" s="19">
        <v>44529</v>
      </c>
      <c r="E397" s="43" t="s">
        <v>312</v>
      </c>
      <c r="F397" s="37" t="s">
        <v>518</v>
      </c>
      <c r="G397" s="67" t="s">
        <v>154</v>
      </c>
      <c r="H397" s="4" t="s">
        <v>45</v>
      </c>
      <c r="I397" s="4">
        <v>10</v>
      </c>
      <c r="J397" s="5">
        <v>44529</v>
      </c>
      <c r="K397" s="4" t="s">
        <v>224</v>
      </c>
      <c r="L397" s="4">
        <v>46</v>
      </c>
      <c r="M397" s="67">
        <v>5</v>
      </c>
      <c r="N397" s="12">
        <v>44530</v>
      </c>
      <c r="O397" s="6">
        <v>35.174418029999998</v>
      </c>
      <c r="P397" s="6">
        <v>35.005485989999997</v>
      </c>
      <c r="Q397" s="6">
        <v>26.827984900000001</v>
      </c>
      <c r="R397" s="6">
        <v>26.933829299999999</v>
      </c>
      <c r="T397" s="193">
        <f>IF(O397&lt;'Master Linear Model'!$B$8, (10^((O397-'Master Linear Model'!$B$2)/'Master Linear Model'!$A$2)),('Master Linear Model'!$B$7/2))</f>
        <v>30.639849862643981</v>
      </c>
      <c r="U397" s="193">
        <f>IF(P397&lt;'Master Linear Model'!$B$8, (10^((P397-'Master Linear Model'!$B$2)/'Master Linear Model'!$A$2)),('Master Linear Model'!$B$7/2))</f>
        <v>34.088245917713856</v>
      </c>
      <c r="V397" s="194">
        <f t="shared" si="20"/>
        <v>32.364047890178917</v>
      </c>
      <c r="W397" s="194">
        <f t="shared" si="21"/>
        <v>2.4383842347568474</v>
      </c>
      <c r="X397" s="194">
        <f>V397/M397</f>
        <v>6.4728095780357835</v>
      </c>
      <c r="Y397" s="194">
        <f>W397/M397</f>
        <v>0.48767684695136948</v>
      </c>
      <c r="Z397" s="194">
        <f>(X397*L397)/I397</f>
        <v>29.774924058964604</v>
      </c>
      <c r="AA397" s="194">
        <f>(Y397*L397)/I397</f>
        <v>2.2433134959762997</v>
      </c>
      <c r="AB397" s="194">
        <f t="shared" si="22"/>
        <v>2977.4924058964602</v>
      </c>
      <c r="AC397" s="194">
        <f t="shared" si="23"/>
        <v>224.33134959762998</v>
      </c>
      <c r="AF397" t="s">
        <v>425</v>
      </c>
      <c r="AG397" t="s">
        <v>1185</v>
      </c>
      <c r="AH397" s="64" t="s">
        <v>44</v>
      </c>
      <c r="AI397" s="64" t="s">
        <v>44</v>
      </c>
      <c r="AJ397" s="200">
        <v>72.315619900000002</v>
      </c>
    </row>
    <row r="398" spans="1:36">
      <c r="A398" t="s">
        <v>1060</v>
      </c>
      <c r="B398" s="43" t="s">
        <v>42</v>
      </c>
      <c r="C398" s="19">
        <v>44529</v>
      </c>
      <c r="D398" s="19">
        <v>44529</v>
      </c>
      <c r="E398" s="43" t="s">
        <v>312</v>
      </c>
      <c r="F398" s="37" t="s">
        <v>518</v>
      </c>
      <c r="G398" s="67" t="s">
        <v>154</v>
      </c>
      <c r="H398" s="4" t="s">
        <v>45</v>
      </c>
      <c r="I398" s="4">
        <v>10</v>
      </c>
      <c r="J398" s="5">
        <v>44529</v>
      </c>
      <c r="K398" s="4" t="s">
        <v>224</v>
      </c>
      <c r="L398" s="4">
        <v>51</v>
      </c>
      <c r="M398" s="67">
        <v>5</v>
      </c>
      <c r="N398" s="12">
        <v>44530</v>
      </c>
      <c r="O398" s="6">
        <v>32.714148129999998</v>
      </c>
      <c r="P398" s="6">
        <v>32.474128780000001</v>
      </c>
      <c r="Q398" s="6">
        <v>27.45870493</v>
      </c>
      <c r="R398" s="6">
        <v>27.128063919999999</v>
      </c>
      <c r="T398" s="193">
        <f>IF(O398&lt;'Master Linear Model'!$B$8, (10^((O398-'Master Linear Model'!$B$2)/'Master Linear Model'!$A$2)),('Master Linear Model'!$B$7/2))</f>
        <v>144.82610521370665</v>
      </c>
      <c r="U398" s="193">
        <f>IF(P398&lt;'Master Linear Model'!$B$8, (10^((P398-'Master Linear Model'!$B$2)/'Master Linear Model'!$A$2)),('Master Linear Model'!$B$7/2))</f>
        <v>168.52164516135196</v>
      </c>
      <c r="V398" s="194">
        <f t="shared" si="20"/>
        <v>156.67387518752929</v>
      </c>
      <c r="W398" s="194">
        <f t="shared" si="21"/>
        <v>16.755276980856721</v>
      </c>
      <c r="X398" s="194">
        <f>V398/M398</f>
        <v>31.334775037505857</v>
      </c>
      <c r="Y398" s="194">
        <f>W398/M398</f>
        <v>3.3510553961713443</v>
      </c>
      <c r="Z398" s="194">
        <f>(X398*L398)/I398</f>
        <v>159.80735269127987</v>
      </c>
      <c r="AA398" s="194">
        <f>(Y398*L398)/I398</f>
        <v>17.090382520473856</v>
      </c>
      <c r="AB398" s="194">
        <f t="shared" si="22"/>
        <v>15980.735269127987</v>
      </c>
      <c r="AC398" s="194">
        <f t="shared" si="23"/>
        <v>1709.0382520473856</v>
      </c>
      <c r="AF398" t="s">
        <v>425</v>
      </c>
      <c r="AG398" t="s">
        <v>1186</v>
      </c>
      <c r="AH398" s="64" t="s">
        <v>44</v>
      </c>
      <c r="AI398" s="64" t="s">
        <v>44</v>
      </c>
      <c r="AJ398" s="200">
        <v>72.315619900000002</v>
      </c>
    </row>
    <row r="399" spans="1:36">
      <c r="A399" t="s">
        <v>1062</v>
      </c>
      <c r="B399" s="43" t="s">
        <v>42</v>
      </c>
      <c r="C399" s="19">
        <v>44529</v>
      </c>
      <c r="D399" s="19">
        <v>44529</v>
      </c>
      <c r="E399" s="43" t="s">
        <v>312</v>
      </c>
      <c r="F399" s="37" t="s">
        <v>518</v>
      </c>
      <c r="G399" s="67" t="s">
        <v>154</v>
      </c>
      <c r="H399" s="4" t="s">
        <v>45</v>
      </c>
      <c r="I399" s="4">
        <v>10</v>
      </c>
      <c r="J399" s="5">
        <v>44529</v>
      </c>
      <c r="K399" s="4" t="s">
        <v>224</v>
      </c>
      <c r="L399" s="4">
        <v>49</v>
      </c>
      <c r="M399" s="67">
        <v>5</v>
      </c>
      <c r="N399" s="12">
        <v>44530</v>
      </c>
      <c r="O399" s="6">
        <v>35.36690454</v>
      </c>
      <c r="P399" s="6">
        <v>35.123695619999999</v>
      </c>
      <c r="Q399" s="6">
        <v>26.417938060000001</v>
      </c>
      <c r="R399" s="6">
        <v>26.410454829999999</v>
      </c>
      <c r="T399" s="193">
        <f>IF(O399&lt;'Master Linear Model'!$B$8, (10^((O399-'Master Linear Model'!$B$2)/'Master Linear Model'!$A$2)),('Master Linear Model'!$B$7/2))</f>
        <v>27.133787171515575</v>
      </c>
      <c r="U399" s="193">
        <f>IF(P399&lt;'Master Linear Model'!$B$8, (10^((P399-'Master Linear Model'!$B$2)/'Master Linear Model'!$A$2)),('Master Linear Model'!$B$7/2))</f>
        <v>31.636889215527145</v>
      </c>
      <c r="V399" s="194">
        <f t="shared" si="20"/>
        <v>29.38533819352136</v>
      </c>
      <c r="W399" s="194">
        <f t="shared" si="21"/>
        <v>3.1841739916955838</v>
      </c>
      <c r="X399" s="194">
        <f>V399/M399</f>
        <v>5.877067638704272</v>
      </c>
      <c r="Y399" s="194">
        <f>W399/M399</f>
        <v>0.63683479833911671</v>
      </c>
      <c r="Z399" s="194">
        <f>(X399*L399)/I399</f>
        <v>28.797631429650931</v>
      </c>
      <c r="AA399" s="194">
        <f>(Y399*L399)/I399</f>
        <v>3.1204905118616719</v>
      </c>
      <c r="AB399" s="194">
        <f t="shared" si="22"/>
        <v>2879.7631429650933</v>
      </c>
      <c r="AC399" s="194">
        <f>AA399*100</f>
        <v>312.04905118616722</v>
      </c>
      <c r="AF399" t="s">
        <v>425</v>
      </c>
      <c r="AG399" t="s">
        <v>1187</v>
      </c>
      <c r="AH399" s="64" t="s">
        <v>44</v>
      </c>
      <c r="AI399" s="64" t="s">
        <v>44</v>
      </c>
      <c r="AJ399" s="200">
        <v>72.315619900000002</v>
      </c>
    </row>
    <row r="400" spans="1:36" s="207" customFormat="1">
      <c r="A400" s="207" t="s">
        <v>1064</v>
      </c>
      <c r="B400" s="176" t="s">
        <v>42</v>
      </c>
      <c r="C400" s="208">
        <v>44529</v>
      </c>
      <c r="D400" s="208">
        <v>44529</v>
      </c>
      <c r="E400" s="176" t="s">
        <v>312</v>
      </c>
      <c r="F400" s="209" t="s">
        <v>518</v>
      </c>
      <c r="G400" s="210" t="s">
        <v>154</v>
      </c>
      <c r="H400" s="188" t="s">
        <v>45</v>
      </c>
      <c r="I400" s="177">
        <v>10</v>
      </c>
      <c r="J400" s="178">
        <v>44529</v>
      </c>
      <c r="K400" s="177" t="s">
        <v>224</v>
      </c>
      <c r="L400" s="177">
        <v>48</v>
      </c>
      <c r="M400" s="210">
        <v>5</v>
      </c>
      <c r="N400" s="211">
        <v>44530</v>
      </c>
      <c r="O400" s="177" t="s">
        <v>47</v>
      </c>
      <c r="P400" s="177" t="s">
        <v>47</v>
      </c>
      <c r="Q400" s="179">
        <v>27.99125939</v>
      </c>
      <c r="R400" s="179">
        <v>27.830242349999999</v>
      </c>
      <c r="S400" s="175"/>
      <c r="T400" s="212">
        <f>IF(O400&lt;'Master Linear Model'!$B$8, (10^((O400-'Master Linear Model'!$B$2)/'Master Linear Model'!$A$2)),('Master Linear Model'!$B$7/2))</f>
        <v>10</v>
      </c>
      <c r="U400" s="212">
        <f>IF(P400&lt;'Master Linear Model'!$B$8, (10^((P400-'Master Linear Model'!$B$2)/'Master Linear Model'!$A$2)),('Master Linear Model'!$B$7/2))</f>
        <v>10</v>
      </c>
      <c r="V400" s="213">
        <f t="shared" si="20"/>
        <v>10</v>
      </c>
      <c r="W400" s="213">
        <f t="shared" si="21"/>
        <v>0</v>
      </c>
      <c r="X400" s="213">
        <f>V400/M400</f>
        <v>2</v>
      </c>
      <c r="Y400" s="213">
        <f>W400/M400</f>
        <v>0</v>
      </c>
      <c r="Z400" s="213">
        <f>(X400*L400)/I400</f>
        <v>9.6</v>
      </c>
      <c r="AA400" s="213">
        <f>(Y400*L400)/I400</f>
        <v>0</v>
      </c>
      <c r="AB400" s="213">
        <f t="shared" si="22"/>
        <v>960</v>
      </c>
      <c r="AC400" s="213">
        <f t="shared" si="23"/>
        <v>0</v>
      </c>
      <c r="AF400" s="207" t="s">
        <v>425</v>
      </c>
      <c r="AG400" s="207" t="s">
        <v>1188</v>
      </c>
      <c r="AH400" s="214" t="s">
        <v>44</v>
      </c>
      <c r="AI400" s="214" t="s">
        <v>44</v>
      </c>
      <c r="AJ400" s="215">
        <v>72.315619900000002</v>
      </c>
    </row>
    <row r="401" spans="1:36">
      <c r="A401" t="s">
        <v>1047</v>
      </c>
      <c r="B401" s="4" t="s">
        <v>42</v>
      </c>
      <c r="C401" s="5">
        <v>44536</v>
      </c>
      <c r="D401" s="5">
        <v>44536</v>
      </c>
      <c r="E401" s="4" t="s">
        <v>312</v>
      </c>
      <c r="F401" s="4" t="s">
        <v>518</v>
      </c>
      <c r="G401" s="4" t="s">
        <v>154</v>
      </c>
      <c r="H401" s="4" t="s">
        <v>437</v>
      </c>
      <c r="I401" s="4">
        <v>10</v>
      </c>
      <c r="J401" s="5">
        <v>44536</v>
      </c>
      <c r="K401" s="4" t="s">
        <v>224</v>
      </c>
      <c r="L401" s="4">
        <v>45</v>
      </c>
      <c r="M401" s="4">
        <v>5</v>
      </c>
      <c r="N401" s="12">
        <v>44537</v>
      </c>
      <c r="O401" s="6">
        <v>35.741613960000002</v>
      </c>
      <c r="P401" s="6">
        <v>35.933206890000001</v>
      </c>
      <c r="Q401" s="6">
        <v>25.688900780000001</v>
      </c>
      <c r="R401" s="6">
        <v>25.746718779999998</v>
      </c>
      <c r="T401" s="225">
        <f>IF(O401&lt;'Master Linear Model'!$C$8, (10^((O401-'Master Linear Model'!$B$3)/'Master Linear Model'!$A$3)),('Master Linear Model'!$C$7/2))</f>
        <v>5</v>
      </c>
      <c r="U401" s="225">
        <f>IF(P401&lt;'Master Linear Model'!$C$8, (10^((P401-'Master Linear Model'!$B$3)/'Master Linear Model'!$A$3)),('Master Linear Model'!$C$7/2))</f>
        <v>5</v>
      </c>
      <c r="V401" s="226">
        <f t="shared" ref="V401:V415" si="24">AVERAGE(T401:U401)</f>
        <v>5</v>
      </c>
      <c r="W401" s="226">
        <f t="shared" ref="W401:W415" si="25">STDEV(T401:U401)</f>
        <v>0</v>
      </c>
      <c r="X401" s="226">
        <f t="shared" ref="X401:X415" si="26">V401/M401</f>
        <v>1</v>
      </c>
      <c r="Y401" s="226">
        <f t="shared" ref="Y401:Y415" si="27">W401/M401</f>
        <v>0</v>
      </c>
      <c r="Z401" s="226">
        <f t="shared" ref="Z401:Z415" si="28">(X401*L401)/I401</f>
        <v>4.5</v>
      </c>
      <c r="AA401" s="226">
        <f t="shared" ref="AA401:AA415" si="29">(Y401*L401)/I401</f>
        <v>0</v>
      </c>
      <c r="AB401" s="226">
        <f t="shared" ref="AB401:AB415" si="30">Z401*100</f>
        <v>450</v>
      </c>
      <c r="AC401" s="226">
        <f t="shared" ref="AC401:AC415" si="31">AA401*100</f>
        <v>0</v>
      </c>
      <c r="AF401" t="s">
        <v>451</v>
      </c>
      <c r="AG401" t="s">
        <v>1189</v>
      </c>
      <c r="AH401" t="s">
        <v>44</v>
      </c>
      <c r="AI401" t="s">
        <v>44</v>
      </c>
      <c r="AJ401">
        <v>98.8</v>
      </c>
    </row>
    <row r="402" spans="1:36">
      <c r="A402" t="s">
        <v>1050</v>
      </c>
      <c r="B402" s="4" t="s">
        <v>42</v>
      </c>
      <c r="C402" s="5">
        <v>44536</v>
      </c>
      <c r="D402" s="5">
        <v>44536</v>
      </c>
      <c r="E402" s="4" t="s">
        <v>312</v>
      </c>
      <c r="F402" s="37" t="s">
        <v>518</v>
      </c>
      <c r="G402" s="67" t="s">
        <v>154</v>
      </c>
      <c r="H402" s="4" t="s">
        <v>437</v>
      </c>
      <c r="I402" s="4">
        <v>10</v>
      </c>
      <c r="J402" s="5">
        <v>44536</v>
      </c>
      <c r="K402" s="4" t="s">
        <v>224</v>
      </c>
      <c r="L402" s="4">
        <v>44</v>
      </c>
      <c r="M402" s="4">
        <v>5</v>
      </c>
      <c r="N402" s="12">
        <v>44537</v>
      </c>
      <c r="O402" s="6">
        <v>35.841451480000003</v>
      </c>
      <c r="P402" s="6">
        <v>35.057836289999997</v>
      </c>
      <c r="Q402" s="6">
        <v>24.641026180000001</v>
      </c>
      <c r="R402" s="6">
        <v>24.669802839999999</v>
      </c>
      <c r="T402" s="193">
        <f>IF(O402&lt;'Master Linear Model'!$C$8, (10^((O402-'Master Linear Model'!$B$3)/'Master Linear Model'!$A$3)),('Master Linear Model'!$C$7/2))</f>
        <v>5</v>
      </c>
      <c r="U402" s="193">
        <f>IF(P402&lt;'Master Linear Model'!$C$8, (10^((P402-'Master Linear Model'!$B$3)/'Master Linear Model'!$A$3)),('Master Linear Model'!$C$7/2))</f>
        <v>19.359093811439081</v>
      </c>
      <c r="V402" s="194">
        <f t="shared" si="24"/>
        <v>12.17954690571954</v>
      </c>
      <c r="W402" s="194">
        <f t="shared" si="25"/>
        <v>10.153412605762362</v>
      </c>
      <c r="X402" s="194">
        <f t="shared" si="26"/>
        <v>2.4359093811439081</v>
      </c>
      <c r="Y402" s="194">
        <f t="shared" si="27"/>
        <v>2.0306825211524724</v>
      </c>
      <c r="Z402" s="194">
        <f t="shared" si="28"/>
        <v>10.718001277033196</v>
      </c>
      <c r="AA402" s="194">
        <f t="shared" si="29"/>
        <v>8.935003093070879</v>
      </c>
      <c r="AB402" s="194">
        <f t="shared" si="30"/>
        <v>1071.8001277033195</v>
      </c>
      <c r="AC402" s="194">
        <f t="shared" si="31"/>
        <v>893.50030930708795</v>
      </c>
      <c r="AF402" t="s">
        <v>451</v>
      </c>
      <c r="AG402" t="s">
        <v>1190</v>
      </c>
      <c r="AH402" s="64" t="s">
        <v>44</v>
      </c>
      <c r="AI402" s="64" t="s">
        <v>44</v>
      </c>
      <c r="AJ402">
        <v>98.8</v>
      </c>
    </row>
    <row r="403" spans="1:36">
      <c r="A403" t="s">
        <v>1052</v>
      </c>
      <c r="B403" s="4" t="s">
        <v>42</v>
      </c>
      <c r="C403" s="5">
        <v>44536</v>
      </c>
      <c r="D403" s="5">
        <v>44536</v>
      </c>
      <c r="E403" s="4" t="s">
        <v>312</v>
      </c>
      <c r="F403" s="37" t="s">
        <v>518</v>
      </c>
      <c r="G403" s="67" t="s">
        <v>154</v>
      </c>
      <c r="H403" s="4" t="s">
        <v>437</v>
      </c>
      <c r="I403" s="4">
        <v>10</v>
      </c>
      <c r="J403" s="5">
        <v>44536</v>
      </c>
      <c r="K403" s="4" t="s">
        <v>224</v>
      </c>
      <c r="L403" s="4">
        <v>46</v>
      </c>
      <c r="M403" s="4">
        <v>5</v>
      </c>
      <c r="N403" s="12">
        <v>44539</v>
      </c>
      <c r="O403" s="4" t="s">
        <v>47</v>
      </c>
      <c r="P403" s="4" t="s">
        <v>47</v>
      </c>
      <c r="Q403" s="4">
        <v>27.91</v>
      </c>
      <c r="R403" s="4">
        <v>28.199000000000002</v>
      </c>
      <c r="S403" s="10" t="s">
        <v>346</v>
      </c>
      <c r="T403" s="193">
        <f>IF(O403&lt;'Master Linear Model'!$C$8, (10^((O403-'Master Linear Model'!$B$3)/'Master Linear Model'!$A$3)),('Master Linear Model'!$C$7/2))</f>
        <v>5</v>
      </c>
      <c r="U403" s="193">
        <f>IF(P403&lt;'Master Linear Model'!$C$8, (10^((P403-'Master Linear Model'!$B$3)/'Master Linear Model'!$A$3)),('Master Linear Model'!$C$7/2))</f>
        <v>5</v>
      </c>
      <c r="V403" s="194">
        <f t="shared" si="24"/>
        <v>5</v>
      </c>
      <c r="W403" s="194">
        <f t="shared" si="25"/>
        <v>0</v>
      </c>
      <c r="X403" s="194">
        <f t="shared" si="26"/>
        <v>1</v>
      </c>
      <c r="Y403" s="194">
        <f t="shared" si="27"/>
        <v>0</v>
      </c>
      <c r="Z403" s="194">
        <f t="shared" si="28"/>
        <v>4.5999999999999996</v>
      </c>
      <c r="AA403" s="194">
        <f t="shared" si="29"/>
        <v>0</v>
      </c>
      <c r="AB403" s="194">
        <f t="shared" si="30"/>
        <v>459.99999999999994</v>
      </c>
      <c r="AC403" s="194">
        <f t="shared" si="31"/>
        <v>0</v>
      </c>
      <c r="AF403" t="s">
        <v>442</v>
      </c>
      <c r="AG403" t="s">
        <v>1191</v>
      </c>
      <c r="AH403" s="64" t="s">
        <v>44</v>
      </c>
      <c r="AI403" s="64" t="s">
        <v>44</v>
      </c>
      <c r="AJ403">
        <v>93.7</v>
      </c>
    </row>
    <row r="404" spans="1:36">
      <c r="A404" t="s">
        <v>1056</v>
      </c>
      <c r="B404" s="4" t="s">
        <v>42</v>
      </c>
      <c r="C404" s="5">
        <v>44536</v>
      </c>
      <c r="D404" s="5">
        <v>44536</v>
      </c>
      <c r="E404" s="4" t="s">
        <v>312</v>
      </c>
      <c r="F404" s="37" t="s">
        <v>518</v>
      </c>
      <c r="G404" s="67" t="s">
        <v>154</v>
      </c>
      <c r="H404" s="4" t="s">
        <v>437</v>
      </c>
      <c r="I404" s="4">
        <v>10</v>
      </c>
      <c r="J404" s="5">
        <v>44536</v>
      </c>
      <c r="K404" s="4" t="s">
        <v>224</v>
      </c>
      <c r="L404" s="4">
        <v>47</v>
      </c>
      <c r="M404" s="4">
        <v>5</v>
      </c>
      <c r="N404" s="12">
        <v>44537</v>
      </c>
      <c r="O404" s="6">
        <v>34.477738289999998</v>
      </c>
      <c r="P404" s="6">
        <v>33.98651924</v>
      </c>
      <c r="Q404" s="6">
        <v>23.85757808</v>
      </c>
      <c r="R404" s="6">
        <v>25.261192049999998</v>
      </c>
      <c r="T404" s="193">
        <f>IF(O404&lt;'Master Linear Model'!$C$8, (10^((O404-'Master Linear Model'!$B$3)/'Master Linear Model'!$A$3)),('Master Linear Model'!$C$7/2))</f>
        <v>28.536343185391061</v>
      </c>
      <c r="U404" s="193">
        <f>IF(P404&lt;'Master Linear Model'!$C$8, (10^((P404-'Master Linear Model'!$B$3)/'Master Linear Model'!$A$3)),('Master Linear Model'!$C$7/2))</f>
        <v>39.636296819367757</v>
      </c>
      <c r="V404" s="194">
        <f t="shared" si="24"/>
        <v>34.086320002379409</v>
      </c>
      <c r="W404" s="194">
        <f t="shared" si="25"/>
        <v>7.8488524854411912</v>
      </c>
      <c r="X404" s="194">
        <f t="shared" si="26"/>
        <v>6.8172640004758822</v>
      </c>
      <c r="Y404" s="194">
        <f t="shared" si="27"/>
        <v>1.5697704970882382</v>
      </c>
      <c r="Z404" s="194">
        <f t="shared" si="28"/>
        <v>32.041140802236647</v>
      </c>
      <c r="AA404" s="194">
        <f t="shared" si="29"/>
        <v>7.3779213363147189</v>
      </c>
      <c r="AB404" s="194">
        <f t="shared" si="30"/>
        <v>3204.1140802236646</v>
      </c>
      <c r="AC404" s="194">
        <f t="shared" si="31"/>
        <v>737.79213363147187</v>
      </c>
      <c r="AF404" t="s">
        <v>451</v>
      </c>
      <c r="AG404" t="s">
        <v>1192</v>
      </c>
      <c r="AH404" s="64" t="s">
        <v>44</v>
      </c>
      <c r="AI404" s="64" t="s">
        <v>44</v>
      </c>
      <c r="AJ404">
        <v>98.8</v>
      </c>
    </row>
    <row r="405" spans="1:36">
      <c r="A405" t="s">
        <v>1058</v>
      </c>
      <c r="B405" s="4" t="s">
        <v>42</v>
      </c>
      <c r="C405" s="5">
        <v>44536</v>
      </c>
      <c r="D405" s="5">
        <v>44536</v>
      </c>
      <c r="E405" s="4" t="s">
        <v>312</v>
      </c>
      <c r="F405" s="37" t="s">
        <v>518</v>
      </c>
      <c r="G405" s="67" t="s">
        <v>154</v>
      </c>
      <c r="H405" s="4" t="s">
        <v>437</v>
      </c>
      <c r="I405" s="4">
        <v>10</v>
      </c>
      <c r="J405" s="5">
        <v>44536</v>
      </c>
      <c r="K405" s="4" t="s">
        <v>224</v>
      </c>
      <c r="L405" s="4">
        <v>45</v>
      </c>
      <c r="M405" s="4">
        <v>5</v>
      </c>
      <c r="N405" s="12">
        <v>44537</v>
      </c>
      <c r="O405" s="6">
        <v>33.735411550000002</v>
      </c>
      <c r="P405" s="6">
        <v>33.496597970000003</v>
      </c>
      <c r="Q405" s="6">
        <v>24.420475509999999</v>
      </c>
      <c r="R405" s="6">
        <v>25.018310240000002</v>
      </c>
      <c r="T405" s="193">
        <f>IF(O405&lt;'Master Linear Model'!$C$8, (10^((O405-'Master Linear Model'!$B$3)/'Master Linear Model'!$A$3)),('Master Linear Model'!$C$7/2))</f>
        <v>46.885398998461604</v>
      </c>
      <c r="U405" s="193">
        <f>IF(P405&lt;'Master Linear Model'!$C$8, (10^((P405-'Master Linear Model'!$B$3)/'Master Linear Model'!$A$3)),('Master Linear Model'!$C$7/2))</f>
        <v>55.006097106262168</v>
      </c>
      <c r="V405" s="194">
        <f t="shared" si="24"/>
        <v>50.945748052361886</v>
      </c>
      <c r="W405" s="194">
        <f t="shared" si="25"/>
        <v>5.7422006999945436</v>
      </c>
      <c r="X405" s="194">
        <f t="shared" si="26"/>
        <v>10.189149610472377</v>
      </c>
      <c r="Y405" s="194">
        <f t="shared" si="27"/>
        <v>1.1484401399989088</v>
      </c>
      <c r="Z405" s="194">
        <f t="shared" si="28"/>
        <v>45.851173247125693</v>
      </c>
      <c r="AA405" s="194">
        <f t="shared" si="29"/>
        <v>5.1679806299950899</v>
      </c>
      <c r="AB405" s="194">
        <f t="shared" si="30"/>
        <v>4585.1173247125689</v>
      </c>
      <c r="AC405" s="194">
        <f t="shared" si="31"/>
        <v>516.79806299950894</v>
      </c>
      <c r="AF405" t="s">
        <v>451</v>
      </c>
      <c r="AG405" t="s">
        <v>1193</v>
      </c>
      <c r="AH405" s="64" t="s">
        <v>44</v>
      </c>
      <c r="AI405" s="64" t="s">
        <v>44</v>
      </c>
      <c r="AJ405">
        <v>98.8</v>
      </c>
    </row>
    <row r="406" spans="1:36">
      <c r="A406" s="160" t="s">
        <v>1064</v>
      </c>
      <c r="B406" s="122" t="s">
        <v>42</v>
      </c>
      <c r="C406" s="123">
        <v>44536</v>
      </c>
      <c r="D406" s="123">
        <v>44536</v>
      </c>
      <c r="E406" s="122" t="s">
        <v>312</v>
      </c>
      <c r="F406" s="163" t="s">
        <v>518</v>
      </c>
      <c r="G406" s="196" t="s">
        <v>154</v>
      </c>
      <c r="H406" s="196" t="s">
        <v>437</v>
      </c>
      <c r="I406" s="122">
        <v>10</v>
      </c>
      <c r="J406" s="123">
        <v>44536</v>
      </c>
      <c r="K406" s="122" t="s">
        <v>224</v>
      </c>
      <c r="L406" s="122">
        <v>45</v>
      </c>
      <c r="M406" s="122">
        <v>5</v>
      </c>
      <c r="N406" s="164">
        <v>44537</v>
      </c>
      <c r="O406" s="122" t="s">
        <v>47</v>
      </c>
      <c r="P406" s="122" t="s">
        <v>47</v>
      </c>
      <c r="Q406" s="150">
        <v>27.448223949999999</v>
      </c>
      <c r="R406" s="150">
        <v>27.300375249999998</v>
      </c>
      <c r="S406" s="121"/>
      <c r="T406" s="227">
        <f>IF(O406&lt;'Master Linear Model'!$C$8, (10^((O406-'Master Linear Model'!$B$3)/'Master Linear Model'!$A$3)),('Master Linear Model'!$C$7/2))</f>
        <v>5</v>
      </c>
      <c r="U406" s="227">
        <f>IF(P406&lt;'Master Linear Model'!$C$8, (10^((P406-'Master Linear Model'!$B$3)/'Master Linear Model'!$A$3)),('Master Linear Model'!$C$7/2))</f>
        <v>5</v>
      </c>
      <c r="V406" s="228">
        <f t="shared" si="24"/>
        <v>5</v>
      </c>
      <c r="W406" s="228">
        <f t="shared" si="25"/>
        <v>0</v>
      </c>
      <c r="X406" s="228">
        <f t="shared" si="26"/>
        <v>1</v>
      </c>
      <c r="Y406" s="228">
        <f t="shared" si="27"/>
        <v>0</v>
      </c>
      <c r="Z406" s="228">
        <f t="shared" si="28"/>
        <v>4.5</v>
      </c>
      <c r="AA406" s="228">
        <f t="shared" si="29"/>
        <v>0</v>
      </c>
      <c r="AB406" s="228">
        <f t="shared" si="30"/>
        <v>450</v>
      </c>
      <c r="AC406" s="228">
        <f t="shared" si="31"/>
        <v>0</v>
      </c>
      <c r="AD406" s="160"/>
      <c r="AE406" s="160"/>
      <c r="AF406" s="160" t="s">
        <v>451</v>
      </c>
      <c r="AG406" s="160" t="s">
        <v>1194</v>
      </c>
      <c r="AH406" s="192" t="s">
        <v>44</v>
      </c>
      <c r="AI406" s="192" t="s">
        <v>44</v>
      </c>
      <c r="AJ406" s="160">
        <v>98.8</v>
      </c>
    </row>
    <row r="407" spans="1:36">
      <c r="A407" t="s">
        <v>1047</v>
      </c>
      <c r="B407" s="4" t="s">
        <v>42</v>
      </c>
      <c r="C407" s="5">
        <v>44543</v>
      </c>
      <c r="D407" s="5">
        <v>44543</v>
      </c>
      <c r="E407" s="4" t="s">
        <v>312</v>
      </c>
      <c r="F407" s="37" t="s">
        <v>518</v>
      </c>
      <c r="G407" s="67" t="s">
        <v>154</v>
      </c>
      <c r="H407" s="67" t="s">
        <v>437</v>
      </c>
      <c r="I407" s="4">
        <v>10</v>
      </c>
      <c r="J407" s="5">
        <v>44543</v>
      </c>
      <c r="K407" s="4" t="s">
        <v>224</v>
      </c>
      <c r="L407" s="4">
        <v>47</v>
      </c>
      <c r="M407" s="67">
        <v>5</v>
      </c>
      <c r="N407" s="12">
        <v>44545</v>
      </c>
      <c r="O407" s="6">
        <v>31.525281060000001</v>
      </c>
      <c r="P407" s="6">
        <v>31.367911150000001</v>
      </c>
      <c r="Q407" s="6">
        <v>24.176896719999998</v>
      </c>
      <c r="R407" s="6">
        <v>24.2476767</v>
      </c>
      <c r="T407" s="225">
        <f>IF(O407&lt;'Master Linear Model'!$C$8, (10^((O407-'Master Linear Model'!$B$3)/'Master Linear Model'!$A$3)),('Master Linear Model'!$C$7/2))</f>
        <v>205.61784860788291</v>
      </c>
      <c r="U407" s="225">
        <f>IF(P407&lt;'Master Linear Model'!$C$8, (10^((P407-'Master Linear Model'!$B$3)/'Master Linear Model'!$A$3)),('Master Linear Model'!$C$7/2))</f>
        <v>228.4416908528701</v>
      </c>
      <c r="V407" s="226">
        <f t="shared" si="24"/>
        <v>217.0297697303765</v>
      </c>
      <c r="W407" s="226">
        <f t="shared" si="25"/>
        <v>16.138893624162435</v>
      </c>
      <c r="X407" s="226">
        <f t="shared" si="26"/>
        <v>43.4059539460753</v>
      </c>
      <c r="Y407" s="226">
        <f t="shared" si="27"/>
        <v>3.2277787248324872</v>
      </c>
      <c r="Z407" s="226">
        <f t="shared" si="28"/>
        <v>204.00798354655393</v>
      </c>
      <c r="AA407" s="226">
        <f t="shared" si="29"/>
        <v>15.170560006712691</v>
      </c>
      <c r="AB407" s="226">
        <f t="shared" si="30"/>
        <v>20400.798354655391</v>
      </c>
      <c r="AC407" s="226">
        <f t="shared" si="31"/>
        <v>1517.056000671269</v>
      </c>
      <c r="AF407" t="s">
        <v>469</v>
      </c>
      <c r="AG407" t="s">
        <v>1195</v>
      </c>
      <c r="AH407" t="s">
        <v>44</v>
      </c>
      <c r="AI407" t="s">
        <v>44</v>
      </c>
      <c r="AJ407" s="194">
        <v>95.059638923952605</v>
      </c>
    </row>
    <row r="408" spans="1:36">
      <c r="A408" t="s">
        <v>1050</v>
      </c>
      <c r="B408" s="4" t="s">
        <v>42</v>
      </c>
      <c r="C408" s="5">
        <v>44543</v>
      </c>
      <c r="D408" s="5">
        <v>44543</v>
      </c>
      <c r="E408" s="4" t="s">
        <v>312</v>
      </c>
      <c r="F408" s="37" t="s">
        <v>518</v>
      </c>
      <c r="G408" s="67" t="s">
        <v>154</v>
      </c>
      <c r="H408" s="4" t="s">
        <v>437</v>
      </c>
      <c r="I408" s="4">
        <v>10</v>
      </c>
      <c r="J408" s="5">
        <v>44543</v>
      </c>
      <c r="K408" s="4" t="s">
        <v>224</v>
      </c>
      <c r="L408" s="4">
        <v>46</v>
      </c>
      <c r="M408" s="67">
        <v>5</v>
      </c>
      <c r="N408" s="12">
        <v>44545</v>
      </c>
      <c r="O408" s="6">
        <v>33.19630652</v>
      </c>
      <c r="P408" s="6">
        <v>34.52953334</v>
      </c>
      <c r="Q408" s="6">
        <v>24.246690040000001</v>
      </c>
      <c r="R408" s="6">
        <v>24.377271950000001</v>
      </c>
      <c r="T408" s="193">
        <f>IF(O408&lt;'Master Linear Model'!$C$8, (10^((O408-'Master Linear Model'!$B$3)/'Master Linear Model'!$A$3)),('Master Linear Model'!$C$7/2))</f>
        <v>67.242340117358182</v>
      </c>
      <c r="U408" s="193">
        <f>IF(P408&lt;'Master Linear Model'!$C$8, (10^((P408-'Master Linear Model'!$B$3)/'Master Linear Model'!$A$3)),('Master Linear Model'!$C$7/2))</f>
        <v>27.564639642906727</v>
      </c>
      <c r="V408" s="194">
        <f t="shared" si="24"/>
        <v>47.403489880132454</v>
      </c>
      <c r="W408" s="194">
        <f t="shared" si="25"/>
        <v>28.056371067373313</v>
      </c>
      <c r="X408" s="194">
        <f t="shared" si="26"/>
        <v>9.4806979760264909</v>
      </c>
      <c r="Y408" s="194">
        <f t="shared" si="27"/>
        <v>5.6112742134746627</v>
      </c>
      <c r="Z408" s="194">
        <f t="shared" si="28"/>
        <v>43.611210689721858</v>
      </c>
      <c r="AA408" s="194">
        <f t="shared" si="29"/>
        <v>25.811861381983448</v>
      </c>
      <c r="AB408" s="194">
        <f t="shared" si="30"/>
        <v>4361.1210689721856</v>
      </c>
      <c r="AC408" s="194">
        <f t="shared" si="31"/>
        <v>2581.1861381983449</v>
      </c>
      <c r="AF408" t="s">
        <v>469</v>
      </c>
      <c r="AG408" t="s">
        <v>1196</v>
      </c>
      <c r="AH408" t="s">
        <v>44</v>
      </c>
      <c r="AI408" t="s">
        <v>44</v>
      </c>
      <c r="AJ408" s="194">
        <v>95.059638923952605</v>
      </c>
    </row>
    <row r="409" spans="1:36">
      <c r="A409" t="s">
        <v>1052</v>
      </c>
      <c r="B409" s="4" t="s">
        <v>42</v>
      </c>
      <c r="C409" s="5">
        <v>44543</v>
      </c>
      <c r="D409" s="5">
        <v>44543</v>
      </c>
      <c r="E409" s="4" t="s">
        <v>312</v>
      </c>
      <c r="F409" s="37" t="s">
        <v>518</v>
      </c>
      <c r="G409" s="67" t="s">
        <v>154</v>
      </c>
      <c r="H409" s="4" t="s">
        <v>437</v>
      </c>
      <c r="I409" s="4">
        <v>10</v>
      </c>
      <c r="J409" s="5">
        <v>44543</v>
      </c>
      <c r="K409" s="4" t="s">
        <v>224</v>
      </c>
      <c r="L409" s="4">
        <v>48</v>
      </c>
      <c r="M409" s="67">
        <v>5</v>
      </c>
      <c r="N409" s="12">
        <v>44545</v>
      </c>
      <c r="O409" s="6">
        <v>31.365404420000001</v>
      </c>
      <c r="P409" s="6">
        <v>31.191615349999999</v>
      </c>
      <c r="Q409" s="6">
        <v>24.395220200000001</v>
      </c>
      <c r="R409" s="6">
        <v>24.308226059999999</v>
      </c>
      <c r="T409" s="193">
        <f>IF(O409&lt;'Master Linear Model'!$C$8, (10^((O409-'Master Linear Model'!$B$3)/'Master Linear Model'!$A$3)),('Master Linear Model'!$C$7/2))</f>
        <v>228.82504093250762</v>
      </c>
      <c r="U409" s="193">
        <f>IF(P409&lt;'Master Linear Model'!$C$8, (10^((P409-'Master Linear Model'!$B$3)/'Master Linear Model'!$A$3)),('Master Linear Model'!$C$7/2))</f>
        <v>257.03231245422171</v>
      </c>
      <c r="V409" s="194">
        <f t="shared" si="24"/>
        <v>242.92867669336465</v>
      </c>
      <c r="W409" s="194">
        <f t="shared" si="25"/>
        <v>19.945552971774219</v>
      </c>
      <c r="X409" s="194">
        <f t="shared" si="26"/>
        <v>48.585735338672933</v>
      </c>
      <c r="Y409" s="194">
        <f t="shared" si="27"/>
        <v>3.9891105943548437</v>
      </c>
      <c r="Z409" s="194">
        <f t="shared" si="28"/>
        <v>233.21152962563011</v>
      </c>
      <c r="AA409" s="194">
        <f t="shared" si="29"/>
        <v>19.147730852903248</v>
      </c>
      <c r="AB409" s="194">
        <f t="shared" si="30"/>
        <v>23321.15296256301</v>
      </c>
      <c r="AC409" s="194">
        <f t="shared" si="31"/>
        <v>1914.7730852903248</v>
      </c>
      <c r="AF409" t="s">
        <v>469</v>
      </c>
      <c r="AG409" t="s">
        <v>1197</v>
      </c>
      <c r="AH409" t="s">
        <v>44</v>
      </c>
      <c r="AI409" t="s">
        <v>44</v>
      </c>
      <c r="AJ409" s="194">
        <v>95.059638923952605</v>
      </c>
    </row>
    <row r="410" spans="1:36">
      <c r="A410" t="s">
        <v>1054</v>
      </c>
      <c r="B410" s="4" t="s">
        <v>42</v>
      </c>
      <c r="C410" s="5">
        <v>44543</v>
      </c>
      <c r="D410" s="5">
        <v>44543</v>
      </c>
      <c r="E410" s="4" t="s">
        <v>312</v>
      </c>
      <c r="F410" s="37" t="s">
        <v>518</v>
      </c>
      <c r="G410" s="67" t="s">
        <v>154</v>
      </c>
      <c r="H410" s="4" t="s">
        <v>437</v>
      </c>
      <c r="I410" s="4">
        <v>10</v>
      </c>
      <c r="J410" s="5">
        <v>44543</v>
      </c>
      <c r="K410" s="4" t="s">
        <v>224</v>
      </c>
      <c r="L410" s="4">
        <v>47</v>
      </c>
      <c r="M410" s="67">
        <v>5</v>
      </c>
      <c r="N410" s="12">
        <v>44545</v>
      </c>
      <c r="O410" s="6">
        <v>32.347829359999999</v>
      </c>
      <c r="P410" s="6">
        <v>32.496645280000003</v>
      </c>
      <c r="Q410" s="6">
        <v>24.742502399999999</v>
      </c>
      <c r="R410" s="6">
        <v>24.395007029999999</v>
      </c>
      <c r="T410" s="193">
        <f>IF(O410&lt;'Master Linear Model'!$C$8, (10^((O410-'Master Linear Model'!$B$3)/'Master Linear Model'!$A$3)),('Master Linear Model'!$C$7/2))</f>
        <v>118.60906058288023</v>
      </c>
      <c r="U410" s="193">
        <f>IF(P410&lt;'Master Linear Model'!$C$8, (10^((P410-'Master Linear Model'!$B$3)/'Master Linear Model'!$A$3)),('Master Linear Model'!$C$7/2))</f>
        <v>107.37128946498048</v>
      </c>
      <c r="V410" s="194">
        <f t="shared" si="24"/>
        <v>112.99017502393036</v>
      </c>
      <c r="W410" s="194">
        <f t="shared" si="25"/>
        <v>7.9463041628892457</v>
      </c>
      <c r="X410" s="194">
        <f t="shared" si="26"/>
        <v>22.598035004786073</v>
      </c>
      <c r="Y410" s="194">
        <f t="shared" si="27"/>
        <v>1.5892608325778492</v>
      </c>
      <c r="Z410" s="194">
        <f t="shared" si="28"/>
        <v>106.21076452249454</v>
      </c>
      <c r="AA410" s="194">
        <f t="shared" si="29"/>
        <v>7.4695259131158922</v>
      </c>
      <c r="AB410" s="194">
        <f t="shared" si="30"/>
        <v>10621.076452249454</v>
      </c>
      <c r="AC410" s="194">
        <f t="shared" si="31"/>
        <v>746.95259131158923</v>
      </c>
      <c r="AF410" t="s">
        <v>469</v>
      </c>
      <c r="AG410" t="s">
        <v>1198</v>
      </c>
      <c r="AH410" t="s">
        <v>44</v>
      </c>
      <c r="AI410" t="s">
        <v>44</v>
      </c>
      <c r="AJ410" s="194">
        <v>95.059638923952605</v>
      </c>
    </row>
    <row r="411" spans="1:36">
      <c r="A411" t="s">
        <v>1056</v>
      </c>
      <c r="B411" s="4" t="s">
        <v>42</v>
      </c>
      <c r="C411" s="5">
        <v>44543</v>
      </c>
      <c r="D411" s="5">
        <v>44543</v>
      </c>
      <c r="E411" s="4" t="s">
        <v>312</v>
      </c>
      <c r="F411" s="37" t="s">
        <v>518</v>
      </c>
      <c r="G411" s="67" t="s">
        <v>154</v>
      </c>
      <c r="H411" s="4" t="s">
        <v>437</v>
      </c>
      <c r="I411" s="4">
        <v>10</v>
      </c>
      <c r="J411" s="5">
        <v>44543</v>
      </c>
      <c r="K411" s="4" t="s">
        <v>224</v>
      </c>
      <c r="L411" s="4">
        <v>48</v>
      </c>
      <c r="M411" s="67">
        <v>5</v>
      </c>
      <c r="N411" s="12">
        <v>44545</v>
      </c>
      <c r="O411" s="6">
        <v>38.216114869999998</v>
      </c>
      <c r="P411" s="6">
        <v>36.823042030000003</v>
      </c>
      <c r="Q411" s="6">
        <v>24.888660380000001</v>
      </c>
      <c r="R411" s="6">
        <v>25.143770440000001</v>
      </c>
      <c r="T411" s="193">
        <f>IF(O411&lt;'Master Linear Model'!$C$8, (10^((O411-'Master Linear Model'!$B$3)/'Master Linear Model'!$A$3)),('Master Linear Model'!$C$7/2))</f>
        <v>5</v>
      </c>
      <c r="U411" s="193">
        <f>IF(P411&lt;'Master Linear Model'!$C$8, (10^((P411-'Master Linear Model'!$B$3)/'Master Linear Model'!$A$3)),('Master Linear Model'!$C$7/2))</f>
        <v>5</v>
      </c>
      <c r="V411" s="194">
        <f t="shared" si="24"/>
        <v>5</v>
      </c>
      <c r="W411" s="194">
        <f t="shared" si="25"/>
        <v>0</v>
      </c>
      <c r="X411" s="194">
        <f t="shared" si="26"/>
        <v>1</v>
      </c>
      <c r="Y411" s="194">
        <f t="shared" si="27"/>
        <v>0</v>
      </c>
      <c r="Z411" s="194">
        <f t="shared" si="28"/>
        <v>4.8</v>
      </c>
      <c r="AA411" s="194">
        <f t="shared" si="29"/>
        <v>0</v>
      </c>
      <c r="AB411" s="194">
        <f t="shared" si="30"/>
        <v>480</v>
      </c>
      <c r="AC411" s="194">
        <f t="shared" si="31"/>
        <v>0</v>
      </c>
      <c r="AF411" t="s">
        <v>469</v>
      </c>
      <c r="AG411" t="s">
        <v>1199</v>
      </c>
      <c r="AH411" t="s">
        <v>44</v>
      </c>
      <c r="AI411" t="s">
        <v>44</v>
      </c>
      <c r="AJ411" s="194">
        <v>95.059638923952605</v>
      </c>
    </row>
    <row r="412" spans="1:36">
      <c r="A412" t="s">
        <v>1058</v>
      </c>
      <c r="B412" s="4" t="s">
        <v>42</v>
      </c>
      <c r="C412" s="5">
        <v>44543</v>
      </c>
      <c r="D412" s="5">
        <v>44543</v>
      </c>
      <c r="E412" s="4" t="s">
        <v>312</v>
      </c>
      <c r="F412" s="37" t="s">
        <v>518</v>
      </c>
      <c r="G412" s="67" t="s">
        <v>154</v>
      </c>
      <c r="H412" s="4" t="s">
        <v>437</v>
      </c>
      <c r="I412" s="4">
        <v>10</v>
      </c>
      <c r="J412" s="5">
        <v>44543</v>
      </c>
      <c r="K412" s="4" t="s">
        <v>224</v>
      </c>
      <c r="L412" s="4">
        <v>47</v>
      </c>
      <c r="M412" s="67">
        <v>5</v>
      </c>
      <c r="N412" s="12">
        <v>44545</v>
      </c>
      <c r="O412" s="6">
        <v>34.133167610000001</v>
      </c>
      <c r="P412" s="6">
        <v>34.62999524</v>
      </c>
      <c r="Q412" s="6">
        <v>24.059566629999999</v>
      </c>
      <c r="R412" s="6">
        <v>23.132462740000001</v>
      </c>
      <c r="T412" s="193">
        <f>IF(O412&lt;'Master Linear Model'!$C$8, (10^((O412-'Master Linear Model'!$B$3)/'Master Linear Model'!$A$3)),('Master Linear Model'!$C$7/2))</f>
        <v>35.932962859055728</v>
      </c>
      <c r="U412" s="193">
        <f>IF(P412&lt;'Master Linear Model'!$C$8, (10^((P412-'Master Linear Model'!$B$3)/'Master Linear Model'!$A$3)),('Master Linear Model'!$C$7/2))</f>
        <v>25.773240915721093</v>
      </c>
      <c r="V412" s="194">
        <f t="shared" si="24"/>
        <v>30.853101887388412</v>
      </c>
      <c r="W412" s="194">
        <f t="shared" si="25"/>
        <v>7.1840082811016632</v>
      </c>
      <c r="X412" s="194">
        <f t="shared" si="26"/>
        <v>6.1706203774776824</v>
      </c>
      <c r="Y412" s="194">
        <f t="shared" si="27"/>
        <v>1.4368016562203327</v>
      </c>
      <c r="Z412" s="194">
        <f t="shared" si="28"/>
        <v>29.001915774145107</v>
      </c>
      <c r="AA412" s="194">
        <f t="shared" si="29"/>
        <v>6.7529677842355635</v>
      </c>
      <c r="AB412" s="194">
        <f t="shared" si="30"/>
        <v>2900.1915774145109</v>
      </c>
      <c r="AC412" s="194">
        <f t="shared" si="31"/>
        <v>675.29677842355636</v>
      </c>
      <c r="AF412" t="s">
        <v>469</v>
      </c>
      <c r="AG412" t="s">
        <v>1200</v>
      </c>
      <c r="AH412" t="s">
        <v>44</v>
      </c>
      <c r="AI412" t="s">
        <v>44</v>
      </c>
      <c r="AJ412" s="194">
        <v>95.059638923952605</v>
      </c>
    </row>
    <row r="413" spans="1:36">
      <c r="A413" t="s">
        <v>1060</v>
      </c>
      <c r="B413" s="4" t="s">
        <v>42</v>
      </c>
      <c r="C413" s="5">
        <v>44543</v>
      </c>
      <c r="D413" s="5">
        <v>44543</v>
      </c>
      <c r="E413" s="4" t="s">
        <v>312</v>
      </c>
      <c r="F413" s="37" t="s">
        <v>518</v>
      </c>
      <c r="G413" s="67" t="s">
        <v>154</v>
      </c>
      <c r="H413" s="4" t="s">
        <v>437</v>
      </c>
      <c r="I413" s="4">
        <v>10</v>
      </c>
      <c r="J413" s="5">
        <v>44543</v>
      </c>
      <c r="K413" s="4" t="s">
        <v>224</v>
      </c>
      <c r="L413" s="4">
        <v>47</v>
      </c>
      <c r="M413" s="67">
        <v>5</v>
      </c>
      <c r="N413" s="12">
        <v>44545</v>
      </c>
      <c r="O413" s="6">
        <v>34.817007340000004</v>
      </c>
      <c r="P413" s="6">
        <v>33.68052677</v>
      </c>
      <c r="Q413" s="6">
        <v>26.15262937</v>
      </c>
      <c r="R413" s="6">
        <v>25.993284840000001</v>
      </c>
      <c r="T413" s="193">
        <f>IF(O413&lt;'Master Linear Model'!$C$8, (10^((O413-'Master Linear Model'!$B$3)/'Master Linear Model'!$A$3)),('Master Linear Model'!$C$7/2))</f>
        <v>22.742787123911651</v>
      </c>
      <c r="U413" s="193">
        <f>IF(P413&lt;'Master Linear Model'!$C$8, (10^((P413-'Master Linear Model'!$B$3)/'Master Linear Model'!$A$3)),('Master Linear Model'!$C$7/2))</f>
        <v>48.638610019530894</v>
      </c>
      <c r="V413" s="194">
        <f t="shared" si="24"/>
        <v>35.690698571721271</v>
      </c>
      <c r="W413" s="194">
        <f t="shared" si="25"/>
        <v>18.311111973898239</v>
      </c>
      <c r="X413" s="194">
        <f t="shared" si="26"/>
        <v>7.1381397143442538</v>
      </c>
      <c r="Y413" s="194">
        <f t="shared" si="27"/>
        <v>3.6622223947796479</v>
      </c>
      <c r="Z413" s="194">
        <f t="shared" si="28"/>
        <v>33.549256657417992</v>
      </c>
      <c r="AA413" s="194">
        <f t="shared" si="29"/>
        <v>17.212445255464345</v>
      </c>
      <c r="AB413" s="194">
        <f t="shared" si="30"/>
        <v>3354.9256657417991</v>
      </c>
      <c r="AC413" s="194">
        <f t="shared" si="31"/>
        <v>1721.2445255464345</v>
      </c>
      <c r="AF413" t="s">
        <v>469</v>
      </c>
      <c r="AG413" t="s">
        <v>1201</v>
      </c>
      <c r="AH413" t="s">
        <v>44</v>
      </c>
      <c r="AI413" t="s">
        <v>44</v>
      </c>
      <c r="AJ413" s="194">
        <v>95.059638923952605</v>
      </c>
    </row>
    <row r="414" spans="1:36">
      <c r="A414" t="s">
        <v>1062</v>
      </c>
      <c r="B414" s="4" t="s">
        <v>42</v>
      </c>
      <c r="C414" s="5">
        <v>44543</v>
      </c>
      <c r="D414" s="5">
        <v>44543</v>
      </c>
      <c r="E414" s="4" t="s">
        <v>312</v>
      </c>
      <c r="F414" s="37" t="s">
        <v>518</v>
      </c>
      <c r="G414" s="67" t="s">
        <v>154</v>
      </c>
      <c r="H414" s="4" t="s">
        <v>437</v>
      </c>
      <c r="I414" s="4">
        <v>10</v>
      </c>
      <c r="J414" s="5">
        <v>44543</v>
      </c>
      <c r="K414" s="4" t="s">
        <v>224</v>
      </c>
      <c r="L414" s="4">
        <v>48</v>
      </c>
      <c r="M414" s="67">
        <v>5</v>
      </c>
      <c r="N414" s="12">
        <v>44545</v>
      </c>
      <c r="O414" s="6">
        <v>34.205662820000001</v>
      </c>
      <c r="P414" s="6">
        <v>33.585957139999998</v>
      </c>
      <c r="Q414" s="6">
        <v>24.627628269999999</v>
      </c>
      <c r="R414" s="6">
        <v>24.867937099999999</v>
      </c>
      <c r="T414" s="193">
        <f>IF(O414&lt;'Master Linear Model'!$C$8, (10^((O414-'Master Linear Model'!$B$3)/'Master Linear Model'!$A$3)),('Master Linear Model'!$C$7/2))</f>
        <v>34.232121633536913</v>
      </c>
      <c r="U414" s="193">
        <f>IF(P414&lt;'Master Linear Model'!$C$8, (10^((P414-'Master Linear Model'!$B$3)/'Master Linear Model'!$A$3)),('Master Linear Model'!$C$7/2))</f>
        <v>51.814676296595586</v>
      </c>
      <c r="V414" s="194">
        <f t="shared" si="24"/>
        <v>43.023398965066249</v>
      </c>
      <c r="W414" s="194">
        <f t="shared" si="25"/>
        <v>12.432743632831937</v>
      </c>
      <c r="X414" s="194">
        <f t="shared" si="26"/>
        <v>8.6046797930132506</v>
      </c>
      <c r="Y414" s="194">
        <f t="shared" si="27"/>
        <v>2.4865487265663875</v>
      </c>
      <c r="Z414" s="194">
        <f t="shared" si="28"/>
        <v>41.302463006463604</v>
      </c>
      <c r="AA414" s="194">
        <f t="shared" si="29"/>
        <v>11.935433887518659</v>
      </c>
      <c r="AB414" s="194">
        <f t="shared" si="30"/>
        <v>4130.2463006463604</v>
      </c>
      <c r="AC414" s="194">
        <f t="shared" si="31"/>
        <v>1193.5433887518659</v>
      </c>
      <c r="AF414" t="s">
        <v>469</v>
      </c>
      <c r="AG414" t="s">
        <v>1202</v>
      </c>
      <c r="AH414" t="s">
        <v>44</v>
      </c>
      <c r="AI414" t="s">
        <v>44</v>
      </c>
      <c r="AJ414" s="194">
        <v>95.059638923952605</v>
      </c>
    </row>
    <row r="415" spans="1:36">
      <c r="A415" s="160" t="s">
        <v>1064</v>
      </c>
      <c r="B415" s="122" t="s">
        <v>42</v>
      </c>
      <c r="C415" s="123">
        <v>44543</v>
      </c>
      <c r="D415" s="123">
        <v>44543</v>
      </c>
      <c r="E415" s="122" t="s">
        <v>312</v>
      </c>
      <c r="F415" s="163" t="s">
        <v>518</v>
      </c>
      <c r="G415" s="196" t="s">
        <v>154</v>
      </c>
      <c r="H415" s="122" t="s">
        <v>437</v>
      </c>
      <c r="I415" s="122">
        <v>10</v>
      </c>
      <c r="J415" s="123">
        <v>44543</v>
      </c>
      <c r="K415" s="122" t="s">
        <v>224</v>
      </c>
      <c r="L415" s="122">
        <v>50</v>
      </c>
      <c r="M415" s="196">
        <v>5</v>
      </c>
      <c r="N415" s="164">
        <v>44545</v>
      </c>
      <c r="O415" s="122" t="s">
        <v>47</v>
      </c>
      <c r="P415" s="122" t="s">
        <v>47</v>
      </c>
      <c r="Q415" s="150">
        <v>25.176877359999999</v>
      </c>
      <c r="R415" s="150">
        <v>25.112823330000001</v>
      </c>
      <c r="S415" s="121"/>
      <c r="T415" s="227">
        <f>IF(O415&lt;'Master Linear Model'!$C$8, (10^((O415-'Master Linear Model'!$B$3)/'Master Linear Model'!$A$3)),('Master Linear Model'!$C$7/2))</f>
        <v>5</v>
      </c>
      <c r="U415" s="227">
        <f>IF(P415&lt;'Master Linear Model'!$C$8, (10^((P415-'Master Linear Model'!$B$3)/'Master Linear Model'!$A$3)),('Master Linear Model'!$C$7/2))</f>
        <v>5</v>
      </c>
      <c r="V415" s="228">
        <f t="shared" si="24"/>
        <v>5</v>
      </c>
      <c r="W415" s="228">
        <f t="shared" si="25"/>
        <v>0</v>
      </c>
      <c r="X415" s="228">
        <f t="shared" si="26"/>
        <v>1</v>
      </c>
      <c r="Y415" s="228">
        <f t="shared" si="27"/>
        <v>0</v>
      </c>
      <c r="Z415" s="228">
        <f t="shared" si="28"/>
        <v>5</v>
      </c>
      <c r="AA415" s="228">
        <f t="shared" si="29"/>
        <v>0</v>
      </c>
      <c r="AB415" s="228">
        <f t="shared" si="30"/>
        <v>500</v>
      </c>
      <c r="AC415" s="228">
        <f t="shared" si="31"/>
        <v>0</v>
      </c>
      <c r="AD415" s="160"/>
      <c r="AE415" s="160"/>
      <c r="AF415" s="160" t="s">
        <v>469</v>
      </c>
      <c r="AG415" s="160" t="s">
        <v>1203</v>
      </c>
      <c r="AH415" s="160" t="s">
        <v>44</v>
      </c>
      <c r="AI415" s="160" t="s">
        <v>44</v>
      </c>
      <c r="AJ415" s="228">
        <v>95.059638923952605</v>
      </c>
    </row>
    <row r="416" spans="1:36">
      <c r="A416" t="s">
        <v>1047</v>
      </c>
      <c r="B416" s="4" t="s">
        <v>42</v>
      </c>
      <c r="C416" s="5">
        <v>44550</v>
      </c>
      <c r="D416" s="5">
        <v>44550</v>
      </c>
      <c r="E416" s="4" t="s">
        <v>312</v>
      </c>
      <c r="F416" s="37" t="s">
        <v>518</v>
      </c>
      <c r="G416" s="67" t="s">
        <v>154</v>
      </c>
      <c r="H416" s="4" t="s">
        <v>437</v>
      </c>
      <c r="I416" s="4">
        <v>10</v>
      </c>
      <c r="J416" s="5">
        <v>44550</v>
      </c>
      <c r="K416" s="4" t="s">
        <v>224</v>
      </c>
      <c r="L416" s="4">
        <v>49</v>
      </c>
      <c r="M416" s="67">
        <v>5</v>
      </c>
      <c r="N416" s="12">
        <v>44552</v>
      </c>
      <c r="O416" s="6">
        <v>31.911723179999999</v>
      </c>
      <c r="P416" s="6">
        <v>32.167026819999997</v>
      </c>
      <c r="Q416" s="6">
        <v>26.731726699999999</v>
      </c>
      <c r="R416" s="6">
        <v>26.74203301</v>
      </c>
      <c r="T416" s="193">
        <f>IF(O416&lt;'Master Linear Model'!$C$8, (10^((O416-'Master Linear Model'!$B$3)/'Master Linear Model'!$A$3)),('Master Linear Model'!$C$7/2))</f>
        <v>158.78256806637035</v>
      </c>
      <c r="U416" s="193">
        <f>IF(P416&lt;'Master Linear Model'!$C$8, (10^((P416-'Master Linear Model'!$B$3)/'Master Linear Model'!$A$3)),('Master Linear Model'!$C$7/2))</f>
        <v>133.85647727904063</v>
      </c>
      <c r="V416" s="194">
        <f t="shared" ref="V416" si="32">AVERAGE(T416:U416)</f>
        <v>146.31952267270549</v>
      </c>
      <c r="W416" s="194">
        <f t="shared" ref="W416" si="33">STDEV(T416:U416)</f>
        <v>17.625407824192369</v>
      </c>
      <c r="X416" s="194">
        <f t="shared" ref="X416" si="34">V416/M416</f>
        <v>29.263904534541098</v>
      </c>
      <c r="Y416" s="194">
        <f t="shared" ref="Y416" si="35">W416/M416</f>
        <v>3.5250815648384739</v>
      </c>
      <c r="Z416" s="194">
        <f t="shared" ref="Z416" si="36">(X416*L416)/I416</f>
        <v>143.39313221925138</v>
      </c>
      <c r="AA416" s="194">
        <f t="shared" ref="AA416" si="37">(Y416*L416)/I416</f>
        <v>17.272899667708522</v>
      </c>
      <c r="AB416" s="194">
        <f t="shared" ref="AB416" si="38">Z416*100</f>
        <v>14339.313221925138</v>
      </c>
      <c r="AC416" s="194">
        <f t="shared" ref="AC416" si="39">AA416*100</f>
        <v>1727.2899667708523</v>
      </c>
      <c r="AF416" t="s">
        <v>499</v>
      </c>
      <c r="AG416" t="s">
        <v>1204</v>
      </c>
      <c r="AH416" t="s">
        <v>44</v>
      </c>
      <c r="AI416" t="s">
        <v>44</v>
      </c>
      <c r="AJ416" s="194">
        <v>90.193236815540899</v>
      </c>
    </row>
    <row r="417" spans="1:36">
      <c r="A417" t="s">
        <v>1050</v>
      </c>
      <c r="B417" s="4" t="s">
        <v>42</v>
      </c>
      <c r="C417" s="5">
        <v>44550</v>
      </c>
      <c r="D417" s="5">
        <v>44550</v>
      </c>
      <c r="E417" s="4" t="s">
        <v>312</v>
      </c>
      <c r="F417" s="37" t="s">
        <v>518</v>
      </c>
      <c r="G417" s="67" t="s">
        <v>154</v>
      </c>
      <c r="H417" s="4" t="s">
        <v>437</v>
      </c>
      <c r="I417" s="4">
        <v>10</v>
      </c>
      <c r="J417" s="5">
        <v>44550</v>
      </c>
      <c r="K417" s="4" t="s">
        <v>224</v>
      </c>
      <c r="L417" s="4">
        <v>50</v>
      </c>
      <c r="M417" s="67">
        <v>5</v>
      </c>
      <c r="N417" s="12">
        <v>44552</v>
      </c>
      <c r="O417" s="6">
        <v>30.694376399999999</v>
      </c>
      <c r="P417" s="6">
        <v>30.927847140000001</v>
      </c>
      <c r="Q417" s="6">
        <v>25.67387471</v>
      </c>
      <c r="R417" s="6">
        <v>25.751456560000001</v>
      </c>
      <c r="T417" s="193">
        <f>IF(O417&lt;'Master Linear Model'!$C$8, (10^((O417-'Master Linear Model'!$B$3)/'Master Linear Model'!$A$3)),('Master Linear Model'!$C$7/2))</f>
        <v>358.45216139323452</v>
      </c>
      <c r="U417" s="193">
        <f>IF(P417&lt;'Master Linear Model'!$C$8, (10^((P417-'Master Linear Model'!$B$3)/'Master Linear Model'!$A$3)),('Master Linear Model'!$C$7/2))</f>
        <v>306.62674717965098</v>
      </c>
      <c r="V417" s="194">
        <f t="shared" ref="V417:V424" si="40">AVERAGE(T417:U417)</f>
        <v>332.53945428644272</v>
      </c>
      <c r="W417" s="194">
        <f t="shared" ref="W417:W424" si="41">STDEV(T417:U417)</f>
        <v>36.646101828226605</v>
      </c>
      <c r="X417" s="194">
        <f t="shared" ref="X417:X424" si="42">V417/M417</f>
        <v>66.507890857288544</v>
      </c>
      <c r="Y417" s="194">
        <f t="shared" ref="Y417:Y424" si="43">W417/M417</f>
        <v>7.3292203656453214</v>
      </c>
      <c r="Z417" s="194">
        <f t="shared" ref="Z417:Z424" si="44">(X417*L417)/I417</f>
        <v>332.53945428644272</v>
      </c>
      <c r="AA417" s="194">
        <f t="shared" ref="AA417:AA424" si="45">(Y417*L417)/I417</f>
        <v>36.646101828226605</v>
      </c>
      <c r="AB417" s="194">
        <f t="shared" ref="AB417:AB424" si="46">Z417*100</f>
        <v>33253.945428644271</v>
      </c>
      <c r="AC417" s="194">
        <f t="shared" ref="AC417:AC424" si="47">AA417*100</f>
        <v>3664.6101828226606</v>
      </c>
      <c r="AF417" t="s">
        <v>499</v>
      </c>
      <c r="AG417" t="s">
        <v>1205</v>
      </c>
      <c r="AH417" t="s">
        <v>44</v>
      </c>
      <c r="AI417" t="s">
        <v>44</v>
      </c>
      <c r="AJ417" s="194">
        <v>90.193236815540899</v>
      </c>
    </row>
    <row r="418" spans="1:36">
      <c r="A418" t="s">
        <v>1052</v>
      </c>
      <c r="B418" s="4" t="s">
        <v>42</v>
      </c>
      <c r="C418" s="5">
        <v>44550</v>
      </c>
      <c r="D418" s="5">
        <v>44550</v>
      </c>
      <c r="E418" s="4" t="s">
        <v>312</v>
      </c>
      <c r="F418" s="37" t="s">
        <v>518</v>
      </c>
      <c r="G418" s="67" t="s">
        <v>154</v>
      </c>
      <c r="H418" s="4" t="s">
        <v>437</v>
      </c>
      <c r="I418" s="4">
        <v>10</v>
      </c>
      <c r="J418" s="5">
        <v>44550</v>
      </c>
      <c r="K418" s="4" t="s">
        <v>224</v>
      </c>
      <c r="L418" s="4">
        <v>49</v>
      </c>
      <c r="M418" s="67">
        <v>5</v>
      </c>
      <c r="N418" s="12">
        <v>44552</v>
      </c>
      <c r="O418" s="6">
        <v>31.546410909999999</v>
      </c>
      <c r="P418" s="6">
        <v>31.830288400000001</v>
      </c>
      <c r="Q418" s="6">
        <v>25.413486070000001</v>
      </c>
      <c r="R418" s="6">
        <v>25.504873069999999</v>
      </c>
      <c r="T418" s="193">
        <f>IF(O418&lt;'Master Linear Model'!$C$8, (10^((O418-'Master Linear Model'!$B$3)/'Master Linear Model'!$A$3)),('Master Linear Model'!$C$7/2))</f>
        <v>202.73222080378704</v>
      </c>
      <c r="U418" s="193">
        <f>IF(P418&lt;'Master Linear Model'!$C$8, (10^((P418-'Master Linear Model'!$B$3)/'Master Linear Model'!$A$3)),('Master Linear Model'!$C$7/2))</f>
        <v>167.67136463637064</v>
      </c>
      <c r="V418" s="194">
        <f t="shared" si="40"/>
        <v>185.20179272007886</v>
      </c>
      <c r="W418" s="194">
        <f t="shared" si="41"/>
        <v>24.791769150186326</v>
      </c>
      <c r="X418" s="194">
        <f t="shared" si="42"/>
        <v>37.040358544015774</v>
      </c>
      <c r="Y418" s="194">
        <f t="shared" si="43"/>
        <v>4.9583538300372654</v>
      </c>
      <c r="Z418" s="194">
        <f t="shared" si="44"/>
        <v>181.4977568656773</v>
      </c>
      <c r="AA418" s="194">
        <f t="shared" si="45"/>
        <v>24.2959337671826</v>
      </c>
      <c r="AB418" s="194">
        <f t="shared" si="46"/>
        <v>18149.775686567729</v>
      </c>
      <c r="AC418" s="194">
        <f t="shared" si="47"/>
        <v>2429.5933767182601</v>
      </c>
      <c r="AF418" t="s">
        <v>499</v>
      </c>
      <c r="AG418" t="s">
        <v>1206</v>
      </c>
      <c r="AH418" t="s">
        <v>44</v>
      </c>
      <c r="AI418" t="s">
        <v>44</v>
      </c>
      <c r="AJ418" s="194">
        <v>90.193236815540899</v>
      </c>
    </row>
    <row r="419" spans="1:36">
      <c r="A419" t="s">
        <v>1054</v>
      </c>
      <c r="B419" s="4" t="s">
        <v>42</v>
      </c>
      <c r="C419" s="5">
        <v>44550</v>
      </c>
      <c r="D419" s="5">
        <v>44550</v>
      </c>
      <c r="E419" s="4" t="s">
        <v>312</v>
      </c>
      <c r="F419" s="37" t="s">
        <v>518</v>
      </c>
      <c r="G419" s="67" t="s">
        <v>154</v>
      </c>
      <c r="H419" s="4" t="s">
        <v>437</v>
      </c>
      <c r="I419" s="4">
        <v>10</v>
      </c>
      <c r="J419" s="5">
        <v>44550</v>
      </c>
      <c r="K419" s="4" t="s">
        <v>224</v>
      </c>
      <c r="L419" s="4">
        <v>50</v>
      </c>
      <c r="M419" s="67">
        <v>5</v>
      </c>
      <c r="N419" s="12">
        <v>44552</v>
      </c>
      <c r="O419" s="6">
        <v>29.461750720000001</v>
      </c>
      <c r="P419" s="6">
        <v>29.48500391</v>
      </c>
      <c r="Q419" s="6">
        <v>25.464407420000001</v>
      </c>
      <c r="R419" s="6">
        <v>25.402116960000001</v>
      </c>
      <c r="T419" s="193">
        <f>IF(O419&lt;'Master Linear Model'!$C$8, (10^((O419-'Master Linear Model'!$B$3)/'Master Linear Model'!$A$3)),('Master Linear Model'!$C$7/2))</f>
        <v>817.51921538495537</v>
      </c>
      <c r="U419" s="193">
        <f>IF(P419&lt;'Master Linear Model'!$C$8, (10^((P419-'Master Linear Model'!$B$3)/'Master Linear Model'!$A$3)),('Master Linear Model'!$C$7/2))</f>
        <v>804.90221965882017</v>
      </c>
      <c r="V419" s="194">
        <f t="shared" si="40"/>
        <v>811.21071752188777</v>
      </c>
      <c r="W419" s="194">
        <f t="shared" si="41"/>
        <v>8.9215632361518882</v>
      </c>
      <c r="X419" s="194">
        <f t="shared" si="42"/>
        <v>162.24214350437757</v>
      </c>
      <c r="Y419" s="194">
        <f t="shared" si="43"/>
        <v>1.7843126472303776</v>
      </c>
      <c r="Z419" s="194">
        <f t="shared" si="44"/>
        <v>811.21071752188777</v>
      </c>
      <c r="AA419" s="194">
        <f t="shared" si="45"/>
        <v>8.9215632361518882</v>
      </c>
      <c r="AB419" s="194">
        <f t="shared" si="46"/>
        <v>81121.071752188771</v>
      </c>
      <c r="AC419" s="194">
        <f t="shared" si="47"/>
        <v>892.15632361518885</v>
      </c>
      <c r="AF419" t="s">
        <v>499</v>
      </c>
      <c r="AG419" t="s">
        <v>1207</v>
      </c>
      <c r="AH419" t="s">
        <v>44</v>
      </c>
      <c r="AI419" t="s">
        <v>44</v>
      </c>
      <c r="AJ419" s="194">
        <v>90.193236815540899</v>
      </c>
    </row>
    <row r="420" spans="1:36">
      <c r="A420" t="s">
        <v>1056</v>
      </c>
      <c r="B420" s="4" t="s">
        <v>42</v>
      </c>
      <c r="C420" s="5">
        <v>44550</v>
      </c>
      <c r="D420" s="5">
        <v>44550</v>
      </c>
      <c r="E420" s="4" t="s">
        <v>312</v>
      </c>
      <c r="F420" s="37" t="s">
        <v>518</v>
      </c>
      <c r="G420" s="67" t="s">
        <v>154</v>
      </c>
      <c r="H420" s="4" t="s">
        <v>437</v>
      </c>
      <c r="I420" s="4">
        <v>10</v>
      </c>
      <c r="J420" s="5">
        <v>44550</v>
      </c>
      <c r="K420" s="4" t="s">
        <v>224</v>
      </c>
      <c r="L420" s="4">
        <v>50</v>
      </c>
      <c r="M420" s="67">
        <v>5</v>
      </c>
      <c r="N420" s="12">
        <v>44552</v>
      </c>
      <c r="O420" s="6">
        <v>29.768399939999998</v>
      </c>
      <c r="P420" s="6">
        <v>29.764760519999999</v>
      </c>
      <c r="Q420" s="6">
        <v>26.086372269999998</v>
      </c>
      <c r="R420" s="6">
        <v>26.05841173</v>
      </c>
      <c r="T420" s="193">
        <f>IF(O420&lt;'Master Linear Model'!$C$8, (10^((O420-'Master Linear Model'!$B$3)/'Master Linear Model'!$A$3)),('Master Linear Model'!$C$7/2))</f>
        <v>665.91547280823465</v>
      </c>
      <c r="U420" s="193">
        <f>IF(P420&lt;'Master Linear Model'!$C$8, (10^((P420-'Master Linear Model'!$B$3)/'Master Linear Model'!$A$3)),('Master Linear Model'!$C$7/2))</f>
        <v>667.53851007230776</v>
      </c>
      <c r="V420" s="194">
        <f t="shared" si="40"/>
        <v>666.72699144027115</v>
      </c>
      <c r="W420" s="194">
        <f t="shared" si="41"/>
        <v>1.1476606555445537</v>
      </c>
      <c r="X420" s="194">
        <f t="shared" si="42"/>
        <v>133.34539828805424</v>
      </c>
      <c r="Y420" s="194">
        <f t="shared" si="43"/>
        <v>0.22953213110891074</v>
      </c>
      <c r="Z420" s="194">
        <f t="shared" si="44"/>
        <v>666.72699144027115</v>
      </c>
      <c r="AA420" s="194">
        <f t="shared" si="45"/>
        <v>1.1476606555445537</v>
      </c>
      <c r="AB420" s="194">
        <f t="shared" si="46"/>
        <v>66672.699144027109</v>
      </c>
      <c r="AC420" s="194">
        <f t="shared" si="47"/>
        <v>114.76606555445537</v>
      </c>
      <c r="AF420" t="s">
        <v>499</v>
      </c>
      <c r="AG420" t="s">
        <v>1208</v>
      </c>
      <c r="AH420" t="s">
        <v>44</v>
      </c>
      <c r="AI420" t="s">
        <v>44</v>
      </c>
      <c r="AJ420" s="194">
        <v>90.193236815540899</v>
      </c>
    </row>
    <row r="421" spans="1:36">
      <c r="A421" t="s">
        <v>1058</v>
      </c>
      <c r="B421" s="4" t="s">
        <v>42</v>
      </c>
      <c r="C421" s="5">
        <v>44550</v>
      </c>
      <c r="D421" s="5">
        <v>44550</v>
      </c>
      <c r="E421" s="4" t="s">
        <v>312</v>
      </c>
      <c r="F421" s="37" t="s">
        <v>518</v>
      </c>
      <c r="G421" s="67" t="s">
        <v>154</v>
      </c>
      <c r="H421" s="4" t="s">
        <v>437</v>
      </c>
      <c r="I421" s="4">
        <v>10</v>
      </c>
      <c r="J421" s="5">
        <v>44550</v>
      </c>
      <c r="K421" s="4" t="s">
        <v>224</v>
      </c>
      <c r="L421" s="4">
        <v>50</v>
      </c>
      <c r="M421" s="67">
        <v>5</v>
      </c>
      <c r="N421" s="12">
        <v>44552</v>
      </c>
      <c r="O421" s="6">
        <v>30.298420669999999</v>
      </c>
      <c r="P421" s="6">
        <v>30.10843418</v>
      </c>
      <c r="Q421" s="6">
        <v>25.703862059999999</v>
      </c>
      <c r="R421" s="6">
        <v>25.701395260000002</v>
      </c>
      <c r="T421" s="193">
        <f>IF(O421&lt;'Master Linear Model'!$C$8, (10^((O421-'Master Linear Model'!$B$3)/'Master Linear Model'!$A$3)),('Master Linear Model'!$C$7/2))</f>
        <v>467.14619024077558</v>
      </c>
      <c r="U421" s="193">
        <f>IF(P421&lt;'Master Linear Model'!$C$8, (10^((P421-'Master Linear Model'!$B$3)/'Master Linear Model'!$A$3)),('Master Linear Model'!$C$7/2))</f>
        <v>530.44723768841868</v>
      </c>
      <c r="V421" s="194">
        <f t="shared" si="40"/>
        <v>498.79671396459713</v>
      </c>
      <c r="W421" s="194">
        <f t="shared" si="41"/>
        <v>44.760599906439836</v>
      </c>
      <c r="X421" s="194">
        <f t="shared" si="42"/>
        <v>99.759342792919426</v>
      </c>
      <c r="Y421" s="194">
        <f t="shared" si="43"/>
        <v>8.9521199812879679</v>
      </c>
      <c r="Z421" s="194">
        <f t="shared" si="44"/>
        <v>498.79671396459719</v>
      </c>
      <c r="AA421" s="194">
        <f t="shared" si="45"/>
        <v>44.760599906439843</v>
      </c>
      <c r="AB421" s="194">
        <f t="shared" si="46"/>
        <v>49879.671396459722</v>
      </c>
      <c r="AC421" s="194">
        <f t="shared" si="47"/>
        <v>4476.0599906439847</v>
      </c>
      <c r="AF421" t="s">
        <v>499</v>
      </c>
      <c r="AG421" t="s">
        <v>1209</v>
      </c>
      <c r="AH421" t="s">
        <v>44</v>
      </c>
      <c r="AI421" t="s">
        <v>44</v>
      </c>
      <c r="AJ421" s="194">
        <v>90.193236815540899</v>
      </c>
    </row>
    <row r="422" spans="1:36">
      <c r="A422" t="s">
        <v>1060</v>
      </c>
      <c r="B422" s="4" t="s">
        <v>42</v>
      </c>
      <c r="C422" s="5">
        <v>44550</v>
      </c>
      <c r="D422" s="5">
        <v>44550</v>
      </c>
      <c r="E422" s="4" t="s">
        <v>312</v>
      </c>
      <c r="F422" s="37" t="s">
        <v>518</v>
      </c>
      <c r="G422" s="67" t="s">
        <v>154</v>
      </c>
      <c r="H422" s="4" t="s">
        <v>437</v>
      </c>
      <c r="I422" s="4">
        <v>10</v>
      </c>
      <c r="J422" s="5">
        <v>44550</v>
      </c>
      <c r="K422" s="4" t="s">
        <v>224</v>
      </c>
      <c r="L422" s="4">
        <v>50</v>
      </c>
      <c r="M422" s="67">
        <v>5</v>
      </c>
      <c r="N422" s="12">
        <v>44552</v>
      </c>
      <c r="O422" s="6">
        <v>28.73019914</v>
      </c>
      <c r="P422" s="6">
        <v>28.765611639999999</v>
      </c>
      <c r="Q422" s="6">
        <v>25.452844469999999</v>
      </c>
      <c r="R422" s="6">
        <v>25.44624035</v>
      </c>
      <c r="T422" s="193">
        <f>IF(O422&lt;'Master Linear Model'!$C$8, (10^((O422-'Master Linear Model'!$B$3)/'Master Linear Model'!$A$3)),('Master Linear Model'!$C$7/2))</f>
        <v>1333.5434739499847</v>
      </c>
      <c r="U422" s="193">
        <f>IF(P422&lt;'Master Linear Model'!$C$8, (10^((P422-'Master Linear Model'!$B$3)/'Master Linear Model'!$A$3)),('Master Linear Model'!$C$7/2))</f>
        <v>1302.3273553631841</v>
      </c>
      <c r="V422" s="194">
        <f t="shared" si="40"/>
        <v>1317.9354146565843</v>
      </c>
      <c r="W422" s="194">
        <f t="shared" si="41"/>
        <v>22.073129135050113</v>
      </c>
      <c r="X422" s="194">
        <f t="shared" si="42"/>
        <v>263.58708293131684</v>
      </c>
      <c r="Y422" s="194">
        <f t="shared" si="43"/>
        <v>4.4146258270100223</v>
      </c>
      <c r="Z422" s="194">
        <f t="shared" si="44"/>
        <v>1317.9354146565843</v>
      </c>
      <c r="AA422" s="194">
        <f t="shared" si="45"/>
        <v>22.073129135050113</v>
      </c>
      <c r="AB422" s="194">
        <f t="shared" si="46"/>
        <v>131793.54146565843</v>
      </c>
      <c r="AC422" s="194">
        <f t="shared" si="47"/>
        <v>2207.3129135050112</v>
      </c>
      <c r="AF422" t="s">
        <v>499</v>
      </c>
      <c r="AG422" t="s">
        <v>1210</v>
      </c>
      <c r="AH422" t="s">
        <v>44</v>
      </c>
      <c r="AI422" t="s">
        <v>44</v>
      </c>
      <c r="AJ422" s="194">
        <v>90.193236815540899</v>
      </c>
    </row>
    <row r="423" spans="1:36">
      <c r="A423" t="s">
        <v>1062</v>
      </c>
      <c r="B423" s="4" t="s">
        <v>42</v>
      </c>
      <c r="C423" s="5">
        <v>44550</v>
      </c>
      <c r="D423" s="5">
        <v>44550</v>
      </c>
      <c r="E423" s="4" t="s">
        <v>312</v>
      </c>
      <c r="F423" s="37" t="s">
        <v>518</v>
      </c>
      <c r="G423" s="67" t="s">
        <v>154</v>
      </c>
      <c r="H423" s="4" t="s">
        <v>437</v>
      </c>
      <c r="I423" s="4">
        <v>10</v>
      </c>
      <c r="J423" s="5">
        <v>44550</v>
      </c>
      <c r="K423" s="4" t="s">
        <v>224</v>
      </c>
      <c r="L423" s="4">
        <v>50</v>
      </c>
      <c r="M423" s="67">
        <v>5</v>
      </c>
      <c r="N423" s="12">
        <v>44552</v>
      </c>
      <c r="O423" s="6">
        <v>30.724528540000001</v>
      </c>
      <c r="P423" s="6">
        <v>30.520044550000001</v>
      </c>
      <c r="Q423" s="6">
        <v>25.472352879999999</v>
      </c>
      <c r="R423" s="6">
        <v>25.381909619999998</v>
      </c>
      <c r="T423" s="193">
        <f>IF(O423&lt;'Master Linear Model'!$C$8, (10^((O423-'Master Linear Model'!$B$3)/'Master Linear Model'!$A$3)),('Master Linear Model'!$C$7/2))</f>
        <v>351.29524849209474</v>
      </c>
      <c r="U423" s="193">
        <f>IF(P423&lt;'Master Linear Model'!$C$8, (10^((P423-'Master Linear Model'!$B$3)/'Master Linear Model'!$A$3)),('Master Linear Model'!$C$7/2))</f>
        <v>402.78477945147648</v>
      </c>
      <c r="V423" s="194">
        <f t="shared" si="40"/>
        <v>377.04001397178558</v>
      </c>
      <c r="W423" s="194">
        <f t="shared" si="41"/>
        <v>36.408596501493506</v>
      </c>
      <c r="X423" s="194">
        <f t="shared" si="42"/>
        <v>75.408002794357117</v>
      </c>
      <c r="Y423" s="194">
        <f t="shared" si="43"/>
        <v>7.2817193002987013</v>
      </c>
      <c r="Z423" s="194">
        <f t="shared" si="44"/>
        <v>377.04001397178558</v>
      </c>
      <c r="AA423" s="194">
        <f t="shared" si="45"/>
        <v>36.408596501493506</v>
      </c>
      <c r="AB423" s="194">
        <f t="shared" si="46"/>
        <v>37704.001397178559</v>
      </c>
      <c r="AC423" s="194">
        <f t="shared" si="47"/>
        <v>3640.8596501493507</v>
      </c>
      <c r="AF423" t="s">
        <v>499</v>
      </c>
      <c r="AG423" t="s">
        <v>1211</v>
      </c>
      <c r="AH423" t="s">
        <v>44</v>
      </c>
      <c r="AI423" t="s">
        <v>44</v>
      </c>
      <c r="AJ423" s="194">
        <v>90.193236815540899</v>
      </c>
    </row>
    <row r="424" spans="1:36">
      <c r="A424" s="160" t="s">
        <v>1064</v>
      </c>
      <c r="B424" s="122" t="s">
        <v>42</v>
      </c>
      <c r="C424" s="123">
        <v>44550</v>
      </c>
      <c r="D424" s="123">
        <v>44550</v>
      </c>
      <c r="E424" s="122" t="s">
        <v>312</v>
      </c>
      <c r="F424" s="163" t="s">
        <v>518</v>
      </c>
      <c r="G424" s="196" t="s">
        <v>154</v>
      </c>
      <c r="H424" s="122" t="s">
        <v>437</v>
      </c>
      <c r="I424" s="122">
        <v>10</v>
      </c>
      <c r="J424" s="123">
        <v>44550</v>
      </c>
      <c r="K424" s="122" t="s">
        <v>224</v>
      </c>
      <c r="L424" s="122">
        <v>50</v>
      </c>
      <c r="M424" s="196">
        <v>5</v>
      </c>
      <c r="N424" s="164">
        <v>44552</v>
      </c>
      <c r="O424" s="150">
        <v>31.02363811</v>
      </c>
      <c r="P424" s="150">
        <v>31.24764274</v>
      </c>
      <c r="Q424" s="150">
        <v>24.77133701</v>
      </c>
      <c r="R424" s="150">
        <v>24.979005999999998</v>
      </c>
      <c r="S424" s="121"/>
      <c r="T424" s="227">
        <f>IF(O424&lt;'Master Linear Model'!$C$8, (10^((O424-'Master Linear Model'!$B$3)/'Master Linear Model'!$A$3)),('Master Linear Model'!$C$7/2))</f>
        <v>287.59651126376036</v>
      </c>
      <c r="U424" s="227">
        <f>IF(P424&lt;'Master Linear Model'!$C$8, (10^((P424-'Master Linear Model'!$B$3)/'Master Linear Model'!$A$3)),('Master Linear Model'!$C$7/2))</f>
        <v>247.57812321459332</v>
      </c>
      <c r="V424" s="228">
        <f t="shared" si="40"/>
        <v>267.58731723917685</v>
      </c>
      <c r="W424" s="228">
        <f t="shared" si="41"/>
        <v>28.297273561720708</v>
      </c>
      <c r="X424" s="228">
        <f t="shared" si="42"/>
        <v>53.517463447835368</v>
      </c>
      <c r="Y424" s="228">
        <f t="shared" si="43"/>
        <v>5.6594547123441412</v>
      </c>
      <c r="Z424" s="228">
        <f t="shared" si="44"/>
        <v>267.58731723917685</v>
      </c>
      <c r="AA424" s="228">
        <f t="shared" si="45"/>
        <v>28.297273561720704</v>
      </c>
      <c r="AB424" s="228">
        <f t="shared" si="46"/>
        <v>26758.731723917685</v>
      </c>
      <c r="AC424" s="228">
        <f t="shared" si="47"/>
        <v>2829.7273561720704</v>
      </c>
      <c r="AD424" s="160"/>
      <c r="AE424" s="160"/>
      <c r="AF424" s="160" t="s">
        <v>499</v>
      </c>
      <c r="AG424" s="160" t="s">
        <v>1212</v>
      </c>
      <c r="AH424" s="160" t="s">
        <v>44</v>
      </c>
      <c r="AI424" s="160" t="s">
        <v>44</v>
      </c>
      <c r="AJ424" s="228">
        <v>90.193236815540899</v>
      </c>
    </row>
    <row r="425" spans="1:36">
      <c r="A425" t="s">
        <v>1047</v>
      </c>
      <c r="B425" s="4" t="s">
        <v>42</v>
      </c>
      <c r="C425" s="5">
        <v>44567</v>
      </c>
      <c r="D425" s="5">
        <v>44567</v>
      </c>
      <c r="E425" s="4" t="s">
        <v>312</v>
      </c>
      <c r="F425" s="4" t="s">
        <v>518</v>
      </c>
      <c r="G425" s="4" t="s">
        <v>154</v>
      </c>
      <c r="H425" s="4" t="s">
        <v>437</v>
      </c>
      <c r="I425" s="4">
        <v>10</v>
      </c>
      <c r="J425" s="5">
        <v>44567</v>
      </c>
      <c r="K425" s="4" t="s">
        <v>224</v>
      </c>
      <c r="L425" s="4">
        <v>60</v>
      </c>
      <c r="M425" s="4">
        <v>5</v>
      </c>
      <c r="N425" s="12">
        <v>44567</v>
      </c>
      <c r="O425" s="4">
        <v>30.26</v>
      </c>
      <c r="P425" s="4">
        <v>30.41</v>
      </c>
      <c r="Q425" s="4">
        <v>26.5</v>
      </c>
      <c r="R425" s="4">
        <v>26.69</v>
      </c>
      <c r="S425" s="10" t="s">
        <v>1213</v>
      </c>
      <c r="T425" s="193">
        <f>IF(O425&lt;'Master Linear Model'!$C$8, (10^((O425-'Master Linear Model'!$B$3)/'Master Linear Model'!$A$3)),('Master Linear Model'!$C$7/2))</f>
        <v>479.30689145735988</v>
      </c>
      <c r="U425" s="193">
        <f>IF(P425&lt;'Master Linear Model'!$C$8, (10^((P425-'Master Linear Model'!$B$3)/'Master Linear Model'!$A$3)),('Master Linear Model'!$C$7/2))</f>
        <v>433.5508192355162</v>
      </c>
      <c r="V425" s="194">
        <f t="shared" ref="V425:V433" si="48">AVERAGE(T425:U425)</f>
        <v>456.42885534643801</v>
      </c>
      <c r="W425" s="194">
        <f t="shared" ref="W425:W433" si="49">STDEV(T425:U425)</f>
        <v>32.354428948527087</v>
      </c>
      <c r="X425" s="194">
        <f t="shared" ref="X425:X433" si="50">V425/M425</f>
        <v>91.285771069287605</v>
      </c>
      <c r="Y425" s="194">
        <f t="shared" ref="Y425:Y433" si="51">W425/M425</f>
        <v>6.4708857897054175</v>
      </c>
      <c r="Z425" s="194">
        <f t="shared" ref="Z425:Z433" si="52">(X425*L425)/I425</f>
        <v>547.71462641572566</v>
      </c>
      <c r="AA425" s="194">
        <f t="shared" ref="AA425:AA433" si="53">(Y425*L425)/I425</f>
        <v>38.825314738232507</v>
      </c>
      <c r="AB425" s="194">
        <f t="shared" ref="AB425:AB433" si="54">Z425*100</f>
        <v>54771.462641572565</v>
      </c>
      <c r="AC425" s="194">
        <f t="shared" ref="AC425:AC433" si="55">AA425*100</f>
        <v>3882.5314738232505</v>
      </c>
      <c r="AF425" t="s">
        <v>523</v>
      </c>
      <c r="AG425" t="s">
        <v>1214</v>
      </c>
      <c r="AH425" t="s">
        <v>44</v>
      </c>
      <c r="AI425" t="s">
        <v>44</v>
      </c>
      <c r="AJ425">
        <v>112.277623555212</v>
      </c>
    </row>
    <row r="426" spans="1:36">
      <c r="A426" t="s">
        <v>1050</v>
      </c>
      <c r="B426" s="4" t="s">
        <v>42</v>
      </c>
      <c r="C426" s="5">
        <v>44567</v>
      </c>
      <c r="D426" s="5">
        <v>44567</v>
      </c>
      <c r="E426" s="4" t="s">
        <v>312</v>
      </c>
      <c r="F426" s="4" t="s">
        <v>518</v>
      </c>
      <c r="G426" s="4" t="s">
        <v>154</v>
      </c>
      <c r="H426" s="4" t="s">
        <v>437</v>
      </c>
      <c r="I426" s="4">
        <v>10</v>
      </c>
      <c r="J426" s="5">
        <v>44567</v>
      </c>
      <c r="K426" s="4" t="s">
        <v>224</v>
      </c>
      <c r="L426" s="4">
        <v>60</v>
      </c>
      <c r="M426" s="4">
        <v>5</v>
      </c>
      <c r="N426" s="12">
        <v>44567</v>
      </c>
      <c r="O426" s="4">
        <v>31.36</v>
      </c>
      <c r="P426" s="4">
        <v>31.38</v>
      </c>
      <c r="Q426" s="4">
        <v>26.36</v>
      </c>
      <c r="R426" s="4">
        <v>26.35</v>
      </c>
      <c r="S426" s="10" t="s">
        <v>1213</v>
      </c>
      <c r="T426" s="193">
        <f>IF(O426&lt;'Master Linear Model'!$C$8, (10^((O426-'Master Linear Model'!$B$3)/'Master Linear Model'!$A$3)),('Master Linear Model'!$C$7/2))</f>
        <v>229.65371993873939</v>
      </c>
      <c r="U426" s="193">
        <f>IF(P426&lt;'Master Linear Model'!$C$8, (10^((P426-'Master Linear Model'!$B$3)/'Master Linear Model'!$A$3)),('Master Linear Model'!$C$7/2))</f>
        <v>226.6019604839789</v>
      </c>
      <c r="V426" s="194">
        <f t="shared" si="48"/>
        <v>228.12784021135914</v>
      </c>
      <c r="W426" s="194">
        <f t="shared" si="49"/>
        <v>2.1579198050113004</v>
      </c>
      <c r="X426" s="194">
        <f t="shared" si="50"/>
        <v>45.62556804227183</v>
      </c>
      <c r="Y426" s="194">
        <f t="shared" si="51"/>
        <v>0.4315839610022601</v>
      </c>
      <c r="Z426" s="194">
        <f t="shared" si="52"/>
        <v>273.75340825363094</v>
      </c>
      <c r="AA426" s="194">
        <f t="shared" si="53"/>
        <v>2.5895037660135607</v>
      </c>
      <c r="AB426" s="194">
        <f t="shared" si="54"/>
        <v>27375.340825363095</v>
      </c>
      <c r="AC426" s="194">
        <f t="shared" si="55"/>
        <v>258.95037660135608</v>
      </c>
      <c r="AF426" t="s">
        <v>523</v>
      </c>
      <c r="AG426" t="s">
        <v>1215</v>
      </c>
      <c r="AH426" t="s">
        <v>44</v>
      </c>
      <c r="AI426" t="s">
        <v>44</v>
      </c>
      <c r="AJ426">
        <v>112.277623555212</v>
      </c>
    </row>
    <row r="427" spans="1:36">
      <c r="A427" t="s">
        <v>1052</v>
      </c>
      <c r="B427" s="4" t="s">
        <v>42</v>
      </c>
      <c r="C427" s="5">
        <v>44567</v>
      </c>
      <c r="D427" s="5">
        <v>44567</v>
      </c>
      <c r="E427" s="4" t="s">
        <v>312</v>
      </c>
      <c r="F427" s="4" t="s">
        <v>518</v>
      </c>
      <c r="G427" s="4" t="s">
        <v>154</v>
      </c>
      <c r="H427" s="4" t="s">
        <v>437</v>
      </c>
      <c r="I427" s="4">
        <v>10</v>
      </c>
      <c r="J427" s="5">
        <v>44567</v>
      </c>
      <c r="K427" s="4" t="s">
        <v>224</v>
      </c>
      <c r="L427" s="4">
        <v>60</v>
      </c>
      <c r="M427" s="4">
        <v>5</v>
      </c>
      <c r="N427" s="12">
        <v>44567</v>
      </c>
      <c r="O427" s="4">
        <v>31.63</v>
      </c>
      <c r="P427" s="4">
        <v>31.61</v>
      </c>
      <c r="Q427" s="4">
        <v>26.93</v>
      </c>
      <c r="R427" s="4">
        <v>26.94</v>
      </c>
      <c r="S427" s="10" t="s">
        <v>522</v>
      </c>
      <c r="T427" s="193">
        <f>IF(O427&lt;'Master Linear Model'!$C$8, (10^((O427-'Master Linear Model'!$B$3)/'Master Linear Model'!$A$3)),('Master Linear Model'!$C$7/2))</f>
        <v>191.70828971312002</v>
      </c>
      <c r="U427" s="193">
        <f>IF(P427&lt;'Master Linear Model'!$C$8, (10^((P427-'Master Linear Model'!$B$3)/'Master Linear Model'!$A$3)),('Master Linear Model'!$C$7/2))</f>
        <v>194.29011903374172</v>
      </c>
      <c r="V427" s="194">
        <f t="shared" si="48"/>
        <v>192.99920437343087</v>
      </c>
      <c r="W427" s="194">
        <f t="shared" si="49"/>
        <v>1.8256290204778565</v>
      </c>
      <c r="X427" s="194">
        <f t="shared" si="50"/>
        <v>38.599840874686173</v>
      </c>
      <c r="Y427" s="194">
        <f t="shared" si="51"/>
        <v>0.36512580409557127</v>
      </c>
      <c r="Z427" s="194">
        <f t="shared" si="52"/>
        <v>231.59904524811705</v>
      </c>
      <c r="AA427" s="194">
        <f t="shared" si="53"/>
        <v>2.1907548245734274</v>
      </c>
      <c r="AB427" s="194">
        <f t="shared" si="54"/>
        <v>23159.904524811704</v>
      </c>
      <c r="AC427" s="194">
        <f t="shared" si="55"/>
        <v>219.07548245734273</v>
      </c>
      <c r="AF427" t="s">
        <v>523</v>
      </c>
      <c r="AG427" t="s">
        <v>1216</v>
      </c>
      <c r="AH427" t="s">
        <v>44</v>
      </c>
      <c r="AI427" t="s">
        <v>44</v>
      </c>
      <c r="AJ427">
        <v>112.277623555212</v>
      </c>
    </row>
    <row r="428" spans="1:36">
      <c r="A428" t="s">
        <v>1054</v>
      </c>
      <c r="B428" s="4" t="s">
        <v>42</v>
      </c>
      <c r="C428" s="5">
        <v>44567</v>
      </c>
      <c r="D428" s="5">
        <v>44567</v>
      </c>
      <c r="E428" s="4" t="s">
        <v>312</v>
      </c>
      <c r="F428" s="4" t="s">
        <v>518</v>
      </c>
      <c r="G428" s="4" t="s">
        <v>154</v>
      </c>
      <c r="H428" s="4" t="s">
        <v>437</v>
      </c>
      <c r="I428" s="4">
        <v>10</v>
      </c>
      <c r="J428" s="5">
        <v>44567</v>
      </c>
      <c r="K428" s="4" t="s">
        <v>224</v>
      </c>
      <c r="L428" s="4">
        <v>60</v>
      </c>
      <c r="M428" s="4">
        <v>5</v>
      </c>
      <c r="N428" s="12">
        <v>44567</v>
      </c>
      <c r="O428" s="4">
        <v>32.44</v>
      </c>
      <c r="P428" s="4">
        <v>32.630000000000003</v>
      </c>
      <c r="Q428" s="4">
        <v>26.22</v>
      </c>
      <c r="R428" s="4">
        <v>26.3</v>
      </c>
      <c r="S428" s="10" t="s">
        <v>522</v>
      </c>
      <c r="T428" s="193">
        <f>IF(O428&lt;'Master Linear Model'!$C$8, (10^((O428-'Master Linear Model'!$B$3)/'Master Linear Model'!$A$3)),('Master Linear Model'!$C$7/2))</f>
        <v>111.51752375601244</v>
      </c>
      <c r="U428" s="193">
        <f>IF(P428&lt;'Master Linear Model'!$C$8, (10^((P428-'Master Linear Model'!$B$3)/'Master Linear Model'!$A$3)),('Master Linear Model'!$C$7/2))</f>
        <v>98.20866602419872</v>
      </c>
      <c r="V428" s="194">
        <f t="shared" si="48"/>
        <v>104.86309489010557</v>
      </c>
      <c r="W428" s="194">
        <f t="shared" si="49"/>
        <v>9.4107835520124929</v>
      </c>
      <c r="X428" s="194">
        <f t="shared" si="50"/>
        <v>20.972618978021114</v>
      </c>
      <c r="Y428" s="194">
        <f t="shared" si="51"/>
        <v>1.8821567104024985</v>
      </c>
      <c r="Z428" s="194">
        <f t="shared" si="52"/>
        <v>125.83571386812669</v>
      </c>
      <c r="AA428" s="194">
        <f t="shared" si="53"/>
        <v>11.292940262414991</v>
      </c>
      <c r="AB428" s="194">
        <f t="shared" si="54"/>
        <v>12583.57138681267</v>
      </c>
      <c r="AC428" s="194">
        <f t="shared" si="55"/>
        <v>1129.2940262414991</v>
      </c>
      <c r="AF428" t="s">
        <v>523</v>
      </c>
      <c r="AG428" t="s">
        <v>1217</v>
      </c>
      <c r="AH428" t="s">
        <v>44</v>
      </c>
      <c r="AI428" t="s">
        <v>44</v>
      </c>
      <c r="AJ428">
        <v>112.277623555212</v>
      </c>
    </row>
    <row r="429" spans="1:36">
      <c r="A429" t="s">
        <v>1056</v>
      </c>
      <c r="B429" s="4" t="s">
        <v>42</v>
      </c>
      <c r="C429" s="5">
        <v>44567</v>
      </c>
      <c r="D429" s="5">
        <v>44567</v>
      </c>
      <c r="E429" s="4" t="s">
        <v>312</v>
      </c>
      <c r="F429" s="4" t="s">
        <v>518</v>
      </c>
      <c r="G429" s="4" t="s">
        <v>154</v>
      </c>
      <c r="H429" s="4" t="s">
        <v>437</v>
      </c>
      <c r="I429" s="4">
        <v>10</v>
      </c>
      <c r="J429" s="5">
        <v>44567</v>
      </c>
      <c r="K429" s="4" t="s">
        <v>224</v>
      </c>
      <c r="L429" s="4">
        <v>60</v>
      </c>
      <c r="M429" s="4">
        <v>5</v>
      </c>
      <c r="N429" s="12">
        <v>44567</v>
      </c>
      <c r="O429" s="4">
        <v>31.67</v>
      </c>
      <c r="P429" s="4">
        <v>31.58</v>
      </c>
      <c r="Q429" s="4">
        <v>26.21</v>
      </c>
      <c r="R429" s="4">
        <v>26.27</v>
      </c>
      <c r="S429" s="10" t="s">
        <v>522</v>
      </c>
      <c r="T429" s="193">
        <f>IF(O429&lt;'Master Linear Model'!$C$8, (10^((O429-'Master Linear Model'!$B$3)/'Master Linear Model'!$A$3)),('Master Linear Model'!$C$7/2))</f>
        <v>186.64710127878851</v>
      </c>
      <c r="U429" s="193">
        <f>IF(P429&lt;'Master Linear Model'!$C$8, (10^((P429-'Master Linear Model'!$B$3)/'Master Linear Model'!$A$3)),('Master Linear Model'!$C$7/2))</f>
        <v>198.22820427735272</v>
      </c>
      <c r="V429" s="194">
        <f t="shared" si="48"/>
        <v>192.43765277807063</v>
      </c>
      <c r="W429" s="194">
        <f t="shared" si="49"/>
        <v>8.189076463904609</v>
      </c>
      <c r="X429" s="194">
        <f t="shared" si="50"/>
        <v>38.487530555614129</v>
      </c>
      <c r="Y429" s="194">
        <f t="shared" si="51"/>
        <v>1.6378152927809217</v>
      </c>
      <c r="Z429" s="194">
        <f t="shared" si="52"/>
        <v>230.92518333368474</v>
      </c>
      <c r="AA429" s="194">
        <f t="shared" si="53"/>
        <v>9.8268917566855301</v>
      </c>
      <c r="AB429" s="194">
        <f t="shared" si="54"/>
        <v>23092.518333368473</v>
      </c>
      <c r="AC429" s="194">
        <f t="shared" si="55"/>
        <v>982.68917566855305</v>
      </c>
      <c r="AF429" t="s">
        <v>523</v>
      </c>
      <c r="AG429" t="s">
        <v>1218</v>
      </c>
      <c r="AH429" t="s">
        <v>44</v>
      </c>
      <c r="AI429" t="s">
        <v>44</v>
      </c>
      <c r="AJ429">
        <v>112.277623555212</v>
      </c>
    </row>
    <row r="430" spans="1:36">
      <c r="A430" t="s">
        <v>1058</v>
      </c>
      <c r="B430" s="4" t="s">
        <v>42</v>
      </c>
      <c r="C430" s="5">
        <v>44567</v>
      </c>
      <c r="D430" s="5">
        <v>44567</v>
      </c>
      <c r="E430" s="4" t="s">
        <v>312</v>
      </c>
      <c r="F430" s="4" t="s">
        <v>518</v>
      </c>
      <c r="G430" s="4" t="s">
        <v>154</v>
      </c>
      <c r="H430" s="4" t="s">
        <v>437</v>
      </c>
      <c r="I430" s="4">
        <v>10</v>
      </c>
      <c r="J430" s="5">
        <v>44567</v>
      </c>
      <c r="K430" s="4" t="s">
        <v>224</v>
      </c>
      <c r="L430" s="4">
        <v>60</v>
      </c>
      <c r="M430" s="4">
        <v>5</v>
      </c>
      <c r="N430" s="12">
        <v>44567</v>
      </c>
      <c r="O430" s="4">
        <v>31.55</v>
      </c>
      <c r="P430" s="4">
        <v>31.55</v>
      </c>
      <c r="Q430" s="4">
        <v>26.39</v>
      </c>
      <c r="R430" s="4">
        <v>26.42</v>
      </c>
      <c r="S430" s="10" t="s">
        <v>522</v>
      </c>
      <c r="T430" s="193">
        <f>IF(O430&lt;'Master Linear Model'!$C$8, (10^((O430-'Master Linear Model'!$B$3)/'Master Linear Model'!$A$3)),('Master Linear Model'!$C$7/2))</f>
        <v>202.2461109522489</v>
      </c>
      <c r="U430" s="193">
        <f>IF(P430&lt;'Master Linear Model'!$C$8, (10^((P430-'Master Linear Model'!$B$3)/'Master Linear Model'!$A$3)),('Master Linear Model'!$C$7/2))</f>
        <v>202.2461109522489</v>
      </c>
      <c r="V430" s="194">
        <f t="shared" si="48"/>
        <v>202.2461109522489</v>
      </c>
      <c r="W430" s="194">
        <f t="shared" si="49"/>
        <v>0</v>
      </c>
      <c r="X430" s="194">
        <f t="shared" si="50"/>
        <v>40.449222190449781</v>
      </c>
      <c r="Y430" s="194">
        <f t="shared" si="51"/>
        <v>0</v>
      </c>
      <c r="Z430" s="194">
        <f t="shared" si="52"/>
        <v>242.6953331426987</v>
      </c>
      <c r="AA430" s="194">
        <f t="shared" si="53"/>
        <v>0</v>
      </c>
      <c r="AB430" s="194">
        <f t="shared" si="54"/>
        <v>24269.533314269869</v>
      </c>
      <c r="AC430" s="194">
        <f t="shared" si="55"/>
        <v>0</v>
      </c>
      <c r="AF430" t="s">
        <v>523</v>
      </c>
      <c r="AG430" t="s">
        <v>1219</v>
      </c>
      <c r="AH430" t="s">
        <v>44</v>
      </c>
      <c r="AI430" t="s">
        <v>44</v>
      </c>
      <c r="AJ430">
        <v>112.277623555212</v>
      </c>
    </row>
    <row r="431" spans="1:36">
      <c r="A431" t="s">
        <v>1060</v>
      </c>
      <c r="B431" s="4" t="s">
        <v>42</v>
      </c>
      <c r="C431" s="5">
        <v>44567</v>
      </c>
      <c r="D431" s="5">
        <v>44567</v>
      </c>
      <c r="E431" s="4" t="s">
        <v>312</v>
      </c>
      <c r="F431" s="4" t="s">
        <v>518</v>
      </c>
      <c r="G431" s="4" t="s">
        <v>154</v>
      </c>
      <c r="H431" s="4" t="s">
        <v>437</v>
      </c>
      <c r="I431" s="4">
        <v>10</v>
      </c>
      <c r="J431" s="5">
        <v>44567</v>
      </c>
      <c r="K431" s="4" t="s">
        <v>224</v>
      </c>
      <c r="L431" s="4">
        <v>60</v>
      </c>
      <c r="M431" s="4">
        <v>5</v>
      </c>
      <c r="N431" s="12">
        <v>44567</v>
      </c>
      <c r="O431" s="4">
        <v>32.369999999999997</v>
      </c>
      <c r="P431" s="4">
        <v>32.479999999999997</v>
      </c>
      <c r="Q431" s="4">
        <v>28.31</v>
      </c>
      <c r="R431" s="4">
        <v>28.72</v>
      </c>
      <c r="S431" s="10" t="s">
        <v>522</v>
      </c>
      <c r="T431" s="193">
        <f>IF(O431&lt;'Master Linear Model'!$C$8, (10^((O431-'Master Linear Model'!$B$3)/'Master Linear Model'!$A$3)),('Master Linear Model'!$C$7/2))</f>
        <v>116.86312434085934</v>
      </c>
      <c r="U431" s="193">
        <f>IF(P431&lt;'Master Linear Model'!$C$8, (10^((P431-'Master Linear Model'!$B$3)/'Master Linear Model'!$A$3)),('Master Linear Model'!$C$7/2))</f>
        <v>108.57340901635371</v>
      </c>
      <c r="V431" s="194">
        <f t="shared" si="48"/>
        <v>112.71826667860653</v>
      </c>
      <c r="W431" s="194">
        <f t="shared" si="49"/>
        <v>5.8617139200639761</v>
      </c>
      <c r="X431" s="194">
        <f t="shared" si="50"/>
        <v>22.543653335721306</v>
      </c>
      <c r="Y431" s="194">
        <f t="shared" si="51"/>
        <v>1.1723427840127951</v>
      </c>
      <c r="Z431" s="194">
        <f t="shared" si="52"/>
        <v>135.26192001432781</v>
      </c>
      <c r="AA431" s="194">
        <f t="shared" si="53"/>
        <v>7.0340567040767707</v>
      </c>
      <c r="AB431" s="194">
        <f t="shared" si="54"/>
        <v>13526.192001432781</v>
      </c>
      <c r="AC431" s="194">
        <f t="shared" si="55"/>
        <v>703.40567040767712</v>
      </c>
      <c r="AF431" t="s">
        <v>523</v>
      </c>
      <c r="AG431" t="s">
        <v>1220</v>
      </c>
      <c r="AH431" t="s">
        <v>44</v>
      </c>
      <c r="AI431" t="s">
        <v>44</v>
      </c>
      <c r="AJ431">
        <v>112.277623555212</v>
      </c>
    </row>
    <row r="432" spans="1:36">
      <c r="A432" t="s">
        <v>1062</v>
      </c>
      <c r="B432" s="4" t="s">
        <v>42</v>
      </c>
      <c r="C432" s="5">
        <v>44567</v>
      </c>
      <c r="D432" s="5">
        <v>44567</v>
      </c>
      <c r="E432" s="4" t="s">
        <v>312</v>
      </c>
      <c r="F432" s="4" t="s">
        <v>518</v>
      </c>
      <c r="G432" s="4" t="s">
        <v>154</v>
      </c>
      <c r="H432" s="4" t="s">
        <v>437</v>
      </c>
      <c r="I432" s="4">
        <v>10</v>
      </c>
      <c r="J432" s="5">
        <v>44567</v>
      </c>
      <c r="K432" s="4" t="s">
        <v>224</v>
      </c>
      <c r="L432" s="4">
        <v>60</v>
      </c>
      <c r="M432" s="4">
        <v>5</v>
      </c>
      <c r="N432" s="12">
        <v>44567</v>
      </c>
      <c r="O432" s="4">
        <v>31.72</v>
      </c>
      <c r="P432" s="4">
        <v>31.76</v>
      </c>
      <c r="Q432" s="4">
        <v>26.38</v>
      </c>
      <c r="R432" s="4">
        <v>26.33</v>
      </c>
      <c r="S432" s="10" t="s">
        <v>522</v>
      </c>
      <c r="T432" s="193">
        <f>IF(O432&lt;'Master Linear Model'!$C$8, (10^((O432-'Master Linear Model'!$B$3)/'Master Linear Model'!$A$3)),('Master Linear Model'!$C$7/2))</f>
        <v>180.50810022979221</v>
      </c>
      <c r="U432" s="193">
        <f>IF(P432&lt;'Master Linear Model'!$C$8, (10^((P432-'Master Linear Model'!$B$3)/'Master Linear Model'!$A$3)),('Master Linear Model'!$C$7/2))</f>
        <v>175.74260203170525</v>
      </c>
      <c r="V432" s="194">
        <f t="shared" si="48"/>
        <v>178.12535113074873</v>
      </c>
      <c r="W432" s="194">
        <f t="shared" si="49"/>
        <v>3.3697160915995621</v>
      </c>
      <c r="X432" s="194">
        <f t="shared" si="50"/>
        <v>35.625070226149745</v>
      </c>
      <c r="Y432" s="194">
        <f t="shared" si="51"/>
        <v>0.67394321831991244</v>
      </c>
      <c r="Z432" s="194">
        <f t="shared" si="52"/>
        <v>213.75042135689847</v>
      </c>
      <c r="AA432" s="194">
        <f t="shared" si="53"/>
        <v>4.0436593099194749</v>
      </c>
      <c r="AB432" s="194">
        <f t="shared" si="54"/>
        <v>21375.042135689848</v>
      </c>
      <c r="AC432" s="194">
        <f t="shared" si="55"/>
        <v>404.36593099194749</v>
      </c>
      <c r="AF432" t="s">
        <v>523</v>
      </c>
      <c r="AG432" t="s">
        <v>1221</v>
      </c>
      <c r="AH432" t="s">
        <v>44</v>
      </c>
      <c r="AI432" t="s">
        <v>44</v>
      </c>
      <c r="AJ432">
        <v>112.277623555212</v>
      </c>
    </row>
    <row r="433" spans="1:36">
      <c r="A433" s="160" t="s">
        <v>1064</v>
      </c>
      <c r="B433" s="122" t="s">
        <v>42</v>
      </c>
      <c r="C433" s="123">
        <v>44567</v>
      </c>
      <c r="D433" s="123">
        <v>44567</v>
      </c>
      <c r="E433" s="122" t="s">
        <v>312</v>
      </c>
      <c r="F433" s="122" t="s">
        <v>518</v>
      </c>
      <c r="G433" s="122" t="s">
        <v>154</v>
      </c>
      <c r="H433" s="122" t="s">
        <v>437</v>
      </c>
      <c r="I433" s="122">
        <v>10</v>
      </c>
      <c r="J433" s="123">
        <v>44567</v>
      </c>
      <c r="K433" s="122" t="s">
        <v>224</v>
      </c>
      <c r="L433" s="122">
        <v>60</v>
      </c>
      <c r="M433" s="122">
        <v>5</v>
      </c>
      <c r="N433" s="164">
        <v>44567</v>
      </c>
      <c r="O433" s="122">
        <v>33.549999999999997</v>
      </c>
      <c r="P433" s="122">
        <v>34.19</v>
      </c>
      <c r="Q433" s="122">
        <v>26.29</v>
      </c>
      <c r="R433" s="122">
        <v>26.37</v>
      </c>
      <c r="S433" s="121" t="s">
        <v>522</v>
      </c>
      <c r="T433" s="227">
        <f>IF(O433&lt;'Master Linear Model'!$C$8, (10^((O433-'Master Linear Model'!$B$3)/'Master Linear Model'!$A$3)),('Master Linear Model'!$C$7/2))</f>
        <v>53.075979512184951</v>
      </c>
      <c r="U433" s="227">
        <f>IF(P433&lt;'Master Linear Model'!$C$8, (10^((P433-'Master Linear Model'!$B$3)/'Master Linear Model'!$A$3)),('Master Linear Model'!$C$7/2))</f>
        <v>34.592641503250391</v>
      </c>
      <c r="V433" s="228">
        <f t="shared" si="48"/>
        <v>43.834310507717674</v>
      </c>
      <c r="W433" s="228">
        <f t="shared" si="49"/>
        <v>13.069693645080669</v>
      </c>
      <c r="X433" s="228">
        <f t="shared" si="50"/>
        <v>8.7668621015435342</v>
      </c>
      <c r="Y433" s="228">
        <f t="shared" si="51"/>
        <v>2.6139387290161338</v>
      </c>
      <c r="Z433" s="228">
        <f t="shared" si="52"/>
        <v>52.601172609261212</v>
      </c>
      <c r="AA433" s="228">
        <f t="shared" si="53"/>
        <v>15.683632374096803</v>
      </c>
      <c r="AB433" s="228">
        <f t="shared" si="54"/>
        <v>5260.1172609261212</v>
      </c>
      <c r="AC433" s="228">
        <f t="shared" si="55"/>
        <v>1568.3632374096803</v>
      </c>
      <c r="AD433" s="160"/>
      <c r="AE433" s="160"/>
      <c r="AF433" s="160" t="s">
        <v>523</v>
      </c>
      <c r="AG433" s="160" t="s">
        <v>1222</v>
      </c>
      <c r="AH433" s="160" t="s">
        <v>44</v>
      </c>
      <c r="AI433" s="160" t="s">
        <v>44</v>
      </c>
      <c r="AJ433" s="160">
        <v>112.277623555212</v>
      </c>
    </row>
    <row r="434" spans="1:36">
      <c r="A434" t="s">
        <v>1047</v>
      </c>
      <c r="B434" s="4" t="s">
        <v>42</v>
      </c>
      <c r="C434" s="5">
        <v>44571</v>
      </c>
      <c r="D434" s="5">
        <v>44571</v>
      </c>
      <c r="E434" s="43" t="s">
        <v>312</v>
      </c>
      <c r="F434" s="43" t="s">
        <v>518</v>
      </c>
      <c r="G434" s="43" t="s">
        <v>154</v>
      </c>
      <c r="H434" s="43" t="s">
        <v>437</v>
      </c>
      <c r="I434" s="43">
        <v>10</v>
      </c>
      <c r="J434" s="19">
        <v>44571</v>
      </c>
      <c r="K434" s="43" t="s">
        <v>224</v>
      </c>
      <c r="L434" s="43">
        <v>44</v>
      </c>
      <c r="M434" s="43">
        <v>5</v>
      </c>
      <c r="N434" s="12">
        <v>44573</v>
      </c>
      <c r="O434" s="6">
        <v>32.414577960000003</v>
      </c>
      <c r="P434" s="6">
        <v>33.170361450000001</v>
      </c>
      <c r="Q434" s="6">
        <v>25.260469669999999</v>
      </c>
      <c r="R434" s="6">
        <v>25.894165269999998</v>
      </c>
      <c r="T434" s="193">
        <f>IF(O434&lt;'Master Linear Model'!$C$8, (10^((O434-'Master Linear Model'!$B$3)/'Master Linear Model'!$A$3)),('Master Linear Model'!$C$7/2))</f>
        <v>113.43001597220361</v>
      </c>
      <c r="U434" s="193">
        <f>IF(P434&lt;'Master Linear Model'!$C$8, (10^((P434-'Master Linear Model'!$B$3)/'Master Linear Model'!$A$3)),('Master Linear Model'!$C$7/2))</f>
        <v>68.419458148363503</v>
      </c>
      <c r="V434" s="194">
        <f t="shared" ref="V434:V442" si="56">AVERAGE(T434:U434)</f>
        <v>90.924737060283547</v>
      </c>
      <c r="W434" s="194">
        <f t="shared" ref="W434:W442" si="57">STDEV(T434:U434)</f>
        <v>31.827270662226567</v>
      </c>
      <c r="X434" s="194">
        <f t="shared" ref="X434:X442" si="58">V434/M434</f>
        <v>18.184947412056708</v>
      </c>
      <c r="Y434" s="194">
        <f t="shared" ref="Y434:Y442" si="59">W434/M434</f>
        <v>6.3654541324453131</v>
      </c>
      <c r="Z434" s="194">
        <f t="shared" ref="Z434:Z442" si="60">(X434*L434)/I434</f>
        <v>80.013768613049507</v>
      </c>
      <c r="AA434" s="194">
        <f t="shared" ref="AA434:AA442" si="61">(Y434*L434)/I434</f>
        <v>28.007998182759376</v>
      </c>
      <c r="AB434" s="194">
        <f t="shared" ref="AB434:AB442" si="62">Z434*100</f>
        <v>8001.3768613049506</v>
      </c>
      <c r="AC434" s="194">
        <f t="shared" ref="AC434:AC442" si="63">AA434*100</f>
        <v>2800.7998182759375</v>
      </c>
      <c r="AF434" t="s">
        <v>531</v>
      </c>
      <c r="AG434" t="s">
        <v>1223</v>
      </c>
      <c r="AH434" t="s">
        <v>44</v>
      </c>
      <c r="AI434" t="s">
        <v>44</v>
      </c>
      <c r="AJ434">
        <v>95.500500677912498</v>
      </c>
    </row>
    <row r="435" spans="1:36">
      <c r="A435" t="s">
        <v>1050</v>
      </c>
      <c r="B435" s="4" t="s">
        <v>42</v>
      </c>
      <c r="C435" s="5">
        <v>44571</v>
      </c>
      <c r="D435" s="5">
        <v>44571</v>
      </c>
      <c r="E435" s="43" t="s">
        <v>312</v>
      </c>
      <c r="F435" s="43" t="s">
        <v>518</v>
      </c>
      <c r="G435" s="43" t="s">
        <v>154</v>
      </c>
      <c r="H435" s="43" t="s">
        <v>437</v>
      </c>
      <c r="I435" s="43">
        <v>10</v>
      </c>
      <c r="J435" s="19">
        <v>44571</v>
      </c>
      <c r="K435" s="43" t="s">
        <v>224</v>
      </c>
      <c r="L435" s="43">
        <v>48</v>
      </c>
      <c r="M435" s="43">
        <v>5</v>
      </c>
      <c r="N435" s="12">
        <v>44573</v>
      </c>
      <c r="O435" s="6">
        <v>32.744249340000003</v>
      </c>
      <c r="P435" s="6">
        <v>33.034643670000001</v>
      </c>
      <c r="Q435" s="6">
        <v>25.726104230000001</v>
      </c>
      <c r="R435" s="6">
        <v>26.011127380000001</v>
      </c>
      <c r="T435" s="193">
        <f>IF(O435&lt;'Master Linear Model'!$C$8, (10^((O435-'Master Linear Model'!$B$3)/'Master Linear Model'!$A$3)),('Master Linear Model'!$C$7/2))</f>
        <v>90.983239868120961</v>
      </c>
      <c r="U435" s="193">
        <f>IF(P435&lt;'Master Linear Model'!$C$8, (10^((P435-'Master Linear Model'!$B$3)/'Master Linear Model'!$A$3)),('Master Linear Model'!$C$7/2))</f>
        <v>74.921150014244034</v>
      </c>
      <c r="V435" s="194">
        <f t="shared" si="56"/>
        <v>82.952194941182498</v>
      </c>
      <c r="W435" s="194">
        <f t="shared" si="57"/>
        <v>11.357612655704017</v>
      </c>
      <c r="X435" s="194">
        <f t="shared" si="58"/>
        <v>16.5904389882365</v>
      </c>
      <c r="Y435" s="194">
        <f t="shared" si="59"/>
        <v>2.2715225311408034</v>
      </c>
      <c r="Z435" s="194">
        <f t="shared" si="60"/>
        <v>79.634107143535203</v>
      </c>
      <c r="AA435" s="194">
        <f t="shared" si="61"/>
        <v>10.903308149475857</v>
      </c>
      <c r="AB435" s="194">
        <f t="shared" si="62"/>
        <v>7963.4107143535202</v>
      </c>
      <c r="AC435" s="194">
        <f t="shared" si="63"/>
        <v>1090.3308149475856</v>
      </c>
      <c r="AF435" t="s">
        <v>531</v>
      </c>
      <c r="AG435" t="s">
        <v>1224</v>
      </c>
      <c r="AH435" t="s">
        <v>44</v>
      </c>
      <c r="AI435" t="s">
        <v>44</v>
      </c>
      <c r="AJ435">
        <v>95.500500677912498</v>
      </c>
    </row>
    <row r="436" spans="1:36">
      <c r="A436" t="s">
        <v>1052</v>
      </c>
      <c r="B436" s="4" t="s">
        <v>42</v>
      </c>
      <c r="C436" s="5">
        <v>44571</v>
      </c>
      <c r="D436" s="5">
        <v>44571</v>
      </c>
      <c r="E436" s="43" t="s">
        <v>312</v>
      </c>
      <c r="F436" s="43" t="s">
        <v>518</v>
      </c>
      <c r="G436" s="43" t="s">
        <v>154</v>
      </c>
      <c r="H436" s="43" t="s">
        <v>437</v>
      </c>
      <c r="I436" s="43">
        <v>10</v>
      </c>
      <c r="J436" s="19">
        <v>44571</v>
      </c>
      <c r="K436" s="43" t="s">
        <v>224</v>
      </c>
      <c r="L436" s="43">
        <v>42</v>
      </c>
      <c r="M436" s="43">
        <v>5</v>
      </c>
      <c r="N436" s="12">
        <v>44573</v>
      </c>
      <c r="O436" s="6">
        <v>32.036009800000002</v>
      </c>
      <c r="P436" s="6">
        <v>31.927757</v>
      </c>
      <c r="Q436" s="6">
        <v>25.42138074</v>
      </c>
      <c r="R436" s="6">
        <v>25.589624130000001</v>
      </c>
      <c r="T436" s="193">
        <f>IF(O436&lt;'Master Linear Model'!$C$8, (10^((O436-'Master Linear Model'!$B$3)/'Master Linear Model'!$A$3)),('Master Linear Model'!$C$7/2))</f>
        <v>146.11630027241898</v>
      </c>
      <c r="U436" s="193">
        <f>IF(P436&lt;'Master Linear Model'!$C$8, (10^((P436-'Master Linear Model'!$B$3)/'Master Linear Model'!$A$3)),('Master Linear Model'!$C$7/2))</f>
        <v>157.08877029554151</v>
      </c>
      <c r="V436" s="194">
        <f t="shared" si="56"/>
        <v>151.60253528398025</v>
      </c>
      <c r="W436" s="194">
        <f t="shared" si="57"/>
        <v>7.7587079597160518</v>
      </c>
      <c r="X436" s="194">
        <f t="shared" si="58"/>
        <v>30.32050705679605</v>
      </c>
      <c r="Y436" s="194">
        <f t="shared" si="59"/>
        <v>1.5517415919432103</v>
      </c>
      <c r="Z436" s="194">
        <f t="shared" si="60"/>
        <v>127.3461296385434</v>
      </c>
      <c r="AA436" s="194">
        <f t="shared" si="61"/>
        <v>6.5173146861614821</v>
      </c>
      <c r="AB436" s="194">
        <f t="shared" si="62"/>
        <v>12734.612963854341</v>
      </c>
      <c r="AC436" s="194">
        <f t="shared" si="63"/>
        <v>651.73146861614816</v>
      </c>
      <c r="AF436" t="s">
        <v>531</v>
      </c>
      <c r="AG436" t="s">
        <v>1225</v>
      </c>
      <c r="AH436" t="s">
        <v>44</v>
      </c>
      <c r="AI436" t="s">
        <v>44</v>
      </c>
      <c r="AJ436">
        <v>95.500500677912498</v>
      </c>
    </row>
    <row r="437" spans="1:36">
      <c r="A437" t="s">
        <v>1054</v>
      </c>
      <c r="B437" s="4" t="s">
        <v>42</v>
      </c>
      <c r="C437" s="5">
        <v>44571</v>
      </c>
      <c r="D437" s="5">
        <v>44571</v>
      </c>
      <c r="E437" s="43" t="s">
        <v>312</v>
      </c>
      <c r="F437" s="43" t="s">
        <v>518</v>
      </c>
      <c r="G437" s="43" t="s">
        <v>154</v>
      </c>
      <c r="H437" s="43" t="s">
        <v>437</v>
      </c>
      <c r="I437" s="43">
        <v>10</v>
      </c>
      <c r="J437" s="19">
        <v>44571</v>
      </c>
      <c r="K437" s="43" t="s">
        <v>224</v>
      </c>
      <c r="L437" s="43">
        <v>46</v>
      </c>
      <c r="M437" s="43">
        <v>5</v>
      </c>
      <c r="N437" s="12">
        <v>44573</v>
      </c>
      <c r="O437" s="6">
        <v>33.738408020000001</v>
      </c>
      <c r="P437" s="6">
        <v>34.057973099999998</v>
      </c>
      <c r="Q437" s="6">
        <v>25.044056779999998</v>
      </c>
      <c r="R437" s="6">
        <v>25.007560389999998</v>
      </c>
      <c r="T437" s="193">
        <f>IF(O437&lt;'Master Linear Model'!$C$8, (10^((O437-'Master Linear Model'!$B$3)/'Master Linear Model'!$A$3)),('Master Linear Model'!$C$7/2))</f>
        <v>46.791521633697954</v>
      </c>
      <c r="U437" s="193">
        <f>IF(P437&lt;'Master Linear Model'!$C$8, (10^((P437-'Master Linear Model'!$B$3)/'Master Linear Model'!$A$3)),('Master Linear Model'!$C$7/2))</f>
        <v>37.786473552124043</v>
      </c>
      <c r="V437" s="194">
        <f t="shared" si="56"/>
        <v>42.288997592911002</v>
      </c>
      <c r="W437" s="194">
        <f t="shared" si="57"/>
        <v>6.3675305633917993</v>
      </c>
      <c r="X437" s="194">
        <f t="shared" si="58"/>
        <v>8.4577995185822008</v>
      </c>
      <c r="Y437" s="194">
        <f t="shared" si="59"/>
        <v>1.2735061126783598</v>
      </c>
      <c r="Z437" s="194">
        <f t="shared" si="60"/>
        <v>38.905877785478125</v>
      </c>
      <c r="AA437" s="194">
        <f t="shared" si="61"/>
        <v>5.8581281183204554</v>
      </c>
      <c r="AB437" s="194">
        <f t="shared" si="62"/>
        <v>3890.5877785478124</v>
      </c>
      <c r="AC437" s="194">
        <f t="shared" si="63"/>
        <v>585.81281183204555</v>
      </c>
      <c r="AF437" t="s">
        <v>531</v>
      </c>
      <c r="AG437" t="s">
        <v>1226</v>
      </c>
      <c r="AH437" t="s">
        <v>44</v>
      </c>
      <c r="AI437" t="s">
        <v>44</v>
      </c>
      <c r="AJ437">
        <v>95.500500677912498</v>
      </c>
    </row>
    <row r="438" spans="1:36">
      <c r="A438" t="s">
        <v>1056</v>
      </c>
      <c r="B438" s="4" t="s">
        <v>42</v>
      </c>
      <c r="C438" s="5">
        <v>44571</v>
      </c>
      <c r="D438" s="5">
        <v>44571</v>
      </c>
      <c r="E438" s="43" t="s">
        <v>312</v>
      </c>
      <c r="F438" s="43" t="s">
        <v>518</v>
      </c>
      <c r="G438" s="43" t="s">
        <v>154</v>
      </c>
      <c r="H438" s="43" t="s">
        <v>437</v>
      </c>
      <c r="I438" s="43">
        <v>10</v>
      </c>
      <c r="J438" s="19">
        <v>44571</v>
      </c>
      <c r="K438" s="43" t="s">
        <v>224</v>
      </c>
      <c r="L438" s="43">
        <v>42</v>
      </c>
      <c r="M438" s="43">
        <v>5</v>
      </c>
      <c r="N438" s="12">
        <v>44573</v>
      </c>
      <c r="O438" s="6">
        <v>31.752238949999999</v>
      </c>
      <c r="P438" s="6">
        <v>32.114238350000001</v>
      </c>
      <c r="Q438" s="6">
        <v>23.07335454</v>
      </c>
      <c r="R438" s="6">
        <v>23.407560709999998</v>
      </c>
      <c r="T438" s="193">
        <f>IF(O438&lt;'Master Linear Model'!$C$8, (10^((O438-'Master Linear Model'!$B$3)/'Master Linear Model'!$A$3)),('Master Linear Model'!$C$7/2))</f>
        <v>176.65729169264191</v>
      </c>
      <c r="U438" s="193">
        <f>IF(P438&lt;'Master Linear Model'!$C$8, (10^((P438-'Master Linear Model'!$B$3)/'Master Linear Model'!$A$3)),('Master Linear Model'!$C$7/2))</f>
        <v>138.66727179527464</v>
      </c>
      <c r="V438" s="194">
        <f t="shared" si="56"/>
        <v>157.66228174395826</v>
      </c>
      <c r="W438" s="194">
        <f t="shared" si="57"/>
        <v>26.863000686840333</v>
      </c>
      <c r="X438" s="194">
        <f t="shared" si="58"/>
        <v>31.532456348791651</v>
      </c>
      <c r="Y438" s="194">
        <f t="shared" si="59"/>
        <v>5.3726001373680665</v>
      </c>
      <c r="Z438" s="194">
        <f t="shared" si="60"/>
        <v>132.43631666492493</v>
      </c>
      <c r="AA438" s="194">
        <f t="shared" si="61"/>
        <v>22.56492057694588</v>
      </c>
      <c r="AB438" s="194">
        <f t="shared" si="62"/>
        <v>13243.631666492493</v>
      </c>
      <c r="AC438" s="194">
        <f t="shared" si="63"/>
        <v>2256.4920576945879</v>
      </c>
      <c r="AF438" t="s">
        <v>531</v>
      </c>
      <c r="AG438" t="s">
        <v>1227</v>
      </c>
      <c r="AH438" t="s">
        <v>44</v>
      </c>
      <c r="AI438" t="s">
        <v>44</v>
      </c>
      <c r="AJ438">
        <v>95.500500677912498</v>
      </c>
    </row>
    <row r="439" spans="1:36">
      <c r="A439" t="s">
        <v>1058</v>
      </c>
      <c r="B439" s="4" t="s">
        <v>42</v>
      </c>
      <c r="C439" s="5">
        <v>44571</v>
      </c>
      <c r="D439" s="5">
        <v>44571</v>
      </c>
      <c r="E439" s="43" t="s">
        <v>312</v>
      </c>
      <c r="F439" s="43" t="s">
        <v>518</v>
      </c>
      <c r="G439" s="43" t="s">
        <v>154</v>
      </c>
      <c r="H439" s="43" t="s">
        <v>437</v>
      </c>
      <c r="I439" s="43">
        <v>10</v>
      </c>
      <c r="J439" s="19">
        <v>44571</v>
      </c>
      <c r="K439" s="43" t="s">
        <v>224</v>
      </c>
      <c r="L439" s="43">
        <v>44</v>
      </c>
      <c r="M439" s="43">
        <v>5</v>
      </c>
      <c r="N439" s="12">
        <v>44573</v>
      </c>
      <c r="O439" s="6">
        <v>32.229918210000001</v>
      </c>
      <c r="P439" s="6">
        <v>31.939493450000001</v>
      </c>
      <c r="Q439" s="6">
        <v>25.48942074</v>
      </c>
      <c r="R439" s="6">
        <v>25.253980940000002</v>
      </c>
      <c r="T439" s="193">
        <f>IF(O439&lt;'Master Linear Model'!$C$8, (10^((O439-'Master Linear Model'!$B$3)/'Master Linear Model'!$A$3)),('Master Linear Model'!$C$7/2))</f>
        <v>128.34235485896417</v>
      </c>
      <c r="U439" s="193">
        <f>IF(P439&lt;'Master Linear Model'!$C$8, (10^((P439-'Master Linear Model'!$B$3)/'Master Linear Model'!$A$3)),('Master Linear Model'!$C$7/2))</f>
        <v>155.86040699674385</v>
      </c>
      <c r="V439" s="194">
        <f t="shared" si="56"/>
        <v>142.101380927854</v>
      </c>
      <c r="W439" s="194">
        <f t="shared" si="57"/>
        <v>19.45820127166898</v>
      </c>
      <c r="X439" s="194">
        <f t="shared" si="58"/>
        <v>28.420276185570799</v>
      </c>
      <c r="Y439" s="194">
        <f t="shared" si="59"/>
        <v>3.891640254333796</v>
      </c>
      <c r="Z439" s="194">
        <f t="shared" si="60"/>
        <v>125.04921521651151</v>
      </c>
      <c r="AA439" s="194">
        <f t="shared" si="61"/>
        <v>17.123217119068702</v>
      </c>
      <c r="AB439" s="194">
        <f t="shared" si="62"/>
        <v>12504.921521651151</v>
      </c>
      <c r="AC439" s="194">
        <f t="shared" si="63"/>
        <v>1712.3217119068702</v>
      </c>
      <c r="AF439" t="s">
        <v>531</v>
      </c>
      <c r="AG439" t="s">
        <v>1228</v>
      </c>
      <c r="AH439" t="s">
        <v>44</v>
      </c>
      <c r="AI439" t="s">
        <v>44</v>
      </c>
      <c r="AJ439">
        <v>95.500500677912498</v>
      </c>
    </row>
    <row r="440" spans="1:36">
      <c r="A440" t="s">
        <v>1060</v>
      </c>
      <c r="B440" s="4" t="s">
        <v>42</v>
      </c>
      <c r="C440" s="5">
        <v>44571</v>
      </c>
      <c r="D440" s="5">
        <v>44571</v>
      </c>
      <c r="E440" s="43" t="s">
        <v>312</v>
      </c>
      <c r="F440" s="43" t="s">
        <v>518</v>
      </c>
      <c r="G440" s="43" t="s">
        <v>154</v>
      </c>
      <c r="H440" s="43" t="s">
        <v>437</v>
      </c>
      <c r="I440" s="43">
        <v>10</v>
      </c>
      <c r="J440" s="19">
        <v>44571</v>
      </c>
      <c r="K440" s="43" t="s">
        <v>224</v>
      </c>
      <c r="L440" s="43">
        <v>45</v>
      </c>
      <c r="M440" s="43">
        <v>5</v>
      </c>
      <c r="N440" s="12">
        <v>44573</v>
      </c>
      <c r="O440" s="6">
        <v>32.376776829999997</v>
      </c>
      <c r="P440" s="6">
        <v>32.3445173</v>
      </c>
      <c r="Q440" s="6">
        <v>26.197801630000001</v>
      </c>
      <c r="R440" s="6">
        <v>25.914432229999999</v>
      </c>
      <c r="T440" s="193">
        <f>IF(O440&lt;'Master Linear Model'!$C$8, (10^((O440-'Master Linear Model'!$B$3)/'Master Linear Model'!$A$3)),('Master Linear Model'!$C$7/2))</f>
        <v>116.33459555865443</v>
      </c>
      <c r="U440" s="193">
        <f>IF(P440&lt;'Master Linear Model'!$C$8, (10^((P440-'Master Linear Model'!$B$3)/'Master Linear Model'!$A$3)),('Master Linear Model'!$C$7/2))</f>
        <v>118.87211506353268</v>
      </c>
      <c r="V440" s="194">
        <f t="shared" si="56"/>
        <v>117.60335531109355</v>
      </c>
      <c r="W440" s="194">
        <f t="shared" si="57"/>
        <v>1.7942972492925391</v>
      </c>
      <c r="X440" s="194">
        <f t="shared" si="58"/>
        <v>23.52067106221871</v>
      </c>
      <c r="Y440" s="194">
        <f t="shared" si="59"/>
        <v>0.35885944985850782</v>
      </c>
      <c r="Z440" s="194">
        <f t="shared" si="60"/>
        <v>105.8430197799842</v>
      </c>
      <c r="AA440" s="194">
        <f t="shared" si="61"/>
        <v>1.6148675243632851</v>
      </c>
      <c r="AB440" s="194">
        <f t="shared" si="62"/>
        <v>10584.301977998421</v>
      </c>
      <c r="AC440" s="194">
        <f t="shared" si="63"/>
        <v>161.48675243632852</v>
      </c>
      <c r="AF440" t="s">
        <v>531</v>
      </c>
      <c r="AG440" t="s">
        <v>1229</v>
      </c>
      <c r="AH440" t="s">
        <v>44</v>
      </c>
      <c r="AI440" t="s">
        <v>44</v>
      </c>
      <c r="AJ440">
        <v>95.500500677912498</v>
      </c>
    </row>
    <row r="441" spans="1:36">
      <c r="A441" t="s">
        <v>1062</v>
      </c>
      <c r="B441" s="4" t="s">
        <v>42</v>
      </c>
      <c r="C441" s="5">
        <v>44571</v>
      </c>
      <c r="D441" s="5">
        <v>44571</v>
      </c>
      <c r="E441" s="43" t="s">
        <v>312</v>
      </c>
      <c r="F441" s="43" t="s">
        <v>518</v>
      </c>
      <c r="G441" s="43" t="s">
        <v>154</v>
      </c>
      <c r="H441" s="43" t="s">
        <v>437</v>
      </c>
      <c r="I441" s="43">
        <v>10</v>
      </c>
      <c r="J441" s="19">
        <v>44571</v>
      </c>
      <c r="K441" s="43" t="s">
        <v>224</v>
      </c>
      <c r="L441" s="43">
        <v>42</v>
      </c>
      <c r="M441" s="43">
        <v>5</v>
      </c>
      <c r="N441" s="12">
        <v>44573</v>
      </c>
      <c r="O441" s="6">
        <v>32.608340820000002</v>
      </c>
      <c r="P441" s="6">
        <v>32.752676749999999</v>
      </c>
      <c r="Q441" s="6">
        <v>24.92868219</v>
      </c>
      <c r="R441" s="6">
        <v>25.600987119999999</v>
      </c>
      <c r="T441" s="193">
        <f>IF(O441&lt;'Master Linear Model'!$C$8, (10^((O441-'Master Linear Model'!$B$3)/'Master Linear Model'!$A$3)),('Master Linear Model'!$C$7/2))</f>
        <v>99.641810621596179</v>
      </c>
      <c r="U441" s="193">
        <f>IF(P441&lt;'Master Linear Model'!$C$8, (10^((P441-'Master Linear Model'!$B$3)/'Master Linear Model'!$A$3)),('Master Linear Model'!$C$7/2))</f>
        <v>90.471816529260991</v>
      </c>
      <c r="V441" s="194">
        <f t="shared" si="56"/>
        <v>95.056813575428578</v>
      </c>
      <c r="W441" s="194">
        <f t="shared" si="57"/>
        <v>6.4841650061307909</v>
      </c>
      <c r="X441" s="194">
        <f t="shared" si="58"/>
        <v>19.011362715085717</v>
      </c>
      <c r="Y441" s="194">
        <f t="shared" si="59"/>
        <v>1.2968330012261582</v>
      </c>
      <c r="Z441" s="194">
        <f t="shared" si="60"/>
        <v>79.847723403360007</v>
      </c>
      <c r="AA441" s="194">
        <f t="shared" si="61"/>
        <v>5.446698605149864</v>
      </c>
      <c r="AB441" s="194">
        <f t="shared" si="62"/>
        <v>7984.7723403360005</v>
      </c>
      <c r="AC441" s="194">
        <f t="shared" si="63"/>
        <v>544.66986051498645</v>
      </c>
      <c r="AF441" t="s">
        <v>531</v>
      </c>
      <c r="AG441" t="s">
        <v>1230</v>
      </c>
      <c r="AH441" t="s">
        <v>44</v>
      </c>
      <c r="AI441" t="s">
        <v>44</v>
      </c>
      <c r="AJ441">
        <v>95.500500677912498</v>
      </c>
    </row>
    <row r="442" spans="1:36">
      <c r="A442" s="160" t="s">
        <v>1064</v>
      </c>
      <c r="B442" s="122" t="s">
        <v>42</v>
      </c>
      <c r="C442" s="123">
        <v>44571</v>
      </c>
      <c r="D442" s="123">
        <v>44571</v>
      </c>
      <c r="E442" s="161" t="s">
        <v>312</v>
      </c>
      <c r="F442" s="161" t="s">
        <v>518</v>
      </c>
      <c r="G442" s="161" t="s">
        <v>154</v>
      </c>
      <c r="H442" s="161" t="s">
        <v>437</v>
      </c>
      <c r="I442" s="161">
        <v>10</v>
      </c>
      <c r="J442" s="162">
        <v>44571</v>
      </c>
      <c r="K442" s="161" t="s">
        <v>224</v>
      </c>
      <c r="L442" s="161">
        <v>48</v>
      </c>
      <c r="M442" s="161">
        <v>5</v>
      </c>
      <c r="N442" s="164">
        <v>44573</v>
      </c>
      <c r="O442" s="150">
        <v>36.487831100000001</v>
      </c>
      <c r="P442" s="150">
        <v>37.491214249999999</v>
      </c>
      <c r="Q442" s="232">
        <v>26.454120589999999</v>
      </c>
      <c r="R442" s="232">
        <v>26.684373000000001</v>
      </c>
      <c r="S442" s="121"/>
      <c r="T442" s="227">
        <f>IF(O442&lt;'Master Linear Model'!$C$8, (10^((O442-'Master Linear Model'!$B$3)/'Master Linear Model'!$A$3)),('Master Linear Model'!$C$7/2))</f>
        <v>5</v>
      </c>
      <c r="U442" s="227">
        <f>IF(P442&lt;'Master Linear Model'!$C$8, (10^((P442-'Master Linear Model'!$B$3)/'Master Linear Model'!$A$3)),('Master Linear Model'!$C$7/2))</f>
        <v>5</v>
      </c>
      <c r="V442" s="228">
        <f t="shared" si="56"/>
        <v>5</v>
      </c>
      <c r="W442" s="228">
        <f t="shared" si="57"/>
        <v>0</v>
      </c>
      <c r="X442" s="228">
        <f t="shared" si="58"/>
        <v>1</v>
      </c>
      <c r="Y442" s="228">
        <f t="shared" si="59"/>
        <v>0</v>
      </c>
      <c r="Z442" s="228">
        <f t="shared" si="60"/>
        <v>4.8</v>
      </c>
      <c r="AA442" s="228">
        <f t="shared" si="61"/>
        <v>0</v>
      </c>
      <c r="AB442" s="228">
        <f t="shared" si="62"/>
        <v>480</v>
      </c>
      <c r="AC442" s="228">
        <f t="shared" si="63"/>
        <v>0</v>
      </c>
      <c r="AD442" s="160"/>
      <c r="AE442" s="160"/>
      <c r="AF442" s="160" t="s">
        <v>531</v>
      </c>
      <c r="AG442" s="160" t="s">
        <v>1231</v>
      </c>
      <c r="AH442" s="160" t="s">
        <v>44</v>
      </c>
      <c r="AI442" s="160" t="s">
        <v>44</v>
      </c>
      <c r="AJ442" s="160">
        <v>95.500500677912498</v>
      </c>
    </row>
    <row r="443" spans="1:36">
      <c r="A443" t="s">
        <v>1047</v>
      </c>
      <c r="B443" s="4" t="s">
        <v>42</v>
      </c>
      <c r="C443" s="5">
        <v>44579</v>
      </c>
      <c r="D443" s="5">
        <v>44579</v>
      </c>
      <c r="E443" s="43" t="s">
        <v>312</v>
      </c>
      <c r="F443" s="4" t="s">
        <v>518</v>
      </c>
      <c r="G443" s="4" t="s">
        <v>154</v>
      </c>
      <c r="H443" s="4" t="s">
        <v>437</v>
      </c>
      <c r="I443" s="4">
        <v>10</v>
      </c>
      <c r="J443" s="5">
        <v>44579</v>
      </c>
      <c r="K443" s="4" t="s">
        <v>224</v>
      </c>
      <c r="L443" s="4">
        <v>44.3</v>
      </c>
      <c r="M443" s="4">
        <v>5</v>
      </c>
      <c r="N443" s="12">
        <v>44580</v>
      </c>
      <c r="O443" s="6">
        <v>35.014850629999998</v>
      </c>
      <c r="P443" s="6">
        <v>34.626306890000002</v>
      </c>
      <c r="Q443" s="6">
        <v>28.261923280000001</v>
      </c>
      <c r="R443" s="6">
        <v>27.847210059999998</v>
      </c>
      <c r="T443" s="193">
        <f>IF(O443&lt;'Master Linear Model'!$C$8, (10^((O443-'Master Linear Model'!$B$3)/'Master Linear Model'!$A$3)),('Master Linear Model'!$C$7/2))</f>
        <v>19.923790901026251</v>
      </c>
      <c r="U443" s="193">
        <f>IF(P443&lt;'Master Linear Model'!$C$8, (10^((P443-'Master Linear Model'!$B$3)/'Master Linear Model'!$A$3)),('Master Linear Model'!$C$7/2))</f>
        <v>25.836903677773339</v>
      </c>
      <c r="V443" s="194">
        <f t="shared" ref="V443:V451" si="64">AVERAGE(T443:U443)</f>
        <v>22.880347289399793</v>
      </c>
      <c r="W443" s="194">
        <f t="shared" ref="W443:W451" si="65">STDEV(T443:U443)</f>
        <v>4.1812021423586847</v>
      </c>
      <c r="X443" s="194">
        <f t="shared" ref="X443:X451" si="66">V443/M443</f>
        <v>4.5760694578799583</v>
      </c>
      <c r="Y443" s="194">
        <f t="shared" ref="Y443:Y451" si="67">W443/M443</f>
        <v>0.83624042847173696</v>
      </c>
      <c r="Z443" s="194">
        <f>(X443*L443)/I443</f>
        <v>20.271987698408214</v>
      </c>
      <c r="AA443" s="194">
        <f t="shared" ref="AA443:AA451" si="68">(Y443*L443)/I443</f>
        <v>3.7045450981297945</v>
      </c>
      <c r="AB443" s="194">
        <f t="shared" ref="AB443:AB451" si="69">Z443*100</f>
        <v>2027.1987698408213</v>
      </c>
      <c r="AC443" s="194">
        <f t="shared" ref="AC443:AC451" si="70">AA443*100</f>
        <v>370.45450981297944</v>
      </c>
      <c r="AF443" t="s">
        <v>565</v>
      </c>
      <c r="AG443" t="s">
        <v>1232</v>
      </c>
      <c r="AH443" t="s">
        <v>44</v>
      </c>
      <c r="AI443" t="s">
        <v>44</v>
      </c>
      <c r="AJ443">
        <v>101.39814703087499</v>
      </c>
    </row>
    <row r="444" spans="1:36">
      <c r="A444" t="s">
        <v>1050</v>
      </c>
      <c r="B444" s="4" t="s">
        <v>42</v>
      </c>
      <c r="C444" s="5">
        <v>44579</v>
      </c>
      <c r="D444" s="5">
        <v>44579</v>
      </c>
      <c r="E444" s="43" t="s">
        <v>312</v>
      </c>
      <c r="F444" s="4" t="s">
        <v>518</v>
      </c>
      <c r="G444" s="4" t="s">
        <v>154</v>
      </c>
      <c r="H444" s="4" t="s">
        <v>437</v>
      </c>
      <c r="I444" s="4">
        <v>10</v>
      </c>
      <c r="J444" s="5">
        <v>44579</v>
      </c>
      <c r="K444" s="4" t="s">
        <v>224</v>
      </c>
      <c r="L444" s="4">
        <v>42.3</v>
      </c>
      <c r="M444" s="4">
        <v>5</v>
      </c>
      <c r="N444" s="12">
        <v>44580</v>
      </c>
      <c r="O444" s="6">
        <v>33.75323375</v>
      </c>
      <c r="P444" s="6">
        <v>33.781243920000001</v>
      </c>
      <c r="Q444" s="6">
        <v>25.601806249999999</v>
      </c>
      <c r="R444" s="6">
        <v>25.632939199999999</v>
      </c>
      <c r="T444" s="193">
        <f>IF(O444&lt;'Master Linear Model'!$C$8, (10^((O444-'Master Linear Model'!$B$3)/'Master Linear Model'!$A$3)),('Master Linear Model'!$C$7/2))</f>
        <v>46.329800073590178</v>
      </c>
      <c r="U444" s="193">
        <f>IF(P444&lt;'Master Linear Model'!$C$8, (10^((P444-'Master Linear Model'!$B$3)/'Master Linear Model'!$A$3)),('Master Linear Model'!$C$7/2))</f>
        <v>45.469870942725009</v>
      </c>
      <c r="V444" s="194">
        <f t="shared" si="64"/>
        <v>45.899835508157594</v>
      </c>
      <c r="W444" s="194">
        <f t="shared" si="65"/>
        <v>0.60806171977461476</v>
      </c>
      <c r="X444" s="194">
        <f t="shared" si="66"/>
        <v>9.1799671016315187</v>
      </c>
      <c r="Y444" s="194">
        <f t="shared" si="67"/>
        <v>0.12161234395492296</v>
      </c>
      <c r="Z444" s="194">
        <f t="shared" ref="Z443:Z451" si="71">(X444*L444)/I444</f>
        <v>38.831260839901326</v>
      </c>
      <c r="AA444" s="194">
        <f t="shared" si="68"/>
        <v>0.5144202149293241</v>
      </c>
      <c r="AB444" s="194">
        <f t="shared" si="69"/>
        <v>3883.1260839901324</v>
      </c>
      <c r="AC444" s="194">
        <f t="shared" si="70"/>
        <v>51.442021492932412</v>
      </c>
      <c r="AF444" t="s">
        <v>565</v>
      </c>
      <c r="AG444" t="s">
        <v>1233</v>
      </c>
      <c r="AH444" t="s">
        <v>44</v>
      </c>
      <c r="AI444" t="s">
        <v>44</v>
      </c>
      <c r="AJ444">
        <v>101.39814703087499</v>
      </c>
    </row>
    <row r="445" spans="1:36">
      <c r="A445" t="s">
        <v>1052</v>
      </c>
      <c r="B445" s="4" t="s">
        <v>42</v>
      </c>
      <c r="C445" s="5">
        <v>44579</v>
      </c>
      <c r="D445" s="5">
        <v>44579</v>
      </c>
      <c r="E445" s="43" t="s">
        <v>312</v>
      </c>
      <c r="F445" s="4" t="s">
        <v>518</v>
      </c>
      <c r="G445" s="4" t="s">
        <v>154</v>
      </c>
      <c r="H445" s="4" t="s">
        <v>437</v>
      </c>
      <c r="I445" s="4">
        <v>10</v>
      </c>
      <c r="J445" s="5">
        <v>44579</v>
      </c>
      <c r="K445" s="4" t="s">
        <v>224</v>
      </c>
      <c r="L445" s="4">
        <v>44</v>
      </c>
      <c r="M445" s="4">
        <v>5</v>
      </c>
      <c r="N445" s="12">
        <v>44580</v>
      </c>
      <c r="O445" s="6">
        <v>35.484322489999997</v>
      </c>
      <c r="P445" s="6">
        <v>36.040412779999997</v>
      </c>
      <c r="Q445" s="6">
        <v>25.200654750000002</v>
      </c>
      <c r="R445" s="6">
        <v>24.420868800000001</v>
      </c>
      <c r="T445" s="193">
        <f>IF(O445&lt;'Master Linear Model'!$C$8, (10^((O445-'Master Linear Model'!$B$3)/'Master Linear Model'!$A$3)),('Master Linear Model'!$C$7/2))</f>
        <v>14.554409407337188</v>
      </c>
      <c r="U445" s="193">
        <f>IF(P445&lt;'Master Linear Model'!$C$8, (10^((P445-'Master Linear Model'!$B$3)/'Master Linear Model'!$A$3)),('Master Linear Model'!$C$7/2))</f>
        <v>5</v>
      </c>
      <c r="V445" s="194">
        <f t="shared" si="64"/>
        <v>9.7772047036685947</v>
      </c>
      <c r="W445" s="194">
        <f t="shared" si="65"/>
        <v>6.755987682160665</v>
      </c>
      <c r="X445" s="194">
        <f t="shared" si="66"/>
        <v>1.955440940733719</v>
      </c>
      <c r="Y445" s="194">
        <f t="shared" si="67"/>
        <v>1.3511975364321329</v>
      </c>
      <c r="Z445" s="194">
        <f t="shared" si="71"/>
        <v>8.6039401392283636</v>
      </c>
      <c r="AA445" s="194">
        <f t="shared" si="68"/>
        <v>5.9452691603013843</v>
      </c>
      <c r="AB445" s="194">
        <f t="shared" si="69"/>
        <v>860.39401392283639</v>
      </c>
      <c r="AC445" s="194">
        <f t="shared" si="70"/>
        <v>594.52691603013841</v>
      </c>
      <c r="AF445" t="s">
        <v>565</v>
      </c>
      <c r="AG445" t="s">
        <v>1234</v>
      </c>
      <c r="AH445" t="s">
        <v>44</v>
      </c>
      <c r="AI445" t="s">
        <v>44</v>
      </c>
      <c r="AJ445">
        <v>101.39814703087499</v>
      </c>
    </row>
    <row r="446" spans="1:36">
      <c r="A446" t="s">
        <v>1054</v>
      </c>
      <c r="B446" s="4" t="s">
        <v>42</v>
      </c>
      <c r="C446" s="5">
        <v>44579</v>
      </c>
      <c r="D446" s="5">
        <v>44579</v>
      </c>
      <c r="E446" s="43" t="s">
        <v>312</v>
      </c>
      <c r="F446" s="4" t="s">
        <v>518</v>
      </c>
      <c r="G446" s="4" t="s">
        <v>154</v>
      </c>
      <c r="H446" s="4" t="s">
        <v>437</v>
      </c>
      <c r="I446" s="4">
        <v>10</v>
      </c>
      <c r="J446" s="5">
        <v>44579</v>
      </c>
      <c r="K446" s="4" t="s">
        <v>224</v>
      </c>
      <c r="L446" s="4">
        <v>44</v>
      </c>
      <c r="M446" s="4">
        <v>5</v>
      </c>
      <c r="N446" s="12">
        <v>44580</v>
      </c>
      <c r="O446" s="6">
        <v>33.208417249999997</v>
      </c>
      <c r="P446" s="6">
        <v>33.687667269999999</v>
      </c>
      <c r="Q446" s="6">
        <v>23.736958059999999</v>
      </c>
      <c r="R446" s="6">
        <v>23.970666940000001</v>
      </c>
      <c r="T446" s="193">
        <f>IF(O446&lt;'Master Linear Model'!$C$8, (10^((O446-'Master Linear Model'!$B$3)/'Master Linear Model'!$A$3)),('Master Linear Model'!$C$7/2))</f>
        <v>66.699835061587549</v>
      </c>
      <c r="U446" s="193">
        <f>IF(P446&lt;'Master Linear Model'!$C$8, (10^((P446-'Master Linear Model'!$B$3)/'Master Linear Model'!$A$3)),('Master Linear Model'!$C$7/2))</f>
        <v>48.406859051560922</v>
      </c>
      <c r="V446" s="194">
        <f t="shared" si="64"/>
        <v>57.553347056574239</v>
      </c>
      <c r="W446" s="194">
        <f t="shared" si="65"/>
        <v>12.935087384772601</v>
      </c>
      <c r="X446" s="194">
        <f t="shared" si="66"/>
        <v>11.510669411314847</v>
      </c>
      <c r="Y446" s="194">
        <f t="shared" si="67"/>
        <v>2.5870174769545202</v>
      </c>
      <c r="Z446" s="194">
        <f t="shared" si="71"/>
        <v>50.646945409785324</v>
      </c>
      <c r="AA446" s="194">
        <f t="shared" si="68"/>
        <v>11.382876898599889</v>
      </c>
      <c r="AB446" s="194">
        <f t="shared" si="69"/>
        <v>5064.6945409785321</v>
      </c>
      <c r="AC446" s="194">
        <f t="shared" si="70"/>
        <v>1138.2876898599889</v>
      </c>
      <c r="AF446" t="s">
        <v>565</v>
      </c>
      <c r="AG446" t="s">
        <v>1235</v>
      </c>
      <c r="AH446" t="s">
        <v>44</v>
      </c>
      <c r="AI446" t="s">
        <v>44</v>
      </c>
      <c r="AJ446">
        <v>101.39814703087499</v>
      </c>
    </row>
    <row r="447" spans="1:36">
      <c r="A447" t="s">
        <v>1056</v>
      </c>
      <c r="B447" s="4" t="s">
        <v>42</v>
      </c>
      <c r="C447" s="5">
        <v>44579</v>
      </c>
      <c r="D447" s="5">
        <v>44579</v>
      </c>
      <c r="E447" s="43" t="s">
        <v>312</v>
      </c>
      <c r="F447" s="4" t="s">
        <v>518</v>
      </c>
      <c r="G447" s="4" t="s">
        <v>154</v>
      </c>
      <c r="H447" s="4" t="s">
        <v>437</v>
      </c>
      <c r="I447" s="4">
        <v>10</v>
      </c>
      <c r="J447" s="5">
        <v>44579</v>
      </c>
      <c r="K447" s="4" t="s">
        <v>224</v>
      </c>
      <c r="L447" s="4">
        <v>42</v>
      </c>
      <c r="M447" s="4">
        <v>5</v>
      </c>
      <c r="N447" s="12">
        <v>44580</v>
      </c>
      <c r="O447" s="6">
        <v>32.686335939999999</v>
      </c>
      <c r="P447" s="6">
        <v>32.497048820000003</v>
      </c>
      <c r="Q447" s="6">
        <v>23.884946859999999</v>
      </c>
      <c r="R447" s="6">
        <v>23.966706429999999</v>
      </c>
      <c r="T447" s="193">
        <f>IF(O447&lt;'Master Linear Model'!$C$8, (10^((O447-'Master Linear Model'!$B$3)/'Master Linear Model'!$A$3)),('Master Linear Model'!$C$7/2))</f>
        <v>94.57682359166985</v>
      </c>
      <c r="U447" s="193">
        <f>IF(P447&lt;'Master Linear Model'!$C$8, (10^((P447-'Master Linear Model'!$B$3)/'Master Linear Model'!$A$3)),('Master Linear Model'!$C$7/2))</f>
        <v>107.34231171651412</v>
      </c>
      <c r="V447" s="194">
        <f t="shared" si="64"/>
        <v>100.95956765409198</v>
      </c>
      <c r="W447" s="194">
        <f t="shared" si="65"/>
        <v>9.0265632182337274</v>
      </c>
      <c r="X447" s="194">
        <f t="shared" si="66"/>
        <v>20.191913530818397</v>
      </c>
      <c r="Y447" s="194">
        <f t="shared" si="67"/>
        <v>1.8053126436467455</v>
      </c>
      <c r="Z447" s="194">
        <f t="shared" si="71"/>
        <v>84.806036829437261</v>
      </c>
      <c r="AA447" s="194">
        <f t="shared" si="68"/>
        <v>7.5823131033163307</v>
      </c>
      <c r="AB447" s="194">
        <f t="shared" si="69"/>
        <v>8480.6036829437253</v>
      </c>
      <c r="AC447" s="194">
        <f t="shared" si="70"/>
        <v>758.23131033163304</v>
      </c>
      <c r="AF447" t="s">
        <v>565</v>
      </c>
      <c r="AG447" t="s">
        <v>1236</v>
      </c>
      <c r="AH447" t="s">
        <v>44</v>
      </c>
      <c r="AI447" t="s">
        <v>44</v>
      </c>
      <c r="AJ447">
        <v>101.39814703087499</v>
      </c>
    </row>
    <row r="448" spans="1:36">
      <c r="A448" t="s">
        <v>1058</v>
      </c>
      <c r="B448" s="4" t="s">
        <v>42</v>
      </c>
      <c r="C448" s="5">
        <v>44579</v>
      </c>
      <c r="D448" s="5">
        <v>44579</v>
      </c>
      <c r="E448" s="43" t="s">
        <v>312</v>
      </c>
      <c r="F448" s="4" t="s">
        <v>518</v>
      </c>
      <c r="G448" s="4" t="s">
        <v>154</v>
      </c>
      <c r="H448" s="4" t="s">
        <v>437</v>
      </c>
      <c r="I448" s="4">
        <v>10</v>
      </c>
      <c r="J448" s="5">
        <v>44579</v>
      </c>
      <c r="K448" s="4" t="s">
        <v>224</v>
      </c>
      <c r="L448" s="4">
        <v>41.5</v>
      </c>
      <c r="M448" s="4">
        <v>5</v>
      </c>
      <c r="N448" s="12">
        <v>44580</v>
      </c>
      <c r="O448" s="6">
        <v>32.011341199999997</v>
      </c>
      <c r="P448" s="6">
        <v>32.001344719999999</v>
      </c>
      <c r="Q448" s="6">
        <v>25.075430180000001</v>
      </c>
      <c r="R448" s="6">
        <v>25.000513770000001</v>
      </c>
      <c r="T448" s="193">
        <f>IF(O448&lt;'Master Linear Model'!$C$8, (10^((O448-'Master Linear Model'!$B$3)/'Master Linear Model'!$A$3)),('Master Linear Model'!$C$7/2))</f>
        <v>148.54727023103879</v>
      </c>
      <c r="U448" s="193">
        <f>IF(P448&lt;'Master Linear Model'!$C$8, (10^((P448-'Master Linear Model'!$B$3)/'Master Linear Model'!$A$3)),('Master Linear Model'!$C$7/2))</f>
        <v>149.54385219021043</v>
      </c>
      <c r="V448" s="194">
        <f t="shared" si="64"/>
        <v>149.04556121062461</v>
      </c>
      <c r="W448" s="194">
        <f t="shared" si="65"/>
        <v>0.70468986133843847</v>
      </c>
      <c r="X448" s="194">
        <f t="shared" si="66"/>
        <v>29.809112242124922</v>
      </c>
      <c r="Y448" s="194">
        <f t="shared" si="67"/>
        <v>0.1409379722676877</v>
      </c>
      <c r="Z448" s="194">
        <f t="shared" si="71"/>
        <v>123.70781580481841</v>
      </c>
      <c r="AA448" s="194">
        <f t="shared" si="68"/>
        <v>0.5848925849109039</v>
      </c>
      <c r="AB448" s="194">
        <f t="shared" si="69"/>
        <v>12370.78158048184</v>
      </c>
      <c r="AC448" s="194">
        <f t="shared" si="70"/>
        <v>58.489258491090389</v>
      </c>
      <c r="AF448" t="s">
        <v>565</v>
      </c>
      <c r="AG448" t="s">
        <v>1237</v>
      </c>
      <c r="AH448" t="s">
        <v>44</v>
      </c>
      <c r="AI448" t="s">
        <v>44</v>
      </c>
      <c r="AJ448">
        <v>101.39814703087499</v>
      </c>
    </row>
    <row r="449" spans="1:36">
      <c r="A449" t="s">
        <v>1060</v>
      </c>
      <c r="B449" s="4" t="s">
        <v>42</v>
      </c>
      <c r="C449" s="5">
        <v>44579</v>
      </c>
      <c r="D449" s="5">
        <v>44579</v>
      </c>
      <c r="E449" s="43" t="s">
        <v>312</v>
      </c>
      <c r="F449" s="4" t="s">
        <v>518</v>
      </c>
      <c r="G449" s="4" t="s">
        <v>154</v>
      </c>
      <c r="H449" s="4" t="s">
        <v>437</v>
      </c>
      <c r="I449" s="4">
        <v>10</v>
      </c>
      <c r="J449" s="5">
        <v>44579</v>
      </c>
      <c r="K449" s="4" t="s">
        <v>224</v>
      </c>
      <c r="L449" s="4">
        <v>43</v>
      </c>
      <c r="M449" s="4">
        <v>5</v>
      </c>
      <c r="N449" s="12">
        <v>44580</v>
      </c>
      <c r="O449" s="6">
        <v>32.744206800000001</v>
      </c>
      <c r="P449" s="6">
        <v>32.420063939999999</v>
      </c>
      <c r="Q449" s="6">
        <v>24.948037670000001</v>
      </c>
      <c r="R449" s="6">
        <v>25.12893768</v>
      </c>
      <c r="T449" s="193">
        <f>IF(O449&lt;'Master Linear Model'!$C$8, (10^((O449-'Master Linear Model'!$B$3)/'Master Linear Model'!$A$3)),('Master Linear Model'!$C$7/2))</f>
        <v>90.985828757853554</v>
      </c>
      <c r="U449" s="193">
        <f>IF(P449&lt;'Master Linear Model'!$C$8, (10^((P449-'Master Linear Model'!$B$3)/'Master Linear Model'!$A$3)),('Master Linear Model'!$C$7/2))</f>
        <v>113.01455126846751</v>
      </c>
      <c r="V449" s="194">
        <f t="shared" si="64"/>
        <v>102.00019001316053</v>
      </c>
      <c r="W449" s="194">
        <f t="shared" si="65"/>
        <v>15.576659068131798</v>
      </c>
      <c r="X449" s="194">
        <f t="shared" si="66"/>
        <v>20.400038002632108</v>
      </c>
      <c r="Y449" s="194">
        <f t="shared" si="67"/>
        <v>3.1153318136263595</v>
      </c>
      <c r="Z449" s="194">
        <f t="shared" si="71"/>
        <v>87.720163411318055</v>
      </c>
      <c r="AA449" s="194">
        <f t="shared" si="68"/>
        <v>13.395926798593345</v>
      </c>
      <c r="AB449" s="194">
        <f t="shared" si="69"/>
        <v>8772.0163411318063</v>
      </c>
      <c r="AC449" s="194">
        <f t="shared" si="70"/>
        <v>1339.5926798593346</v>
      </c>
      <c r="AF449" t="s">
        <v>565</v>
      </c>
      <c r="AG449" t="s">
        <v>1238</v>
      </c>
      <c r="AH449" t="s">
        <v>44</v>
      </c>
      <c r="AI449" t="s">
        <v>44</v>
      </c>
      <c r="AJ449">
        <v>101.39814703087499</v>
      </c>
    </row>
    <row r="450" spans="1:36">
      <c r="A450" t="s">
        <v>1062</v>
      </c>
      <c r="B450" s="4" t="s">
        <v>42</v>
      </c>
      <c r="C450" s="5">
        <v>44579</v>
      </c>
      <c r="D450" s="5">
        <v>44579</v>
      </c>
      <c r="E450" s="43" t="s">
        <v>312</v>
      </c>
      <c r="F450" s="4" t="s">
        <v>518</v>
      </c>
      <c r="G450" s="4" t="s">
        <v>154</v>
      </c>
      <c r="H450" s="4" t="s">
        <v>437</v>
      </c>
      <c r="I450" s="4">
        <v>10</v>
      </c>
      <c r="J450" s="5">
        <v>44579</v>
      </c>
      <c r="K450" s="4" t="s">
        <v>224</v>
      </c>
      <c r="L450" s="4">
        <v>42</v>
      </c>
      <c r="M450" s="4">
        <v>5</v>
      </c>
      <c r="N450" s="12">
        <v>44580</v>
      </c>
      <c r="O450" s="6">
        <v>33.742013409999998</v>
      </c>
      <c r="P450" s="6">
        <v>34.006257040000001</v>
      </c>
      <c r="Q450" s="6">
        <v>24.561319099999999</v>
      </c>
      <c r="R450" s="6">
        <v>24.40176847</v>
      </c>
      <c r="T450" s="193">
        <f>IF(O450&lt;'Master Linear Model'!$C$8, (10^((O450-'Master Linear Model'!$B$3)/'Master Linear Model'!$A$3)),('Master Linear Model'!$C$7/2))</f>
        <v>46.678816331543906</v>
      </c>
      <c r="U450" s="193">
        <f>IF(P450&lt;'Master Linear Model'!$C$8, (10^((P450-'Master Linear Model'!$B$3)/'Master Linear Model'!$A$3)),('Master Linear Model'!$C$7/2))</f>
        <v>39.116448512763043</v>
      </c>
      <c r="V450" s="194">
        <f t="shared" si="64"/>
        <v>42.897632422153478</v>
      </c>
      <c r="W450" s="194">
        <f t="shared" si="65"/>
        <v>5.3474015664868686</v>
      </c>
      <c r="X450" s="194">
        <f t="shared" si="66"/>
        <v>8.579526484430696</v>
      </c>
      <c r="Y450" s="194">
        <f t="shared" si="67"/>
        <v>1.0694803132973738</v>
      </c>
      <c r="Z450" s="194">
        <f t="shared" si="71"/>
        <v>36.034011234608926</v>
      </c>
      <c r="AA450" s="194">
        <f t="shared" si="68"/>
        <v>4.4918173158489703</v>
      </c>
      <c r="AB450" s="194">
        <f t="shared" si="69"/>
        <v>3603.4011234608924</v>
      </c>
      <c r="AC450" s="194">
        <f t="shared" si="70"/>
        <v>449.18173158489702</v>
      </c>
      <c r="AF450" t="s">
        <v>565</v>
      </c>
      <c r="AG450" t="s">
        <v>1239</v>
      </c>
      <c r="AH450" t="s">
        <v>44</v>
      </c>
      <c r="AI450" t="s">
        <v>44</v>
      </c>
      <c r="AJ450">
        <v>101.39814703087499</v>
      </c>
    </row>
    <row r="451" spans="1:36">
      <c r="A451" s="160" t="s">
        <v>1064</v>
      </c>
      <c r="B451" s="122" t="s">
        <v>42</v>
      </c>
      <c r="C451" s="123">
        <v>44579</v>
      </c>
      <c r="D451" s="123">
        <v>44579</v>
      </c>
      <c r="E451" s="161" t="s">
        <v>312</v>
      </c>
      <c r="F451" s="122" t="s">
        <v>518</v>
      </c>
      <c r="G451" s="122" t="s">
        <v>154</v>
      </c>
      <c r="H451" s="122" t="s">
        <v>437</v>
      </c>
      <c r="I451" s="122">
        <v>10</v>
      </c>
      <c r="J451" s="123">
        <v>44579</v>
      </c>
      <c r="K451" s="122" t="s">
        <v>224</v>
      </c>
      <c r="L451" s="122">
        <v>41.5</v>
      </c>
      <c r="M451" s="122">
        <v>5</v>
      </c>
      <c r="N451" s="164">
        <v>44580</v>
      </c>
      <c r="O451" s="150" t="s">
        <v>47</v>
      </c>
      <c r="P451" s="150">
        <v>39.47294969</v>
      </c>
      <c r="Q451" s="150">
        <v>25.191876140000002</v>
      </c>
      <c r="R451" s="150">
        <v>25.89039249</v>
      </c>
      <c r="S451" s="121"/>
      <c r="T451" s="227">
        <f>IF(O451&lt;'Master Linear Model'!$C$8, (10^((O451-'Master Linear Model'!$B$3)/'Master Linear Model'!$A$3)),('Master Linear Model'!$C$7/2))</f>
        <v>5</v>
      </c>
      <c r="U451" s="227">
        <f>IF(P451&lt;'Master Linear Model'!$C$8, (10^((P451-'Master Linear Model'!$B$3)/'Master Linear Model'!$A$3)),('Master Linear Model'!$C$7/2))</f>
        <v>5</v>
      </c>
      <c r="V451" s="228">
        <f t="shared" si="64"/>
        <v>5</v>
      </c>
      <c r="W451" s="228">
        <f t="shared" si="65"/>
        <v>0</v>
      </c>
      <c r="X451" s="228">
        <f t="shared" si="66"/>
        <v>1</v>
      </c>
      <c r="Y451" s="228">
        <f t="shared" si="67"/>
        <v>0</v>
      </c>
      <c r="Z451" s="228">
        <f t="shared" si="71"/>
        <v>4.1500000000000004</v>
      </c>
      <c r="AA451" s="228">
        <f t="shared" si="68"/>
        <v>0</v>
      </c>
      <c r="AB451" s="228">
        <f t="shared" si="69"/>
        <v>415.00000000000006</v>
      </c>
      <c r="AC451" s="228">
        <f t="shared" si="70"/>
        <v>0</v>
      </c>
      <c r="AD451" s="160"/>
      <c r="AE451" s="160"/>
      <c r="AF451" s="160" t="s">
        <v>565</v>
      </c>
      <c r="AG451" s="160" t="s">
        <v>1240</v>
      </c>
      <c r="AH451" s="160" t="s">
        <v>44</v>
      </c>
      <c r="AI451" s="160" t="s">
        <v>44</v>
      </c>
      <c r="AJ451" s="160">
        <v>101.39814703087499</v>
      </c>
    </row>
    <row r="452" spans="1:36">
      <c r="A452" t="s">
        <v>1047</v>
      </c>
      <c r="B452" s="4" t="s">
        <v>42</v>
      </c>
      <c r="C452" s="5">
        <v>44585</v>
      </c>
      <c r="D452" s="5">
        <v>44585</v>
      </c>
      <c r="E452" s="43" t="s">
        <v>312</v>
      </c>
      <c r="F452" s="4" t="s">
        <v>518</v>
      </c>
      <c r="G452" s="4" t="s">
        <v>154</v>
      </c>
      <c r="H452" s="4" t="s">
        <v>437</v>
      </c>
      <c r="I452" s="4">
        <v>10</v>
      </c>
      <c r="J452" s="5">
        <v>44585</v>
      </c>
      <c r="K452" s="4" t="s">
        <v>224</v>
      </c>
      <c r="L452" s="4">
        <v>48</v>
      </c>
      <c r="M452" s="4">
        <v>5</v>
      </c>
      <c r="N452" s="12">
        <v>44586</v>
      </c>
      <c r="O452" s="6">
        <v>33.03999065</v>
      </c>
      <c r="P452" s="6">
        <v>33.120126040000002</v>
      </c>
      <c r="Q452" s="6">
        <v>25.134964830000001</v>
      </c>
      <c r="R452" s="6">
        <v>25.13824438</v>
      </c>
      <c r="T452" s="193">
        <f>IF(O452&lt;'Master Linear Model'!$C$8, (10^((O452-'Master Linear Model'!$B$3)/'Master Linear Model'!$A$3)),('Master Linear Model'!$C$7/2))</f>
        <v>74.653673846567642</v>
      </c>
      <c r="U452" s="193">
        <f>IF(P452&lt;'Master Linear Model'!$C$8, (10^((P452-'Master Linear Model'!$B$3)/'Master Linear Model'!$A$3)),('Master Linear Model'!$C$7/2))</f>
        <v>70.757514491204844</v>
      </c>
      <c r="V452" s="194">
        <f t="shared" ref="V452:V460" si="72">AVERAGE(T452:U452)</f>
        <v>72.70559416888625</v>
      </c>
      <c r="W452" s="194">
        <f t="shared" ref="W452:W460" si="73">STDEV(T452:U452)</f>
        <v>2.755000700760442</v>
      </c>
      <c r="X452" s="194">
        <f t="shared" ref="X452:X460" si="74">V452/M452</f>
        <v>14.541118833777251</v>
      </c>
      <c r="Y452" s="194">
        <f t="shared" ref="Y452:Y460" si="75">W452/M452</f>
        <v>0.55100014015208842</v>
      </c>
      <c r="Z452" s="194">
        <f t="shared" ref="Z452:Z460" si="76">(X452*L452)/I452</f>
        <v>69.797370402130809</v>
      </c>
      <c r="AA452" s="194">
        <f t="shared" ref="AA452:AA460" si="77">(Y452*L452)/I452</f>
        <v>2.6448006727300246</v>
      </c>
      <c r="AB452" s="194">
        <f t="shared" ref="AB452:AB460" si="78">Z452*100</f>
        <v>6979.7370402130809</v>
      </c>
      <c r="AC452" s="194">
        <f t="shared" ref="AC452:AC460" si="79">AA452*100</f>
        <v>264.48006727300248</v>
      </c>
      <c r="AF452" t="s">
        <v>590</v>
      </c>
      <c r="AG452" t="s">
        <v>1241</v>
      </c>
      <c r="AH452" t="s">
        <v>44</v>
      </c>
      <c r="AI452" t="s">
        <v>44</v>
      </c>
      <c r="AJ452">
        <v>100.684286733844</v>
      </c>
    </row>
    <row r="453" spans="1:36">
      <c r="A453" t="s">
        <v>1050</v>
      </c>
      <c r="B453" s="4" t="s">
        <v>42</v>
      </c>
      <c r="C453" s="5">
        <v>44585</v>
      </c>
      <c r="D453" s="5">
        <v>44585</v>
      </c>
      <c r="E453" s="43" t="s">
        <v>312</v>
      </c>
      <c r="F453" s="4" t="s">
        <v>518</v>
      </c>
      <c r="G453" s="4" t="s">
        <v>154</v>
      </c>
      <c r="H453" s="4" t="s">
        <v>437</v>
      </c>
      <c r="I453" s="4">
        <v>10</v>
      </c>
      <c r="J453" s="5">
        <v>44585</v>
      </c>
      <c r="K453" s="4" t="s">
        <v>224</v>
      </c>
      <c r="L453" s="4">
        <v>48</v>
      </c>
      <c r="M453" s="4">
        <v>5</v>
      </c>
      <c r="N453" s="12">
        <v>44586</v>
      </c>
      <c r="O453" s="6">
        <v>33.444233009999998</v>
      </c>
      <c r="P453" s="6">
        <v>33.90603325</v>
      </c>
      <c r="Q453" s="6">
        <v>25.262173900000001</v>
      </c>
      <c r="R453" s="6">
        <v>25.530220289999999</v>
      </c>
      <c r="T453" s="193">
        <f>IF(O453&lt;'Master Linear Model'!$C$8, (10^((O453-'Master Linear Model'!$B$3)/'Master Linear Model'!$A$3)),('Master Linear Model'!$C$7/2))</f>
        <v>56.966873523459796</v>
      </c>
      <c r="U453" s="193">
        <f>IF(P453&lt;'Master Linear Model'!$C$8, (10^((P453-'Master Linear Model'!$B$3)/'Master Linear Model'!$A$3)),('Master Linear Model'!$C$7/2))</f>
        <v>41.82861976300692</v>
      </c>
      <c r="V453" s="194">
        <f t="shared" si="72"/>
        <v>49.397746643233361</v>
      </c>
      <c r="W453" s="194">
        <f t="shared" si="73"/>
        <v>10.70436188933895</v>
      </c>
      <c r="X453" s="194">
        <f t="shared" si="74"/>
        <v>9.8795493286466716</v>
      </c>
      <c r="Y453" s="194">
        <f t="shared" si="75"/>
        <v>2.1408723778677898</v>
      </c>
      <c r="Z453" s="194">
        <f t="shared" si="76"/>
        <v>47.421836777504026</v>
      </c>
      <c r="AA453" s="194">
        <f t="shared" si="77"/>
        <v>10.27618741376539</v>
      </c>
      <c r="AB453" s="194">
        <f t="shared" si="78"/>
        <v>4742.1836777504022</v>
      </c>
      <c r="AC453" s="194">
        <f t="shared" si="79"/>
        <v>1027.618741376539</v>
      </c>
      <c r="AF453" t="s">
        <v>590</v>
      </c>
      <c r="AG453" t="s">
        <v>1242</v>
      </c>
      <c r="AH453" t="s">
        <v>44</v>
      </c>
      <c r="AI453" t="s">
        <v>44</v>
      </c>
      <c r="AJ453">
        <v>100.684286733844</v>
      </c>
    </row>
    <row r="454" spans="1:36">
      <c r="A454" t="s">
        <v>1052</v>
      </c>
      <c r="B454" s="4" t="s">
        <v>42</v>
      </c>
      <c r="C454" s="5">
        <v>44585</v>
      </c>
      <c r="D454" s="5">
        <v>44585</v>
      </c>
      <c r="E454" s="43" t="s">
        <v>312</v>
      </c>
      <c r="F454" s="4" t="s">
        <v>518</v>
      </c>
      <c r="G454" s="4" t="s">
        <v>154</v>
      </c>
      <c r="H454" s="4" t="s">
        <v>437</v>
      </c>
      <c r="I454" s="4">
        <v>10</v>
      </c>
      <c r="J454" s="5">
        <v>44585</v>
      </c>
      <c r="K454" s="4" t="s">
        <v>224</v>
      </c>
      <c r="L454" s="4">
        <v>47</v>
      </c>
      <c r="M454" s="4">
        <v>5</v>
      </c>
      <c r="N454" s="12">
        <v>44586</v>
      </c>
      <c r="O454" s="6">
        <v>34.34307476</v>
      </c>
      <c r="P454" s="6">
        <v>34.015179359999998</v>
      </c>
      <c r="Q454" s="6">
        <v>24.894227560000001</v>
      </c>
      <c r="R454" s="6">
        <v>24.872765510000001</v>
      </c>
      <c r="T454" s="193">
        <f>IF(O454&lt;'Master Linear Model'!$C$8, (10^((O454-'Master Linear Model'!$B$3)/'Master Linear Model'!$A$3)),('Master Linear Model'!$C$7/2))</f>
        <v>31.22603726510587</v>
      </c>
      <c r="U454" s="193">
        <f>IF(P454&lt;'Master Linear Model'!$C$8, (10^((P454-'Master Linear Model'!$B$3)/'Master Linear Model'!$A$3)),('Master Linear Model'!$C$7/2))</f>
        <v>38.883698121008962</v>
      </c>
      <c r="V454" s="194">
        <f t="shared" si="72"/>
        <v>35.054867693057417</v>
      </c>
      <c r="W454" s="194">
        <f t="shared" si="73"/>
        <v>5.4147839192358473</v>
      </c>
      <c r="X454" s="194">
        <f t="shared" si="74"/>
        <v>7.0109735386114833</v>
      </c>
      <c r="Y454" s="194">
        <f t="shared" si="75"/>
        <v>1.0829567838471694</v>
      </c>
      <c r="Z454" s="194">
        <f t="shared" si="76"/>
        <v>32.951575631473972</v>
      </c>
      <c r="AA454" s="194">
        <f t="shared" si="77"/>
        <v>5.0898968840816963</v>
      </c>
      <c r="AB454" s="194">
        <f t="shared" si="78"/>
        <v>3295.157563147397</v>
      </c>
      <c r="AC454" s="194">
        <f t="shared" si="79"/>
        <v>508.98968840816963</v>
      </c>
      <c r="AF454" t="s">
        <v>590</v>
      </c>
      <c r="AG454" t="s">
        <v>1243</v>
      </c>
      <c r="AH454" t="s">
        <v>44</v>
      </c>
      <c r="AI454" t="s">
        <v>44</v>
      </c>
      <c r="AJ454">
        <v>100.684286733844</v>
      </c>
    </row>
    <row r="455" spans="1:36">
      <c r="A455" t="s">
        <v>1054</v>
      </c>
      <c r="B455" s="4" t="s">
        <v>42</v>
      </c>
      <c r="C455" s="5">
        <v>44585</v>
      </c>
      <c r="D455" s="5">
        <v>44585</v>
      </c>
      <c r="E455" s="43" t="s">
        <v>312</v>
      </c>
      <c r="F455" s="4" t="s">
        <v>518</v>
      </c>
      <c r="G455" s="4" t="s">
        <v>154</v>
      </c>
      <c r="H455" s="4" t="s">
        <v>437</v>
      </c>
      <c r="I455" s="4">
        <v>10</v>
      </c>
      <c r="J455" s="5">
        <v>44585</v>
      </c>
      <c r="K455" s="4" t="s">
        <v>224</v>
      </c>
      <c r="L455" s="4">
        <v>48</v>
      </c>
      <c r="M455" s="4">
        <v>5</v>
      </c>
      <c r="N455" s="12">
        <v>44586</v>
      </c>
      <c r="O455" s="6">
        <v>33.637787930000002</v>
      </c>
      <c r="P455" s="6">
        <v>33.612054290000003</v>
      </c>
      <c r="Q455" s="6">
        <v>24.986341660000001</v>
      </c>
      <c r="R455" s="6">
        <v>25.198037079999999</v>
      </c>
      <c r="T455" s="193">
        <f>IF(O455&lt;'Master Linear Model'!$C$8, (10^((O455-'Master Linear Model'!$B$3)/'Master Linear Model'!$A$3)),('Master Linear Model'!$C$7/2))</f>
        <v>50.04911554190177</v>
      </c>
      <c r="U455" s="193">
        <f>IF(P455&lt;'Master Linear Model'!$C$8, (10^((P455-'Master Linear Model'!$B$3)/'Master Linear Model'!$A$3)),('Master Linear Model'!$C$7/2))</f>
        <v>50.918054316137813</v>
      </c>
      <c r="V455" s="194">
        <f t="shared" si="72"/>
        <v>50.483584929019791</v>
      </c>
      <c r="W455" s="194">
        <f t="shared" si="73"/>
        <v>0.61443249969823199</v>
      </c>
      <c r="X455" s="194">
        <f t="shared" si="74"/>
        <v>10.096716985803958</v>
      </c>
      <c r="Y455" s="194">
        <f t="shared" si="75"/>
        <v>0.1228864999396464</v>
      </c>
      <c r="Z455" s="194">
        <f t="shared" si="76"/>
        <v>48.464241531859003</v>
      </c>
      <c r="AA455" s="194">
        <f t="shared" si="77"/>
        <v>0.58985519971030276</v>
      </c>
      <c r="AB455" s="194">
        <f t="shared" si="78"/>
        <v>4846.4241531859006</v>
      </c>
      <c r="AC455" s="194">
        <f t="shared" si="79"/>
        <v>58.985519971030278</v>
      </c>
      <c r="AF455" t="s">
        <v>590</v>
      </c>
      <c r="AG455" t="s">
        <v>1244</v>
      </c>
      <c r="AH455" t="s">
        <v>44</v>
      </c>
      <c r="AI455" t="s">
        <v>44</v>
      </c>
      <c r="AJ455">
        <v>100.684286733844</v>
      </c>
    </row>
    <row r="456" spans="1:36">
      <c r="A456" t="s">
        <v>1056</v>
      </c>
      <c r="B456" s="4" t="s">
        <v>42</v>
      </c>
      <c r="C456" s="5">
        <v>44585</v>
      </c>
      <c r="D456" s="5">
        <v>44585</v>
      </c>
      <c r="E456" s="43" t="s">
        <v>312</v>
      </c>
      <c r="F456" s="4" t="s">
        <v>518</v>
      </c>
      <c r="G456" s="4" t="s">
        <v>154</v>
      </c>
      <c r="H456" s="4" t="s">
        <v>437</v>
      </c>
      <c r="I456" s="4">
        <v>10</v>
      </c>
      <c r="J456" s="5">
        <v>44585</v>
      </c>
      <c r="K456" s="4" t="s">
        <v>224</v>
      </c>
      <c r="L456" s="4">
        <v>47</v>
      </c>
      <c r="M456" s="4">
        <v>5</v>
      </c>
      <c r="N456" s="12">
        <v>44586</v>
      </c>
      <c r="O456" s="6">
        <v>33.873037949999997</v>
      </c>
      <c r="P456" s="6">
        <v>33.548065540000003</v>
      </c>
      <c r="Q456" s="6">
        <v>25.446075159999999</v>
      </c>
      <c r="R456" s="6">
        <v>25.44613901</v>
      </c>
      <c r="T456" s="193">
        <f>IF(O456&lt;'Master Linear Model'!$C$8, (10^((O456-'Master Linear Model'!$B$3)/'Master Linear Model'!$A$3)),('Master Linear Model'!$C$7/2))</f>
        <v>42.762035977422556</v>
      </c>
      <c r="U456" s="193">
        <f>IF(P456&lt;'Master Linear Model'!$C$8, (10^((P456-'Master Linear Model'!$B$3)/'Master Linear Model'!$A$3)),('Master Linear Model'!$C$7/2))</f>
        <v>53.144700163143696</v>
      </c>
      <c r="V456" s="194">
        <f t="shared" si="72"/>
        <v>47.953368070283126</v>
      </c>
      <c r="W456" s="194">
        <f t="shared" si="73"/>
        <v>7.341652252506087</v>
      </c>
      <c r="X456" s="194">
        <f t="shared" si="74"/>
        <v>9.5906736140566249</v>
      </c>
      <c r="Y456" s="194">
        <f t="shared" si="75"/>
        <v>1.4683304505012174</v>
      </c>
      <c r="Z456" s="194">
        <f t="shared" si="76"/>
        <v>45.076165986066137</v>
      </c>
      <c r="AA456" s="194">
        <f t="shared" si="77"/>
        <v>6.9011531173557215</v>
      </c>
      <c r="AB456" s="194">
        <f t="shared" si="78"/>
        <v>4507.6165986066135</v>
      </c>
      <c r="AC456" s="194">
        <f t="shared" si="79"/>
        <v>690.11531173557216</v>
      </c>
      <c r="AF456" t="s">
        <v>590</v>
      </c>
      <c r="AG456" t="s">
        <v>1245</v>
      </c>
      <c r="AH456" t="s">
        <v>44</v>
      </c>
      <c r="AI456" t="s">
        <v>44</v>
      </c>
      <c r="AJ456">
        <v>100.684286733844</v>
      </c>
    </row>
    <row r="457" spans="1:36">
      <c r="A457" t="s">
        <v>1058</v>
      </c>
      <c r="B457" s="4" t="s">
        <v>42</v>
      </c>
      <c r="C457" s="5">
        <v>44585</v>
      </c>
      <c r="D457" s="5">
        <v>44585</v>
      </c>
      <c r="E457" s="43" t="s">
        <v>312</v>
      </c>
      <c r="F457" s="4" t="s">
        <v>518</v>
      </c>
      <c r="G457" s="4" t="s">
        <v>154</v>
      </c>
      <c r="H457" s="4" t="s">
        <v>437</v>
      </c>
      <c r="I457" s="4">
        <v>10</v>
      </c>
      <c r="J457" s="5">
        <v>44585</v>
      </c>
      <c r="K457" s="4" t="s">
        <v>224</v>
      </c>
      <c r="L457" s="4">
        <v>48</v>
      </c>
      <c r="M457" s="4">
        <v>5</v>
      </c>
      <c r="N457" s="12">
        <v>44586</v>
      </c>
      <c r="O457" s="6">
        <v>34.167238279999999</v>
      </c>
      <c r="P457" s="6">
        <v>34.624198790000001</v>
      </c>
      <c r="Q457" s="6">
        <v>24.8999375</v>
      </c>
      <c r="R457" s="6">
        <v>24.823292439999999</v>
      </c>
      <c r="T457" s="193">
        <f>IF(O457&lt;'Master Linear Model'!$C$8, (10^((O457-'Master Linear Model'!$B$3)/'Master Linear Model'!$A$3)),('Master Linear Model'!$C$7/2))</f>
        <v>35.123339595626419</v>
      </c>
      <c r="U457" s="193">
        <f>IF(P457&lt;'Master Linear Model'!$C$8, (10^((P457-'Master Linear Model'!$B$3)/'Master Linear Model'!$A$3)),('Master Linear Model'!$C$7/2))</f>
        <v>25.87336113655499</v>
      </c>
      <c r="V457" s="194">
        <f t="shared" si="72"/>
        <v>30.498350366090705</v>
      </c>
      <c r="W457" s="194">
        <f t="shared" si="73"/>
        <v>6.5407224942388957</v>
      </c>
      <c r="X457" s="194">
        <f t="shared" si="74"/>
        <v>6.0996700732181406</v>
      </c>
      <c r="Y457" s="194">
        <f t="shared" si="75"/>
        <v>1.3081444988477791</v>
      </c>
      <c r="Z457" s="194">
        <f t="shared" si="76"/>
        <v>29.278416351447071</v>
      </c>
      <c r="AA457" s="194">
        <f t="shared" si="77"/>
        <v>6.2790935944693391</v>
      </c>
      <c r="AB457" s="194">
        <f t="shared" si="78"/>
        <v>2927.8416351447072</v>
      </c>
      <c r="AC457" s="194">
        <f t="shared" si="79"/>
        <v>627.90935944693388</v>
      </c>
      <c r="AF457" t="s">
        <v>590</v>
      </c>
      <c r="AG457" t="s">
        <v>1246</v>
      </c>
      <c r="AH457" t="s">
        <v>44</v>
      </c>
      <c r="AI457" t="s">
        <v>44</v>
      </c>
      <c r="AJ457">
        <v>100.684286733844</v>
      </c>
    </row>
    <row r="458" spans="1:36">
      <c r="A458" t="s">
        <v>1060</v>
      </c>
      <c r="B458" s="4" t="s">
        <v>42</v>
      </c>
      <c r="C458" s="5">
        <v>44585</v>
      </c>
      <c r="D458" s="5">
        <v>44585</v>
      </c>
      <c r="E458" s="43" t="s">
        <v>312</v>
      </c>
      <c r="F458" s="4" t="s">
        <v>518</v>
      </c>
      <c r="G458" s="4" t="s">
        <v>154</v>
      </c>
      <c r="H458" s="4" t="s">
        <v>437</v>
      </c>
      <c r="I458" s="4">
        <v>10</v>
      </c>
      <c r="J458" s="5">
        <v>44585</v>
      </c>
      <c r="K458" s="4" t="s">
        <v>224</v>
      </c>
      <c r="L458" s="4">
        <v>48</v>
      </c>
      <c r="M458" s="4">
        <v>5</v>
      </c>
      <c r="N458" s="12">
        <v>44586</v>
      </c>
      <c r="O458" s="6">
        <v>35.356925840000002</v>
      </c>
      <c r="P458" s="6">
        <v>35.765087909999998</v>
      </c>
      <c r="Q458" s="6">
        <v>27.140140850000002</v>
      </c>
      <c r="R458" s="6">
        <v>27.096926700000001</v>
      </c>
      <c r="T458" s="193">
        <f>IF(O458&lt;'Master Linear Model'!$C$8, (10^((O458-'Master Linear Model'!$B$3)/'Master Linear Model'!$A$3)),('Master Linear Model'!$C$7/2))</f>
        <v>15.849011398690283</v>
      </c>
      <c r="U458" s="193">
        <f>IF(P458&lt;'Master Linear Model'!$C$8, (10^((P458-'Master Linear Model'!$B$3)/'Master Linear Model'!$A$3)),('Master Linear Model'!$C$7/2))</f>
        <v>5</v>
      </c>
      <c r="V458" s="194">
        <f t="shared" si="72"/>
        <v>10.424505699345142</v>
      </c>
      <c r="W458" s="194">
        <f t="shared" si="73"/>
        <v>7.6714095291840474</v>
      </c>
      <c r="X458" s="194">
        <f t="shared" si="74"/>
        <v>2.0849011398690283</v>
      </c>
      <c r="Y458" s="194">
        <f t="shared" si="75"/>
        <v>1.5342819058368096</v>
      </c>
      <c r="Z458" s="194">
        <f t="shared" si="76"/>
        <v>10.007525471371334</v>
      </c>
      <c r="AA458" s="194">
        <f t="shared" si="77"/>
        <v>7.364553148016685</v>
      </c>
      <c r="AB458" s="194">
        <f t="shared" si="78"/>
        <v>1000.7525471371334</v>
      </c>
      <c r="AC458" s="194">
        <f t="shared" si="79"/>
        <v>736.45531480166846</v>
      </c>
      <c r="AF458" t="s">
        <v>590</v>
      </c>
      <c r="AG458" t="s">
        <v>1247</v>
      </c>
      <c r="AH458" t="s">
        <v>44</v>
      </c>
      <c r="AI458" t="s">
        <v>44</v>
      </c>
      <c r="AJ458">
        <v>100.684286733844</v>
      </c>
    </row>
    <row r="459" spans="1:36">
      <c r="A459" t="s">
        <v>1062</v>
      </c>
      <c r="B459" s="4" t="s">
        <v>42</v>
      </c>
      <c r="C459" s="5">
        <v>44585</v>
      </c>
      <c r="D459" s="5">
        <v>44585</v>
      </c>
      <c r="E459" s="43" t="s">
        <v>312</v>
      </c>
      <c r="F459" s="4" t="s">
        <v>518</v>
      </c>
      <c r="G459" s="4" t="s">
        <v>154</v>
      </c>
      <c r="H459" s="4" t="s">
        <v>437</v>
      </c>
      <c r="I459" s="4">
        <v>10</v>
      </c>
      <c r="J459" s="5">
        <v>44585</v>
      </c>
      <c r="K459" s="4" t="s">
        <v>224</v>
      </c>
      <c r="L459" s="4">
        <v>48</v>
      </c>
      <c r="M459" s="4">
        <v>5</v>
      </c>
      <c r="N459" s="12">
        <v>44586</v>
      </c>
      <c r="O459" s="6">
        <v>33.809959659999997</v>
      </c>
      <c r="P459" s="6">
        <v>33.869093839999998</v>
      </c>
      <c r="Q459" s="6">
        <v>25.249002130000001</v>
      </c>
      <c r="R459" s="6">
        <v>25.39608677</v>
      </c>
      <c r="T459" s="193">
        <f>IF(O459&lt;'Master Linear Model'!$C$8, (10^((O459-'Master Linear Model'!$B$3)/'Master Linear Model'!$A$3)),('Master Linear Model'!$C$7/2))</f>
        <v>44.604847120781841</v>
      </c>
      <c r="U459" s="193">
        <f>IF(P459&lt;'Master Linear Model'!$C$8, (10^((P459-'Master Linear Model'!$B$3)/'Master Linear Model'!$A$3)),('Master Linear Model'!$C$7/2))</f>
        <v>42.87499706749162</v>
      </c>
      <c r="V459" s="194">
        <f t="shared" si="72"/>
        <v>43.73992209413673</v>
      </c>
      <c r="W459" s="194">
        <f t="shared" si="73"/>
        <v>1.2231887031174258</v>
      </c>
      <c r="X459" s="194">
        <f t="shared" si="74"/>
        <v>8.7479844188273468</v>
      </c>
      <c r="Y459" s="194">
        <f t="shared" si="75"/>
        <v>0.24463774062348514</v>
      </c>
      <c r="Z459" s="194">
        <f t="shared" si="76"/>
        <v>41.990325210371267</v>
      </c>
      <c r="AA459" s="194">
        <f t="shared" si="77"/>
        <v>1.1742611549927287</v>
      </c>
      <c r="AB459" s="194">
        <f t="shared" si="78"/>
        <v>4199.0325210371266</v>
      </c>
      <c r="AC459" s="194">
        <f t="shared" si="79"/>
        <v>117.42611549927287</v>
      </c>
      <c r="AF459" t="s">
        <v>590</v>
      </c>
      <c r="AG459" t="s">
        <v>1248</v>
      </c>
      <c r="AH459" t="s">
        <v>44</v>
      </c>
      <c r="AI459" t="s">
        <v>44</v>
      </c>
      <c r="AJ459">
        <v>100.684286733844</v>
      </c>
    </row>
    <row r="460" spans="1:36">
      <c r="A460" s="207" t="s">
        <v>1064</v>
      </c>
      <c r="B460" s="177" t="s">
        <v>42</v>
      </c>
      <c r="C460" s="178">
        <v>44585</v>
      </c>
      <c r="D460" s="178">
        <v>44585</v>
      </c>
      <c r="E460" s="176" t="s">
        <v>312</v>
      </c>
      <c r="F460" s="177" t="s">
        <v>518</v>
      </c>
      <c r="G460" s="177" t="s">
        <v>154</v>
      </c>
      <c r="H460" s="177" t="s">
        <v>437</v>
      </c>
      <c r="I460" s="177">
        <v>10</v>
      </c>
      <c r="J460" s="178">
        <v>44585</v>
      </c>
      <c r="K460" s="177" t="s">
        <v>224</v>
      </c>
      <c r="L460" s="177">
        <v>47</v>
      </c>
      <c r="M460" s="177">
        <v>5</v>
      </c>
      <c r="N460" s="211">
        <v>44586</v>
      </c>
      <c r="O460" s="179">
        <v>37.722445919999998</v>
      </c>
      <c r="P460" s="179" t="s">
        <v>47</v>
      </c>
      <c r="Q460" s="179">
        <v>26.299012479999998</v>
      </c>
      <c r="R460" s="179">
        <v>26.34312847</v>
      </c>
      <c r="S460" s="175"/>
      <c r="T460" s="227">
        <f>IF(O460&lt;'Master Linear Model'!$C$8, (10^((O460-'Master Linear Model'!$B$3)/'Master Linear Model'!$A$3)),('Master Linear Model'!$C$7/2))</f>
        <v>5</v>
      </c>
      <c r="U460" s="227">
        <f>IF(P460&lt;'Master Linear Model'!$C$8, (10^((P460-'Master Linear Model'!$B$3)/'Master Linear Model'!$A$3)),('Master Linear Model'!$C$7/2))</f>
        <v>5</v>
      </c>
      <c r="V460" s="228">
        <f t="shared" si="72"/>
        <v>5</v>
      </c>
      <c r="W460" s="228">
        <f t="shared" si="73"/>
        <v>0</v>
      </c>
      <c r="X460" s="228">
        <f t="shared" si="74"/>
        <v>1</v>
      </c>
      <c r="Y460" s="228">
        <f t="shared" si="75"/>
        <v>0</v>
      </c>
      <c r="Z460" s="228">
        <f t="shared" si="76"/>
        <v>4.7</v>
      </c>
      <c r="AA460" s="228">
        <f t="shared" si="77"/>
        <v>0</v>
      </c>
      <c r="AB460" s="228">
        <f t="shared" si="78"/>
        <v>470</v>
      </c>
      <c r="AC460" s="228">
        <f t="shared" si="79"/>
        <v>0</v>
      </c>
      <c r="AD460" s="207"/>
      <c r="AE460" s="207"/>
      <c r="AF460" s="207" t="s">
        <v>590</v>
      </c>
      <c r="AG460" s="207" t="s">
        <v>1249</v>
      </c>
      <c r="AH460" s="207" t="s">
        <v>44</v>
      </c>
      <c r="AI460" s="207" t="s">
        <v>44</v>
      </c>
      <c r="AJ460" s="207">
        <v>100.684286733844</v>
      </c>
    </row>
    <row r="461" spans="1:36">
      <c r="A461" t="s">
        <v>1050</v>
      </c>
      <c r="B461" s="43" t="s">
        <v>42</v>
      </c>
      <c r="C461" s="5">
        <v>44592</v>
      </c>
      <c r="D461" s="5">
        <v>44592</v>
      </c>
      <c r="E461" s="4" t="s">
        <v>312</v>
      </c>
      <c r="F461" s="4" t="s">
        <v>518</v>
      </c>
      <c r="G461" s="4" t="s">
        <v>154</v>
      </c>
      <c r="H461" s="4" t="s">
        <v>437</v>
      </c>
      <c r="I461" s="4">
        <v>10</v>
      </c>
      <c r="J461" s="5">
        <v>44592</v>
      </c>
      <c r="K461" s="4" t="s">
        <v>224</v>
      </c>
      <c r="L461" s="4">
        <v>49</v>
      </c>
      <c r="M461" s="4">
        <v>5</v>
      </c>
      <c r="N461" s="12">
        <v>44593</v>
      </c>
      <c r="O461" s="6">
        <v>35.400396960000002</v>
      </c>
      <c r="P461" s="6">
        <v>35.51899994</v>
      </c>
      <c r="Q461" s="6">
        <v>26.797239520000002</v>
      </c>
      <c r="R461" s="6">
        <v>26.928960740000001</v>
      </c>
      <c r="T461" s="193">
        <f>IF(O461&lt;'Master Linear Model'!$C$8, (10^((O461-'Master Linear Model'!$B$3)/'Master Linear Model'!$A$3)),('Master Linear Model'!$C$7/2))</f>
        <v>15.394805456927795</v>
      </c>
      <c r="U461" s="193">
        <f>IF(P461&lt;'Master Linear Model'!$C$8, (10^((P461-'Master Linear Model'!$B$3)/'Master Linear Model'!$A$3)),('Master Linear Model'!$C$7/2))</f>
        <v>14.220704016101546</v>
      </c>
      <c r="V461" s="194">
        <f t="shared" ref="V461:V469" si="80">AVERAGE(T461:U461)</f>
        <v>14.807754736514671</v>
      </c>
      <c r="W461" s="194">
        <f t="shared" ref="W461:W469" si="81">STDEV(T461:U461)</f>
        <v>0.83021509060913645</v>
      </c>
      <c r="X461" s="194">
        <f t="shared" ref="X461:X469" si="82">V461/M461</f>
        <v>2.9615509473029342</v>
      </c>
      <c r="Y461" s="194">
        <f t="shared" ref="Y461:Y469" si="83">W461/M461</f>
        <v>0.16604301812182728</v>
      </c>
      <c r="Z461" s="194">
        <f t="shared" ref="Z461:Z469" si="84">(X461*L461)/I461</f>
        <v>14.511599641784377</v>
      </c>
      <c r="AA461" s="194">
        <f t="shared" ref="AA461:AA469" si="85">(Y461*L461)/I461</f>
        <v>0.8136107887969537</v>
      </c>
      <c r="AB461" s="194">
        <f t="shared" ref="AB461:AB469" si="86">Z461*100</f>
        <v>1451.1599641784378</v>
      </c>
      <c r="AC461" s="194">
        <f t="shared" ref="AC461:AC469" si="87">AA461*100</f>
        <v>81.36107887969537</v>
      </c>
      <c r="AF461" t="s">
        <v>636</v>
      </c>
      <c r="AG461" t="s">
        <v>1250</v>
      </c>
      <c r="AH461" t="s">
        <v>44</v>
      </c>
      <c r="AI461" t="s">
        <v>154</v>
      </c>
      <c r="AJ461">
        <v>97.449646918418793</v>
      </c>
    </row>
    <row r="462" spans="1:36">
      <c r="A462" t="s">
        <v>1052</v>
      </c>
      <c r="B462" s="43" t="s">
        <v>42</v>
      </c>
      <c r="C462" s="5">
        <v>44592</v>
      </c>
      <c r="D462" s="5">
        <v>44592</v>
      </c>
      <c r="E462" s="4" t="s">
        <v>312</v>
      </c>
      <c r="F462" s="4" t="s">
        <v>518</v>
      </c>
      <c r="G462" s="4" t="s">
        <v>154</v>
      </c>
      <c r="H462" s="4" t="s">
        <v>437</v>
      </c>
      <c r="I462" s="4">
        <v>10</v>
      </c>
      <c r="J462" s="5">
        <v>44592</v>
      </c>
      <c r="K462" s="4" t="s">
        <v>224</v>
      </c>
      <c r="L462" s="4">
        <v>47</v>
      </c>
      <c r="M462" s="4">
        <v>5</v>
      </c>
      <c r="N462" s="12">
        <v>44593</v>
      </c>
      <c r="O462" s="6">
        <v>37.354774259999999</v>
      </c>
      <c r="P462" s="6">
        <v>37.453391549999999</v>
      </c>
      <c r="Q462" s="6">
        <v>26.30524625</v>
      </c>
      <c r="R462" s="6">
        <v>26.53346784</v>
      </c>
      <c r="T462" s="193">
        <f>IF(O462&lt;'Master Linear Model'!$C$8, (10^((O462-'Master Linear Model'!$B$3)/'Master Linear Model'!$A$3)),('Master Linear Model'!$C$7/2))</f>
        <v>5</v>
      </c>
      <c r="U462" s="193">
        <f>IF(P462&lt;'Master Linear Model'!$C$8, (10^((P462-'Master Linear Model'!$B$3)/'Master Linear Model'!$A$3)),('Master Linear Model'!$C$7/2))</f>
        <v>5</v>
      </c>
      <c r="V462" s="194">
        <f t="shared" si="80"/>
        <v>5</v>
      </c>
      <c r="W462" s="194">
        <f t="shared" si="81"/>
        <v>0</v>
      </c>
      <c r="X462" s="194">
        <f t="shared" si="82"/>
        <v>1</v>
      </c>
      <c r="Y462" s="194">
        <f t="shared" si="83"/>
        <v>0</v>
      </c>
      <c r="Z462" s="194">
        <f t="shared" si="84"/>
        <v>4.7</v>
      </c>
      <c r="AA462" s="194">
        <f t="shared" si="85"/>
        <v>0</v>
      </c>
      <c r="AB462" s="194">
        <f t="shared" si="86"/>
        <v>470</v>
      </c>
      <c r="AC462" s="194">
        <f t="shared" si="87"/>
        <v>0</v>
      </c>
      <c r="AF462" t="s">
        <v>636</v>
      </c>
      <c r="AG462" t="s">
        <v>1251</v>
      </c>
      <c r="AH462" t="s">
        <v>44</v>
      </c>
      <c r="AI462" t="s">
        <v>154</v>
      </c>
      <c r="AJ462">
        <v>97.449646918418793</v>
      </c>
    </row>
    <row r="463" spans="1:36">
      <c r="A463" t="s">
        <v>1054</v>
      </c>
      <c r="B463" s="43" t="s">
        <v>42</v>
      </c>
      <c r="C463" s="5">
        <v>44592</v>
      </c>
      <c r="D463" s="5">
        <v>44592</v>
      </c>
      <c r="E463" s="4" t="s">
        <v>312</v>
      </c>
      <c r="F463" s="4" t="s">
        <v>518</v>
      </c>
      <c r="G463" s="4" t="s">
        <v>154</v>
      </c>
      <c r="H463" s="4" t="s">
        <v>437</v>
      </c>
      <c r="I463" s="4">
        <v>10</v>
      </c>
      <c r="J463" s="5">
        <v>44592</v>
      </c>
      <c r="K463" s="4" t="s">
        <v>224</v>
      </c>
      <c r="L463" s="4">
        <v>47</v>
      </c>
      <c r="M463" s="4">
        <v>5</v>
      </c>
      <c r="N463" s="12">
        <v>44593</v>
      </c>
      <c r="O463" s="6">
        <v>35.279199409999997</v>
      </c>
      <c r="P463" s="6">
        <v>35.356712610000002</v>
      </c>
      <c r="Q463" s="6">
        <v>26.866443790000002</v>
      </c>
      <c r="R463" s="6">
        <v>26.746584129999999</v>
      </c>
      <c r="T463" s="193">
        <f>IF(O463&lt;'Master Linear Model'!$C$8, (10^((O463-'Master Linear Model'!$B$3)/'Master Linear Model'!$A$3)),('Master Linear Model'!$C$7/2))</f>
        <v>16.694791994001633</v>
      </c>
      <c r="U463" s="193">
        <f>IF(P463&lt;'Master Linear Model'!$C$8, (10^((P463-'Master Linear Model'!$B$3)/'Master Linear Model'!$A$3)),('Master Linear Model'!$C$7/2))</f>
        <v>15.851272031084958</v>
      </c>
      <c r="V463" s="194">
        <f t="shared" si="80"/>
        <v>16.273032012543297</v>
      </c>
      <c r="W463" s="194">
        <f t="shared" si="81"/>
        <v>0.59645868584460593</v>
      </c>
      <c r="X463" s="194">
        <f t="shared" si="82"/>
        <v>3.2546064025086592</v>
      </c>
      <c r="Y463" s="194">
        <f t="shared" si="83"/>
        <v>0.11929173716892119</v>
      </c>
      <c r="Z463" s="194">
        <f t="shared" si="84"/>
        <v>15.296650091790699</v>
      </c>
      <c r="AA463" s="194">
        <f t="shared" si="85"/>
        <v>0.56067116469392952</v>
      </c>
      <c r="AB463" s="194">
        <f t="shared" si="86"/>
        <v>1529.66500917907</v>
      </c>
      <c r="AC463" s="194">
        <f t="shared" si="87"/>
        <v>56.06711646939295</v>
      </c>
      <c r="AF463" t="s">
        <v>636</v>
      </c>
      <c r="AG463" t="s">
        <v>1252</v>
      </c>
      <c r="AH463" t="s">
        <v>44</v>
      </c>
      <c r="AI463" t="s">
        <v>154</v>
      </c>
      <c r="AJ463">
        <v>97.449646918418793</v>
      </c>
    </row>
    <row r="464" spans="1:36">
      <c r="A464" t="s">
        <v>1056</v>
      </c>
      <c r="B464" s="43" t="s">
        <v>42</v>
      </c>
      <c r="C464" s="5">
        <v>44592</v>
      </c>
      <c r="D464" s="5">
        <v>44592</v>
      </c>
      <c r="E464" s="4" t="s">
        <v>312</v>
      </c>
      <c r="F464" s="4" t="s">
        <v>518</v>
      </c>
      <c r="G464" s="4" t="s">
        <v>154</v>
      </c>
      <c r="H464" s="4" t="s">
        <v>437</v>
      </c>
      <c r="I464" s="4">
        <v>10</v>
      </c>
      <c r="J464" s="5">
        <v>44592</v>
      </c>
      <c r="K464" s="4" t="s">
        <v>224</v>
      </c>
      <c r="L464" s="4">
        <v>47</v>
      </c>
      <c r="M464" s="4">
        <v>5</v>
      </c>
      <c r="N464" s="12">
        <v>44593</v>
      </c>
      <c r="O464" s="6">
        <v>34.099532279999998</v>
      </c>
      <c r="P464" s="6">
        <v>34.33956491</v>
      </c>
      <c r="Q464" s="6">
        <v>27.01488909</v>
      </c>
      <c r="R464" s="6">
        <v>26.773471929999999</v>
      </c>
      <c r="T464" s="193">
        <f>IF(O464&lt;'Master Linear Model'!$C$8, (10^((O464-'Master Linear Model'!$B$3)/'Master Linear Model'!$A$3)),('Master Linear Model'!$C$7/2))</f>
        <v>36.750545672232207</v>
      </c>
      <c r="U464" s="193">
        <f>IF(P464&lt;'Master Linear Model'!$C$8, (10^((P464-'Master Linear Model'!$B$3)/'Master Linear Model'!$A$3)),('Master Linear Model'!$C$7/2))</f>
        <v>31.299431814910971</v>
      </c>
      <c r="V464" s="194">
        <f t="shared" si="80"/>
        <v>34.024988743571591</v>
      </c>
      <c r="W464" s="194">
        <f t="shared" si="81"/>
        <v>3.8545195735318041</v>
      </c>
      <c r="X464" s="194">
        <f t="shared" si="82"/>
        <v>6.8049977487143183</v>
      </c>
      <c r="Y464" s="194">
        <f t="shared" si="83"/>
        <v>0.77090391470636077</v>
      </c>
      <c r="Z464" s="194">
        <f t="shared" si="84"/>
        <v>31.983489418957294</v>
      </c>
      <c r="AA464" s="194">
        <f t="shared" si="85"/>
        <v>3.6232483991198956</v>
      </c>
      <c r="AB464" s="194">
        <f t="shared" si="86"/>
        <v>3198.3489418957292</v>
      </c>
      <c r="AC464" s="194">
        <f t="shared" si="87"/>
        <v>362.32483991198956</v>
      </c>
      <c r="AF464" t="s">
        <v>636</v>
      </c>
      <c r="AG464" t="s">
        <v>1253</v>
      </c>
      <c r="AH464" t="s">
        <v>44</v>
      </c>
      <c r="AI464" t="s">
        <v>154</v>
      </c>
      <c r="AJ464">
        <v>97.449646918418793</v>
      </c>
    </row>
    <row r="465" spans="1:36">
      <c r="A465" t="s">
        <v>1058</v>
      </c>
      <c r="B465" s="43" t="s">
        <v>42</v>
      </c>
      <c r="C465" s="5">
        <v>44592</v>
      </c>
      <c r="D465" s="5">
        <v>44592</v>
      </c>
      <c r="E465" s="4" t="s">
        <v>312</v>
      </c>
      <c r="F465" s="4" t="s">
        <v>518</v>
      </c>
      <c r="G465" s="4" t="s">
        <v>154</v>
      </c>
      <c r="H465" s="4" t="s">
        <v>437</v>
      </c>
      <c r="I465" s="4">
        <v>10</v>
      </c>
      <c r="J465" s="5">
        <v>44592</v>
      </c>
      <c r="K465" s="4" t="s">
        <v>224</v>
      </c>
      <c r="L465" s="4">
        <v>48</v>
      </c>
      <c r="M465" s="4">
        <v>5</v>
      </c>
      <c r="N465" s="12">
        <v>44593</v>
      </c>
      <c r="O465" s="6">
        <v>33.433700049999999</v>
      </c>
      <c r="P465" s="6">
        <v>33.48404601</v>
      </c>
      <c r="Q465" s="6">
        <v>26.922009760000002</v>
      </c>
      <c r="R465" s="6">
        <v>27.103719009999999</v>
      </c>
      <c r="T465" s="193">
        <f>IF(O465&lt;'Master Linear Model'!$C$8, (10^((O465-'Master Linear Model'!$B$3)/'Master Linear Model'!$A$3)),('Master Linear Model'!$C$7/2))</f>
        <v>57.369638848901793</v>
      </c>
      <c r="U465" s="193">
        <f>IF(P465&lt;'Master Linear Model'!$C$8, (10^((P465-'Master Linear Model'!$B$3)/'Master Linear Model'!$A$3)),('Master Linear Model'!$C$7/2))</f>
        <v>55.469859213271818</v>
      </c>
      <c r="V465" s="194">
        <f t="shared" si="80"/>
        <v>56.419749031086809</v>
      </c>
      <c r="W465" s="194">
        <f t="shared" si="81"/>
        <v>1.3433470631140643</v>
      </c>
      <c r="X465" s="194">
        <f t="shared" si="82"/>
        <v>11.283949806217361</v>
      </c>
      <c r="Y465" s="194">
        <f t="shared" si="83"/>
        <v>0.26866941262281285</v>
      </c>
      <c r="Z465" s="194">
        <f t="shared" si="84"/>
        <v>54.162959069843325</v>
      </c>
      <c r="AA465" s="194">
        <f t="shared" si="85"/>
        <v>1.2896131805895017</v>
      </c>
      <c r="AB465" s="194">
        <f t="shared" si="86"/>
        <v>5416.2959069843328</v>
      </c>
      <c r="AC465" s="194">
        <f t="shared" si="87"/>
        <v>128.96131805895016</v>
      </c>
      <c r="AF465" t="s">
        <v>636</v>
      </c>
      <c r="AG465" t="s">
        <v>1254</v>
      </c>
      <c r="AH465" t="s">
        <v>44</v>
      </c>
      <c r="AI465" t="s">
        <v>154</v>
      </c>
      <c r="AJ465">
        <v>97.449646918418793</v>
      </c>
    </row>
    <row r="466" spans="1:36">
      <c r="A466" t="s">
        <v>1060</v>
      </c>
      <c r="B466" s="43" t="s">
        <v>42</v>
      </c>
      <c r="C466" s="5">
        <v>44592</v>
      </c>
      <c r="D466" s="5">
        <v>44592</v>
      </c>
      <c r="E466" s="4" t="s">
        <v>312</v>
      </c>
      <c r="F466" s="4" t="s">
        <v>518</v>
      </c>
      <c r="G466" s="4" t="s">
        <v>154</v>
      </c>
      <c r="H466" s="4" t="s">
        <v>437</v>
      </c>
      <c r="I466" s="4">
        <v>10</v>
      </c>
      <c r="J466" s="5">
        <v>44592</v>
      </c>
      <c r="K466" s="4" t="s">
        <v>224</v>
      </c>
      <c r="L466" s="4">
        <v>47</v>
      </c>
      <c r="M466" s="4">
        <v>5</v>
      </c>
      <c r="N466" s="12">
        <v>44593</v>
      </c>
      <c r="O466" s="6">
        <v>36.61835189</v>
      </c>
      <c r="P466" s="6">
        <v>38.578222459999999</v>
      </c>
      <c r="Q466" s="6">
        <v>30.343149579999999</v>
      </c>
      <c r="R466" s="6">
        <v>30.949470259999998</v>
      </c>
      <c r="T466" s="193">
        <f>IF(O466&lt;'Master Linear Model'!$C$8, (10^((O466-'Master Linear Model'!$B$3)/'Master Linear Model'!$A$3)),('Master Linear Model'!$C$7/2))</f>
        <v>5</v>
      </c>
      <c r="U466" s="193">
        <f>IF(P466&lt;'Master Linear Model'!$C$8, (10^((P466-'Master Linear Model'!$B$3)/'Master Linear Model'!$A$3)),('Master Linear Model'!$C$7/2))</f>
        <v>5</v>
      </c>
      <c r="V466" s="194">
        <f t="shared" si="80"/>
        <v>5</v>
      </c>
      <c r="W466" s="194">
        <f t="shared" si="81"/>
        <v>0</v>
      </c>
      <c r="X466" s="194">
        <f t="shared" si="82"/>
        <v>1</v>
      </c>
      <c r="Y466" s="194">
        <f t="shared" si="83"/>
        <v>0</v>
      </c>
      <c r="Z466" s="194">
        <f t="shared" si="84"/>
        <v>4.7</v>
      </c>
      <c r="AA466" s="194">
        <f t="shared" si="85"/>
        <v>0</v>
      </c>
      <c r="AB466" s="194">
        <f t="shared" si="86"/>
        <v>470</v>
      </c>
      <c r="AC466" s="194">
        <f t="shared" si="87"/>
        <v>0</v>
      </c>
      <c r="AF466" t="s">
        <v>636</v>
      </c>
      <c r="AG466" t="s">
        <v>1255</v>
      </c>
      <c r="AH466" t="s">
        <v>44</v>
      </c>
      <c r="AI466" t="s">
        <v>154</v>
      </c>
      <c r="AJ466">
        <v>97.449646918418793</v>
      </c>
    </row>
    <row r="467" spans="1:36">
      <c r="A467" t="s">
        <v>1062</v>
      </c>
      <c r="B467" s="43" t="s">
        <v>42</v>
      </c>
      <c r="C467" s="5">
        <v>44592</v>
      </c>
      <c r="D467" s="5">
        <v>44592</v>
      </c>
      <c r="E467" s="4" t="s">
        <v>312</v>
      </c>
      <c r="F467" s="4" t="s">
        <v>518</v>
      </c>
      <c r="G467" s="4" t="s">
        <v>154</v>
      </c>
      <c r="H467" s="4" t="s">
        <v>437</v>
      </c>
      <c r="I467" s="4">
        <v>10</v>
      </c>
      <c r="J467" s="5">
        <v>44592</v>
      </c>
      <c r="K467" s="4" t="s">
        <v>224</v>
      </c>
      <c r="L467" s="4">
        <v>47</v>
      </c>
      <c r="M467" s="4">
        <v>5</v>
      </c>
      <c r="N467" s="12">
        <v>44593</v>
      </c>
      <c r="O467" s="6">
        <v>35.338868040000001</v>
      </c>
      <c r="P467" s="6">
        <v>36.004390950000001</v>
      </c>
      <c r="Q467" s="6">
        <v>27.013409859999999</v>
      </c>
      <c r="R467" s="6">
        <v>27.122326309999998</v>
      </c>
      <c r="T467" s="193">
        <f>IF(O467&lt;'Master Linear Model'!$C$8, (10^((O467-'Master Linear Model'!$B$3)/'Master Linear Model'!$A$3)),('Master Linear Model'!$C$7/2))</f>
        <v>16.041604604504212</v>
      </c>
      <c r="U467" s="193">
        <f>IF(P467&lt;'Master Linear Model'!$C$8, (10^((P467-'Master Linear Model'!$B$3)/'Master Linear Model'!$A$3)),('Master Linear Model'!$C$7/2))</f>
        <v>5</v>
      </c>
      <c r="V467" s="194">
        <f t="shared" si="80"/>
        <v>10.520802302252106</v>
      </c>
      <c r="W467" s="194">
        <f t="shared" si="81"/>
        <v>7.8075934910255338</v>
      </c>
      <c r="X467" s="194">
        <f t="shared" si="82"/>
        <v>2.1041604604504212</v>
      </c>
      <c r="Y467" s="194">
        <f t="shared" si="83"/>
        <v>1.5615186982051068</v>
      </c>
      <c r="Z467" s="194">
        <f t="shared" si="84"/>
        <v>9.88955416411698</v>
      </c>
      <c r="AA467" s="194">
        <f t="shared" si="85"/>
        <v>7.3391378815640023</v>
      </c>
      <c r="AB467" s="194">
        <f t="shared" si="86"/>
        <v>988.95541641169802</v>
      </c>
      <c r="AC467" s="194">
        <f t="shared" si="87"/>
        <v>733.91378815640019</v>
      </c>
      <c r="AF467" t="s">
        <v>636</v>
      </c>
      <c r="AG467" t="s">
        <v>1256</v>
      </c>
      <c r="AH467" t="s">
        <v>44</v>
      </c>
      <c r="AI467" t="s">
        <v>154</v>
      </c>
      <c r="AJ467">
        <v>97.449646918418793</v>
      </c>
    </row>
    <row r="468" spans="1:36">
      <c r="A468" t="s">
        <v>1064</v>
      </c>
      <c r="B468" s="43" t="s">
        <v>42</v>
      </c>
      <c r="C468" s="5">
        <v>44592</v>
      </c>
      <c r="D468" s="5">
        <v>44592</v>
      </c>
      <c r="E468" s="4" t="s">
        <v>312</v>
      </c>
      <c r="F468" s="4" t="s">
        <v>518</v>
      </c>
      <c r="G468" s="4" t="s">
        <v>154</v>
      </c>
      <c r="H468" s="4" t="s">
        <v>437</v>
      </c>
      <c r="I468" s="4">
        <v>10</v>
      </c>
      <c r="J468" s="5">
        <v>44592</v>
      </c>
      <c r="K468" s="4" t="s">
        <v>224</v>
      </c>
      <c r="L468" s="4">
        <v>48</v>
      </c>
      <c r="M468" s="4">
        <v>5</v>
      </c>
      <c r="N468" s="12">
        <v>44593</v>
      </c>
      <c r="O468" s="6">
        <v>40.068341420000003</v>
      </c>
      <c r="P468" s="6">
        <v>39.114633550000001</v>
      </c>
      <c r="Q468" s="6">
        <v>27.037084350000001</v>
      </c>
      <c r="R468" s="6">
        <v>27.114548129999999</v>
      </c>
      <c r="T468" s="193">
        <f>IF(O468&lt;'Master Linear Model'!$C$8, (10^((O468-'Master Linear Model'!$B$3)/'Master Linear Model'!$A$3)),('Master Linear Model'!$C$7/2))</f>
        <v>5</v>
      </c>
      <c r="U468" s="193">
        <f>IF(P468&lt;'Master Linear Model'!$C$8, (10^((P468-'Master Linear Model'!$B$3)/'Master Linear Model'!$A$3)),('Master Linear Model'!$C$7/2))</f>
        <v>5</v>
      </c>
      <c r="V468" s="194">
        <f t="shared" si="80"/>
        <v>5</v>
      </c>
      <c r="W468" s="194">
        <f t="shared" si="81"/>
        <v>0</v>
      </c>
      <c r="X468" s="194">
        <f t="shared" si="82"/>
        <v>1</v>
      </c>
      <c r="Y468" s="194">
        <f t="shared" si="83"/>
        <v>0</v>
      </c>
      <c r="Z468" s="194">
        <f t="shared" si="84"/>
        <v>4.8</v>
      </c>
      <c r="AA468" s="194">
        <f t="shared" si="85"/>
        <v>0</v>
      </c>
      <c r="AB468" s="194">
        <f t="shared" si="86"/>
        <v>480</v>
      </c>
      <c r="AC468" s="194">
        <f t="shared" si="87"/>
        <v>0</v>
      </c>
      <c r="AF468" t="s">
        <v>636</v>
      </c>
      <c r="AG468" t="s">
        <v>1257</v>
      </c>
      <c r="AH468" t="s">
        <v>44</v>
      </c>
      <c r="AI468" t="s">
        <v>154</v>
      </c>
      <c r="AJ468">
        <v>97.449646918418793</v>
      </c>
    </row>
    <row r="469" spans="1:36">
      <c r="A469" s="160" t="s">
        <v>1047</v>
      </c>
      <c r="B469" s="161" t="s">
        <v>42</v>
      </c>
      <c r="C469" s="123">
        <v>44592</v>
      </c>
      <c r="D469" s="123">
        <v>44592</v>
      </c>
      <c r="E469" s="122" t="s">
        <v>312</v>
      </c>
      <c r="F469" s="122" t="s">
        <v>518</v>
      </c>
      <c r="G469" s="122" t="s">
        <v>154</v>
      </c>
      <c r="H469" s="122" t="s">
        <v>437</v>
      </c>
      <c r="I469" s="122">
        <v>10</v>
      </c>
      <c r="J469" s="123">
        <v>44592</v>
      </c>
      <c r="K469" s="122" t="s">
        <v>224</v>
      </c>
      <c r="L469" s="122">
        <v>50</v>
      </c>
      <c r="M469" s="122">
        <v>5</v>
      </c>
      <c r="N469" s="164">
        <v>44593</v>
      </c>
      <c r="O469" s="150">
        <v>37.210171459999998</v>
      </c>
      <c r="P469" s="150">
        <v>36.493190820000002</v>
      </c>
      <c r="Q469" s="150">
        <v>29.15512056</v>
      </c>
      <c r="R469" s="150">
        <v>29.414283510000001</v>
      </c>
      <c r="S469" s="121"/>
      <c r="T469" s="227">
        <f>IF(O469&lt;'Master Linear Model'!$C$8, (10^((O469-'Master Linear Model'!$B$3)/'Master Linear Model'!$A$3)),('Master Linear Model'!$C$7/2))</f>
        <v>5</v>
      </c>
      <c r="U469" s="227">
        <f>IF(P469&lt;'Master Linear Model'!$C$8, (10^((P469-'Master Linear Model'!$B$3)/'Master Linear Model'!$A$3)),('Master Linear Model'!$C$7/2))</f>
        <v>5</v>
      </c>
      <c r="V469" s="228">
        <f t="shared" si="80"/>
        <v>5</v>
      </c>
      <c r="W469" s="228">
        <f t="shared" si="81"/>
        <v>0</v>
      </c>
      <c r="X469" s="228">
        <f t="shared" si="82"/>
        <v>1</v>
      </c>
      <c r="Y469" s="228">
        <f t="shared" si="83"/>
        <v>0</v>
      </c>
      <c r="Z469" s="228">
        <f t="shared" si="84"/>
        <v>5</v>
      </c>
      <c r="AA469" s="228">
        <f t="shared" si="85"/>
        <v>0</v>
      </c>
      <c r="AB469" s="228">
        <f t="shared" si="86"/>
        <v>500</v>
      </c>
      <c r="AC469" s="228">
        <f t="shared" si="87"/>
        <v>0</v>
      </c>
      <c r="AD469" s="160"/>
      <c r="AE469" s="160"/>
      <c r="AF469" s="160" t="s">
        <v>636</v>
      </c>
      <c r="AG469" s="160" t="s">
        <v>1258</v>
      </c>
      <c r="AH469" s="160" t="s">
        <v>44</v>
      </c>
      <c r="AI469" s="160" t="s">
        <v>154</v>
      </c>
      <c r="AJ469" s="160">
        <v>97.449646918418793</v>
      </c>
    </row>
    <row r="470" spans="1:36">
      <c r="A470" t="s">
        <v>1047</v>
      </c>
      <c r="B470" s="43" t="s">
        <v>42</v>
      </c>
      <c r="C470" s="5">
        <v>44599</v>
      </c>
      <c r="D470" s="5">
        <v>44599</v>
      </c>
      <c r="E470" s="4" t="s">
        <v>312</v>
      </c>
      <c r="F470" s="4" t="s">
        <v>518</v>
      </c>
      <c r="G470" s="4" t="s">
        <v>154</v>
      </c>
      <c r="H470" s="4" t="s">
        <v>437</v>
      </c>
      <c r="I470" s="4">
        <v>10</v>
      </c>
      <c r="J470" s="5">
        <v>44599</v>
      </c>
      <c r="K470" s="4" t="s">
        <v>224</v>
      </c>
      <c r="L470" s="4">
        <v>46</v>
      </c>
      <c r="M470" s="4">
        <v>5</v>
      </c>
      <c r="N470" s="12">
        <v>44600</v>
      </c>
      <c r="O470" s="6">
        <v>33.567172939999999</v>
      </c>
      <c r="P470" s="6">
        <v>33.787810759999999</v>
      </c>
      <c r="Q470" s="6">
        <v>24.23910235</v>
      </c>
      <c r="R470" s="6">
        <v>24.466181039999999</v>
      </c>
      <c r="T470" s="193">
        <f>IF(O470&lt;'Master Linear Model'!$C$8, (10^((O470-'Master Linear Model'!$B$3)/'Master Linear Model'!$A$3)),('Master Linear Model'!$C$7/2))</f>
        <v>52.469802788677804</v>
      </c>
      <c r="U470" s="193">
        <f>IF(P470&lt;'Master Linear Model'!$C$8, (10^((P470-'Master Linear Model'!$B$3)/'Master Linear Model'!$A$3)),('Master Linear Model'!$C$7/2))</f>
        <v>45.270585675963709</v>
      </c>
      <c r="V470" s="194">
        <f t="shared" ref="V470:V485" si="88">AVERAGE(T470:U470)</f>
        <v>48.870194232320756</v>
      </c>
      <c r="W470" s="194">
        <f t="shared" ref="W470:W485" si="89">STDEV(T470:U470)</f>
        <v>5.0906152396343742</v>
      </c>
      <c r="X470" s="194">
        <f t="shared" ref="X470:X485" si="90">V470/M470</f>
        <v>9.7740388464641512</v>
      </c>
      <c r="Y470" s="194">
        <f t="shared" ref="Y470:Y485" si="91">W470/M470</f>
        <v>1.0181230479268748</v>
      </c>
      <c r="Z470" s="194">
        <f t="shared" ref="Z470:Z485" si="92">(X470*L470)/I470</f>
        <v>44.960578693735094</v>
      </c>
      <c r="AA470" s="194">
        <f t="shared" ref="AA470:AA485" si="93">(Y470*L470)/I470</f>
        <v>4.683366020463624</v>
      </c>
      <c r="AB470" s="194">
        <f t="shared" ref="AB470:AB485" si="94">Z470*100</f>
        <v>4496.0578693735097</v>
      </c>
      <c r="AC470" s="194">
        <f t="shared" ref="AC470:AC485" si="95">AA470*100</f>
        <v>468.33660204636243</v>
      </c>
      <c r="AF470" t="s">
        <v>674</v>
      </c>
      <c r="AG470" t="s">
        <v>1259</v>
      </c>
      <c r="AH470" t="s">
        <v>44</v>
      </c>
      <c r="AI470" t="s">
        <v>44</v>
      </c>
      <c r="AJ470">
        <v>99.894312664086996</v>
      </c>
    </row>
    <row r="471" spans="1:36">
      <c r="A471" t="s">
        <v>1052</v>
      </c>
      <c r="B471" s="43" t="s">
        <v>42</v>
      </c>
      <c r="C471" s="5">
        <v>44599</v>
      </c>
      <c r="D471" s="5">
        <v>44599</v>
      </c>
      <c r="E471" s="4" t="s">
        <v>312</v>
      </c>
      <c r="F471" s="4" t="s">
        <v>518</v>
      </c>
      <c r="G471" s="4" t="s">
        <v>154</v>
      </c>
      <c r="H471" s="4" t="s">
        <v>437</v>
      </c>
      <c r="I471" s="4">
        <v>10</v>
      </c>
      <c r="J471" s="5">
        <v>44599</v>
      </c>
      <c r="K471" s="4" t="s">
        <v>224</v>
      </c>
      <c r="L471" s="4">
        <v>47</v>
      </c>
      <c r="M471" s="4">
        <v>5</v>
      </c>
      <c r="N471" s="12">
        <v>44600</v>
      </c>
      <c r="O471" s="6">
        <v>35.696342889999997</v>
      </c>
      <c r="P471" s="6">
        <v>36.342375259999997</v>
      </c>
      <c r="Q471" s="6">
        <v>24.394456649999999</v>
      </c>
      <c r="R471" s="6">
        <v>24.959228400000001</v>
      </c>
      <c r="T471" s="193">
        <f>IF(O471&lt;'Master Linear Model'!$C$8, (10^((O471-'Master Linear Model'!$B$3)/'Master Linear Model'!$A$3)),('Master Linear Model'!$C$7/2))</f>
        <v>5</v>
      </c>
      <c r="U471" s="193">
        <f>IF(P471&lt;'Master Linear Model'!$C$8, (10^((P471-'Master Linear Model'!$B$3)/'Master Linear Model'!$A$3)),('Master Linear Model'!$C$7/2))</f>
        <v>5</v>
      </c>
      <c r="V471" s="194">
        <f t="shared" si="88"/>
        <v>5</v>
      </c>
      <c r="W471" s="194">
        <f t="shared" si="89"/>
        <v>0</v>
      </c>
      <c r="X471" s="194">
        <f t="shared" si="90"/>
        <v>1</v>
      </c>
      <c r="Y471" s="194">
        <f t="shared" si="91"/>
        <v>0</v>
      </c>
      <c r="Z471" s="194">
        <f t="shared" si="92"/>
        <v>4.7</v>
      </c>
      <c r="AA471" s="194">
        <f t="shared" si="93"/>
        <v>0</v>
      </c>
      <c r="AB471" s="194">
        <f t="shared" si="94"/>
        <v>470</v>
      </c>
      <c r="AC471" s="194">
        <f t="shared" si="95"/>
        <v>0</v>
      </c>
      <c r="AF471" t="s">
        <v>674</v>
      </c>
      <c r="AG471" t="s">
        <v>1260</v>
      </c>
      <c r="AH471" t="s">
        <v>44</v>
      </c>
      <c r="AI471" t="s">
        <v>44</v>
      </c>
      <c r="AJ471">
        <v>99.894312664086996</v>
      </c>
    </row>
    <row r="472" spans="1:36">
      <c r="A472" t="s">
        <v>1054</v>
      </c>
      <c r="B472" s="43" t="s">
        <v>42</v>
      </c>
      <c r="C472" s="5">
        <v>44599</v>
      </c>
      <c r="D472" s="5">
        <v>44599</v>
      </c>
      <c r="E472" s="4" t="s">
        <v>312</v>
      </c>
      <c r="F472" s="4" t="s">
        <v>518</v>
      </c>
      <c r="G472" s="4" t="s">
        <v>154</v>
      </c>
      <c r="H472" s="4" t="s">
        <v>437</v>
      </c>
      <c r="I472" s="4">
        <v>10</v>
      </c>
      <c r="J472" s="5">
        <v>44599</v>
      </c>
      <c r="K472" s="4" t="s">
        <v>224</v>
      </c>
      <c r="L472" s="4">
        <v>48</v>
      </c>
      <c r="M472" s="4">
        <v>5</v>
      </c>
      <c r="N472" s="12">
        <v>44600</v>
      </c>
      <c r="O472" s="6">
        <v>34.71385995</v>
      </c>
      <c r="P472" s="6">
        <v>34.227910770000001</v>
      </c>
      <c r="Q472" s="6">
        <v>23.958057849999999</v>
      </c>
      <c r="R472" s="6">
        <v>24.095426799999998</v>
      </c>
      <c r="T472" s="193">
        <f>IF(O472&lt;'Master Linear Model'!$C$8, (10^((O472-'Master Linear Model'!$B$3)/'Master Linear Model'!$A$3)),('Master Linear Model'!$C$7/2))</f>
        <v>24.367281648451183</v>
      </c>
      <c r="U472" s="193">
        <f>IF(P472&lt;'Master Linear Model'!$C$8, (10^((P472-'Master Linear Model'!$B$3)/'Master Linear Model'!$A$3)),('Master Linear Model'!$C$7/2))</f>
        <v>33.72647758589072</v>
      </c>
      <c r="V472" s="194">
        <f t="shared" si="88"/>
        <v>29.046879617170951</v>
      </c>
      <c r="W472" s="194">
        <f t="shared" si="89"/>
        <v>6.6179509138170864</v>
      </c>
      <c r="X472" s="194">
        <f t="shared" si="90"/>
        <v>5.8093759234341906</v>
      </c>
      <c r="Y472" s="194">
        <f t="shared" si="91"/>
        <v>1.3235901827634173</v>
      </c>
      <c r="Z472" s="194">
        <f t="shared" si="92"/>
        <v>27.885004432484116</v>
      </c>
      <c r="AA472" s="194">
        <f t="shared" si="93"/>
        <v>6.3532328772644036</v>
      </c>
      <c r="AB472" s="194">
        <f t="shared" si="94"/>
        <v>2788.5004432484116</v>
      </c>
      <c r="AC472" s="194">
        <f t="shared" si="95"/>
        <v>635.32328772644041</v>
      </c>
      <c r="AF472" t="s">
        <v>674</v>
      </c>
      <c r="AG472" t="s">
        <v>1261</v>
      </c>
      <c r="AH472" t="s">
        <v>44</v>
      </c>
      <c r="AI472" t="s">
        <v>44</v>
      </c>
      <c r="AJ472">
        <v>99.894312664086996</v>
      </c>
    </row>
    <row r="473" spans="1:36">
      <c r="A473" t="s">
        <v>1056</v>
      </c>
      <c r="B473" s="43" t="s">
        <v>42</v>
      </c>
      <c r="C473" s="5">
        <v>44599</v>
      </c>
      <c r="D473" s="5">
        <v>44599</v>
      </c>
      <c r="E473" s="4" t="s">
        <v>312</v>
      </c>
      <c r="F473" s="4" t="s">
        <v>518</v>
      </c>
      <c r="G473" s="4" t="s">
        <v>154</v>
      </c>
      <c r="H473" s="4" t="s">
        <v>437</v>
      </c>
      <c r="I473" s="4">
        <v>10</v>
      </c>
      <c r="J473" s="5">
        <v>44599</v>
      </c>
      <c r="K473" s="4" t="s">
        <v>224</v>
      </c>
      <c r="L473" s="4">
        <v>46</v>
      </c>
      <c r="M473" s="4">
        <v>5</v>
      </c>
      <c r="N473" s="12">
        <v>44600</v>
      </c>
      <c r="O473" s="6">
        <v>35.049470900000003</v>
      </c>
      <c r="P473" s="6">
        <v>35.882770829999998</v>
      </c>
      <c r="Q473" s="6">
        <v>23.893465129999999</v>
      </c>
      <c r="R473" s="6">
        <v>23.597759849999999</v>
      </c>
      <c r="T473" s="193">
        <f>IF(O473&lt;'Master Linear Model'!$C$8, (10^((O473-'Master Linear Model'!$B$3)/'Master Linear Model'!$A$3)),('Master Linear Model'!$C$7/2))</f>
        <v>19.467720192323437</v>
      </c>
      <c r="U473" s="193">
        <f>IF(P473&lt;'Master Linear Model'!$C$8, (10^((P473-'Master Linear Model'!$B$3)/'Master Linear Model'!$A$3)),('Master Linear Model'!$C$7/2))</f>
        <v>5</v>
      </c>
      <c r="V473" s="194">
        <f t="shared" si="88"/>
        <v>12.233860096161719</v>
      </c>
      <c r="W473" s="194">
        <f t="shared" si="89"/>
        <v>10.230223056301444</v>
      </c>
      <c r="X473" s="194">
        <f t="shared" si="90"/>
        <v>2.4467720192323439</v>
      </c>
      <c r="Y473" s="194">
        <f t="shared" si="91"/>
        <v>2.0460446112602888</v>
      </c>
      <c r="Z473" s="194">
        <f t="shared" si="92"/>
        <v>11.255151288468783</v>
      </c>
      <c r="AA473" s="194">
        <f t="shared" si="93"/>
        <v>9.4118052117973292</v>
      </c>
      <c r="AB473" s="194">
        <f t="shared" si="94"/>
        <v>1125.5151288468783</v>
      </c>
      <c r="AC473" s="194">
        <f t="shared" si="95"/>
        <v>941.18052117973298</v>
      </c>
      <c r="AF473" t="s">
        <v>674</v>
      </c>
      <c r="AG473" t="s">
        <v>1262</v>
      </c>
      <c r="AH473" t="s">
        <v>44</v>
      </c>
      <c r="AI473" t="s">
        <v>44</v>
      </c>
      <c r="AJ473">
        <v>99.894312664086996</v>
      </c>
    </row>
    <row r="474" spans="1:36">
      <c r="A474" t="s">
        <v>1058</v>
      </c>
      <c r="B474" s="43" t="s">
        <v>42</v>
      </c>
      <c r="C474" s="5">
        <v>44599</v>
      </c>
      <c r="D474" s="5">
        <v>44599</v>
      </c>
      <c r="E474" s="4" t="s">
        <v>312</v>
      </c>
      <c r="F474" s="4" t="s">
        <v>518</v>
      </c>
      <c r="G474" s="4" t="s">
        <v>154</v>
      </c>
      <c r="H474" s="4" t="s">
        <v>437</v>
      </c>
      <c r="I474" s="4">
        <v>10</v>
      </c>
      <c r="J474" s="5">
        <v>44599</v>
      </c>
      <c r="K474" s="4" t="s">
        <v>224</v>
      </c>
      <c r="L474" s="4">
        <v>48</v>
      </c>
      <c r="M474" s="4">
        <v>5</v>
      </c>
      <c r="N474" s="12">
        <v>44600</v>
      </c>
      <c r="O474" s="6">
        <v>34.438114519999999</v>
      </c>
      <c r="P474" s="6">
        <v>34.978391170000002</v>
      </c>
      <c r="Q474" s="6">
        <v>24.02342646</v>
      </c>
      <c r="R474" s="6">
        <v>24.105158540000001</v>
      </c>
      <c r="T474" s="193">
        <f>IF(O474&lt;'Master Linear Model'!$C$8, (10^((O474-'Master Linear Model'!$B$3)/'Master Linear Model'!$A$3)),('Master Linear Model'!$C$7/2))</f>
        <v>29.302769647798922</v>
      </c>
      <c r="U474" s="193">
        <f>IF(P474&lt;'Master Linear Model'!$C$8, (10^((P474-'Master Linear Model'!$B$3)/'Master Linear Model'!$A$3)),('Master Linear Model'!$C$7/2))</f>
        <v>20.415645836982026</v>
      </c>
      <c r="V474" s="194">
        <f t="shared" si="88"/>
        <v>24.859207742390474</v>
      </c>
      <c r="W474" s="194">
        <f t="shared" si="89"/>
        <v>6.2841455118730698</v>
      </c>
      <c r="X474" s="194">
        <f t="shared" si="90"/>
        <v>4.9718415484780945</v>
      </c>
      <c r="Y474" s="194">
        <f t="shared" si="91"/>
        <v>1.2568291023746139</v>
      </c>
      <c r="Z474" s="194">
        <f t="shared" si="92"/>
        <v>23.864839432694854</v>
      </c>
      <c r="AA474" s="194">
        <f t="shared" si="93"/>
        <v>6.0327796913981464</v>
      </c>
      <c r="AB474" s="194">
        <f t="shared" si="94"/>
        <v>2386.4839432694853</v>
      </c>
      <c r="AC474" s="194">
        <f t="shared" si="95"/>
        <v>603.27796913981467</v>
      </c>
      <c r="AF474" t="s">
        <v>674</v>
      </c>
      <c r="AG474" t="s">
        <v>1263</v>
      </c>
      <c r="AH474" t="s">
        <v>44</v>
      </c>
      <c r="AI474" t="s">
        <v>44</v>
      </c>
      <c r="AJ474">
        <v>99.894312664086996</v>
      </c>
    </row>
    <row r="475" spans="1:36" s="237" customFormat="1">
      <c r="A475" s="237" t="s">
        <v>1060</v>
      </c>
      <c r="B475" s="238" t="s">
        <v>42</v>
      </c>
      <c r="C475" s="239">
        <v>44599</v>
      </c>
      <c r="D475" s="239">
        <v>44599</v>
      </c>
      <c r="E475" s="240" t="s">
        <v>312</v>
      </c>
      <c r="F475" s="240" t="s">
        <v>518</v>
      </c>
      <c r="G475" s="240" t="s">
        <v>154</v>
      </c>
      <c r="H475" s="240" t="s">
        <v>437</v>
      </c>
      <c r="I475" s="240">
        <v>10</v>
      </c>
      <c r="J475" s="239">
        <v>44599</v>
      </c>
      <c r="K475" s="240" t="s">
        <v>224</v>
      </c>
      <c r="L475" s="240">
        <v>47</v>
      </c>
      <c r="M475" s="240">
        <v>5</v>
      </c>
      <c r="N475" s="241">
        <v>44600</v>
      </c>
      <c r="O475" s="242" t="s">
        <v>47</v>
      </c>
      <c r="P475" s="242" t="s">
        <v>47</v>
      </c>
      <c r="Q475" s="242">
        <v>32.219464219999999</v>
      </c>
      <c r="R475" s="242">
        <v>31.169074330000001</v>
      </c>
      <c r="S475" s="243" t="s">
        <v>1264</v>
      </c>
      <c r="T475" s="244">
        <f>IF(O475&lt;'Master Linear Model'!$C$8, (10^((O475-'Master Linear Model'!$B$3)/'Master Linear Model'!$A$3)),('Master Linear Model'!$C$7/2))</f>
        <v>5</v>
      </c>
      <c r="U475" s="244">
        <f>IF(P475&lt;'Master Linear Model'!$C$8, (10^((P475-'Master Linear Model'!$B$3)/'Master Linear Model'!$A$3)),('Master Linear Model'!$C$7/2))</f>
        <v>5</v>
      </c>
      <c r="V475" s="245">
        <f t="shared" si="88"/>
        <v>5</v>
      </c>
      <c r="W475" s="245">
        <f t="shared" si="89"/>
        <v>0</v>
      </c>
      <c r="X475" s="245">
        <f t="shared" si="90"/>
        <v>1</v>
      </c>
      <c r="Y475" s="245">
        <f t="shared" si="91"/>
        <v>0</v>
      </c>
      <c r="Z475" s="245">
        <f t="shared" si="92"/>
        <v>4.7</v>
      </c>
      <c r="AA475" s="245">
        <f t="shared" si="93"/>
        <v>0</v>
      </c>
      <c r="AB475" s="245">
        <f t="shared" si="94"/>
        <v>470</v>
      </c>
      <c r="AC475" s="245">
        <f t="shared" si="95"/>
        <v>0</v>
      </c>
      <c r="AF475" s="237" t="s">
        <v>674</v>
      </c>
      <c r="AG475" s="237" t="s">
        <v>1265</v>
      </c>
      <c r="AH475" s="237" t="s">
        <v>44</v>
      </c>
      <c r="AI475" s="237" t="s">
        <v>44</v>
      </c>
      <c r="AJ475" s="237">
        <v>99.894312664086996</v>
      </c>
    </row>
    <row r="476" spans="1:36">
      <c r="A476" t="s">
        <v>1060</v>
      </c>
      <c r="B476" s="43" t="s">
        <v>42</v>
      </c>
      <c r="C476" s="5">
        <v>44599</v>
      </c>
      <c r="D476" s="5">
        <v>44602</v>
      </c>
      <c r="E476" s="4" t="s">
        <v>1266</v>
      </c>
      <c r="F476" s="4" t="s">
        <v>696</v>
      </c>
      <c r="G476" s="4" t="s">
        <v>154</v>
      </c>
      <c r="H476" s="4" t="s">
        <v>437</v>
      </c>
      <c r="I476" s="4">
        <v>10</v>
      </c>
      <c r="J476" s="5">
        <v>44602</v>
      </c>
      <c r="K476" s="4" t="s">
        <v>1267</v>
      </c>
      <c r="L476" s="4">
        <v>47</v>
      </c>
      <c r="M476" s="4">
        <v>5</v>
      </c>
      <c r="N476" s="5">
        <v>44602</v>
      </c>
      <c r="O476" s="6" t="s">
        <v>47</v>
      </c>
      <c r="P476" s="6" t="s">
        <v>47</v>
      </c>
      <c r="Q476" s="6">
        <v>37.029806909999998</v>
      </c>
      <c r="R476" s="6">
        <v>37.240985019999997</v>
      </c>
      <c r="S476" s="10" t="s">
        <v>1264</v>
      </c>
      <c r="T476" s="193">
        <f>IF(O476&lt;'Master Linear Model'!$C$8, (10^((O476-'Master Linear Model'!$B$3)/'Master Linear Model'!$A$3)),('Master Linear Model'!$C$7/2))</f>
        <v>5</v>
      </c>
      <c r="U476" s="193">
        <f>IF(P476&lt;'Master Linear Model'!$C$8, (10^((P476-'Master Linear Model'!$B$3)/'Master Linear Model'!$A$3)),('Master Linear Model'!$C$7/2))</f>
        <v>5</v>
      </c>
      <c r="V476" s="194">
        <f t="shared" ref="V476" si="96">AVERAGE(T476:U476)</f>
        <v>5</v>
      </c>
      <c r="W476" s="194">
        <f t="shared" ref="W476" si="97">STDEV(T476:U476)</f>
        <v>0</v>
      </c>
      <c r="X476" s="194">
        <f t="shared" ref="X476" si="98">V476/M476</f>
        <v>1</v>
      </c>
      <c r="Y476" s="194">
        <f t="shared" ref="Y476" si="99">W476/M476</f>
        <v>0</v>
      </c>
      <c r="Z476" s="194">
        <f t="shared" ref="Z476" si="100">(X476*L476)/I476</f>
        <v>4.7</v>
      </c>
      <c r="AA476" s="194">
        <f t="shared" ref="AA476" si="101">(Y476*L476)/I476</f>
        <v>0</v>
      </c>
      <c r="AB476" s="194">
        <f t="shared" ref="AB476" si="102">Z476*100</f>
        <v>470</v>
      </c>
      <c r="AC476" s="194">
        <f t="shared" ref="AC476" si="103">AA476*100</f>
        <v>0</v>
      </c>
      <c r="AF476" t="s">
        <v>697</v>
      </c>
      <c r="AG476" s="64" t="s">
        <v>1268</v>
      </c>
      <c r="AH476" t="s">
        <v>44</v>
      </c>
      <c r="AI476" t="s">
        <v>44</v>
      </c>
      <c r="AJ476">
        <v>0.99039086899999995</v>
      </c>
    </row>
    <row r="477" spans="1:36">
      <c r="A477" t="s">
        <v>1062</v>
      </c>
      <c r="B477" s="43" t="s">
        <v>42</v>
      </c>
      <c r="C477" s="5">
        <v>44599</v>
      </c>
      <c r="D477" s="5">
        <v>44599</v>
      </c>
      <c r="E477" s="4" t="s">
        <v>312</v>
      </c>
      <c r="F477" s="4" t="s">
        <v>518</v>
      </c>
      <c r="G477" s="4" t="s">
        <v>154</v>
      </c>
      <c r="H477" s="4" t="s">
        <v>437</v>
      </c>
      <c r="I477" s="4">
        <v>10</v>
      </c>
      <c r="J477" s="5">
        <v>44599</v>
      </c>
      <c r="K477" s="4" t="s">
        <v>224</v>
      </c>
      <c r="L477" s="4">
        <v>48</v>
      </c>
      <c r="M477" s="4">
        <v>5</v>
      </c>
      <c r="N477" s="12">
        <v>44600</v>
      </c>
      <c r="O477" s="6">
        <v>36.381979610000002</v>
      </c>
      <c r="P477" s="6">
        <v>36.035710170000002</v>
      </c>
      <c r="Q477" s="6">
        <v>23.066637100000001</v>
      </c>
      <c r="R477" s="6">
        <v>23.073831030000001</v>
      </c>
      <c r="T477" s="193">
        <f>IF(O477&lt;'Master Linear Model'!$C$8, (10^((O477-'Master Linear Model'!$B$3)/'Master Linear Model'!$A$3)),('Master Linear Model'!$C$7/2))</f>
        <v>5</v>
      </c>
      <c r="U477" s="193">
        <f>IF(P477&lt;'Master Linear Model'!$C$8, (10^((P477-'Master Linear Model'!$B$3)/'Master Linear Model'!$A$3)),('Master Linear Model'!$C$7/2))</f>
        <v>5</v>
      </c>
      <c r="V477" s="194">
        <f t="shared" si="88"/>
        <v>5</v>
      </c>
      <c r="W477" s="194">
        <f t="shared" si="89"/>
        <v>0</v>
      </c>
      <c r="X477" s="194">
        <f t="shared" si="90"/>
        <v>1</v>
      </c>
      <c r="Y477" s="194">
        <f t="shared" si="91"/>
        <v>0</v>
      </c>
      <c r="Z477" s="194">
        <f t="shared" si="92"/>
        <v>4.8</v>
      </c>
      <c r="AA477" s="194">
        <f t="shared" si="93"/>
        <v>0</v>
      </c>
      <c r="AB477" s="194">
        <f t="shared" si="94"/>
        <v>480</v>
      </c>
      <c r="AC477" s="194">
        <f t="shared" si="95"/>
        <v>0</v>
      </c>
      <c r="AF477" t="s">
        <v>674</v>
      </c>
      <c r="AG477" t="s">
        <v>1269</v>
      </c>
      <c r="AH477" t="s">
        <v>44</v>
      </c>
      <c r="AI477" t="s">
        <v>44</v>
      </c>
      <c r="AJ477">
        <v>99.894312664086996</v>
      </c>
    </row>
    <row r="478" spans="1:36">
      <c r="A478" s="160" t="s">
        <v>1064</v>
      </c>
      <c r="B478" s="161" t="s">
        <v>42</v>
      </c>
      <c r="C478" s="123">
        <v>44599</v>
      </c>
      <c r="D478" s="123">
        <v>44599</v>
      </c>
      <c r="E478" s="122" t="s">
        <v>312</v>
      </c>
      <c r="F478" s="122" t="s">
        <v>518</v>
      </c>
      <c r="G478" s="122" t="s">
        <v>154</v>
      </c>
      <c r="H478" s="122" t="s">
        <v>437</v>
      </c>
      <c r="I478" s="122">
        <v>10</v>
      </c>
      <c r="J478" s="123">
        <v>44599</v>
      </c>
      <c r="K478" s="122" t="s">
        <v>224</v>
      </c>
      <c r="L478" s="122">
        <v>45</v>
      </c>
      <c r="M478" s="122">
        <v>5</v>
      </c>
      <c r="N478" s="164">
        <v>44600</v>
      </c>
      <c r="O478" s="150">
        <v>39.424282730000002</v>
      </c>
      <c r="P478" s="150">
        <v>39.563118260000003</v>
      </c>
      <c r="Q478" s="150">
        <v>25.057113449999999</v>
      </c>
      <c r="R478" s="150">
        <v>24.566617999999998</v>
      </c>
      <c r="S478" s="121"/>
      <c r="T478" s="227">
        <f>IF(O478&lt;'Master Linear Model'!$C$8, (10^((O478-'Master Linear Model'!$B$3)/'Master Linear Model'!$A$3)),('Master Linear Model'!$C$7/2))</f>
        <v>5</v>
      </c>
      <c r="U478" s="227">
        <f>IF(P478&lt;'Master Linear Model'!$C$8, (10^((P478-'Master Linear Model'!$B$3)/'Master Linear Model'!$A$3)),('Master Linear Model'!$C$7/2))</f>
        <v>5</v>
      </c>
      <c r="V478" s="228">
        <f t="shared" si="88"/>
        <v>5</v>
      </c>
      <c r="W478" s="228">
        <f t="shared" si="89"/>
        <v>0</v>
      </c>
      <c r="X478" s="228">
        <f t="shared" si="90"/>
        <v>1</v>
      </c>
      <c r="Y478" s="228">
        <f t="shared" si="91"/>
        <v>0</v>
      </c>
      <c r="Z478" s="228">
        <f t="shared" si="92"/>
        <v>4.5</v>
      </c>
      <c r="AA478" s="228">
        <f t="shared" si="93"/>
        <v>0</v>
      </c>
      <c r="AB478" s="228">
        <f t="shared" si="94"/>
        <v>450</v>
      </c>
      <c r="AC478" s="228">
        <f t="shared" si="95"/>
        <v>0</v>
      </c>
      <c r="AD478" s="160"/>
      <c r="AE478" s="160"/>
      <c r="AF478" s="160" t="s">
        <v>674</v>
      </c>
      <c r="AG478" s="160" t="s">
        <v>1270</v>
      </c>
      <c r="AH478" s="160" t="s">
        <v>44</v>
      </c>
      <c r="AI478" s="160" t="s">
        <v>44</v>
      </c>
      <c r="AJ478" s="160">
        <v>99.894312664086996</v>
      </c>
    </row>
    <row r="479" spans="1:36">
      <c r="A479" t="s">
        <v>1047</v>
      </c>
      <c r="B479" s="43" t="s">
        <v>42</v>
      </c>
      <c r="C479" s="5">
        <v>44606</v>
      </c>
      <c r="D479" s="5">
        <v>44606</v>
      </c>
      <c r="E479" s="4" t="s">
        <v>312</v>
      </c>
      <c r="F479" s="4" t="s">
        <v>518</v>
      </c>
      <c r="G479" s="4" t="s">
        <v>154</v>
      </c>
      <c r="H479" s="4" t="s">
        <v>437</v>
      </c>
      <c r="I479" s="4">
        <v>10</v>
      </c>
      <c r="J479" s="5">
        <v>44606</v>
      </c>
      <c r="K479" s="4" t="s">
        <v>224</v>
      </c>
      <c r="L479" s="4">
        <v>48</v>
      </c>
      <c r="M479" s="4">
        <v>5</v>
      </c>
      <c r="N479" s="12">
        <v>44608</v>
      </c>
      <c r="O479" s="6">
        <v>36.192479820000003</v>
      </c>
      <c r="P479" s="6">
        <v>36.103534009999997</v>
      </c>
      <c r="Q479" s="6">
        <v>25.153857179999999</v>
      </c>
      <c r="R479" s="6">
        <v>25.123179499999999</v>
      </c>
      <c r="T479" s="193">
        <f>IF(O479&lt;'Master Linear Model'!$C$8, (10^((O479-'Master Linear Model'!$B$3)/'Master Linear Model'!$A$3)),('Master Linear Model'!$C$7/2))</f>
        <v>5</v>
      </c>
      <c r="U479" s="193">
        <f>IF(P479&lt;'Master Linear Model'!$C$8, (10^((P479-'Master Linear Model'!$B$3)/'Master Linear Model'!$A$3)),('Master Linear Model'!$C$7/2))</f>
        <v>5</v>
      </c>
      <c r="V479" s="194">
        <f t="shared" si="88"/>
        <v>5</v>
      </c>
      <c r="W479" s="194">
        <f t="shared" si="89"/>
        <v>0</v>
      </c>
      <c r="X479" s="194">
        <f t="shared" si="90"/>
        <v>1</v>
      </c>
      <c r="Y479" s="194">
        <f t="shared" si="91"/>
        <v>0</v>
      </c>
      <c r="Z479" s="194">
        <f t="shared" si="92"/>
        <v>4.8</v>
      </c>
      <c r="AA479" s="194">
        <f t="shared" si="93"/>
        <v>0</v>
      </c>
      <c r="AB479" s="194">
        <f t="shared" si="94"/>
        <v>480</v>
      </c>
      <c r="AC479" s="194">
        <f t="shared" si="95"/>
        <v>0</v>
      </c>
      <c r="AF479" t="s">
        <v>703</v>
      </c>
      <c r="AG479" t="s">
        <v>1271</v>
      </c>
      <c r="AH479" t="s">
        <v>44</v>
      </c>
      <c r="AI479" t="s">
        <v>44</v>
      </c>
      <c r="AJ479">
        <v>99.319515643140093</v>
      </c>
    </row>
    <row r="480" spans="1:36">
      <c r="A480" t="s">
        <v>1052</v>
      </c>
      <c r="B480" s="43" t="s">
        <v>42</v>
      </c>
      <c r="C480" s="5">
        <v>44606</v>
      </c>
      <c r="D480" s="5">
        <v>44606</v>
      </c>
      <c r="E480" s="4" t="s">
        <v>312</v>
      </c>
      <c r="F480" s="4" t="s">
        <v>518</v>
      </c>
      <c r="G480" s="4" t="s">
        <v>154</v>
      </c>
      <c r="H480" s="4" t="s">
        <v>437</v>
      </c>
      <c r="I480" s="4">
        <v>10</v>
      </c>
      <c r="J480" s="5">
        <v>44606</v>
      </c>
      <c r="K480" s="4" t="s">
        <v>224</v>
      </c>
      <c r="L480" s="4">
        <v>48</v>
      </c>
      <c r="M480" s="4">
        <v>5</v>
      </c>
      <c r="N480" s="12">
        <v>44608</v>
      </c>
      <c r="O480" s="6">
        <v>39.102034039999999</v>
      </c>
      <c r="P480" s="6">
        <v>39.242349590000003</v>
      </c>
      <c r="Q480" s="6">
        <v>25.36160855</v>
      </c>
      <c r="R480" s="6">
        <v>25.346895360000001</v>
      </c>
      <c r="T480" s="193">
        <f>IF(O480&lt;'Master Linear Model'!$C$8, (10^((O480-'Master Linear Model'!$B$3)/'Master Linear Model'!$A$3)),('Master Linear Model'!$C$7/2))</f>
        <v>5</v>
      </c>
      <c r="U480" s="193">
        <f>IF(P480&lt;'Master Linear Model'!$C$8, (10^((P480-'Master Linear Model'!$B$3)/'Master Linear Model'!$A$3)),('Master Linear Model'!$C$7/2))</f>
        <v>5</v>
      </c>
      <c r="V480" s="194">
        <f t="shared" si="88"/>
        <v>5</v>
      </c>
      <c r="W480" s="194">
        <f t="shared" si="89"/>
        <v>0</v>
      </c>
      <c r="X480" s="194">
        <f t="shared" si="90"/>
        <v>1</v>
      </c>
      <c r="Y480" s="194">
        <f t="shared" si="91"/>
        <v>0</v>
      </c>
      <c r="Z480" s="194">
        <f t="shared" si="92"/>
        <v>4.8</v>
      </c>
      <c r="AA480" s="194">
        <f t="shared" si="93"/>
        <v>0</v>
      </c>
      <c r="AB480" s="194">
        <f t="shared" si="94"/>
        <v>480</v>
      </c>
      <c r="AC480" s="194">
        <f t="shared" si="95"/>
        <v>0</v>
      </c>
      <c r="AF480" t="s">
        <v>703</v>
      </c>
      <c r="AG480" t="s">
        <v>1272</v>
      </c>
      <c r="AH480" t="s">
        <v>44</v>
      </c>
      <c r="AI480" t="s">
        <v>44</v>
      </c>
      <c r="AJ480">
        <v>99.319515643140093</v>
      </c>
    </row>
    <row r="481" spans="1:36">
      <c r="A481" t="s">
        <v>1054</v>
      </c>
      <c r="B481" s="43" t="s">
        <v>42</v>
      </c>
      <c r="C481" s="5">
        <v>44606</v>
      </c>
      <c r="D481" s="5">
        <v>44606</v>
      </c>
      <c r="E481" s="4" t="s">
        <v>312</v>
      </c>
      <c r="F481" s="4" t="s">
        <v>518</v>
      </c>
      <c r="G481" s="4" t="s">
        <v>154</v>
      </c>
      <c r="H481" s="4" t="s">
        <v>437</v>
      </c>
      <c r="I481" s="4">
        <v>10</v>
      </c>
      <c r="J481" s="5">
        <v>44606</v>
      </c>
      <c r="K481" s="4" t="s">
        <v>224</v>
      </c>
      <c r="L481" s="4">
        <v>47</v>
      </c>
      <c r="M481" s="4">
        <v>5</v>
      </c>
      <c r="N481" s="12">
        <v>44608</v>
      </c>
      <c r="O481" s="6">
        <v>37.718088899999998</v>
      </c>
      <c r="P481" s="6" t="s">
        <v>47</v>
      </c>
      <c r="Q481" s="6">
        <v>25.407558689999998</v>
      </c>
      <c r="R481" s="6">
        <v>25.53353963</v>
      </c>
      <c r="T481" s="193">
        <f>IF(O481&lt;'Master Linear Model'!$C$8, (10^((O481-'Master Linear Model'!$B$3)/'Master Linear Model'!$A$3)),('Master Linear Model'!$C$7/2))</f>
        <v>5</v>
      </c>
      <c r="U481" s="193">
        <f>IF(P481&lt;'Master Linear Model'!$C$8, (10^((P481-'Master Linear Model'!$B$3)/'Master Linear Model'!$A$3)),('Master Linear Model'!$C$7/2))</f>
        <v>5</v>
      </c>
      <c r="V481" s="194">
        <f t="shared" si="88"/>
        <v>5</v>
      </c>
      <c r="W481" s="194">
        <f t="shared" si="89"/>
        <v>0</v>
      </c>
      <c r="X481" s="194">
        <f t="shared" si="90"/>
        <v>1</v>
      </c>
      <c r="Y481" s="194">
        <f t="shared" si="91"/>
        <v>0</v>
      </c>
      <c r="Z481" s="194">
        <f t="shared" si="92"/>
        <v>4.7</v>
      </c>
      <c r="AA481" s="194">
        <f t="shared" si="93"/>
        <v>0</v>
      </c>
      <c r="AB481" s="194">
        <f t="shared" si="94"/>
        <v>470</v>
      </c>
      <c r="AC481" s="194">
        <f t="shared" si="95"/>
        <v>0</v>
      </c>
      <c r="AF481" t="s">
        <v>703</v>
      </c>
      <c r="AG481" t="s">
        <v>1273</v>
      </c>
      <c r="AH481" t="s">
        <v>44</v>
      </c>
      <c r="AI481" t="s">
        <v>44</v>
      </c>
      <c r="AJ481">
        <v>99.319515643140093</v>
      </c>
    </row>
    <row r="482" spans="1:36">
      <c r="A482" t="s">
        <v>1056</v>
      </c>
      <c r="B482" s="43" t="s">
        <v>42</v>
      </c>
      <c r="C482" s="5">
        <v>44606</v>
      </c>
      <c r="D482" s="5">
        <v>44606</v>
      </c>
      <c r="E482" s="4" t="s">
        <v>312</v>
      </c>
      <c r="F482" s="4" t="s">
        <v>518</v>
      </c>
      <c r="G482" s="4" t="s">
        <v>154</v>
      </c>
      <c r="H482" s="4" t="s">
        <v>437</v>
      </c>
      <c r="I482" s="4">
        <v>10</v>
      </c>
      <c r="J482" s="5">
        <v>44606</v>
      </c>
      <c r="K482" s="4" t="s">
        <v>224</v>
      </c>
      <c r="L482" s="4">
        <v>48</v>
      </c>
      <c r="M482" s="4">
        <v>5</v>
      </c>
      <c r="N482" s="12">
        <v>44608</v>
      </c>
      <c r="O482" s="6">
        <v>36.532762740000003</v>
      </c>
      <c r="P482" s="6">
        <v>37.574055129999998</v>
      </c>
      <c r="Q482" s="6">
        <v>24.821737250000002</v>
      </c>
      <c r="R482" s="6">
        <v>25.113933800000002</v>
      </c>
      <c r="T482" s="193">
        <f>IF(O482&lt;'Master Linear Model'!$C$8, (10^((O482-'Master Linear Model'!$B$3)/'Master Linear Model'!$A$3)),('Master Linear Model'!$C$7/2))</f>
        <v>5</v>
      </c>
      <c r="U482" s="193">
        <f>IF(P482&lt;'Master Linear Model'!$C$8, (10^((P482-'Master Linear Model'!$B$3)/'Master Linear Model'!$A$3)),('Master Linear Model'!$C$7/2))</f>
        <v>5</v>
      </c>
      <c r="V482" s="194">
        <f t="shared" si="88"/>
        <v>5</v>
      </c>
      <c r="W482" s="194">
        <f t="shared" si="89"/>
        <v>0</v>
      </c>
      <c r="X482" s="194">
        <f t="shared" si="90"/>
        <v>1</v>
      </c>
      <c r="Y482" s="194">
        <f t="shared" si="91"/>
        <v>0</v>
      </c>
      <c r="Z482" s="194">
        <f t="shared" si="92"/>
        <v>4.8</v>
      </c>
      <c r="AA482" s="194">
        <f t="shared" si="93"/>
        <v>0</v>
      </c>
      <c r="AB482" s="194">
        <f t="shared" si="94"/>
        <v>480</v>
      </c>
      <c r="AC482" s="194">
        <f t="shared" si="95"/>
        <v>0</v>
      </c>
      <c r="AF482" t="s">
        <v>703</v>
      </c>
      <c r="AG482" t="s">
        <v>1274</v>
      </c>
      <c r="AH482" t="s">
        <v>44</v>
      </c>
      <c r="AI482" t="s">
        <v>44</v>
      </c>
      <c r="AJ482">
        <v>99.319515643140093</v>
      </c>
    </row>
    <row r="483" spans="1:36">
      <c r="A483" t="s">
        <v>1058</v>
      </c>
      <c r="B483" s="43" t="s">
        <v>42</v>
      </c>
      <c r="C483" s="5">
        <v>44606</v>
      </c>
      <c r="D483" s="5">
        <v>44606</v>
      </c>
      <c r="E483" s="4" t="s">
        <v>312</v>
      </c>
      <c r="F483" s="4" t="s">
        <v>518</v>
      </c>
      <c r="G483" s="4" t="s">
        <v>154</v>
      </c>
      <c r="H483" s="4" t="s">
        <v>437</v>
      </c>
      <c r="I483" s="4">
        <v>10</v>
      </c>
      <c r="J483" s="5">
        <v>44606</v>
      </c>
      <c r="K483" s="4" t="s">
        <v>224</v>
      </c>
      <c r="L483" s="4">
        <v>48</v>
      </c>
      <c r="M483" s="4">
        <v>5</v>
      </c>
      <c r="N483" s="12">
        <v>44608</v>
      </c>
      <c r="O483" s="6">
        <v>34.535825340000002</v>
      </c>
      <c r="P483" s="6">
        <v>35.276871800000002</v>
      </c>
      <c r="Q483" s="6">
        <v>24.888910379999999</v>
      </c>
      <c r="R483" s="6">
        <v>25.12804371</v>
      </c>
      <c r="T483" s="193">
        <f>IF(O483&lt;'Master Linear Model'!$C$8, (10^((O483-'Master Linear Model'!$B$3)/'Master Linear Model'!$A$3)),('Master Linear Model'!$C$7/2))</f>
        <v>27.448874993793019</v>
      </c>
      <c r="U483" s="193">
        <f>IF(P483&lt;'Master Linear Model'!$C$8, (10^((P483-'Master Linear Model'!$B$3)/'Master Linear Model'!$A$3)),('Master Linear Model'!$C$7/2))</f>
        <v>16.720804239046892</v>
      </c>
      <c r="V483" s="194">
        <f t="shared" si="88"/>
        <v>22.084839616419956</v>
      </c>
      <c r="W483" s="194">
        <f t="shared" si="89"/>
        <v>7.5858915797300686</v>
      </c>
      <c r="X483" s="194">
        <f t="shared" si="90"/>
        <v>4.4169679232839911</v>
      </c>
      <c r="Y483" s="194">
        <f t="shared" si="91"/>
        <v>1.5171783159460137</v>
      </c>
      <c r="Z483" s="194">
        <f t="shared" si="92"/>
        <v>21.201446031763158</v>
      </c>
      <c r="AA483" s="194">
        <f t="shared" si="93"/>
        <v>7.282455916540866</v>
      </c>
      <c r="AB483" s="194">
        <f t="shared" si="94"/>
        <v>2120.1446031763157</v>
      </c>
      <c r="AC483" s="194">
        <f t="shared" si="95"/>
        <v>728.24559165408664</v>
      </c>
      <c r="AF483" t="s">
        <v>703</v>
      </c>
      <c r="AG483" t="s">
        <v>1275</v>
      </c>
      <c r="AH483" t="s">
        <v>44</v>
      </c>
      <c r="AI483" t="s">
        <v>44</v>
      </c>
      <c r="AJ483">
        <v>99.319515643140093</v>
      </c>
    </row>
    <row r="484" spans="1:36">
      <c r="A484" t="s">
        <v>1060</v>
      </c>
      <c r="B484" s="43" t="s">
        <v>42</v>
      </c>
      <c r="C484" s="5">
        <v>44606</v>
      </c>
      <c r="D484" s="5">
        <v>44606</v>
      </c>
      <c r="E484" s="4" t="s">
        <v>312</v>
      </c>
      <c r="F484" s="4" t="s">
        <v>518</v>
      </c>
      <c r="G484" s="4" t="s">
        <v>154</v>
      </c>
      <c r="H484" s="4" t="s">
        <v>437</v>
      </c>
      <c r="I484" s="4">
        <v>10</v>
      </c>
      <c r="J484" s="5">
        <v>44606</v>
      </c>
      <c r="K484" s="4" t="s">
        <v>224</v>
      </c>
      <c r="L484" s="4">
        <v>48</v>
      </c>
      <c r="M484" s="4">
        <v>5</v>
      </c>
      <c r="N484" s="12">
        <v>44608</v>
      </c>
      <c r="O484" s="6">
        <v>35.686522429999997</v>
      </c>
      <c r="P484" s="6">
        <v>35.052984590000001</v>
      </c>
      <c r="Q484" s="6">
        <v>25.191884999999999</v>
      </c>
      <c r="R484" s="6">
        <v>25.098185770000001</v>
      </c>
      <c r="T484" s="193">
        <f>IF(O484&lt;'Master Linear Model'!$C$8, (10^((O484-'Master Linear Model'!$B$3)/'Master Linear Model'!$A$3)),('Master Linear Model'!$C$7/2))</f>
        <v>5</v>
      </c>
      <c r="U484" s="193">
        <f>IF(P484&lt;'Master Linear Model'!$C$8, (10^((P484-'Master Linear Model'!$B$3)/'Master Linear Model'!$A$3)),('Master Linear Model'!$C$7/2))</f>
        <v>19.422020131161119</v>
      </c>
      <c r="V484" s="194">
        <f t="shared" si="88"/>
        <v>12.21101006558056</v>
      </c>
      <c r="W484" s="194">
        <f t="shared" si="89"/>
        <v>10.19790823315293</v>
      </c>
      <c r="X484" s="194">
        <f t="shared" si="90"/>
        <v>2.4422020131161117</v>
      </c>
      <c r="Y484" s="194">
        <f t="shared" si="91"/>
        <v>2.0395816466305861</v>
      </c>
      <c r="Z484" s="194">
        <f t="shared" si="92"/>
        <v>11.722569662957337</v>
      </c>
      <c r="AA484" s="194">
        <f t="shared" si="93"/>
        <v>9.7899919038268131</v>
      </c>
      <c r="AB484" s="194">
        <f t="shared" si="94"/>
        <v>1172.2569662957337</v>
      </c>
      <c r="AC484" s="194">
        <f t="shared" si="95"/>
        <v>978.99919038268126</v>
      </c>
      <c r="AF484" t="s">
        <v>703</v>
      </c>
      <c r="AG484" t="s">
        <v>1276</v>
      </c>
      <c r="AH484" t="s">
        <v>44</v>
      </c>
      <c r="AI484" t="s">
        <v>44</v>
      </c>
      <c r="AJ484">
        <v>99.319515643140093</v>
      </c>
    </row>
    <row r="485" spans="1:36">
      <c r="A485" t="s">
        <v>1062</v>
      </c>
      <c r="B485" s="43" t="s">
        <v>42</v>
      </c>
      <c r="C485" s="5">
        <v>44606</v>
      </c>
      <c r="D485" s="5">
        <v>44606</v>
      </c>
      <c r="E485" s="4" t="s">
        <v>312</v>
      </c>
      <c r="F485" s="4" t="s">
        <v>518</v>
      </c>
      <c r="G485" s="4" t="s">
        <v>154</v>
      </c>
      <c r="H485" s="4" t="s">
        <v>437</v>
      </c>
      <c r="I485" s="4">
        <v>10</v>
      </c>
      <c r="J485" s="5">
        <v>44606</v>
      </c>
      <c r="K485" s="4" t="s">
        <v>224</v>
      </c>
      <c r="L485" s="4">
        <v>48</v>
      </c>
      <c r="M485" s="4">
        <v>5</v>
      </c>
      <c r="N485" s="12">
        <v>44608</v>
      </c>
      <c r="O485" s="6">
        <v>35.465096240000001</v>
      </c>
      <c r="P485" s="6">
        <v>36.429285909999997</v>
      </c>
      <c r="Q485" s="6">
        <v>25.318804480000001</v>
      </c>
      <c r="R485" s="6">
        <v>25.261289919999999</v>
      </c>
      <c r="T485" s="193">
        <f>IF(O485&lt;'Master Linear Model'!$C$8, (10^((O485-'Master Linear Model'!$B$3)/'Master Linear Model'!$A$3)),('Master Linear Model'!$C$7/2))</f>
        <v>14.742788709215393</v>
      </c>
      <c r="U485" s="193">
        <f>IF(P485&lt;'Master Linear Model'!$C$8, (10^((P485-'Master Linear Model'!$B$3)/'Master Linear Model'!$A$3)),('Master Linear Model'!$C$7/2))</f>
        <v>5</v>
      </c>
      <c r="V485" s="194">
        <f t="shared" si="88"/>
        <v>9.8713943546076965</v>
      </c>
      <c r="W485" s="194">
        <f t="shared" si="89"/>
        <v>6.8891919639539347</v>
      </c>
      <c r="X485" s="194">
        <f t="shared" si="90"/>
        <v>1.9742788709215393</v>
      </c>
      <c r="Y485" s="194">
        <f t="shared" si="91"/>
        <v>1.3778383927907869</v>
      </c>
      <c r="Z485" s="194">
        <f t="shared" si="92"/>
        <v>9.476538580423389</v>
      </c>
      <c r="AA485" s="194">
        <f t="shared" si="93"/>
        <v>6.613624285395777</v>
      </c>
      <c r="AB485" s="194">
        <f t="shared" si="94"/>
        <v>947.65385804233892</v>
      </c>
      <c r="AC485" s="194">
        <f t="shared" si="95"/>
        <v>661.36242853957765</v>
      </c>
      <c r="AF485" t="s">
        <v>703</v>
      </c>
      <c r="AG485" t="s">
        <v>1277</v>
      </c>
      <c r="AH485" t="s">
        <v>44</v>
      </c>
      <c r="AI485" t="s">
        <v>44</v>
      </c>
      <c r="AJ485">
        <v>99.319515643140093</v>
      </c>
    </row>
    <row r="486" spans="1:36">
      <c r="A486" s="160" t="s">
        <v>1064</v>
      </c>
      <c r="B486" s="161" t="s">
        <v>42</v>
      </c>
      <c r="C486" s="123">
        <v>44606</v>
      </c>
      <c r="D486" s="123">
        <v>44606</v>
      </c>
      <c r="E486" s="122" t="s">
        <v>312</v>
      </c>
      <c r="F486" s="122" t="s">
        <v>518</v>
      </c>
      <c r="G486" s="122" t="s">
        <v>154</v>
      </c>
      <c r="H486" s="122" t="s">
        <v>437</v>
      </c>
      <c r="I486" s="122">
        <v>10</v>
      </c>
      <c r="J486" s="123">
        <v>44606</v>
      </c>
      <c r="K486" s="122" t="s">
        <v>224</v>
      </c>
      <c r="L486" s="122">
        <v>48</v>
      </c>
      <c r="M486" s="122">
        <v>5</v>
      </c>
      <c r="N486" s="164">
        <v>44608</v>
      </c>
      <c r="O486" s="150" t="s">
        <v>47</v>
      </c>
      <c r="P486" s="150" t="s">
        <v>47</v>
      </c>
      <c r="Q486" s="150">
        <v>25.21806256</v>
      </c>
      <c r="R486" s="150">
        <v>25.17848991</v>
      </c>
      <c r="S486" s="121"/>
      <c r="T486" s="227">
        <f>IF(O486&lt;'Master Linear Model'!$C$8, (10^((O486-'Master Linear Model'!$B$3)/'Master Linear Model'!$A$3)),('Master Linear Model'!$C$7/2))</f>
        <v>5</v>
      </c>
      <c r="U486" s="227">
        <f>IF(P486&lt;'Master Linear Model'!$C$8, (10^((P486-'Master Linear Model'!$B$3)/'Master Linear Model'!$A$3)),('Master Linear Model'!$C$7/2))</f>
        <v>5</v>
      </c>
      <c r="V486" s="228">
        <f t="shared" ref="V486:V494" si="104">AVERAGE(T486:U486)</f>
        <v>5</v>
      </c>
      <c r="W486" s="228">
        <f t="shared" ref="W486:W494" si="105">STDEV(T486:U486)</f>
        <v>0</v>
      </c>
      <c r="X486" s="228">
        <f t="shared" ref="X486:X494" si="106">V486/M486</f>
        <v>1</v>
      </c>
      <c r="Y486" s="228">
        <f t="shared" ref="Y486:Y494" si="107">W486/M486</f>
        <v>0</v>
      </c>
      <c r="Z486" s="228">
        <f t="shared" ref="Z486:Z494" si="108">(X486*L486)/I486</f>
        <v>4.8</v>
      </c>
      <c r="AA486" s="228">
        <f t="shared" ref="AA486:AA494" si="109">(Y486*L486)/I486</f>
        <v>0</v>
      </c>
      <c r="AB486" s="228">
        <f t="shared" ref="AB486:AB494" si="110">Z486*100</f>
        <v>480</v>
      </c>
      <c r="AC486" s="228">
        <f t="shared" ref="AC486:AC494" si="111">AA486*100</f>
        <v>0</v>
      </c>
      <c r="AD486" s="160"/>
      <c r="AE486" s="160"/>
      <c r="AF486" s="160" t="s">
        <v>703</v>
      </c>
      <c r="AG486" s="160" t="s">
        <v>1278</v>
      </c>
      <c r="AH486" s="160" t="s">
        <v>44</v>
      </c>
      <c r="AI486" s="160" t="s">
        <v>44</v>
      </c>
      <c r="AJ486" s="160">
        <v>99.319515643140093</v>
      </c>
    </row>
    <row r="487" spans="1:36">
      <c r="A487" t="s">
        <v>1047</v>
      </c>
      <c r="B487" s="43" t="s">
        <v>42</v>
      </c>
      <c r="C487" s="5">
        <v>44613</v>
      </c>
      <c r="D487" s="5">
        <v>44613</v>
      </c>
      <c r="E487" s="4" t="s">
        <v>312</v>
      </c>
      <c r="F487" s="4" t="s">
        <v>518</v>
      </c>
      <c r="G487" s="4" t="s">
        <v>154</v>
      </c>
      <c r="H487" s="4" t="s">
        <v>437</v>
      </c>
      <c r="I487" s="4">
        <v>10</v>
      </c>
      <c r="J487" s="5">
        <v>44613</v>
      </c>
      <c r="K487" s="4" t="s">
        <v>224</v>
      </c>
      <c r="L487" s="4">
        <v>48</v>
      </c>
      <c r="M487" s="4">
        <v>5</v>
      </c>
      <c r="N487" s="12">
        <v>44614</v>
      </c>
      <c r="O487" s="6">
        <v>35.105589019999996</v>
      </c>
      <c r="P487" s="6">
        <v>34.161927200000001</v>
      </c>
      <c r="Q487" s="6">
        <v>27.00125856</v>
      </c>
      <c r="R487" s="6">
        <v>26.83565986</v>
      </c>
      <c r="T487" s="193">
        <f>IF(O487&lt;'Master Linear Model'!$C$8, (10^((O487-'Master Linear Model'!$B$3)/'Master Linear Model'!$A$3)),('Master Linear Model'!$C$7/2))</f>
        <v>18.750518527176844</v>
      </c>
      <c r="U487" s="193">
        <f>IF(P487&lt;'Master Linear Model'!$C$8, (10^((P487-'Master Linear Model'!$B$3)/'Master Linear Model'!$A$3)),('Master Linear Model'!$C$7/2))</f>
        <v>35.248336361388844</v>
      </c>
      <c r="V487" s="194">
        <f t="shared" si="104"/>
        <v>26.999427444282844</v>
      </c>
      <c r="W487" s="194">
        <f t="shared" si="105"/>
        <v>11.665718865351655</v>
      </c>
      <c r="X487" s="194">
        <f t="shared" si="106"/>
        <v>5.3998854888565688</v>
      </c>
      <c r="Y487" s="194">
        <f t="shared" si="107"/>
        <v>2.3331437730703311</v>
      </c>
      <c r="Z487" s="194">
        <f t="shared" si="108"/>
        <v>25.919450346511532</v>
      </c>
      <c r="AA487" s="194">
        <f t="shared" si="109"/>
        <v>11.19909011073759</v>
      </c>
      <c r="AB487" s="194">
        <f t="shared" si="110"/>
        <v>2591.945034651153</v>
      </c>
      <c r="AC487" s="194">
        <f t="shared" si="111"/>
        <v>1119.9090110737591</v>
      </c>
      <c r="AF487" t="s">
        <v>757</v>
      </c>
      <c r="AG487" t="s">
        <v>1279</v>
      </c>
      <c r="AH487" t="s">
        <v>44</v>
      </c>
      <c r="AI487" t="s">
        <v>44</v>
      </c>
      <c r="AJ487">
        <v>102.313885993594</v>
      </c>
    </row>
    <row r="488" spans="1:36">
      <c r="A488" t="s">
        <v>1050</v>
      </c>
      <c r="B488" s="43" t="s">
        <v>42</v>
      </c>
      <c r="C488" s="5">
        <v>44613</v>
      </c>
      <c r="D488" s="5">
        <v>44613</v>
      </c>
      <c r="E488" s="4" t="s">
        <v>312</v>
      </c>
      <c r="F488" s="4" t="s">
        <v>518</v>
      </c>
      <c r="G488" s="4" t="s">
        <v>154</v>
      </c>
      <c r="H488" s="4" t="s">
        <v>437</v>
      </c>
      <c r="I488" s="4">
        <v>10</v>
      </c>
      <c r="J488" s="5">
        <v>44613</v>
      </c>
      <c r="K488" s="4" t="s">
        <v>224</v>
      </c>
      <c r="L488" s="4">
        <v>46</v>
      </c>
      <c r="M488" s="4">
        <v>5</v>
      </c>
      <c r="N488" s="12">
        <v>44614</v>
      </c>
      <c r="O488" s="6">
        <v>37.137780110000001</v>
      </c>
      <c r="P488" s="6">
        <v>36.368921579999999</v>
      </c>
      <c r="Q488" s="6">
        <v>26.36870978</v>
      </c>
      <c r="R488" s="6">
        <v>26.329219299999998</v>
      </c>
      <c r="T488" s="193">
        <f>IF(O488&lt;'Master Linear Model'!$C$8, (10^((O488-'Master Linear Model'!$B$3)/'Master Linear Model'!$A$3)),('Master Linear Model'!$C$7/2))</f>
        <v>5</v>
      </c>
      <c r="U488" s="193">
        <f>IF(P488&lt;'Master Linear Model'!$C$8, (10^((P488-'Master Linear Model'!$B$3)/'Master Linear Model'!$A$3)),('Master Linear Model'!$C$7/2))</f>
        <v>5</v>
      </c>
      <c r="V488" s="194">
        <f t="shared" si="104"/>
        <v>5</v>
      </c>
      <c r="W488" s="194">
        <f t="shared" si="105"/>
        <v>0</v>
      </c>
      <c r="X488" s="194">
        <f t="shared" si="106"/>
        <v>1</v>
      </c>
      <c r="Y488" s="194">
        <f t="shared" si="107"/>
        <v>0</v>
      </c>
      <c r="Z488" s="194">
        <f t="shared" si="108"/>
        <v>4.5999999999999996</v>
      </c>
      <c r="AA488" s="194">
        <f t="shared" si="109"/>
        <v>0</v>
      </c>
      <c r="AB488" s="194">
        <f t="shared" si="110"/>
        <v>459.99999999999994</v>
      </c>
      <c r="AC488" s="194">
        <f t="shared" si="111"/>
        <v>0</v>
      </c>
      <c r="AF488" t="s">
        <v>757</v>
      </c>
      <c r="AG488" t="s">
        <v>1280</v>
      </c>
      <c r="AH488" t="s">
        <v>44</v>
      </c>
      <c r="AI488" t="s">
        <v>44</v>
      </c>
      <c r="AJ488">
        <v>102.313885993594</v>
      </c>
    </row>
    <row r="489" spans="1:36">
      <c r="A489" t="s">
        <v>1052</v>
      </c>
      <c r="B489" s="43" t="s">
        <v>42</v>
      </c>
      <c r="C489" s="5">
        <v>44613</v>
      </c>
      <c r="D489" s="5">
        <v>44613</v>
      </c>
      <c r="E489" s="4" t="s">
        <v>312</v>
      </c>
      <c r="F489" s="4" t="s">
        <v>518</v>
      </c>
      <c r="G489" s="4" t="s">
        <v>154</v>
      </c>
      <c r="H489" s="4" t="s">
        <v>437</v>
      </c>
      <c r="I489" s="4">
        <v>10</v>
      </c>
      <c r="J489" s="5">
        <v>44613</v>
      </c>
      <c r="K489" s="4" t="s">
        <v>224</v>
      </c>
      <c r="L489" s="4">
        <v>47</v>
      </c>
      <c r="M489" s="4">
        <v>5</v>
      </c>
      <c r="N489" s="12">
        <v>44614</v>
      </c>
      <c r="O489" s="6" t="s">
        <v>47</v>
      </c>
      <c r="P489" s="6">
        <v>40.787219669999999</v>
      </c>
      <c r="Q489" s="6">
        <v>26.975032420000002</v>
      </c>
      <c r="R489" s="6">
        <v>27.014674280000001</v>
      </c>
      <c r="T489" s="193">
        <f>IF(O489&lt;'Master Linear Model'!$C$8, (10^((O489-'Master Linear Model'!$B$3)/'Master Linear Model'!$A$3)),('Master Linear Model'!$C$7/2))</f>
        <v>5</v>
      </c>
      <c r="U489" s="193">
        <f>IF(P489&lt;'Master Linear Model'!$C$8, (10^((P489-'Master Linear Model'!$B$3)/'Master Linear Model'!$A$3)),('Master Linear Model'!$C$7/2))</f>
        <v>5</v>
      </c>
      <c r="V489" s="194">
        <f t="shared" si="104"/>
        <v>5</v>
      </c>
      <c r="W489" s="194">
        <f t="shared" si="105"/>
        <v>0</v>
      </c>
      <c r="X489" s="194">
        <f t="shared" si="106"/>
        <v>1</v>
      </c>
      <c r="Y489" s="194">
        <f t="shared" si="107"/>
        <v>0</v>
      </c>
      <c r="Z489" s="194">
        <f t="shared" si="108"/>
        <v>4.7</v>
      </c>
      <c r="AA489" s="194">
        <f t="shared" si="109"/>
        <v>0</v>
      </c>
      <c r="AB489" s="194">
        <f t="shared" si="110"/>
        <v>470</v>
      </c>
      <c r="AC489" s="194">
        <f t="shared" si="111"/>
        <v>0</v>
      </c>
      <c r="AF489" t="s">
        <v>757</v>
      </c>
      <c r="AG489" t="s">
        <v>1281</v>
      </c>
      <c r="AH489" t="s">
        <v>44</v>
      </c>
      <c r="AI489" t="s">
        <v>44</v>
      </c>
      <c r="AJ489">
        <v>102.313885993594</v>
      </c>
    </row>
    <row r="490" spans="1:36">
      <c r="A490" t="s">
        <v>1054</v>
      </c>
      <c r="B490" s="43" t="s">
        <v>42</v>
      </c>
      <c r="C490" s="5">
        <v>44613</v>
      </c>
      <c r="D490" s="5">
        <v>44613</v>
      </c>
      <c r="E490" s="4" t="s">
        <v>312</v>
      </c>
      <c r="F490" s="4" t="s">
        <v>518</v>
      </c>
      <c r="G490" s="4" t="s">
        <v>154</v>
      </c>
      <c r="H490" s="4" t="s">
        <v>437</v>
      </c>
      <c r="I490" s="4">
        <v>10</v>
      </c>
      <c r="J490" s="5">
        <v>44613</v>
      </c>
      <c r="K490" s="4" t="s">
        <v>224</v>
      </c>
      <c r="L490" s="4">
        <v>47</v>
      </c>
      <c r="M490" s="4">
        <v>5</v>
      </c>
      <c r="N490" s="12">
        <v>44614</v>
      </c>
      <c r="O490" s="6">
        <v>39.832687829999998</v>
      </c>
      <c r="P490" s="6">
        <v>38.22442607</v>
      </c>
      <c r="Q490" s="6">
        <v>26.04287506</v>
      </c>
      <c r="R490" s="6">
        <v>26.070315180000001</v>
      </c>
      <c r="T490" s="193">
        <f>IF(O490&lt;'Master Linear Model'!$C$8, (10^((O490-'Master Linear Model'!$B$3)/'Master Linear Model'!$A$3)),('Master Linear Model'!$C$7/2))</f>
        <v>5</v>
      </c>
      <c r="U490" s="193">
        <f>IF(P490&lt;'Master Linear Model'!$C$8, (10^((P490-'Master Linear Model'!$B$3)/'Master Linear Model'!$A$3)),('Master Linear Model'!$C$7/2))</f>
        <v>5</v>
      </c>
      <c r="V490" s="194">
        <f t="shared" si="104"/>
        <v>5</v>
      </c>
      <c r="W490" s="194">
        <f t="shared" si="105"/>
        <v>0</v>
      </c>
      <c r="X490" s="194">
        <f t="shared" si="106"/>
        <v>1</v>
      </c>
      <c r="Y490" s="194">
        <f t="shared" si="107"/>
        <v>0</v>
      </c>
      <c r="Z490" s="194">
        <f t="shared" si="108"/>
        <v>4.7</v>
      </c>
      <c r="AA490" s="194">
        <f t="shared" si="109"/>
        <v>0</v>
      </c>
      <c r="AB490" s="194">
        <f t="shared" si="110"/>
        <v>470</v>
      </c>
      <c r="AC490" s="194">
        <f t="shared" si="111"/>
        <v>0</v>
      </c>
      <c r="AF490" t="s">
        <v>757</v>
      </c>
      <c r="AG490" t="s">
        <v>1282</v>
      </c>
      <c r="AH490" t="s">
        <v>44</v>
      </c>
      <c r="AI490" t="s">
        <v>44</v>
      </c>
      <c r="AJ490">
        <v>102.313885993594</v>
      </c>
    </row>
    <row r="491" spans="1:36">
      <c r="A491" t="s">
        <v>1056</v>
      </c>
      <c r="B491" s="43" t="s">
        <v>42</v>
      </c>
      <c r="C491" s="5">
        <v>44613</v>
      </c>
      <c r="D491" s="5">
        <v>44613</v>
      </c>
      <c r="E491" s="4" t="s">
        <v>312</v>
      </c>
      <c r="F491" s="4" t="s">
        <v>518</v>
      </c>
      <c r="G491" s="4" t="s">
        <v>154</v>
      </c>
      <c r="H491" s="4" t="s">
        <v>437</v>
      </c>
      <c r="I491" s="4">
        <v>10</v>
      </c>
      <c r="J491" s="5">
        <v>44613</v>
      </c>
      <c r="K491" s="4" t="s">
        <v>224</v>
      </c>
      <c r="L491" s="4">
        <v>47</v>
      </c>
      <c r="M491" s="4">
        <v>5</v>
      </c>
      <c r="N491" s="12">
        <v>44614</v>
      </c>
      <c r="O491" s="6">
        <v>36.988714360000003</v>
      </c>
      <c r="P491" s="6">
        <v>38.919774940000003</v>
      </c>
      <c r="Q491" s="6">
        <v>26.635897669999999</v>
      </c>
      <c r="R491" s="6">
        <v>26.703255519999999</v>
      </c>
      <c r="T491" s="193">
        <f>IF(O491&lt;'Master Linear Model'!$C$8, (10^((O491-'Master Linear Model'!$B$3)/'Master Linear Model'!$A$3)),('Master Linear Model'!$C$7/2))</f>
        <v>5</v>
      </c>
      <c r="U491" s="193">
        <f>IF(P491&lt;'Master Linear Model'!$C$8, (10^((P491-'Master Linear Model'!$B$3)/'Master Linear Model'!$A$3)),('Master Linear Model'!$C$7/2))</f>
        <v>5</v>
      </c>
      <c r="V491" s="194">
        <f t="shared" si="104"/>
        <v>5</v>
      </c>
      <c r="W491" s="194">
        <f t="shared" si="105"/>
        <v>0</v>
      </c>
      <c r="X491" s="194">
        <f t="shared" si="106"/>
        <v>1</v>
      </c>
      <c r="Y491" s="194">
        <f t="shared" si="107"/>
        <v>0</v>
      </c>
      <c r="Z491" s="194">
        <f t="shared" si="108"/>
        <v>4.7</v>
      </c>
      <c r="AA491" s="194">
        <f t="shared" si="109"/>
        <v>0</v>
      </c>
      <c r="AB491" s="194">
        <f t="shared" si="110"/>
        <v>470</v>
      </c>
      <c r="AC491" s="194">
        <f t="shared" si="111"/>
        <v>0</v>
      </c>
      <c r="AF491" t="s">
        <v>757</v>
      </c>
      <c r="AG491" t="s">
        <v>1283</v>
      </c>
      <c r="AH491" t="s">
        <v>44</v>
      </c>
      <c r="AI491" t="s">
        <v>44</v>
      </c>
      <c r="AJ491">
        <v>102.313885993594</v>
      </c>
    </row>
    <row r="492" spans="1:36">
      <c r="A492" t="s">
        <v>1058</v>
      </c>
      <c r="B492" s="43" t="s">
        <v>42</v>
      </c>
      <c r="C492" s="5">
        <v>44613</v>
      </c>
      <c r="D492" s="5">
        <v>44613</v>
      </c>
      <c r="E492" s="4" t="s">
        <v>312</v>
      </c>
      <c r="F492" s="4" t="s">
        <v>518</v>
      </c>
      <c r="G492" s="4" t="s">
        <v>154</v>
      </c>
      <c r="H492" s="4" t="s">
        <v>437</v>
      </c>
      <c r="I492" s="4">
        <v>10</v>
      </c>
      <c r="J492" s="5">
        <v>44613</v>
      </c>
      <c r="K492" s="4" t="s">
        <v>224</v>
      </c>
      <c r="L492" s="4">
        <v>47</v>
      </c>
      <c r="M492" s="4">
        <v>5</v>
      </c>
      <c r="N492" s="12">
        <v>44614</v>
      </c>
      <c r="O492" s="6">
        <v>36.426665530000001</v>
      </c>
      <c r="P492" s="6">
        <v>37.916424460000002</v>
      </c>
      <c r="Q492" s="6">
        <v>26.605436699999998</v>
      </c>
      <c r="R492" s="6">
        <v>26.414352740000002</v>
      </c>
      <c r="T492" s="193">
        <f>IF(O492&lt;'Master Linear Model'!$C$8, (10^((O492-'Master Linear Model'!$B$3)/'Master Linear Model'!$A$3)),('Master Linear Model'!$C$7/2))</f>
        <v>5</v>
      </c>
      <c r="U492" s="193">
        <f>IF(P492&lt;'Master Linear Model'!$C$8, (10^((P492-'Master Linear Model'!$B$3)/'Master Linear Model'!$A$3)),('Master Linear Model'!$C$7/2))</f>
        <v>5</v>
      </c>
      <c r="V492" s="194">
        <f t="shared" si="104"/>
        <v>5</v>
      </c>
      <c r="W492" s="194">
        <f t="shared" si="105"/>
        <v>0</v>
      </c>
      <c r="X492" s="194">
        <f>V492/M492</f>
        <v>1</v>
      </c>
      <c r="Y492" s="194">
        <f t="shared" si="107"/>
        <v>0</v>
      </c>
      <c r="Z492" s="194">
        <f>(X492*L492)/I492</f>
        <v>4.7</v>
      </c>
      <c r="AA492" s="194">
        <f t="shared" si="109"/>
        <v>0</v>
      </c>
      <c r="AB492" s="194">
        <f t="shared" si="110"/>
        <v>470</v>
      </c>
      <c r="AC492" s="194">
        <f t="shared" si="111"/>
        <v>0</v>
      </c>
      <c r="AF492" t="s">
        <v>757</v>
      </c>
      <c r="AG492" t="s">
        <v>1284</v>
      </c>
      <c r="AH492" t="s">
        <v>44</v>
      </c>
      <c r="AI492" t="s">
        <v>44</v>
      </c>
      <c r="AJ492">
        <v>102.313885993594</v>
      </c>
    </row>
    <row r="493" spans="1:36">
      <c r="A493" t="s">
        <v>1060</v>
      </c>
      <c r="B493" s="43" t="s">
        <v>42</v>
      </c>
      <c r="C493" s="5">
        <v>44613</v>
      </c>
      <c r="D493" s="5">
        <v>44613</v>
      </c>
      <c r="E493" s="4" t="s">
        <v>312</v>
      </c>
      <c r="F493" s="4" t="s">
        <v>518</v>
      </c>
      <c r="G493" s="4" t="s">
        <v>154</v>
      </c>
      <c r="H493" s="4" t="s">
        <v>437</v>
      </c>
      <c r="I493" s="4">
        <v>10</v>
      </c>
      <c r="J493" s="5">
        <v>44613</v>
      </c>
      <c r="K493" s="4" t="s">
        <v>224</v>
      </c>
      <c r="L493" s="4">
        <v>47</v>
      </c>
      <c r="M493" s="4">
        <v>5</v>
      </c>
      <c r="N493" s="12">
        <v>44614</v>
      </c>
      <c r="O493" s="6" t="s">
        <v>47</v>
      </c>
      <c r="P493" s="6">
        <v>41.123302189999997</v>
      </c>
      <c r="Q493" s="6">
        <v>27.400583439999998</v>
      </c>
      <c r="R493" s="6">
        <v>27.331277109999998</v>
      </c>
      <c r="T493" s="193">
        <f>IF(O493&lt;'Master Linear Model'!$C$8, (10^((O493-'Master Linear Model'!$B$3)/'Master Linear Model'!$A$3)),('Master Linear Model'!$C$7/2))</f>
        <v>5</v>
      </c>
      <c r="U493" s="193">
        <f>IF(P493&lt;'Master Linear Model'!$C$8, (10^((P493-'Master Linear Model'!$B$3)/'Master Linear Model'!$A$3)),('Master Linear Model'!$C$7/2))</f>
        <v>5</v>
      </c>
      <c r="V493" s="194">
        <f t="shared" si="104"/>
        <v>5</v>
      </c>
      <c r="W493" s="194">
        <f t="shared" si="105"/>
        <v>0</v>
      </c>
      <c r="X493" s="194">
        <f t="shared" si="106"/>
        <v>1</v>
      </c>
      <c r="Y493" s="194">
        <f t="shared" si="107"/>
        <v>0</v>
      </c>
      <c r="Z493" s="194">
        <f t="shared" si="108"/>
        <v>4.7</v>
      </c>
      <c r="AA493" s="194">
        <f t="shared" si="109"/>
        <v>0</v>
      </c>
      <c r="AB493" s="194">
        <f t="shared" si="110"/>
        <v>470</v>
      </c>
      <c r="AC493" s="194">
        <f t="shared" si="111"/>
        <v>0</v>
      </c>
      <c r="AF493" t="s">
        <v>757</v>
      </c>
      <c r="AG493" t="s">
        <v>1285</v>
      </c>
      <c r="AH493" t="s">
        <v>44</v>
      </c>
      <c r="AI493" t="s">
        <v>44</v>
      </c>
      <c r="AJ493">
        <v>102.313885993594</v>
      </c>
    </row>
    <row r="494" spans="1:36">
      <c r="A494" t="s">
        <v>1062</v>
      </c>
      <c r="B494" s="43" t="s">
        <v>42</v>
      </c>
      <c r="C494" s="5">
        <v>44613</v>
      </c>
      <c r="D494" s="5">
        <v>44613</v>
      </c>
      <c r="E494" s="4" t="s">
        <v>312</v>
      </c>
      <c r="F494" s="4" t="s">
        <v>518</v>
      </c>
      <c r="G494" s="4" t="s">
        <v>154</v>
      </c>
      <c r="H494" s="4" t="s">
        <v>437</v>
      </c>
      <c r="I494" s="4">
        <v>10</v>
      </c>
      <c r="J494" s="5">
        <v>44613</v>
      </c>
      <c r="K494" s="4" t="s">
        <v>224</v>
      </c>
      <c r="L494" s="4">
        <v>46</v>
      </c>
      <c r="M494" s="4">
        <v>5</v>
      </c>
      <c r="N494" s="12">
        <v>44614</v>
      </c>
      <c r="O494" s="6">
        <v>34.833051359999999</v>
      </c>
      <c r="P494" s="6">
        <v>35.576811749999997</v>
      </c>
      <c r="Q494" s="6">
        <v>26.137714379999998</v>
      </c>
      <c r="R494" s="6">
        <v>26.133458019999999</v>
      </c>
      <c r="T494" s="193">
        <f>IF(O494&lt;'Master Linear Model'!$C$8, (10^((O494-'Master Linear Model'!$B$3)/'Master Linear Model'!$A$3)),('Master Linear Model'!$C$7/2))</f>
        <v>22.500027121231934</v>
      </c>
      <c r="U494" s="193">
        <f>IF(P494&lt;'Master Linear Model'!$C$8, (10^((P494-'Master Linear Model'!$B$3)/'Master Linear Model'!$A$3)),('Master Linear Model'!$C$7/2))</f>
        <v>13.68129735466249</v>
      </c>
      <c r="V494" s="194">
        <f t="shared" si="104"/>
        <v>18.090662237947214</v>
      </c>
      <c r="W494" s="194">
        <f t="shared" si="105"/>
        <v>6.2357836193929055</v>
      </c>
      <c r="X494" s="194">
        <f t="shared" si="106"/>
        <v>3.618132447589443</v>
      </c>
      <c r="Y494" s="194">
        <f t="shared" si="107"/>
        <v>1.247156723878581</v>
      </c>
      <c r="Z494" s="194">
        <f t="shared" si="108"/>
        <v>16.64340925891144</v>
      </c>
      <c r="AA494" s="194">
        <f t="shared" si="109"/>
        <v>5.7369209298414727</v>
      </c>
      <c r="AB494" s="194">
        <f t="shared" si="110"/>
        <v>1664.340925891144</v>
      </c>
      <c r="AC494" s="194">
        <f t="shared" si="111"/>
        <v>573.69209298414728</v>
      </c>
      <c r="AF494" t="s">
        <v>757</v>
      </c>
      <c r="AG494" t="s">
        <v>1286</v>
      </c>
      <c r="AH494" t="s">
        <v>44</v>
      </c>
      <c r="AI494" t="s">
        <v>44</v>
      </c>
      <c r="AJ494">
        <v>102.313885993594</v>
      </c>
    </row>
    <row r="495" spans="1:36">
      <c r="A495" s="160" t="s">
        <v>1064</v>
      </c>
      <c r="B495" s="161" t="s">
        <v>42</v>
      </c>
      <c r="C495" s="123">
        <v>44613</v>
      </c>
      <c r="D495" s="123">
        <v>44613</v>
      </c>
      <c r="E495" s="122" t="s">
        <v>312</v>
      </c>
      <c r="F495" s="122" t="s">
        <v>518</v>
      </c>
      <c r="G495" s="122" t="s">
        <v>154</v>
      </c>
      <c r="H495" s="122" t="s">
        <v>437</v>
      </c>
      <c r="I495" s="122">
        <v>10</v>
      </c>
      <c r="J495" s="123">
        <v>44613</v>
      </c>
      <c r="K495" s="122" t="s">
        <v>224</v>
      </c>
      <c r="L495" s="122">
        <v>48</v>
      </c>
      <c r="M495" s="122">
        <v>5</v>
      </c>
      <c r="N495" s="164">
        <v>44614</v>
      </c>
      <c r="O495" s="150" t="s">
        <v>47</v>
      </c>
      <c r="P495" s="150" t="s">
        <v>47</v>
      </c>
      <c r="Q495" s="150">
        <v>27.62124863</v>
      </c>
      <c r="R495" s="150">
        <v>27.605700599999999</v>
      </c>
      <c r="S495" s="121"/>
      <c r="T495" s="227">
        <f>IF(O495&lt;'Master Linear Model'!$C$8, (10^((O495-'Master Linear Model'!$B$3)/'Master Linear Model'!$A$3)),('Master Linear Model'!$C$7/2))</f>
        <v>5</v>
      </c>
      <c r="U495" s="227">
        <f>IF(P495&lt;'Master Linear Model'!$C$8, (10^((P495-'Master Linear Model'!$B$3)/'Master Linear Model'!$A$3)),('Master Linear Model'!$C$7/2))</f>
        <v>5</v>
      </c>
      <c r="V495" s="228">
        <f t="shared" ref="V495:V503" si="112">AVERAGE(T495:U495)</f>
        <v>5</v>
      </c>
      <c r="W495" s="228">
        <f t="shared" ref="W495:W503" si="113">STDEV(T495:U495)</f>
        <v>0</v>
      </c>
      <c r="X495" s="228">
        <f t="shared" ref="X495:X503" si="114">V495/M495</f>
        <v>1</v>
      </c>
      <c r="Y495" s="228">
        <f t="shared" ref="Y495:Y503" si="115">W495/M495</f>
        <v>0</v>
      </c>
      <c r="Z495" s="228">
        <f t="shared" ref="Z495:Z503" si="116">(X495*L495)/I495</f>
        <v>4.8</v>
      </c>
      <c r="AA495" s="228">
        <f t="shared" ref="AA495:AA503" si="117">(Y495*L495)/I495</f>
        <v>0</v>
      </c>
      <c r="AB495" s="228">
        <f t="shared" ref="AB495:AB503" si="118">Z495*100</f>
        <v>480</v>
      </c>
      <c r="AC495" s="228">
        <f t="shared" ref="AC495:AC503" si="119">AA495*100</f>
        <v>0</v>
      </c>
      <c r="AD495" s="160"/>
      <c r="AE495" s="160"/>
      <c r="AF495" s="160" t="s">
        <v>757</v>
      </c>
      <c r="AG495" s="160" t="s">
        <v>1287</v>
      </c>
      <c r="AH495" s="160" t="s">
        <v>44</v>
      </c>
      <c r="AI495" s="160" t="s">
        <v>44</v>
      </c>
      <c r="AJ495" s="160">
        <v>102.313885993594</v>
      </c>
    </row>
    <row r="496" spans="1:36">
      <c r="A496" t="s">
        <v>1047</v>
      </c>
      <c r="B496" s="43" t="s">
        <v>42</v>
      </c>
      <c r="C496" s="5">
        <v>44620</v>
      </c>
      <c r="D496" s="5">
        <v>44620</v>
      </c>
      <c r="E496" s="4" t="s">
        <v>312</v>
      </c>
      <c r="F496" s="4" t="s">
        <v>518</v>
      </c>
      <c r="G496" s="4" t="s">
        <v>154</v>
      </c>
      <c r="H496" s="4" t="s">
        <v>437</v>
      </c>
      <c r="I496" s="4">
        <v>10</v>
      </c>
      <c r="J496" s="5">
        <v>44620</v>
      </c>
      <c r="K496" s="4" t="s">
        <v>224</v>
      </c>
      <c r="L496" s="4">
        <v>48</v>
      </c>
      <c r="M496" s="4">
        <v>5</v>
      </c>
      <c r="N496" s="12">
        <v>44621</v>
      </c>
      <c r="O496" s="6" t="s">
        <v>47</v>
      </c>
      <c r="P496" s="6" t="s">
        <v>47</v>
      </c>
      <c r="Q496" s="6">
        <v>26.930643799999999</v>
      </c>
      <c r="R496" s="6">
        <v>26.90746322</v>
      </c>
      <c r="T496" s="193">
        <f>IF(O496&lt;'Master Linear Model'!$C$8, (10^((O496-'Master Linear Model'!$B$3)/'Master Linear Model'!$A$3)),('Master Linear Model'!$C$7/2))</f>
        <v>5</v>
      </c>
      <c r="U496" s="193">
        <f>IF(P496&lt;'Master Linear Model'!$C$8, (10^((P496-'Master Linear Model'!$B$3)/'Master Linear Model'!$A$3)),('Master Linear Model'!$C$7/2))</f>
        <v>5</v>
      </c>
      <c r="V496" s="194">
        <f t="shared" si="112"/>
        <v>5</v>
      </c>
      <c r="W496" s="194">
        <f t="shared" si="113"/>
        <v>0</v>
      </c>
      <c r="X496" s="194">
        <f t="shared" si="114"/>
        <v>1</v>
      </c>
      <c r="Y496" s="194">
        <f t="shared" si="115"/>
        <v>0</v>
      </c>
      <c r="Z496" s="194">
        <f t="shared" si="116"/>
        <v>4.8</v>
      </c>
      <c r="AA496" s="194">
        <f t="shared" si="117"/>
        <v>0</v>
      </c>
      <c r="AB496" s="194">
        <f t="shared" si="118"/>
        <v>480</v>
      </c>
      <c r="AC496" s="194">
        <f t="shared" si="119"/>
        <v>0</v>
      </c>
      <c r="AF496" t="s">
        <v>748</v>
      </c>
      <c r="AG496" t="s">
        <v>1288</v>
      </c>
      <c r="AH496" t="s">
        <v>44</v>
      </c>
      <c r="AI496" t="s">
        <v>44</v>
      </c>
      <c r="AJ496">
        <v>88.925236284031399</v>
      </c>
    </row>
    <row r="497" spans="1:36">
      <c r="A497" t="s">
        <v>1050</v>
      </c>
      <c r="B497" s="43" t="s">
        <v>42</v>
      </c>
      <c r="C497" s="5">
        <v>44620</v>
      </c>
      <c r="D497" s="5">
        <v>44620</v>
      </c>
      <c r="E497" s="4" t="s">
        <v>312</v>
      </c>
      <c r="F497" s="4" t="s">
        <v>518</v>
      </c>
      <c r="G497" s="4" t="s">
        <v>154</v>
      </c>
      <c r="H497" s="4" t="s">
        <v>437</v>
      </c>
      <c r="I497" s="4">
        <v>10</v>
      </c>
      <c r="J497" s="5">
        <v>44620</v>
      </c>
      <c r="K497" s="4" t="s">
        <v>224</v>
      </c>
      <c r="L497" s="4">
        <v>47</v>
      </c>
      <c r="M497" s="4">
        <v>5</v>
      </c>
      <c r="N497" s="12">
        <v>44621</v>
      </c>
      <c r="O497" s="6">
        <v>37.533695250000001</v>
      </c>
      <c r="P497" s="6">
        <v>36.4680295</v>
      </c>
      <c r="Q497" s="6">
        <v>25.841715789999999</v>
      </c>
      <c r="R497" s="6">
        <v>26.033832520000001</v>
      </c>
      <c r="T497" s="193">
        <f>IF(O497&lt;'Master Linear Model'!$C$8, (10^((O497-'Master Linear Model'!$B$3)/'Master Linear Model'!$A$3)),('Master Linear Model'!$C$7/2))</f>
        <v>5</v>
      </c>
      <c r="U497" s="193">
        <f>IF(P497&lt;'Master Linear Model'!$C$8, (10^((P497-'Master Linear Model'!$B$3)/'Master Linear Model'!$A$3)),('Master Linear Model'!$C$7/2))</f>
        <v>5</v>
      </c>
      <c r="V497" s="194">
        <f t="shared" si="112"/>
        <v>5</v>
      </c>
      <c r="W497" s="194">
        <f t="shared" si="113"/>
        <v>0</v>
      </c>
      <c r="X497" s="194">
        <f t="shared" si="114"/>
        <v>1</v>
      </c>
      <c r="Y497" s="194">
        <f t="shared" si="115"/>
        <v>0</v>
      </c>
      <c r="Z497" s="194">
        <f t="shared" si="116"/>
        <v>4.7</v>
      </c>
      <c r="AA497" s="194">
        <f t="shared" si="117"/>
        <v>0</v>
      </c>
      <c r="AB497" s="194">
        <f t="shared" si="118"/>
        <v>470</v>
      </c>
      <c r="AC497" s="194">
        <f t="shared" si="119"/>
        <v>0</v>
      </c>
      <c r="AF497" t="s">
        <v>748</v>
      </c>
      <c r="AG497" t="s">
        <v>1289</v>
      </c>
      <c r="AH497" t="s">
        <v>44</v>
      </c>
      <c r="AI497" t="s">
        <v>44</v>
      </c>
      <c r="AJ497">
        <v>88.925236284031399</v>
      </c>
    </row>
    <row r="498" spans="1:36">
      <c r="A498" t="s">
        <v>1052</v>
      </c>
      <c r="B498" s="43" t="s">
        <v>42</v>
      </c>
      <c r="C498" s="5">
        <v>44620</v>
      </c>
      <c r="D498" s="5">
        <v>44620</v>
      </c>
      <c r="E498" s="4" t="s">
        <v>312</v>
      </c>
      <c r="F498" s="4" t="s">
        <v>518</v>
      </c>
      <c r="G498" s="4" t="s">
        <v>154</v>
      </c>
      <c r="H498" s="4" t="s">
        <v>437</v>
      </c>
      <c r="I498" s="4">
        <v>10</v>
      </c>
      <c r="J498" s="5">
        <v>44620</v>
      </c>
      <c r="K498" s="4" t="s">
        <v>224</v>
      </c>
      <c r="L498" s="4">
        <v>45</v>
      </c>
      <c r="M498" s="4">
        <v>5</v>
      </c>
      <c r="N498" s="12">
        <v>44621</v>
      </c>
      <c r="O498" s="6">
        <v>37.633740549999999</v>
      </c>
      <c r="P498" s="6">
        <v>38.628557149999999</v>
      </c>
      <c r="Q498" s="6">
        <v>25.157211830000001</v>
      </c>
      <c r="R498" s="6">
        <v>25.295089650000001</v>
      </c>
      <c r="T498" s="193">
        <f>IF(O498&lt;'Master Linear Model'!$C$8, (10^((O498-'Master Linear Model'!$B$3)/'Master Linear Model'!$A$3)),('Master Linear Model'!$C$7/2))</f>
        <v>5</v>
      </c>
      <c r="U498" s="193">
        <f>IF(P498&lt;'Master Linear Model'!$C$8, (10^((P498-'Master Linear Model'!$B$3)/'Master Linear Model'!$A$3)),('Master Linear Model'!$C$7/2))</f>
        <v>5</v>
      </c>
      <c r="V498" s="194">
        <f t="shared" si="112"/>
        <v>5</v>
      </c>
      <c r="W498" s="194">
        <f t="shared" si="113"/>
        <v>0</v>
      </c>
      <c r="X498" s="194">
        <f t="shared" si="114"/>
        <v>1</v>
      </c>
      <c r="Y498" s="194">
        <f t="shared" si="115"/>
        <v>0</v>
      </c>
      <c r="Z498" s="194">
        <f t="shared" si="116"/>
        <v>4.5</v>
      </c>
      <c r="AA498" s="194">
        <f t="shared" si="117"/>
        <v>0</v>
      </c>
      <c r="AB498" s="194">
        <f t="shared" si="118"/>
        <v>450</v>
      </c>
      <c r="AC498" s="194">
        <f t="shared" si="119"/>
        <v>0</v>
      </c>
      <c r="AF498" t="s">
        <v>748</v>
      </c>
      <c r="AG498" t="s">
        <v>1290</v>
      </c>
      <c r="AH498" t="s">
        <v>44</v>
      </c>
      <c r="AI498" t="s">
        <v>44</v>
      </c>
      <c r="AJ498">
        <v>88.925236284031399</v>
      </c>
    </row>
    <row r="499" spans="1:36">
      <c r="A499" t="s">
        <v>1054</v>
      </c>
      <c r="B499" s="43" t="s">
        <v>42</v>
      </c>
      <c r="C499" s="5">
        <v>44620</v>
      </c>
      <c r="D499" s="5">
        <v>44620</v>
      </c>
      <c r="E499" s="4" t="s">
        <v>312</v>
      </c>
      <c r="F499" s="4" t="s">
        <v>518</v>
      </c>
      <c r="G499" s="4" t="s">
        <v>154</v>
      </c>
      <c r="H499" s="4" t="s">
        <v>437</v>
      </c>
      <c r="I499" s="4">
        <v>10</v>
      </c>
      <c r="J499" s="5">
        <v>44620</v>
      </c>
      <c r="K499" s="4" t="s">
        <v>224</v>
      </c>
      <c r="L499" s="4">
        <v>47</v>
      </c>
      <c r="M499" s="4">
        <v>5</v>
      </c>
      <c r="N499" s="12">
        <v>44621</v>
      </c>
      <c r="O499" s="6">
        <v>38.337637579999999</v>
      </c>
      <c r="P499" s="6" t="s">
        <v>47</v>
      </c>
      <c r="Q499" s="6">
        <v>27.005697269999999</v>
      </c>
      <c r="R499" s="6">
        <v>26.772947070000001</v>
      </c>
      <c r="T499" s="193">
        <f>IF(O499&lt;'Master Linear Model'!$C$8, (10^((O499-'Master Linear Model'!$B$3)/'Master Linear Model'!$A$3)),('Master Linear Model'!$C$7/2))</f>
        <v>5</v>
      </c>
      <c r="U499" s="193">
        <f>IF(P499&lt;'Master Linear Model'!$C$8, (10^((P499-'Master Linear Model'!$B$3)/'Master Linear Model'!$A$3)),('Master Linear Model'!$C$7/2))</f>
        <v>5</v>
      </c>
      <c r="V499" s="194">
        <f t="shared" si="112"/>
        <v>5</v>
      </c>
      <c r="W499" s="194">
        <f t="shared" si="113"/>
        <v>0</v>
      </c>
      <c r="X499" s="194">
        <f t="shared" si="114"/>
        <v>1</v>
      </c>
      <c r="Y499" s="194">
        <f t="shared" si="115"/>
        <v>0</v>
      </c>
      <c r="Z499" s="194">
        <f t="shared" si="116"/>
        <v>4.7</v>
      </c>
      <c r="AA499" s="194">
        <f t="shared" si="117"/>
        <v>0</v>
      </c>
      <c r="AB499" s="194">
        <f t="shared" si="118"/>
        <v>470</v>
      </c>
      <c r="AC499" s="194">
        <f t="shared" si="119"/>
        <v>0</v>
      </c>
      <c r="AF499" t="s">
        <v>748</v>
      </c>
      <c r="AG499" t="s">
        <v>1291</v>
      </c>
      <c r="AH499" t="s">
        <v>44</v>
      </c>
      <c r="AI499" t="s">
        <v>44</v>
      </c>
      <c r="AJ499">
        <v>88.925236284031399</v>
      </c>
    </row>
    <row r="500" spans="1:36">
      <c r="A500" t="s">
        <v>1056</v>
      </c>
      <c r="B500" s="43" t="s">
        <v>42</v>
      </c>
      <c r="C500" s="5">
        <v>44620</v>
      </c>
      <c r="D500" s="5">
        <v>44620</v>
      </c>
      <c r="E500" s="4" t="s">
        <v>312</v>
      </c>
      <c r="F500" s="4" t="s">
        <v>518</v>
      </c>
      <c r="G500" s="4" t="s">
        <v>154</v>
      </c>
      <c r="H500" s="4" t="s">
        <v>437</v>
      </c>
      <c r="I500" s="4">
        <v>10</v>
      </c>
      <c r="J500" s="5">
        <v>44620</v>
      </c>
      <c r="K500" s="4" t="s">
        <v>224</v>
      </c>
      <c r="L500" s="4">
        <v>46</v>
      </c>
      <c r="M500" s="4">
        <v>5</v>
      </c>
      <c r="N500" s="12">
        <v>44621</v>
      </c>
      <c r="O500" s="6">
        <v>37.649242340000001</v>
      </c>
      <c r="P500" s="6" t="s">
        <v>47</v>
      </c>
      <c r="Q500" s="6">
        <v>25.596442119999999</v>
      </c>
      <c r="R500" s="6">
        <v>25.727397069999999</v>
      </c>
      <c r="T500" s="193">
        <f>IF(O500&lt;'Master Linear Model'!$C$8, (10^((O500-'Master Linear Model'!$B$3)/'Master Linear Model'!$A$3)),('Master Linear Model'!$C$7/2))</f>
        <v>5</v>
      </c>
      <c r="U500" s="193">
        <f>IF(P500&lt;'Master Linear Model'!$C$8, (10^((P500-'Master Linear Model'!$B$3)/'Master Linear Model'!$A$3)),('Master Linear Model'!$C$7/2))</f>
        <v>5</v>
      </c>
      <c r="V500" s="194">
        <f t="shared" si="112"/>
        <v>5</v>
      </c>
      <c r="W500" s="194">
        <f t="shared" si="113"/>
        <v>0</v>
      </c>
      <c r="X500" s="194">
        <f t="shared" si="114"/>
        <v>1</v>
      </c>
      <c r="Y500" s="194">
        <f t="shared" si="115"/>
        <v>0</v>
      </c>
      <c r="Z500" s="194">
        <f t="shared" si="116"/>
        <v>4.5999999999999996</v>
      </c>
      <c r="AA500" s="194">
        <f t="shared" si="117"/>
        <v>0</v>
      </c>
      <c r="AB500" s="194">
        <f t="shared" si="118"/>
        <v>459.99999999999994</v>
      </c>
      <c r="AC500" s="194">
        <f t="shared" si="119"/>
        <v>0</v>
      </c>
      <c r="AF500" t="s">
        <v>748</v>
      </c>
      <c r="AG500" t="s">
        <v>1292</v>
      </c>
      <c r="AH500" t="s">
        <v>44</v>
      </c>
      <c r="AI500" t="s">
        <v>44</v>
      </c>
      <c r="AJ500">
        <v>88.925236284031399</v>
      </c>
    </row>
    <row r="501" spans="1:36">
      <c r="A501" t="s">
        <v>1058</v>
      </c>
      <c r="B501" s="43" t="s">
        <v>42</v>
      </c>
      <c r="C501" s="5">
        <v>44620</v>
      </c>
      <c r="D501" s="5">
        <v>44620</v>
      </c>
      <c r="E501" s="4" t="s">
        <v>312</v>
      </c>
      <c r="F501" s="4" t="s">
        <v>518</v>
      </c>
      <c r="G501" s="4" t="s">
        <v>154</v>
      </c>
      <c r="H501" s="4" t="s">
        <v>437</v>
      </c>
      <c r="I501" s="4">
        <v>10</v>
      </c>
      <c r="J501" s="5">
        <v>44620</v>
      </c>
      <c r="K501" s="4" t="s">
        <v>224</v>
      </c>
      <c r="L501" s="4">
        <v>48</v>
      </c>
      <c r="M501" s="4">
        <v>5</v>
      </c>
      <c r="N501" s="12">
        <v>44621</v>
      </c>
      <c r="O501" s="6">
        <v>38.494095020000003</v>
      </c>
      <c r="P501" s="6">
        <v>40.2880617</v>
      </c>
      <c r="Q501" s="6">
        <v>24.103855840000001</v>
      </c>
      <c r="R501" s="6">
        <v>24.00456951</v>
      </c>
      <c r="T501" s="193">
        <f>IF(O501&lt;'Master Linear Model'!$C$8, (10^((O501-'Master Linear Model'!$B$3)/'Master Linear Model'!$A$3)),('Master Linear Model'!$C$7/2))</f>
        <v>5</v>
      </c>
      <c r="U501" s="193">
        <f>IF(P501&lt;'Master Linear Model'!$C$8, (10^((P501-'Master Linear Model'!$B$3)/'Master Linear Model'!$A$3)),('Master Linear Model'!$C$7/2))</f>
        <v>5</v>
      </c>
      <c r="V501" s="194">
        <f t="shared" si="112"/>
        <v>5</v>
      </c>
      <c r="W501" s="194">
        <f t="shared" si="113"/>
        <v>0</v>
      </c>
      <c r="X501" s="194">
        <f t="shared" si="114"/>
        <v>1</v>
      </c>
      <c r="Y501" s="194">
        <f t="shared" si="115"/>
        <v>0</v>
      </c>
      <c r="Z501" s="194">
        <f t="shared" si="116"/>
        <v>4.8</v>
      </c>
      <c r="AA501" s="194">
        <f t="shared" si="117"/>
        <v>0</v>
      </c>
      <c r="AB501" s="194">
        <f t="shared" si="118"/>
        <v>480</v>
      </c>
      <c r="AC501" s="194">
        <f t="shared" si="119"/>
        <v>0</v>
      </c>
      <c r="AF501" t="s">
        <v>748</v>
      </c>
      <c r="AG501" t="s">
        <v>1293</v>
      </c>
      <c r="AH501" t="s">
        <v>44</v>
      </c>
      <c r="AI501" t="s">
        <v>44</v>
      </c>
      <c r="AJ501">
        <v>88.925236284031399</v>
      </c>
    </row>
    <row r="502" spans="1:36">
      <c r="A502" t="s">
        <v>1060</v>
      </c>
      <c r="B502" s="43" t="s">
        <v>42</v>
      </c>
      <c r="C502" s="5">
        <v>44620</v>
      </c>
      <c r="D502" s="5">
        <v>44620</v>
      </c>
      <c r="E502" s="4" t="s">
        <v>312</v>
      </c>
      <c r="F502" s="4" t="s">
        <v>518</v>
      </c>
      <c r="G502" s="4" t="s">
        <v>154</v>
      </c>
      <c r="H502" s="4" t="s">
        <v>437</v>
      </c>
      <c r="I502" s="4">
        <v>10</v>
      </c>
      <c r="J502" s="5">
        <v>44620</v>
      </c>
      <c r="K502" s="4" t="s">
        <v>224</v>
      </c>
      <c r="L502" s="4">
        <v>49</v>
      </c>
      <c r="M502" s="4">
        <v>5</v>
      </c>
      <c r="N502" s="12">
        <v>44621</v>
      </c>
      <c r="O502" s="4">
        <v>37.436682429999998</v>
      </c>
      <c r="P502" s="4">
        <v>39.069175530000003</v>
      </c>
      <c r="Q502" s="6">
        <v>25.41221509</v>
      </c>
      <c r="R502" s="6">
        <v>25.457460609999998</v>
      </c>
      <c r="T502" s="193">
        <f>IF(O502&lt;'Master Linear Model'!$C$8, (10^((O502-'Master Linear Model'!$B$3)/'Master Linear Model'!$A$3)),('Master Linear Model'!$C$7/2))</f>
        <v>5</v>
      </c>
      <c r="U502" s="193">
        <f>IF(P502&lt;'Master Linear Model'!$C$8, (10^((P502-'Master Linear Model'!$B$3)/'Master Linear Model'!$A$3)),('Master Linear Model'!$C$7/2))</f>
        <v>5</v>
      </c>
      <c r="V502" s="194">
        <f t="shared" si="112"/>
        <v>5</v>
      </c>
      <c r="W502" s="194">
        <f t="shared" si="113"/>
        <v>0</v>
      </c>
      <c r="X502" s="194">
        <f t="shared" si="114"/>
        <v>1</v>
      </c>
      <c r="Y502" s="194">
        <f t="shared" si="115"/>
        <v>0</v>
      </c>
      <c r="Z502" s="194">
        <f t="shared" si="116"/>
        <v>4.9000000000000004</v>
      </c>
      <c r="AA502" s="194">
        <f t="shared" si="117"/>
        <v>0</v>
      </c>
      <c r="AB502" s="194">
        <f t="shared" si="118"/>
        <v>490.00000000000006</v>
      </c>
      <c r="AC502" s="194">
        <f t="shared" si="119"/>
        <v>0</v>
      </c>
      <c r="AF502" s="64" t="s">
        <v>801</v>
      </c>
      <c r="AG502" t="s">
        <v>1294</v>
      </c>
      <c r="AH502" t="s">
        <v>154</v>
      </c>
      <c r="AI502" t="s">
        <v>44</v>
      </c>
    </row>
    <row r="503" spans="1:36">
      <c r="A503" t="s">
        <v>1062</v>
      </c>
      <c r="B503" s="43" t="s">
        <v>42</v>
      </c>
      <c r="C503" s="5">
        <v>44620</v>
      </c>
      <c r="D503" s="5">
        <v>44620</v>
      </c>
      <c r="E503" s="4" t="s">
        <v>312</v>
      </c>
      <c r="F503" s="4" t="s">
        <v>518</v>
      </c>
      <c r="G503" s="4" t="s">
        <v>154</v>
      </c>
      <c r="H503" s="4" t="s">
        <v>437</v>
      </c>
      <c r="I503" s="4">
        <v>10</v>
      </c>
      <c r="J503" s="5">
        <v>44620</v>
      </c>
      <c r="K503" s="4" t="s">
        <v>224</v>
      </c>
      <c r="L503" s="4">
        <v>48</v>
      </c>
      <c r="M503" s="4">
        <v>5</v>
      </c>
      <c r="N503" s="12">
        <v>44621</v>
      </c>
      <c r="O503" s="4">
        <v>38.14505527</v>
      </c>
      <c r="P503" s="4">
        <v>38.08967586</v>
      </c>
      <c r="Q503" s="6">
        <v>25.708603879999998</v>
      </c>
      <c r="R503" s="6">
        <v>25.959987330000001</v>
      </c>
      <c r="T503" s="193">
        <f>IF(O503&lt;'Master Linear Model'!$C$8, (10^((O503-'Master Linear Model'!$B$3)/'Master Linear Model'!$A$3)),('Master Linear Model'!$C$7/2))</f>
        <v>5</v>
      </c>
      <c r="U503" s="193">
        <f>IF(P503&lt;'Master Linear Model'!$C$8, (10^((P503-'Master Linear Model'!$B$3)/'Master Linear Model'!$A$3)),('Master Linear Model'!$C$7/2))</f>
        <v>5</v>
      </c>
      <c r="V503" s="194">
        <f t="shared" si="112"/>
        <v>5</v>
      </c>
      <c r="W503" s="194">
        <f t="shared" si="113"/>
        <v>0</v>
      </c>
      <c r="X503" s="194">
        <f t="shared" si="114"/>
        <v>1</v>
      </c>
      <c r="Y503" s="194">
        <f t="shared" si="115"/>
        <v>0</v>
      </c>
      <c r="Z503" s="194">
        <f t="shared" si="116"/>
        <v>4.8</v>
      </c>
      <c r="AA503" s="194">
        <f t="shared" si="117"/>
        <v>0</v>
      </c>
      <c r="AB503" s="194">
        <f t="shared" si="118"/>
        <v>480</v>
      </c>
      <c r="AC503" s="194">
        <f t="shared" si="119"/>
        <v>0</v>
      </c>
      <c r="AF503" s="64" t="s">
        <v>801</v>
      </c>
      <c r="AG503" t="s">
        <v>1295</v>
      </c>
      <c r="AH503" t="s">
        <v>154</v>
      </c>
      <c r="AI503" t="s">
        <v>44</v>
      </c>
    </row>
    <row r="504" spans="1:36">
      <c r="A504" s="160" t="s">
        <v>1064</v>
      </c>
      <c r="B504" s="160" t="s">
        <v>42</v>
      </c>
      <c r="C504" s="247">
        <v>44620</v>
      </c>
      <c r="D504" s="248">
        <v>44620</v>
      </c>
      <c r="E504" s="160" t="s">
        <v>312</v>
      </c>
      <c r="F504" s="160" t="s">
        <v>518</v>
      </c>
      <c r="G504" s="160" t="s">
        <v>154</v>
      </c>
      <c r="H504" s="160" t="s">
        <v>437</v>
      </c>
      <c r="I504" s="122">
        <v>10</v>
      </c>
      <c r="J504" s="248">
        <v>44620</v>
      </c>
      <c r="K504" s="160" t="s">
        <v>224</v>
      </c>
      <c r="L504" s="160">
        <v>45</v>
      </c>
      <c r="M504" s="160">
        <v>5</v>
      </c>
      <c r="N504" s="247">
        <v>44621</v>
      </c>
      <c r="O504" s="122" t="s">
        <v>47</v>
      </c>
      <c r="P504" s="122" t="s">
        <v>47</v>
      </c>
      <c r="Q504" s="122">
        <v>26.30715095</v>
      </c>
      <c r="R504" s="122">
        <v>26.17126223</v>
      </c>
      <c r="S504" s="121"/>
      <c r="T504" s="227">
        <f>IF(O504&lt;'Master Linear Model'!$C$8, (10^((O504-'Master Linear Model'!$B$3)/'Master Linear Model'!$A$3)),('Master Linear Model'!$C$7/2))</f>
        <v>5</v>
      </c>
      <c r="U504" s="227">
        <f>IF(P504&lt;'Master Linear Model'!$C$8, (10^((P504-'Master Linear Model'!$B$3)/'Master Linear Model'!$A$3)),('Master Linear Model'!$C$7/2))</f>
        <v>5</v>
      </c>
      <c r="V504" s="228">
        <f t="shared" ref="V504:V512" si="120">AVERAGE(T504:U504)</f>
        <v>5</v>
      </c>
      <c r="W504" s="228">
        <f t="shared" ref="W504:W512" si="121">STDEV(T504:U504)</f>
        <v>0</v>
      </c>
      <c r="X504" s="228">
        <f t="shared" ref="X504:X512" si="122">V504/M504</f>
        <v>1</v>
      </c>
      <c r="Y504" s="228">
        <f t="shared" ref="Y504:Y512" si="123">W504/M504</f>
        <v>0</v>
      </c>
      <c r="Z504" s="228">
        <f t="shared" ref="Z504:Z512" si="124">(X504*L504)/I504</f>
        <v>4.5</v>
      </c>
      <c r="AA504" s="228">
        <f t="shared" ref="AA504:AA512" si="125">(Y504*L504)/I504</f>
        <v>0</v>
      </c>
      <c r="AB504" s="228">
        <f t="shared" ref="AB504:AB512" si="126">Z504*100</f>
        <v>450</v>
      </c>
      <c r="AC504" s="228">
        <f t="shared" ref="AC504:AC512" si="127">AA504*100</f>
        <v>0</v>
      </c>
      <c r="AD504" s="160"/>
      <c r="AE504" s="160"/>
      <c r="AF504" s="160" t="s">
        <v>748</v>
      </c>
      <c r="AG504" s="160" t="s">
        <v>1296</v>
      </c>
      <c r="AH504" s="160" t="s">
        <v>44</v>
      </c>
      <c r="AI504" s="160" t="s">
        <v>44</v>
      </c>
      <c r="AJ504" s="160">
        <v>88.925236284031399</v>
      </c>
    </row>
    <row r="505" spans="1:36">
      <c r="A505" t="s">
        <v>1047</v>
      </c>
      <c r="B505" s="43" t="s">
        <v>42</v>
      </c>
      <c r="C505" s="5">
        <v>44627</v>
      </c>
      <c r="D505" s="5">
        <v>44627</v>
      </c>
      <c r="E505" s="4" t="s">
        <v>312</v>
      </c>
      <c r="F505" s="4" t="s">
        <v>518</v>
      </c>
      <c r="G505" s="4" t="s">
        <v>154</v>
      </c>
      <c r="H505" s="4" t="s">
        <v>437</v>
      </c>
      <c r="I505" s="4">
        <v>10</v>
      </c>
      <c r="J505" s="5">
        <v>44627</v>
      </c>
      <c r="K505" s="4" t="s">
        <v>224</v>
      </c>
      <c r="L505" s="4">
        <v>48</v>
      </c>
      <c r="M505" s="4">
        <v>5</v>
      </c>
      <c r="N505" s="12">
        <v>44630</v>
      </c>
      <c r="O505" s="4" t="s">
        <v>47</v>
      </c>
      <c r="P505" s="4" t="s">
        <v>47</v>
      </c>
      <c r="Q505" s="6">
        <v>26.303225359999999</v>
      </c>
      <c r="R505" s="6">
        <v>26.648404540000001</v>
      </c>
      <c r="S505" s="10" t="s">
        <v>1297</v>
      </c>
      <c r="T505" s="193">
        <f>IF(O505&lt;'Master Linear Model'!$C$8, (10^((O505-'Master Linear Model'!$B$3)/'Master Linear Model'!$A$3)),('Master Linear Model'!$C$7/2))</f>
        <v>5</v>
      </c>
      <c r="U505" s="193">
        <f>IF(P505&lt;'Master Linear Model'!$C$8, (10^((P505-'Master Linear Model'!$B$3)/'Master Linear Model'!$A$3)),('Master Linear Model'!$C$7/2))</f>
        <v>5</v>
      </c>
      <c r="V505" s="194">
        <f t="shared" si="120"/>
        <v>5</v>
      </c>
      <c r="W505" s="194">
        <f t="shared" si="121"/>
        <v>0</v>
      </c>
      <c r="X505" s="194">
        <f t="shared" si="122"/>
        <v>1</v>
      </c>
      <c r="Y505" s="194">
        <f t="shared" si="123"/>
        <v>0</v>
      </c>
      <c r="Z505" s="194">
        <f t="shared" si="124"/>
        <v>4.8</v>
      </c>
      <c r="AA505" s="194">
        <f t="shared" si="125"/>
        <v>0</v>
      </c>
      <c r="AB505" s="194">
        <f t="shared" si="126"/>
        <v>480</v>
      </c>
      <c r="AC505" s="194">
        <f t="shared" si="127"/>
        <v>0</v>
      </c>
      <c r="AF505" t="s">
        <v>827</v>
      </c>
      <c r="AG505" t="s">
        <v>1298</v>
      </c>
      <c r="AH505" t="s">
        <v>44</v>
      </c>
      <c r="AI505" t="s">
        <v>44</v>
      </c>
      <c r="AJ505">
        <v>87.847393167262695</v>
      </c>
    </row>
    <row r="506" spans="1:36">
      <c r="A506" t="s">
        <v>1050</v>
      </c>
      <c r="B506" s="43" t="s">
        <v>42</v>
      </c>
      <c r="C506" s="5">
        <v>44627</v>
      </c>
      <c r="D506" s="5">
        <v>44627</v>
      </c>
      <c r="E506" s="4" t="s">
        <v>312</v>
      </c>
      <c r="F506" s="4" t="s">
        <v>518</v>
      </c>
      <c r="G506" s="4" t="s">
        <v>154</v>
      </c>
      <c r="H506" s="4" t="s">
        <v>437</v>
      </c>
      <c r="I506" s="4">
        <v>10</v>
      </c>
      <c r="J506" s="5">
        <v>44627</v>
      </c>
      <c r="K506" s="4" t="s">
        <v>224</v>
      </c>
      <c r="L506" s="4">
        <v>50</v>
      </c>
      <c r="M506" s="4">
        <v>5</v>
      </c>
      <c r="N506" s="12">
        <v>44630</v>
      </c>
      <c r="O506" s="6">
        <v>37.751107130000001</v>
      </c>
      <c r="P506" s="6">
        <v>37.087884899999999</v>
      </c>
      <c r="Q506" s="6">
        <v>27.25156355</v>
      </c>
      <c r="R506" s="6">
        <v>26.800656979999999</v>
      </c>
      <c r="S506" s="10" t="s">
        <v>1297</v>
      </c>
      <c r="T506" s="193">
        <f>IF(O506&lt;'Master Linear Model'!$C$8, (10^((O506-'Master Linear Model'!$B$3)/'Master Linear Model'!$A$3)),('Master Linear Model'!$C$7/2))</f>
        <v>5</v>
      </c>
      <c r="U506" s="193">
        <f>IF(P506&lt;'Master Linear Model'!$C$8, (10^((P506-'Master Linear Model'!$B$3)/'Master Linear Model'!$A$3)),('Master Linear Model'!$C$7/2))</f>
        <v>5</v>
      </c>
      <c r="V506" s="194">
        <f t="shared" si="120"/>
        <v>5</v>
      </c>
      <c r="W506" s="194">
        <f t="shared" si="121"/>
        <v>0</v>
      </c>
      <c r="X506" s="194">
        <f t="shared" si="122"/>
        <v>1</v>
      </c>
      <c r="Y506" s="194">
        <f t="shared" si="123"/>
        <v>0</v>
      </c>
      <c r="Z506" s="194">
        <f t="shared" si="124"/>
        <v>5</v>
      </c>
      <c r="AA506" s="194">
        <f t="shared" si="125"/>
        <v>0</v>
      </c>
      <c r="AB506" s="194">
        <f t="shared" si="126"/>
        <v>500</v>
      </c>
      <c r="AC506" s="194">
        <f t="shared" si="127"/>
        <v>0</v>
      </c>
      <c r="AF506" t="s">
        <v>827</v>
      </c>
      <c r="AG506" t="s">
        <v>1299</v>
      </c>
      <c r="AH506" t="s">
        <v>44</v>
      </c>
      <c r="AI506" t="s">
        <v>44</v>
      </c>
      <c r="AJ506">
        <v>87.847393167262695</v>
      </c>
    </row>
    <row r="507" spans="1:36">
      <c r="A507" t="s">
        <v>1052</v>
      </c>
      <c r="B507" s="43" t="s">
        <v>42</v>
      </c>
      <c r="C507" s="5">
        <v>44627</v>
      </c>
      <c r="D507" s="5">
        <v>44627</v>
      </c>
      <c r="E507" s="4" t="s">
        <v>312</v>
      </c>
      <c r="F507" s="4" t="s">
        <v>518</v>
      </c>
      <c r="G507" s="4" t="s">
        <v>154</v>
      </c>
      <c r="H507" s="4" t="s">
        <v>437</v>
      </c>
      <c r="I507" s="4">
        <v>10</v>
      </c>
      <c r="J507" s="5">
        <v>44627</v>
      </c>
      <c r="K507" s="4" t="s">
        <v>224</v>
      </c>
      <c r="L507" s="4">
        <v>48</v>
      </c>
      <c r="M507" s="4">
        <v>5</v>
      </c>
      <c r="N507" s="12">
        <v>44630</v>
      </c>
      <c r="O507" s="6">
        <v>36.413779179999999</v>
      </c>
      <c r="P507" s="6">
        <v>35.784588059999997</v>
      </c>
      <c r="Q507" s="6">
        <v>26.473177199999999</v>
      </c>
      <c r="R507" s="6">
        <v>26.680678820000001</v>
      </c>
      <c r="S507" s="10" t="s">
        <v>1297</v>
      </c>
      <c r="T507" s="193">
        <f>IF(O507&lt;'Master Linear Model'!$C$8, (10^((O507-'Master Linear Model'!$B$3)/'Master Linear Model'!$A$3)),('Master Linear Model'!$C$7/2))</f>
        <v>5</v>
      </c>
      <c r="U507" s="193">
        <f>IF(P507&lt;'Master Linear Model'!$C$8, (10^((P507-'Master Linear Model'!$B$3)/'Master Linear Model'!$A$3)),('Master Linear Model'!$C$7/2))</f>
        <v>5</v>
      </c>
      <c r="V507" s="194">
        <f t="shared" si="120"/>
        <v>5</v>
      </c>
      <c r="W507" s="194">
        <f t="shared" si="121"/>
        <v>0</v>
      </c>
      <c r="X507" s="194">
        <f t="shared" si="122"/>
        <v>1</v>
      </c>
      <c r="Y507" s="194">
        <f t="shared" si="123"/>
        <v>0</v>
      </c>
      <c r="Z507" s="194">
        <f t="shared" si="124"/>
        <v>4.8</v>
      </c>
      <c r="AA507" s="194">
        <f t="shared" si="125"/>
        <v>0</v>
      </c>
      <c r="AB507" s="194">
        <f t="shared" si="126"/>
        <v>480</v>
      </c>
      <c r="AC507" s="194">
        <f t="shared" si="127"/>
        <v>0</v>
      </c>
      <c r="AF507" t="s">
        <v>827</v>
      </c>
      <c r="AG507" t="s">
        <v>1300</v>
      </c>
      <c r="AH507" t="s">
        <v>44</v>
      </c>
      <c r="AI507" t="s">
        <v>44</v>
      </c>
      <c r="AJ507">
        <v>87.847393167262695</v>
      </c>
    </row>
    <row r="508" spans="1:36">
      <c r="A508" t="s">
        <v>1054</v>
      </c>
      <c r="B508" s="43" t="s">
        <v>42</v>
      </c>
      <c r="C508" s="5">
        <v>44627</v>
      </c>
      <c r="D508" s="5">
        <v>44627</v>
      </c>
      <c r="E508" s="4" t="s">
        <v>312</v>
      </c>
      <c r="F508" s="4" t="s">
        <v>518</v>
      </c>
      <c r="G508" s="4" t="s">
        <v>154</v>
      </c>
      <c r="H508" s="4" t="s">
        <v>437</v>
      </c>
      <c r="I508" s="4">
        <v>10</v>
      </c>
      <c r="J508" s="5">
        <v>44627</v>
      </c>
      <c r="K508" s="4" t="s">
        <v>224</v>
      </c>
      <c r="L508" s="4">
        <v>49</v>
      </c>
      <c r="M508" s="4">
        <v>5</v>
      </c>
      <c r="N508" s="12">
        <v>44630</v>
      </c>
      <c r="O508" s="6">
        <v>43.60220039</v>
      </c>
      <c r="P508" s="6">
        <v>42.703179059999997</v>
      </c>
      <c r="Q508" s="6">
        <v>25.58948659</v>
      </c>
      <c r="R508" s="6">
        <v>25.570139520000001</v>
      </c>
      <c r="S508" s="10" t="s">
        <v>1297</v>
      </c>
      <c r="T508" s="193">
        <f>IF(O508&lt;'Master Linear Model'!$C$8, (10^((O508-'Master Linear Model'!$B$3)/'Master Linear Model'!$A$3)),('Master Linear Model'!$C$7/2))</f>
        <v>5</v>
      </c>
      <c r="U508" s="193">
        <f>IF(P508&lt;'Master Linear Model'!$C$8, (10^((P508-'Master Linear Model'!$B$3)/'Master Linear Model'!$A$3)),('Master Linear Model'!$C$7/2))</f>
        <v>5</v>
      </c>
      <c r="V508" s="194">
        <f t="shared" si="120"/>
        <v>5</v>
      </c>
      <c r="W508" s="194">
        <f t="shared" si="121"/>
        <v>0</v>
      </c>
      <c r="X508" s="194">
        <f t="shared" si="122"/>
        <v>1</v>
      </c>
      <c r="Y508" s="194">
        <f t="shared" si="123"/>
        <v>0</v>
      </c>
      <c r="Z508" s="194">
        <f t="shared" si="124"/>
        <v>4.9000000000000004</v>
      </c>
      <c r="AA508" s="194">
        <f t="shared" si="125"/>
        <v>0</v>
      </c>
      <c r="AB508" s="194">
        <f t="shared" si="126"/>
        <v>490.00000000000006</v>
      </c>
      <c r="AC508" s="194">
        <f t="shared" si="127"/>
        <v>0</v>
      </c>
      <c r="AF508" t="s">
        <v>827</v>
      </c>
      <c r="AG508" t="s">
        <v>1301</v>
      </c>
      <c r="AH508" t="s">
        <v>44</v>
      </c>
      <c r="AI508" t="s">
        <v>44</v>
      </c>
      <c r="AJ508">
        <v>87.847393167262695</v>
      </c>
    </row>
    <row r="509" spans="1:36">
      <c r="A509" t="s">
        <v>1056</v>
      </c>
      <c r="B509" s="43" t="s">
        <v>42</v>
      </c>
      <c r="C509" s="5">
        <v>44627</v>
      </c>
      <c r="D509" s="5">
        <v>44627</v>
      </c>
      <c r="E509" s="4" t="s">
        <v>312</v>
      </c>
      <c r="F509" s="4" t="s">
        <v>518</v>
      </c>
      <c r="G509" s="4" t="s">
        <v>154</v>
      </c>
      <c r="H509" s="4" t="s">
        <v>437</v>
      </c>
      <c r="I509" s="4">
        <v>10</v>
      </c>
      <c r="J509" s="5">
        <v>44627</v>
      </c>
      <c r="K509" s="4" t="s">
        <v>224</v>
      </c>
      <c r="L509" s="4">
        <v>48</v>
      </c>
      <c r="M509" s="4">
        <v>5</v>
      </c>
      <c r="N509" s="12">
        <v>44630</v>
      </c>
      <c r="O509" s="6">
        <v>34.508861580000001</v>
      </c>
      <c r="P509" s="6">
        <v>34.489522790000002</v>
      </c>
      <c r="Q509" s="6">
        <v>25.15554581</v>
      </c>
      <c r="R509" s="6">
        <v>25.227249520000001</v>
      </c>
      <c r="S509" s="10" t="s">
        <v>1297</v>
      </c>
      <c r="T509" s="193">
        <f>IF(O509&lt;'Master Linear Model'!$C$8, (10^((O509-'Master Linear Model'!$B$3)/'Master Linear Model'!$A$3)),('Master Linear Model'!$C$7/2))</f>
        <v>27.94842129223013</v>
      </c>
      <c r="U509" s="193">
        <f>IF(P509&lt;'Master Linear Model'!$C$8, (10^((P509-'Master Linear Model'!$B$3)/'Master Linear Model'!$A$3)),('Master Linear Model'!$C$7/2))</f>
        <v>28.312291895127295</v>
      </c>
      <c r="V509" s="194">
        <f t="shared" si="120"/>
        <v>28.130356593678712</v>
      </c>
      <c r="W509" s="194">
        <f t="shared" si="121"/>
        <v>0.25729537078302311</v>
      </c>
      <c r="X509" s="194">
        <f t="shared" si="122"/>
        <v>5.6260713187357423</v>
      </c>
      <c r="Y509" s="194">
        <f t="shared" si="123"/>
        <v>5.1459074156604626E-2</v>
      </c>
      <c r="Z509" s="194">
        <f t="shared" si="124"/>
        <v>27.005142329931562</v>
      </c>
      <c r="AA509" s="194">
        <f t="shared" si="125"/>
        <v>0.24700355595170223</v>
      </c>
      <c r="AB509" s="194">
        <f t="shared" si="126"/>
        <v>2700.5142329931564</v>
      </c>
      <c r="AC509" s="194">
        <f t="shared" si="127"/>
        <v>24.700355595170223</v>
      </c>
      <c r="AF509" t="s">
        <v>827</v>
      </c>
      <c r="AG509" t="s">
        <v>1302</v>
      </c>
      <c r="AH509" t="s">
        <v>44</v>
      </c>
      <c r="AI509" t="s">
        <v>44</v>
      </c>
      <c r="AJ509">
        <v>87.847393167262695</v>
      </c>
    </row>
    <row r="510" spans="1:36">
      <c r="A510" t="s">
        <v>1058</v>
      </c>
      <c r="B510" s="43" t="s">
        <v>42</v>
      </c>
      <c r="C510" s="5">
        <v>44627</v>
      </c>
      <c r="D510" s="5">
        <v>44627</v>
      </c>
      <c r="E510" s="4" t="s">
        <v>312</v>
      </c>
      <c r="F510" s="4" t="s">
        <v>518</v>
      </c>
      <c r="G510" s="4" t="s">
        <v>154</v>
      </c>
      <c r="H510" s="4" t="s">
        <v>437</v>
      </c>
      <c r="I510" s="4">
        <v>10</v>
      </c>
      <c r="J510" s="5">
        <v>44627</v>
      </c>
      <c r="K510" s="4" t="s">
        <v>224</v>
      </c>
      <c r="L510" s="4">
        <v>49</v>
      </c>
      <c r="M510" s="4">
        <v>5</v>
      </c>
      <c r="N510" s="12">
        <v>44630</v>
      </c>
      <c r="O510" s="6">
        <v>42.718786510000001</v>
      </c>
      <c r="P510" s="4" t="s">
        <v>47</v>
      </c>
      <c r="Q510" s="6">
        <v>25.716824429999999</v>
      </c>
      <c r="R510" s="6">
        <v>25.605949209999999</v>
      </c>
      <c r="S510" s="10" t="s">
        <v>1297</v>
      </c>
      <c r="T510" s="193">
        <f>IF(O510&lt;'Master Linear Model'!$C$8, (10^((O510-'Master Linear Model'!$B$3)/'Master Linear Model'!$A$3)),('Master Linear Model'!$C$7/2))</f>
        <v>5</v>
      </c>
      <c r="U510" s="193">
        <f>IF(P510&lt;'Master Linear Model'!$C$8, (10^((P510-'Master Linear Model'!$B$3)/'Master Linear Model'!$A$3)),('Master Linear Model'!$C$7/2))</f>
        <v>5</v>
      </c>
      <c r="V510" s="194">
        <f t="shared" si="120"/>
        <v>5</v>
      </c>
      <c r="W510" s="194">
        <f t="shared" si="121"/>
        <v>0</v>
      </c>
      <c r="X510" s="194">
        <f t="shared" si="122"/>
        <v>1</v>
      </c>
      <c r="Y510" s="194">
        <f t="shared" si="123"/>
        <v>0</v>
      </c>
      <c r="Z510" s="194">
        <f t="shared" si="124"/>
        <v>4.9000000000000004</v>
      </c>
      <c r="AA510" s="194">
        <f t="shared" si="125"/>
        <v>0</v>
      </c>
      <c r="AB510" s="194">
        <f t="shared" si="126"/>
        <v>490.00000000000006</v>
      </c>
      <c r="AC510" s="194">
        <f t="shared" si="127"/>
        <v>0</v>
      </c>
      <c r="AF510" t="s">
        <v>827</v>
      </c>
      <c r="AG510" t="s">
        <v>1303</v>
      </c>
      <c r="AH510" t="s">
        <v>44</v>
      </c>
      <c r="AI510" t="s">
        <v>44</v>
      </c>
      <c r="AJ510">
        <v>87.847393167262695</v>
      </c>
    </row>
    <row r="511" spans="1:36">
      <c r="A511" t="s">
        <v>1060</v>
      </c>
      <c r="B511" s="43" t="s">
        <v>42</v>
      </c>
      <c r="C511" s="5">
        <v>44627</v>
      </c>
      <c r="D511" s="5">
        <v>44627</v>
      </c>
      <c r="E511" s="4" t="s">
        <v>312</v>
      </c>
      <c r="F511" s="4" t="s">
        <v>518</v>
      </c>
      <c r="G511" s="4" t="s">
        <v>154</v>
      </c>
      <c r="H511" s="4" t="s">
        <v>437</v>
      </c>
      <c r="I511" s="4">
        <v>10</v>
      </c>
      <c r="J511" s="5">
        <v>44627</v>
      </c>
      <c r="K511" s="4" t="s">
        <v>224</v>
      </c>
      <c r="L511" s="4">
        <v>47</v>
      </c>
      <c r="M511" s="4">
        <v>5</v>
      </c>
      <c r="N511" s="12">
        <v>44630</v>
      </c>
      <c r="O511" s="4" t="s">
        <v>47</v>
      </c>
      <c r="P511" s="6">
        <v>40.977262469999999</v>
      </c>
      <c r="Q511" s="6">
        <v>26.040989840000002</v>
      </c>
      <c r="R511" s="6">
        <v>26.045228829999999</v>
      </c>
      <c r="S511" s="10" t="s">
        <v>1297</v>
      </c>
      <c r="T511" s="193">
        <f>IF(O511&lt;'Master Linear Model'!$C$8, (10^((O511-'Master Linear Model'!$B$3)/'Master Linear Model'!$A$3)),('Master Linear Model'!$C$7/2))</f>
        <v>5</v>
      </c>
      <c r="U511" s="193">
        <f>IF(P511&lt;'Master Linear Model'!$C$8, (10^((P511-'Master Linear Model'!$B$3)/'Master Linear Model'!$A$3)),('Master Linear Model'!$C$7/2))</f>
        <v>5</v>
      </c>
      <c r="V511" s="194">
        <f t="shared" si="120"/>
        <v>5</v>
      </c>
      <c r="W511" s="194">
        <f t="shared" si="121"/>
        <v>0</v>
      </c>
      <c r="X511" s="194">
        <f t="shared" si="122"/>
        <v>1</v>
      </c>
      <c r="Y511" s="194">
        <f t="shared" si="123"/>
        <v>0</v>
      </c>
      <c r="Z511" s="194">
        <f t="shared" si="124"/>
        <v>4.7</v>
      </c>
      <c r="AA511" s="194">
        <f t="shared" si="125"/>
        <v>0</v>
      </c>
      <c r="AB511" s="194">
        <f t="shared" si="126"/>
        <v>470</v>
      </c>
      <c r="AC511" s="194">
        <f t="shared" si="127"/>
        <v>0</v>
      </c>
      <c r="AF511" t="s">
        <v>827</v>
      </c>
      <c r="AG511" t="s">
        <v>1304</v>
      </c>
      <c r="AH511" t="s">
        <v>44</v>
      </c>
      <c r="AI511" t="s">
        <v>44</v>
      </c>
      <c r="AJ511">
        <v>87.847393167262695</v>
      </c>
    </row>
    <row r="512" spans="1:36">
      <c r="A512" t="s">
        <v>1062</v>
      </c>
      <c r="B512" s="43" t="s">
        <v>42</v>
      </c>
      <c r="C512" s="5">
        <v>44627</v>
      </c>
      <c r="D512" s="5">
        <v>44627</v>
      </c>
      <c r="E512" s="4" t="s">
        <v>312</v>
      </c>
      <c r="F512" s="4" t="s">
        <v>518</v>
      </c>
      <c r="G512" s="4" t="s">
        <v>154</v>
      </c>
      <c r="H512" s="4" t="s">
        <v>437</v>
      </c>
      <c r="I512" s="4">
        <v>10</v>
      </c>
      <c r="J512" s="5">
        <v>44627</v>
      </c>
      <c r="K512" s="4" t="s">
        <v>224</v>
      </c>
      <c r="L512" s="4">
        <v>48</v>
      </c>
      <c r="M512" s="4">
        <v>5</v>
      </c>
      <c r="N512" s="12">
        <v>44630</v>
      </c>
      <c r="O512" s="6">
        <v>37.348396260000001</v>
      </c>
      <c r="P512" s="6">
        <v>39.181210839999999</v>
      </c>
      <c r="Q512" s="6">
        <v>25.58699476</v>
      </c>
      <c r="R512" s="6">
        <v>25.33096754</v>
      </c>
      <c r="S512" s="10" t="s">
        <v>1297</v>
      </c>
      <c r="T512" s="193">
        <f>IF(O512&lt;'Master Linear Model'!$C$8, (10^((O512-'Master Linear Model'!$B$3)/'Master Linear Model'!$A$3)),('Master Linear Model'!$C$7/2))</f>
        <v>5</v>
      </c>
      <c r="U512" s="193">
        <f>IF(P512&lt;'Master Linear Model'!$C$8, (10^((P512-'Master Linear Model'!$B$3)/'Master Linear Model'!$A$3)),('Master Linear Model'!$C$7/2))</f>
        <v>5</v>
      </c>
      <c r="V512" s="194">
        <f t="shared" si="120"/>
        <v>5</v>
      </c>
      <c r="W512" s="194">
        <f t="shared" si="121"/>
        <v>0</v>
      </c>
      <c r="X512" s="194">
        <f t="shared" si="122"/>
        <v>1</v>
      </c>
      <c r="Y512" s="194">
        <f t="shared" si="123"/>
        <v>0</v>
      </c>
      <c r="Z512" s="194">
        <f t="shared" si="124"/>
        <v>4.8</v>
      </c>
      <c r="AA512" s="194">
        <f t="shared" si="125"/>
        <v>0</v>
      </c>
      <c r="AB512" s="194">
        <f t="shared" si="126"/>
        <v>480</v>
      </c>
      <c r="AC512" s="194">
        <f t="shared" si="127"/>
        <v>0</v>
      </c>
      <c r="AF512" t="s">
        <v>827</v>
      </c>
      <c r="AG512" t="s">
        <v>1305</v>
      </c>
      <c r="AH512" t="s">
        <v>44</v>
      </c>
      <c r="AI512" t="s">
        <v>44</v>
      </c>
      <c r="AJ512">
        <v>87.847393167262695</v>
      </c>
    </row>
    <row r="513" spans="1:36">
      <c r="A513" s="160" t="s">
        <v>1064</v>
      </c>
      <c r="B513" s="160" t="s">
        <v>42</v>
      </c>
      <c r="C513" s="247">
        <v>44627</v>
      </c>
      <c r="D513" s="248">
        <v>44627</v>
      </c>
      <c r="E513" s="160" t="s">
        <v>312</v>
      </c>
      <c r="F513" s="160" t="s">
        <v>518</v>
      </c>
      <c r="G513" s="160" t="s">
        <v>154</v>
      </c>
      <c r="H513" s="160" t="s">
        <v>437</v>
      </c>
      <c r="I513" s="122">
        <v>10</v>
      </c>
      <c r="J513" s="248">
        <v>44627</v>
      </c>
      <c r="K513" s="160" t="s">
        <v>224</v>
      </c>
      <c r="L513" s="160">
        <v>50</v>
      </c>
      <c r="M513" s="160">
        <v>5</v>
      </c>
      <c r="N513" s="247">
        <v>44630</v>
      </c>
      <c r="O513" s="122" t="s">
        <v>47</v>
      </c>
      <c r="P513" s="122" t="s">
        <v>47</v>
      </c>
      <c r="Q513" s="122">
        <v>27.13894689</v>
      </c>
      <c r="R513" s="122">
        <v>27.114884450000002</v>
      </c>
      <c r="S513" s="121" t="s">
        <v>1297</v>
      </c>
      <c r="T513" s="227">
        <f>IF(O513&lt;'Master Linear Model'!$C$8, (10^((O513-'Master Linear Model'!$B$3)/'Master Linear Model'!$A$3)),('Master Linear Model'!$C$7/2))</f>
        <v>5</v>
      </c>
      <c r="U513" s="227">
        <f>IF(P513&lt;'Master Linear Model'!$C$8, (10^((P513-'Master Linear Model'!$B$3)/'Master Linear Model'!$A$3)),('Master Linear Model'!$C$7/2))</f>
        <v>5</v>
      </c>
      <c r="V513" s="228">
        <f t="shared" ref="V513:V521" si="128">AVERAGE(T513:U513)</f>
        <v>5</v>
      </c>
      <c r="W513" s="228">
        <f t="shared" ref="W513:W521" si="129">STDEV(T513:U513)</f>
        <v>0</v>
      </c>
      <c r="X513" s="228">
        <f t="shared" ref="X513:X521" si="130">V513/M513</f>
        <v>1</v>
      </c>
      <c r="Y513" s="228">
        <f t="shared" ref="Y513:Y521" si="131">W513/M513</f>
        <v>0</v>
      </c>
      <c r="Z513" s="228">
        <f t="shared" ref="Z513:Z521" si="132">(X513*L513)/I513</f>
        <v>5</v>
      </c>
      <c r="AA513" s="228">
        <f t="shared" ref="AA513:AA521" si="133">(Y513*L513)/I513</f>
        <v>0</v>
      </c>
      <c r="AB513" s="228">
        <f t="shared" ref="AB513:AB521" si="134">Z513*100</f>
        <v>500</v>
      </c>
      <c r="AC513" s="228">
        <f t="shared" ref="AC513:AC521" si="135">AA513*100</f>
        <v>0</v>
      </c>
      <c r="AD513" s="160"/>
      <c r="AE513" s="160"/>
      <c r="AF513" s="160" t="s">
        <v>827</v>
      </c>
      <c r="AG513" s="160" t="s">
        <v>1306</v>
      </c>
      <c r="AH513" s="160" t="s">
        <v>44</v>
      </c>
      <c r="AI513" s="160" t="s">
        <v>44</v>
      </c>
      <c r="AJ513" s="160">
        <v>87.847393167262695</v>
      </c>
    </row>
    <row r="514" spans="1:36">
      <c r="A514" t="s">
        <v>1047</v>
      </c>
      <c r="B514" s="43" t="s">
        <v>42</v>
      </c>
      <c r="C514" s="5">
        <v>44634</v>
      </c>
      <c r="D514" s="5">
        <v>44634</v>
      </c>
      <c r="E514" s="4" t="s">
        <v>312</v>
      </c>
      <c r="F514" s="4" t="s">
        <v>518</v>
      </c>
      <c r="G514" s="4" t="s">
        <v>154</v>
      </c>
      <c r="H514" s="4" t="s">
        <v>437</v>
      </c>
      <c r="I514" s="4">
        <v>10</v>
      </c>
      <c r="J514" s="5">
        <v>44634</v>
      </c>
      <c r="K514" s="4" t="s">
        <v>224</v>
      </c>
      <c r="L514" s="4">
        <v>52</v>
      </c>
      <c r="M514" s="4">
        <v>5</v>
      </c>
      <c r="N514" s="12">
        <v>44635</v>
      </c>
      <c r="O514" s="6">
        <v>37.641335740000002</v>
      </c>
      <c r="P514" s="6">
        <v>38.989862279999997</v>
      </c>
      <c r="Q514" s="6">
        <v>24.79187121</v>
      </c>
      <c r="R514" s="6">
        <v>24.728523450000001</v>
      </c>
      <c r="T514" s="193">
        <f>IF(O514&lt;'Master Linear Model'!$C$8, (10^((O514-'Master Linear Model'!$B$3)/'Master Linear Model'!$A$3)),('Master Linear Model'!$C$7/2))</f>
        <v>5</v>
      </c>
      <c r="U514" s="193">
        <f>IF(P514&lt;'Master Linear Model'!$C$8, (10^((P514-'Master Linear Model'!$B$3)/'Master Linear Model'!$A$3)),('Master Linear Model'!$C$7/2))</f>
        <v>5</v>
      </c>
      <c r="V514" s="194">
        <f t="shared" si="128"/>
        <v>5</v>
      </c>
      <c r="W514" s="194">
        <f t="shared" si="129"/>
        <v>0</v>
      </c>
      <c r="X514" s="194">
        <f t="shared" si="130"/>
        <v>1</v>
      </c>
      <c r="Y514" s="194">
        <f t="shared" si="131"/>
        <v>0</v>
      </c>
      <c r="Z514" s="194">
        <f t="shared" si="132"/>
        <v>5.2</v>
      </c>
      <c r="AA514" s="194">
        <f t="shared" si="133"/>
        <v>0</v>
      </c>
      <c r="AB514" s="194">
        <f t="shared" si="134"/>
        <v>520</v>
      </c>
      <c r="AC514" s="194">
        <f t="shared" si="135"/>
        <v>0</v>
      </c>
      <c r="AF514" t="s">
        <v>879</v>
      </c>
      <c r="AG514" t="s">
        <v>1307</v>
      </c>
      <c r="AH514" t="s">
        <v>44</v>
      </c>
      <c r="AI514" t="s">
        <v>44</v>
      </c>
      <c r="AJ514">
        <v>94.600804012181001</v>
      </c>
    </row>
    <row r="515" spans="1:36">
      <c r="A515" t="s">
        <v>1050</v>
      </c>
      <c r="B515" s="43" t="s">
        <v>42</v>
      </c>
      <c r="C515" s="5">
        <v>44634</v>
      </c>
      <c r="D515" s="5">
        <v>44634</v>
      </c>
      <c r="E515" s="4" t="s">
        <v>312</v>
      </c>
      <c r="F515" s="4" t="s">
        <v>518</v>
      </c>
      <c r="G515" s="4" t="s">
        <v>154</v>
      </c>
      <c r="H515" s="4" t="s">
        <v>437</v>
      </c>
      <c r="I515" s="4">
        <v>10</v>
      </c>
      <c r="J515" s="5">
        <v>44634</v>
      </c>
      <c r="K515" s="4" t="s">
        <v>224</v>
      </c>
      <c r="L515" s="4">
        <v>54</v>
      </c>
      <c r="M515" s="4">
        <v>5</v>
      </c>
      <c r="N515" s="12">
        <v>44635</v>
      </c>
      <c r="O515" s="6">
        <v>39.895655740000002</v>
      </c>
      <c r="P515" s="6">
        <v>38.20475588</v>
      </c>
      <c r="Q515" s="6">
        <v>27.572355949999999</v>
      </c>
      <c r="R515" s="6">
        <v>27.44270126</v>
      </c>
      <c r="T515" s="193">
        <f>IF(O515&lt;'Master Linear Model'!$C$8, (10^((O515-'Master Linear Model'!$B$3)/'Master Linear Model'!$A$3)),('Master Linear Model'!$C$7/2))</f>
        <v>5</v>
      </c>
      <c r="U515" s="193">
        <f>IF(P515&lt;'Master Linear Model'!$C$8, (10^((P515-'Master Linear Model'!$B$3)/'Master Linear Model'!$A$3)),('Master Linear Model'!$C$7/2))</f>
        <v>5</v>
      </c>
      <c r="V515" s="194">
        <f t="shared" si="128"/>
        <v>5</v>
      </c>
      <c r="W515" s="194">
        <f t="shared" si="129"/>
        <v>0</v>
      </c>
      <c r="X515" s="194">
        <f t="shared" si="130"/>
        <v>1</v>
      </c>
      <c r="Y515" s="194">
        <f t="shared" si="131"/>
        <v>0</v>
      </c>
      <c r="Z515" s="194">
        <f t="shared" si="132"/>
        <v>5.4</v>
      </c>
      <c r="AA515" s="194">
        <f t="shared" si="133"/>
        <v>0</v>
      </c>
      <c r="AB515" s="194">
        <f t="shared" si="134"/>
        <v>540</v>
      </c>
      <c r="AC515" s="194">
        <f t="shared" si="135"/>
        <v>0</v>
      </c>
      <c r="AF515" t="s">
        <v>879</v>
      </c>
      <c r="AG515" t="s">
        <v>1308</v>
      </c>
      <c r="AH515" t="s">
        <v>44</v>
      </c>
      <c r="AI515" t="s">
        <v>44</v>
      </c>
      <c r="AJ515">
        <v>94.600804012181001</v>
      </c>
    </row>
    <row r="516" spans="1:36">
      <c r="A516" t="s">
        <v>1052</v>
      </c>
      <c r="B516" s="43" t="s">
        <v>42</v>
      </c>
      <c r="C516" s="5">
        <v>44634</v>
      </c>
      <c r="D516" s="5">
        <v>44634</v>
      </c>
      <c r="E516" s="4" t="s">
        <v>312</v>
      </c>
      <c r="F516" s="4" t="s">
        <v>518</v>
      </c>
      <c r="G516" s="4" t="s">
        <v>154</v>
      </c>
      <c r="H516" s="4" t="s">
        <v>437</v>
      </c>
      <c r="I516" s="4">
        <v>10</v>
      </c>
      <c r="J516" s="5">
        <v>44634</v>
      </c>
      <c r="K516" s="4" t="s">
        <v>224</v>
      </c>
      <c r="L516" s="4">
        <v>52</v>
      </c>
      <c r="M516" s="4">
        <v>5</v>
      </c>
      <c r="N516" s="12">
        <v>44635</v>
      </c>
      <c r="O516" s="6" t="s">
        <v>47</v>
      </c>
      <c r="P516" s="6">
        <v>40.308067139999999</v>
      </c>
      <c r="Q516" s="6">
        <v>26.26958308</v>
      </c>
      <c r="R516" s="6">
        <v>26.306439569999998</v>
      </c>
      <c r="T516" s="193">
        <f>IF(O516&lt;'Master Linear Model'!$C$8, (10^((O516-'Master Linear Model'!$B$3)/'Master Linear Model'!$A$3)),('Master Linear Model'!$C$7/2))</f>
        <v>5</v>
      </c>
      <c r="U516" s="193">
        <f>IF(P516&lt;'Master Linear Model'!$C$8, (10^((P516-'Master Linear Model'!$B$3)/'Master Linear Model'!$A$3)),('Master Linear Model'!$C$7/2))</f>
        <v>5</v>
      </c>
      <c r="V516" s="194">
        <f t="shared" si="128"/>
        <v>5</v>
      </c>
      <c r="W516" s="194">
        <f t="shared" si="129"/>
        <v>0</v>
      </c>
      <c r="X516" s="194">
        <f t="shared" si="130"/>
        <v>1</v>
      </c>
      <c r="Y516" s="194">
        <f t="shared" si="131"/>
        <v>0</v>
      </c>
      <c r="Z516" s="194">
        <f t="shared" si="132"/>
        <v>5.2</v>
      </c>
      <c r="AA516" s="194">
        <f t="shared" si="133"/>
        <v>0</v>
      </c>
      <c r="AB516" s="194">
        <f t="shared" si="134"/>
        <v>520</v>
      </c>
      <c r="AC516" s="194">
        <f t="shared" si="135"/>
        <v>0</v>
      </c>
      <c r="AF516" t="s">
        <v>879</v>
      </c>
      <c r="AG516" t="s">
        <v>1309</v>
      </c>
      <c r="AH516" t="s">
        <v>44</v>
      </c>
      <c r="AI516" t="s">
        <v>44</v>
      </c>
      <c r="AJ516">
        <v>94.600804012181001</v>
      </c>
    </row>
    <row r="517" spans="1:36">
      <c r="A517" t="s">
        <v>1054</v>
      </c>
      <c r="B517" s="43" t="s">
        <v>42</v>
      </c>
      <c r="C517" s="5">
        <v>44634</v>
      </c>
      <c r="D517" s="5">
        <v>44634</v>
      </c>
      <c r="E517" s="4" t="s">
        <v>312</v>
      </c>
      <c r="F517" s="4" t="s">
        <v>518</v>
      </c>
      <c r="G517" s="4" t="s">
        <v>154</v>
      </c>
      <c r="H517" s="4" t="s">
        <v>437</v>
      </c>
      <c r="I517" s="4">
        <v>10</v>
      </c>
      <c r="J517" s="5">
        <v>44634</v>
      </c>
      <c r="K517" s="4" t="s">
        <v>224</v>
      </c>
      <c r="L517" s="4">
        <v>53</v>
      </c>
      <c r="M517" s="4">
        <v>5</v>
      </c>
      <c r="N517" s="12">
        <v>44635</v>
      </c>
      <c r="O517" s="6" t="s">
        <v>47</v>
      </c>
      <c r="P517" s="6" t="s">
        <v>47</v>
      </c>
      <c r="Q517" s="6">
        <v>26.892520990000001</v>
      </c>
      <c r="R517" s="6">
        <v>26.853058879999999</v>
      </c>
      <c r="T517" s="193">
        <f>IF(O517&lt;'Master Linear Model'!$C$8, (10^((O517-'Master Linear Model'!$B$3)/'Master Linear Model'!$A$3)),('Master Linear Model'!$C$7/2))</f>
        <v>5</v>
      </c>
      <c r="U517" s="193">
        <f>IF(P517&lt;'Master Linear Model'!$C$8, (10^((P517-'Master Linear Model'!$B$3)/'Master Linear Model'!$A$3)),('Master Linear Model'!$C$7/2))</f>
        <v>5</v>
      </c>
      <c r="V517" s="194">
        <f t="shared" si="128"/>
        <v>5</v>
      </c>
      <c r="W517" s="194">
        <f t="shared" si="129"/>
        <v>0</v>
      </c>
      <c r="X517" s="194">
        <f t="shared" si="130"/>
        <v>1</v>
      </c>
      <c r="Y517" s="194">
        <f t="shared" si="131"/>
        <v>0</v>
      </c>
      <c r="Z517" s="194">
        <f t="shared" si="132"/>
        <v>5.3</v>
      </c>
      <c r="AA517" s="194">
        <f t="shared" si="133"/>
        <v>0</v>
      </c>
      <c r="AB517" s="194">
        <f t="shared" si="134"/>
        <v>530</v>
      </c>
      <c r="AC517" s="194">
        <f t="shared" si="135"/>
        <v>0</v>
      </c>
      <c r="AF517" t="s">
        <v>879</v>
      </c>
      <c r="AG517" t="s">
        <v>1310</v>
      </c>
      <c r="AH517" t="s">
        <v>44</v>
      </c>
      <c r="AI517" t="s">
        <v>44</v>
      </c>
      <c r="AJ517">
        <v>94.600804012181001</v>
      </c>
    </row>
    <row r="518" spans="1:36">
      <c r="A518" t="s">
        <v>1056</v>
      </c>
      <c r="B518" s="43" t="s">
        <v>42</v>
      </c>
      <c r="C518" s="5">
        <v>44634</v>
      </c>
      <c r="D518" s="5">
        <v>44634</v>
      </c>
      <c r="E518" s="4" t="s">
        <v>312</v>
      </c>
      <c r="F518" s="4" t="s">
        <v>518</v>
      </c>
      <c r="G518" s="4" t="s">
        <v>154</v>
      </c>
      <c r="H518" s="4" t="s">
        <v>437</v>
      </c>
      <c r="I518" s="4">
        <v>10</v>
      </c>
      <c r="J518" s="5">
        <v>44634</v>
      </c>
      <c r="K518" s="4" t="s">
        <v>224</v>
      </c>
      <c r="L518" s="4">
        <v>53</v>
      </c>
      <c r="M518" s="4">
        <v>5</v>
      </c>
      <c r="N518" s="12">
        <v>44635</v>
      </c>
      <c r="O518" s="6" t="s">
        <v>47</v>
      </c>
      <c r="P518" s="6">
        <v>41.111742540000002</v>
      </c>
      <c r="Q518" s="6">
        <v>27.60995398</v>
      </c>
      <c r="R518" s="6">
        <v>27.651581570000001</v>
      </c>
      <c r="T518" s="193">
        <f>IF(O518&lt;'Master Linear Model'!$C$8, (10^((O518-'Master Linear Model'!$B$3)/'Master Linear Model'!$A$3)),('Master Linear Model'!$C$7/2))</f>
        <v>5</v>
      </c>
      <c r="U518" s="193">
        <f>IF(P518&lt;'Master Linear Model'!$C$8, (10^((P518-'Master Linear Model'!$B$3)/'Master Linear Model'!$A$3)),('Master Linear Model'!$C$7/2))</f>
        <v>5</v>
      </c>
      <c r="V518" s="194">
        <f t="shared" si="128"/>
        <v>5</v>
      </c>
      <c r="W518" s="194">
        <f t="shared" si="129"/>
        <v>0</v>
      </c>
      <c r="X518" s="194">
        <f t="shared" si="130"/>
        <v>1</v>
      </c>
      <c r="Y518" s="194">
        <f t="shared" si="131"/>
        <v>0</v>
      </c>
      <c r="Z518" s="194">
        <f t="shared" si="132"/>
        <v>5.3</v>
      </c>
      <c r="AA518" s="194">
        <f t="shared" si="133"/>
        <v>0</v>
      </c>
      <c r="AB518" s="194">
        <f t="shared" si="134"/>
        <v>530</v>
      </c>
      <c r="AC518" s="194">
        <f t="shared" si="135"/>
        <v>0</v>
      </c>
      <c r="AF518" t="s">
        <v>879</v>
      </c>
      <c r="AG518" t="s">
        <v>1311</v>
      </c>
      <c r="AH518" t="s">
        <v>44</v>
      </c>
      <c r="AI518" t="s">
        <v>44</v>
      </c>
      <c r="AJ518">
        <v>94.600804012181001</v>
      </c>
    </row>
    <row r="519" spans="1:36">
      <c r="A519" t="s">
        <v>1058</v>
      </c>
      <c r="B519" s="43" t="s">
        <v>42</v>
      </c>
      <c r="C519" s="5">
        <v>44634</v>
      </c>
      <c r="D519" s="5">
        <v>44634</v>
      </c>
      <c r="E519" s="4" t="s">
        <v>312</v>
      </c>
      <c r="F519" s="4" t="s">
        <v>518</v>
      </c>
      <c r="G519" s="4" t="s">
        <v>154</v>
      </c>
      <c r="H519" s="4" t="s">
        <v>437</v>
      </c>
      <c r="I519" s="4">
        <v>10</v>
      </c>
      <c r="J519" s="5">
        <v>44634</v>
      </c>
      <c r="K519" s="4" t="s">
        <v>224</v>
      </c>
      <c r="L519" s="4">
        <v>51</v>
      </c>
      <c r="M519" s="4">
        <v>5</v>
      </c>
      <c r="N519" s="12">
        <v>44635</v>
      </c>
      <c r="O519" s="6" t="s">
        <v>47</v>
      </c>
      <c r="P519" s="6" t="s">
        <v>47</v>
      </c>
      <c r="Q519" s="6">
        <v>26.206818349999999</v>
      </c>
      <c r="R519" s="6">
        <v>26.11976129</v>
      </c>
      <c r="T519" s="193">
        <f>IF(O519&lt;'Master Linear Model'!$C$8, (10^((O519-'Master Linear Model'!$B$3)/'Master Linear Model'!$A$3)),('Master Linear Model'!$C$7/2))</f>
        <v>5</v>
      </c>
      <c r="U519" s="193">
        <f>IF(P519&lt;'Master Linear Model'!$C$8, (10^((P519-'Master Linear Model'!$B$3)/'Master Linear Model'!$A$3)),('Master Linear Model'!$C$7/2))</f>
        <v>5</v>
      </c>
      <c r="V519" s="194">
        <f t="shared" si="128"/>
        <v>5</v>
      </c>
      <c r="W519" s="194">
        <f t="shared" si="129"/>
        <v>0</v>
      </c>
      <c r="X519" s="194">
        <f t="shared" si="130"/>
        <v>1</v>
      </c>
      <c r="Y519" s="194">
        <f t="shared" si="131"/>
        <v>0</v>
      </c>
      <c r="Z519" s="194">
        <f t="shared" si="132"/>
        <v>5.0999999999999996</v>
      </c>
      <c r="AA519" s="194">
        <f t="shared" si="133"/>
        <v>0</v>
      </c>
      <c r="AB519" s="194">
        <f t="shared" si="134"/>
        <v>509.99999999999994</v>
      </c>
      <c r="AC519" s="194">
        <f t="shared" si="135"/>
        <v>0</v>
      </c>
      <c r="AF519" t="s">
        <v>879</v>
      </c>
      <c r="AG519" t="s">
        <v>1312</v>
      </c>
      <c r="AH519" t="s">
        <v>44</v>
      </c>
      <c r="AI519" t="s">
        <v>44</v>
      </c>
      <c r="AJ519">
        <v>94.600804012181001</v>
      </c>
    </row>
    <row r="520" spans="1:36">
      <c r="A520" t="s">
        <v>1060</v>
      </c>
      <c r="B520" s="43" t="s">
        <v>42</v>
      </c>
      <c r="C520" s="5">
        <v>44634</v>
      </c>
      <c r="D520" s="5">
        <v>44634</v>
      </c>
      <c r="E520" s="4" t="s">
        <v>312</v>
      </c>
      <c r="F520" s="4" t="s">
        <v>518</v>
      </c>
      <c r="G520" s="4" t="s">
        <v>154</v>
      </c>
      <c r="H520" s="4" t="s">
        <v>437</v>
      </c>
      <c r="I520" s="4">
        <v>10</v>
      </c>
      <c r="J520" s="5">
        <v>44634</v>
      </c>
      <c r="K520" s="4" t="s">
        <v>224</v>
      </c>
      <c r="L520" s="4">
        <v>52</v>
      </c>
      <c r="M520" s="4">
        <v>5</v>
      </c>
      <c r="N520" s="12">
        <v>44635</v>
      </c>
      <c r="O520" s="6" t="s">
        <v>47</v>
      </c>
      <c r="P520" s="6" t="s">
        <v>47</v>
      </c>
      <c r="Q520" s="6">
        <v>35.263685809999998</v>
      </c>
      <c r="R520" s="6">
        <v>35.470689450000002</v>
      </c>
      <c r="T520" s="193">
        <f>IF(O520&lt;'Master Linear Model'!$C$8, (10^((O520-'Master Linear Model'!$B$3)/'Master Linear Model'!$A$3)),('Master Linear Model'!$C$7/2))</f>
        <v>5</v>
      </c>
      <c r="U520" s="193">
        <f>IF(P520&lt;'Master Linear Model'!$C$8, (10^((P520-'Master Linear Model'!$B$3)/'Master Linear Model'!$A$3)),('Master Linear Model'!$C$7/2))</f>
        <v>5</v>
      </c>
      <c r="V520" s="194">
        <f t="shared" si="128"/>
        <v>5</v>
      </c>
      <c r="W520" s="194">
        <f t="shared" si="129"/>
        <v>0</v>
      </c>
      <c r="X520" s="194">
        <f t="shared" si="130"/>
        <v>1</v>
      </c>
      <c r="Y520" s="194">
        <f t="shared" si="131"/>
        <v>0</v>
      </c>
      <c r="Z520" s="194">
        <f t="shared" si="132"/>
        <v>5.2</v>
      </c>
      <c r="AA520" s="194">
        <f t="shared" si="133"/>
        <v>0</v>
      </c>
      <c r="AB520" s="194">
        <f t="shared" si="134"/>
        <v>520</v>
      </c>
      <c r="AC520" s="194">
        <f t="shared" si="135"/>
        <v>0</v>
      </c>
      <c r="AF520" t="s">
        <v>879</v>
      </c>
      <c r="AG520" t="s">
        <v>1313</v>
      </c>
      <c r="AH520" t="s">
        <v>44</v>
      </c>
      <c r="AI520" t="s">
        <v>44</v>
      </c>
      <c r="AJ520">
        <v>94.600804012181001</v>
      </c>
    </row>
    <row r="521" spans="1:36">
      <c r="A521" t="s">
        <v>1062</v>
      </c>
      <c r="B521" s="43" t="s">
        <v>42</v>
      </c>
      <c r="C521" s="5">
        <v>44634</v>
      </c>
      <c r="D521" s="5">
        <v>44634</v>
      </c>
      <c r="E521" s="4" t="s">
        <v>312</v>
      </c>
      <c r="F521" s="4" t="s">
        <v>518</v>
      </c>
      <c r="G521" s="4" t="s">
        <v>154</v>
      </c>
      <c r="H521" s="4" t="s">
        <v>437</v>
      </c>
      <c r="I521" s="4">
        <v>10</v>
      </c>
      <c r="J521" s="5">
        <v>44634</v>
      </c>
      <c r="K521" s="4" t="s">
        <v>224</v>
      </c>
      <c r="L521" s="4">
        <v>54</v>
      </c>
      <c r="M521" s="4">
        <v>5</v>
      </c>
      <c r="N521" s="12">
        <v>44635</v>
      </c>
      <c r="O521" s="6">
        <v>39.979947240000001</v>
      </c>
      <c r="P521" s="6" t="s">
        <v>47</v>
      </c>
      <c r="Q521" s="6">
        <v>26.156742650000002</v>
      </c>
      <c r="R521" s="6">
        <v>26.426976710000002</v>
      </c>
      <c r="T521" s="193">
        <f>IF(O521&lt;'Master Linear Model'!$C$8, (10^((O521-'Master Linear Model'!$B$3)/'Master Linear Model'!$A$3)),('Master Linear Model'!$C$7/2))</f>
        <v>5</v>
      </c>
      <c r="U521" s="193">
        <f>IF(P521&lt;'Master Linear Model'!$C$8, (10^((P521-'Master Linear Model'!$B$3)/'Master Linear Model'!$A$3)),('Master Linear Model'!$C$7/2))</f>
        <v>5</v>
      </c>
      <c r="V521" s="194">
        <f t="shared" si="128"/>
        <v>5</v>
      </c>
      <c r="W521" s="194">
        <f t="shared" si="129"/>
        <v>0</v>
      </c>
      <c r="X521" s="194">
        <f t="shared" si="130"/>
        <v>1</v>
      </c>
      <c r="Y521" s="194">
        <f t="shared" si="131"/>
        <v>0</v>
      </c>
      <c r="Z521" s="194">
        <f t="shared" si="132"/>
        <v>5.4</v>
      </c>
      <c r="AA521" s="194">
        <f t="shared" si="133"/>
        <v>0</v>
      </c>
      <c r="AB521" s="194">
        <f t="shared" si="134"/>
        <v>540</v>
      </c>
      <c r="AC521" s="194">
        <f t="shared" si="135"/>
        <v>0</v>
      </c>
      <c r="AF521" t="s">
        <v>879</v>
      </c>
      <c r="AG521" t="s">
        <v>1314</v>
      </c>
      <c r="AH521" t="s">
        <v>44</v>
      </c>
      <c r="AI521" t="s">
        <v>44</v>
      </c>
      <c r="AJ521">
        <v>94.600804012181001</v>
      </c>
    </row>
    <row r="522" spans="1:36">
      <c r="A522" s="160" t="s">
        <v>1064</v>
      </c>
      <c r="B522" s="161" t="s">
        <v>42</v>
      </c>
      <c r="C522" s="123">
        <v>44634</v>
      </c>
      <c r="D522" s="123">
        <v>44634</v>
      </c>
      <c r="E522" s="122" t="s">
        <v>312</v>
      </c>
      <c r="F522" s="122" t="s">
        <v>518</v>
      </c>
      <c r="G522" s="122" t="s">
        <v>154</v>
      </c>
      <c r="H522" s="122" t="s">
        <v>437</v>
      </c>
      <c r="I522" s="122">
        <v>10</v>
      </c>
      <c r="J522" s="123">
        <v>44634</v>
      </c>
      <c r="K522" s="122" t="s">
        <v>224</v>
      </c>
      <c r="L522" s="122">
        <v>51</v>
      </c>
      <c r="M522" s="122">
        <v>5</v>
      </c>
      <c r="N522" s="164">
        <v>44635</v>
      </c>
      <c r="O522" s="150" t="s">
        <v>47</v>
      </c>
      <c r="P522" s="150" t="s">
        <v>47</v>
      </c>
      <c r="Q522" s="150">
        <v>28.14711969</v>
      </c>
      <c r="R522" s="150">
        <v>28.061322090000001</v>
      </c>
      <c r="S522" s="121"/>
      <c r="T522" s="227">
        <f>IF(O522&lt;'Master Linear Model'!$C$8, (10^((O522-'Master Linear Model'!$B$3)/'Master Linear Model'!$A$3)),('Master Linear Model'!$C$7/2))</f>
        <v>5</v>
      </c>
      <c r="U522" s="227">
        <f>IF(P522&lt;'Master Linear Model'!$C$8, (10^((P522-'Master Linear Model'!$B$3)/'Master Linear Model'!$A$3)),('Master Linear Model'!$C$7/2))</f>
        <v>5</v>
      </c>
      <c r="V522" s="228">
        <f t="shared" ref="V522:V530" si="136">AVERAGE(T522:U522)</f>
        <v>5</v>
      </c>
      <c r="W522" s="228">
        <f t="shared" ref="W522:W530" si="137">STDEV(T522:U522)</f>
        <v>0</v>
      </c>
      <c r="X522" s="228">
        <f t="shared" ref="X522:X530" si="138">V522/M522</f>
        <v>1</v>
      </c>
      <c r="Y522" s="228">
        <f t="shared" ref="Y522:Y530" si="139">W522/M522</f>
        <v>0</v>
      </c>
      <c r="Z522" s="228">
        <f t="shared" ref="Z522:Z530" si="140">(X522*L522)/I522</f>
        <v>5.0999999999999996</v>
      </c>
      <c r="AA522" s="228">
        <f t="shared" ref="AA522:AA530" si="141">(Y522*L522)/I522</f>
        <v>0</v>
      </c>
      <c r="AB522" s="228">
        <f t="shared" ref="AB522:AB530" si="142">Z522*100</f>
        <v>509.99999999999994</v>
      </c>
      <c r="AC522" s="228">
        <f t="shared" ref="AC522:AC530" si="143">AA522*100</f>
        <v>0</v>
      </c>
      <c r="AD522" s="160"/>
      <c r="AE522" s="160"/>
      <c r="AF522" s="160" t="s">
        <v>879</v>
      </c>
      <c r="AG522" s="160" t="s">
        <v>1315</v>
      </c>
      <c r="AH522" s="160" t="s">
        <v>44</v>
      </c>
      <c r="AI522" s="160" t="s">
        <v>44</v>
      </c>
      <c r="AJ522" s="160">
        <v>94.600804012181001</v>
      </c>
    </row>
    <row r="523" spans="1:36">
      <c r="A523" t="s">
        <v>1047</v>
      </c>
      <c r="B523" s="43" t="s">
        <v>42</v>
      </c>
      <c r="C523" s="5">
        <v>44641</v>
      </c>
      <c r="D523" s="5">
        <v>44641</v>
      </c>
      <c r="E523" s="4" t="s">
        <v>312</v>
      </c>
      <c r="F523" s="4" t="s">
        <v>518</v>
      </c>
      <c r="G523" s="4" t="s">
        <v>154</v>
      </c>
      <c r="H523" s="4" t="s">
        <v>437</v>
      </c>
      <c r="I523" s="4">
        <v>10</v>
      </c>
      <c r="J523" s="5">
        <v>44641</v>
      </c>
      <c r="K523" s="4" t="s">
        <v>224</v>
      </c>
      <c r="L523" s="4">
        <v>52</v>
      </c>
      <c r="M523" s="4">
        <v>5</v>
      </c>
      <c r="N523" s="12">
        <v>44642</v>
      </c>
      <c r="O523" s="6" t="s">
        <v>47</v>
      </c>
      <c r="P523" s="6" t="s">
        <v>47</v>
      </c>
      <c r="Q523" s="6">
        <v>25.88891929</v>
      </c>
      <c r="R523" s="6">
        <v>26.032784169999999</v>
      </c>
      <c r="T523" s="193">
        <f>IF(O523&lt;'Master Linear Model'!$C$8, (10^((O523-'Master Linear Model'!$B$3)/'Master Linear Model'!$A$3)),('Master Linear Model'!$C$7/2))</f>
        <v>5</v>
      </c>
      <c r="U523" s="193">
        <f>IF(P523&lt;'Master Linear Model'!$C$8, (10^((P523-'Master Linear Model'!$B$3)/'Master Linear Model'!$A$3)),('Master Linear Model'!$C$7/2))</f>
        <v>5</v>
      </c>
      <c r="V523" s="194">
        <f t="shared" si="136"/>
        <v>5</v>
      </c>
      <c r="W523" s="194">
        <f t="shared" si="137"/>
        <v>0</v>
      </c>
      <c r="X523" s="194">
        <f t="shared" si="138"/>
        <v>1</v>
      </c>
      <c r="Y523" s="194">
        <f t="shared" si="139"/>
        <v>0</v>
      </c>
      <c r="Z523" s="194">
        <f t="shared" si="140"/>
        <v>5.2</v>
      </c>
      <c r="AA523" s="194">
        <f t="shared" si="141"/>
        <v>0</v>
      </c>
      <c r="AB523" s="194">
        <f t="shared" si="142"/>
        <v>520</v>
      </c>
      <c r="AC523" s="194">
        <f t="shared" si="143"/>
        <v>0</v>
      </c>
      <c r="AF523" t="s">
        <v>1316</v>
      </c>
      <c r="AG523" t="s">
        <v>1317</v>
      </c>
      <c r="AH523" t="s">
        <v>44</v>
      </c>
      <c r="AI523" s="4" t="s">
        <v>44</v>
      </c>
      <c r="AJ523" s="4">
        <v>89.9</v>
      </c>
    </row>
    <row r="524" spans="1:36">
      <c r="A524" t="s">
        <v>1050</v>
      </c>
      <c r="B524" s="43" t="s">
        <v>42</v>
      </c>
      <c r="C524" s="5">
        <v>44641</v>
      </c>
      <c r="D524" s="5">
        <v>44641</v>
      </c>
      <c r="E524" s="4" t="s">
        <v>312</v>
      </c>
      <c r="F524" s="4" t="s">
        <v>518</v>
      </c>
      <c r="G524" s="4" t="s">
        <v>154</v>
      </c>
      <c r="H524" s="4" t="s">
        <v>437</v>
      </c>
      <c r="I524" s="4">
        <v>10</v>
      </c>
      <c r="J524" s="5">
        <v>44641</v>
      </c>
      <c r="K524" s="4" t="s">
        <v>224</v>
      </c>
      <c r="L524" s="4">
        <v>50</v>
      </c>
      <c r="M524" s="4">
        <v>5</v>
      </c>
      <c r="N524" s="12">
        <v>44642</v>
      </c>
      <c r="O524" s="6" t="s">
        <v>47</v>
      </c>
      <c r="P524" s="6">
        <v>37.608564289999997</v>
      </c>
      <c r="Q524" s="6">
        <v>25.420423339999999</v>
      </c>
      <c r="R524" s="6">
        <v>25.4608144</v>
      </c>
      <c r="T524" s="193">
        <f>IF(O524&lt;'Master Linear Model'!$C$8, (10^((O524-'Master Linear Model'!$B$3)/'Master Linear Model'!$A$3)),('Master Linear Model'!$C$7/2))</f>
        <v>5</v>
      </c>
      <c r="U524" s="193">
        <f>IF(P524&lt;'Master Linear Model'!$C$8, (10^((P524-'Master Linear Model'!$B$3)/'Master Linear Model'!$A$3)),('Master Linear Model'!$C$7/2))</f>
        <v>5</v>
      </c>
      <c r="V524" s="194">
        <f t="shared" si="136"/>
        <v>5</v>
      </c>
      <c r="W524" s="194">
        <f t="shared" si="137"/>
        <v>0</v>
      </c>
      <c r="X524" s="194">
        <f t="shared" si="138"/>
        <v>1</v>
      </c>
      <c r="Y524" s="194">
        <f t="shared" si="139"/>
        <v>0</v>
      </c>
      <c r="Z524" s="194">
        <f t="shared" si="140"/>
        <v>5</v>
      </c>
      <c r="AA524" s="194">
        <f t="shared" si="141"/>
        <v>0</v>
      </c>
      <c r="AB524" s="194">
        <f t="shared" si="142"/>
        <v>500</v>
      </c>
      <c r="AC524" s="194">
        <f t="shared" si="143"/>
        <v>0</v>
      </c>
      <c r="AF524" t="s">
        <v>1316</v>
      </c>
      <c r="AG524" t="s">
        <v>1318</v>
      </c>
      <c r="AH524" t="s">
        <v>44</v>
      </c>
      <c r="AI524" s="4" t="s">
        <v>44</v>
      </c>
      <c r="AJ524" s="4">
        <v>89.9</v>
      </c>
    </row>
    <row r="525" spans="1:36">
      <c r="A525" t="s">
        <v>1052</v>
      </c>
      <c r="B525" s="43" t="s">
        <v>42</v>
      </c>
      <c r="C525" s="5">
        <v>44641</v>
      </c>
      <c r="D525" s="5">
        <v>44641</v>
      </c>
      <c r="E525" s="4" t="s">
        <v>312</v>
      </c>
      <c r="F525" s="4" t="s">
        <v>518</v>
      </c>
      <c r="G525" s="4" t="s">
        <v>154</v>
      </c>
      <c r="H525" s="4" t="s">
        <v>437</v>
      </c>
      <c r="I525" s="4">
        <v>10</v>
      </c>
      <c r="J525" s="5">
        <v>44641</v>
      </c>
      <c r="K525" s="4" t="s">
        <v>224</v>
      </c>
      <c r="L525" s="4">
        <v>57</v>
      </c>
      <c r="M525" s="4">
        <v>5</v>
      </c>
      <c r="N525" s="12">
        <v>44642</v>
      </c>
      <c r="O525" s="6" t="s">
        <v>47</v>
      </c>
      <c r="P525" s="6">
        <v>38.091451829999997</v>
      </c>
      <c r="Q525" s="6">
        <v>25.277700599999999</v>
      </c>
      <c r="R525" s="6">
        <v>25.111046550000001</v>
      </c>
      <c r="T525" s="193">
        <f>IF(O525&lt;'Master Linear Model'!$C$8, (10^((O525-'Master Linear Model'!$B$3)/'Master Linear Model'!$A$3)),('Master Linear Model'!$C$7/2))</f>
        <v>5</v>
      </c>
      <c r="U525" s="193">
        <f>IF(P525&lt;'Master Linear Model'!$C$8, (10^((P525-'Master Linear Model'!$B$3)/'Master Linear Model'!$A$3)),('Master Linear Model'!$C$7/2))</f>
        <v>5</v>
      </c>
      <c r="V525" s="194">
        <f t="shared" si="136"/>
        <v>5</v>
      </c>
      <c r="W525" s="194">
        <f t="shared" si="137"/>
        <v>0</v>
      </c>
      <c r="X525" s="194">
        <f t="shared" si="138"/>
        <v>1</v>
      </c>
      <c r="Y525" s="194">
        <f t="shared" si="139"/>
        <v>0</v>
      </c>
      <c r="Z525" s="194">
        <f t="shared" si="140"/>
        <v>5.7</v>
      </c>
      <c r="AA525" s="194">
        <f t="shared" si="141"/>
        <v>0</v>
      </c>
      <c r="AB525" s="194">
        <f t="shared" si="142"/>
        <v>570</v>
      </c>
      <c r="AC525" s="194">
        <f t="shared" si="143"/>
        <v>0</v>
      </c>
      <c r="AF525" t="s">
        <v>1316</v>
      </c>
      <c r="AG525" t="s">
        <v>1319</v>
      </c>
      <c r="AH525" t="s">
        <v>44</v>
      </c>
      <c r="AI525" s="4" t="s">
        <v>44</v>
      </c>
      <c r="AJ525" s="4">
        <v>89.9</v>
      </c>
    </row>
    <row r="526" spans="1:36">
      <c r="A526" t="s">
        <v>1054</v>
      </c>
      <c r="B526" s="43" t="s">
        <v>42</v>
      </c>
      <c r="C526" s="5">
        <v>44641</v>
      </c>
      <c r="D526" s="5">
        <v>44641</v>
      </c>
      <c r="E526" s="4" t="s">
        <v>312</v>
      </c>
      <c r="F526" s="4" t="s">
        <v>518</v>
      </c>
      <c r="G526" s="4" t="s">
        <v>154</v>
      </c>
      <c r="H526" s="4" t="s">
        <v>437</v>
      </c>
      <c r="I526" s="4">
        <v>10</v>
      </c>
      <c r="J526" s="5">
        <v>44641</v>
      </c>
      <c r="K526" s="4" t="s">
        <v>224</v>
      </c>
      <c r="L526" s="4">
        <v>52</v>
      </c>
      <c r="M526" s="4">
        <v>5</v>
      </c>
      <c r="N526" s="12">
        <v>44642</v>
      </c>
      <c r="O526" s="6">
        <v>40.224642580000001</v>
      </c>
      <c r="P526" s="6">
        <v>39.228679139999997</v>
      </c>
      <c r="Q526" s="6">
        <v>26.502426679999999</v>
      </c>
      <c r="R526" s="6">
        <v>26.348211589999998</v>
      </c>
      <c r="T526" s="193">
        <f>IF(O526&lt;'Master Linear Model'!$C$8, (10^((O526-'Master Linear Model'!$B$3)/'Master Linear Model'!$A$3)),('Master Linear Model'!$C$7/2))</f>
        <v>5</v>
      </c>
      <c r="U526" s="193">
        <f>IF(P526&lt;'Master Linear Model'!$C$8, (10^((P526-'Master Linear Model'!$B$3)/'Master Linear Model'!$A$3)),('Master Linear Model'!$C$7/2))</f>
        <v>5</v>
      </c>
      <c r="V526" s="194">
        <f t="shared" si="136"/>
        <v>5</v>
      </c>
      <c r="W526" s="194">
        <f t="shared" si="137"/>
        <v>0</v>
      </c>
      <c r="X526" s="194">
        <f t="shared" si="138"/>
        <v>1</v>
      </c>
      <c r="Y526" s="194">
        <f t="shared" si="139"/>
        <v>0</v>
      </c>
      <c r="Z526" s="194">
        <f t="shared" si="140"/>
        <v>5.2</v>
      </c>
      <c r="AA526" s="194">
        <f t="shared" si="141"/>
        <v>0</v>
      </c>
      <c r="AB526" s="194">
        <f t="shared" si="142"/>
        <v>520</v>
      </c>
      <c r="AC526" s="194">
        <f t="shared" si="143"/>
        <v>0</v>
      </c>
      <c r="AF526" t="s">
        <v>1316</v>
      </c>
      <c r="AG526" t="s">
        <v>1320</v>
      </c>
      <c r="AH526" t="s">
        <v>44</v>
      </c>
      <c r="AI526" s="4" t="s">
        <v>44</v>
      </c>
      <c r="AJ526" s="4">
        <v>89.9</v>
      </c>
    </row>
    <row r="527" spans="1:36">
      <c r="A527" t="s">
        <v>1056</v>
      </c>
      <c r="B527" s="43" t="s">
        <v>42</v>
      </c>
      <c r="C527" s="5">
        <v>44641</v>
      </c>
      <c r="D527" s="5">
        <v>44641</v>
      </c>
      <c r="E527" s="4" t="s">
        <v>312</v>
      </c>
      <c r="F527" s="4" t="s">
        <v>518</v>
      </c>
      <c r="G527" s="4" t="s">
        <v>154</v>
      </c>
      <c r="H527" s="4" t="s">
        <v>437</v>
      </c>
      <c r="I527" s="4">
        <v>10</v>
      </c>
      <c r="J527" s="5">
        <v>44641</v>
      </c>
      <c r="K527" s="4" t="s">
        <v>224</v>
      </c>
      <c r="L527" s="4">
        <v>52</v>
      </c>
      <c r="M527" s="4">
        <v>5</v>
      </c>
      <c r="N527" s="12">
        <v>44642</v>
      </c>
      <c r="O527" s="6">
        <v>39.190806930000001</v>
      </c>
      <c r="P527" s="6" t="s">
        <v>47</v>
      </c>
      <c r="Q527" s="6">
        <v>25.284298029999999</v>
      </c>
      <c r="R527" s="6">
        <v>25.182996490000001</v>
      </c>
      <c r="T527" s="193">
        <f>IF(O527&lt;'Master Linear Model'!$C$8, (10^((O527-'Master Linear Model'!$B$3)/'Master Linear Model'!$A$3)),('Master Linear Model'!$C$7/2))</f>
        <v>5</v>
      </c>
      <c r="U527" s="193">
        <f>IF(P527&lt;'Master Linear Model'!$C$8, (10^((P527-'Master Linear Model'!$B$3)/'Master Linear Model'!$A$3)),('Master Linear Model'!$C$7/2))</f>
        <v>5</v>
      </c>
      <c r="V527" s="194">
        <f t="shared" si="136"/>
        <v>5</v>
      </c>
      <c r="W527" s="194">
        <f t="shared" si="137"/>
        <v>0</v>
      </c>
      <c r="X527" s="194">
        <f t="shared" si="138"/>
        <v>1</v>
      </c>
      <c r="Y527" s="194">
        <f t="shared" si="139"/>
        <v>0</v>
      </c>
      <c r="Z527" s="194">
        <f t="shared" si="140"/>
        <v>5.2</v>
      </c>
      <c r="AA527" s="194">
        <f t="shared" si="141"/>
        <v>0</v>
      </c>
      <c r="AB527" s="194">
        <f t="shared" si="142"/>
        <v>520</v>
      </c>
      <c r="AC527" s="194">
        <f t="shared" si="143"/>
        <v>0</v>
      </c>
      <c r="AF527" t="s">
        <v>1316</v>
      </c>
      <c r="AG527" t="s">
        <v>1321</v>
      </c>
      <c r="AH527" t="s">
        <v>44</v>
      </c>
      <c r="AI527" s="4" t="s">
        <v>44</v>
      </c>
      <c r="AJ527" s="4">
        <v>89.9</v>
      </c>
    </row>
    <row r="528" spans="1:36">
      <c r="A528" t="s">
        <v>1058</v>
      </c>
      <c r="B528" s="43" t="s">
        <v>42</v>
      </c>
      <c r="C528" s="5">
        <v>44641</v>
      </c>
      <c r="D528" s="5">
        <v>44641</v>
      </c>
      <c r="E528" s="4" t="s">
        <v>312</v>
      </c>
      <c r="F528" s="4" t="s">
        <v>518</v>
      </c>
      <c r="G528" s="4" t="s">
        <v>154</v>
      </c>
      <c r="H528" s="4" t="s">
        <v>437</v>
      </c>
      <c r="I528" s="4">
        <v>10</v>
      </c>
      <c r="J528" s="5">
        <v>44641</v>
      </c>
      <c r="K528" s="4" t="s">
        <v>224</v>
      </c>
      <c r="L528" s="4">
        <v>51</v>
      </c>
      <c r="M528" s="4">
        <v>5</v>
      </c>
      <c r="N528" s="12">
        <v>44642</v>
      </c>
      <c r="O528" s="6">
        <v>38.057626159999998</v>
      </c>
      <c r="P528" s="6">
        <v>38.173611440000002</v>
      </c>
      <c r="Q528" s="6">
        <v>25.951498900000001</v>
      </c>
      <c r="R528" s="6">
        <v>26.088600979999999</v>
      </c>
      <c r="T528" s="193">
        <f>IF(O528&lt;'Master Linear Model'!$C$8, (10^((O528-'Master Linear Model'!$B$3)/'Master Linear Model'!$A$3)),('Master Linear Model'!$C$7/2))</f>
        <v>5</v>
      </c>
      <c r="U528" s="193">
        <f>IF(P528&lt;'Master Linear Model'!$C$8, (10^((P528-'Master Linear Model'!$B$3)/'Master Linear Model'!$A$3)),('Master Linear Model'!$C$7/2))</f>
        <v>5</v>
      </c>
      <c r="V528" s="194">
        <f t="shared" si="136"/>
        <v>5</v>
      </c>
      <c r="W528" s="194">
        <f t="shared" si="137"/>
        <v>0</v>
      </c>
      <c r="X528" s="194">
        <f t="shared" si="138"/>
        <v>1</v>
      </c>
      <c r="Y528" s="194">
        <f t="shared" si="139"/>
        <v>0</v>
      </c>
      <c r="Z528" s="194">
        <f t="shared" si="140"/>
        <v>5.0999999999999996</v>
      </c>
      <c r="AA528" s="194">
        <f t="shared" si="141"/>
        <v>0</v>
      </c>
      <c r="AB528" s="194">
        <f t="shared" si="142"/>
        <v>509.99999999999994</v>
      </c>
      <c r="AC528" s="194">
        <f t="shared" si="143"/>
        <v>0</v>
      </c>
      <c r="AF528" t="s">
        <v>1316</v>
      </c>
      <c r="AG528" t="s">
        <v>1322</v>
      </c>
      <c r="AH528" t="s">
        <v>44</v>
      </c>
      <c r="AI528" s="4" t="s">
        <v>44</v>
      </c>
      <c r="AJ528" s="4">
        <v>89.9</v>
      </c>
    </row>
    <row r="529" spans="1:36">
      <c r="A529" t="s">
        <v>1060</v>
      </c>
      <c r="B529" s="43" t="s">
        <v>42</v>
      </c>
      <c r="C529" s="5">
        <v>44641</v>
      </c>
      <c r="D529" s="5">
        <v>44641</v>
      </c>
      <c r="E529" s="4" t="s">
        <v>312</v>
      </c>
      <c r="F529" s="4" t="s">
        <v>518</v>
      </c>
      <c r="G529" s="4" t="s">
        <v>154</v>
      </c>
      <c r="H529" s="4" t="s">
        <v>437</v>
      </c>
      <c r="I529" s="4">
        <v>10</v>
      </c>
      <c r="J529" s="5">
        <v>44641</v>
      </c>
      <c r="K529" s="4" t="s">
        <v>224</v>
      </c>
      <c r="L529" s="4">
        <v>52</v>
      </c>
      <c r="M529" s="4">
        <v>5</v>
      </c>
      <c r="N529" s="12">
        <v>44642</v>
      </c>
      <c r="O529" s="6">
        <v>37.742080649999998</v>
      </c>
      <c r="P529" s="6">
        <v>36.070072099999997</v>
      </c>
      <c r="Q529" s="6">
        <v>27.014881590000002</v>
      </c>
      <c r="R529" s="6">
        <v>27.092735269999999</v>
      </c>
      <c r="T529" s="193">
        <f>IF(O529&lt;'Master Linear Model'!$C$8, (10^((O529-'Master Linear Model'!$B$3)/'Master Linear Model'!$A$3)),('Master Linear Model'!$C$7/2))</f>
        <v>5</v>
      </c>
      <c r="U529" s="193">
        <f>IF(P529&lt;'Master Linear Model'!$C$8, (10^((P529-'Master Linear Model'!$B$3)/'Master Linear Model'!$A$3)),('Master Linear Model'!$C$7/2))</f>
        <v>5</v>
      </c>
      <c r="V529" s="194">
        <f t="shared" si="136"/>
        <v>5</v>
      </c>
      <c r="W529" s="194">
        <f t="shared" si="137"/>
        <v>0</v>
      </c>
      <c r="X529" s="194">
        <f t="shared" si="138"/>
        <v>1</v>
      </c>
      <c r="Y529" s="194">
        <f t="shared" si="139"/>
        <v>0</v>
      </c>
      <c r="Z529" s="194">
        <f t="shared" si="140"/>
        <v>5.2</v>
      </c>
      <c r="AA529" s="194">
        <f t="shared" si="141"/>
        <v>0</v>
      </c>
      <c r="AB529" s="194">
        <f t="shared" si="142"/>
        <v>520</v>
      </c>
      <c r="AC529" s="194">
        <f t="shared" si="143"/>
        <v>0</v>
      </c>
      <c r="AF529" t="s">
        <v>1316</v>
      </c>
      <c r="AG529" t="s">
        <v>1323</v>
      </c>
      <c r="AH529" t="s">
        <v>44</v>
      </c>
      <c r="AI529" s="4" t="s">
        <v>44</v>
      </c>
      <c r="AJ529" s="4">
        <v>89.9</v>
      </c>
    </row>
    <row r="530" spans="1:36">
      <c r="A530" t="s">
        <v>1062</v>
      </c>
      <c r="B530" s="43" t="s">
        <v>42</v>
      </c>
      <c r="C530" s="5">
        <v>44641</v>
      </c>
      <c r="D530" s="5">
        <v>44641</v>
      </c>
      <c r="E530" s="4" t="s">
        <v>312</v>
      </c>
      <c r="F530" s="4" t="s">
        <v>518</v>
      </c>
      <c r="G530" s="4" t="s">
        <v>154</v>
      </c>
      <c r="H530" s="4" t="s">
        <v>437</v>
      </c>
      <c r="I530" s="4">
        <v>10</v>
      </c>
      <c r="J530" s="5">
        <v>44641</v>
      </c>
      <c r="K530" s="4" t="s">
        <v>224</v>
      </c>
      <c r="L530" s="4">
        <v>51</v>
      </c>
      <c r="M530" s="4">
        <v>5</v>
      </c>
      <c r="N530" s="12">
        <v>44644</v>
      </c>
      <c r="O530" s="6">
        <v>38.47937829</v>
      </c>
      <c r="P530" s="6">
        <v>37.229151250000001</v>
      </c>
      <c r="Q530" s="6">
        <v>25.477022590000001</v>
      </c>
      <c r="R530" s="6">
        <v>25.87620136</v>
      </c>
      <c r="T530" s="193">
        <f>IF(O530&lt;'Master Linear Model'!$C$8, (10^((O530-'Master Linear Model'!$B$3)/'Master Linear Model'!$A$3)),('Master Linear Model'!$C$7/2))</f>
        <v>5</v>
      </c>
      <c r="U530" s="193">
        <f>IF(P530&lt;'Master Linear Model'!$C$8, (10^((P530-'Master Linear Model'!$B$3)/'Master Linear Model'!$A$3)),('Master Linear Model'!$C$7/2))</f>
        <v>5</v>
      </c>
      <c r="V530" s="194">
        <f t="shared" si="136"/>
        <v>5</v>
      </c>
      <c r="W530" s="194">
        <f t="shared" si="137"/>
        <v>0</v>
      </c>
      <c r="X530" s="194">
        <f t="shared" si="138"/>
        <v>1</v>
      </c>
      <c r="Y530" s="194">
        <f t="shared" si="139"/>
        <v>0</v>
      </c>
      <c r="Z530" s="194">
        <f t="shared" si="140"/>
        <v>5.0999999999999996</v>
      </c>
      <c r="AA530" s="194">
        <f t="shared" si="141"/>
        <v>0</v>
      </c>
      <c r="AB530" s="194">
        <f t="shared" si="142"/>
        <v>509.99999999999994</v>
      </c>
      <c r="AC530" s="194">
        <f t="shared" si="143"/>
        <v>0</v>
      </c>
      <c r="AF530" t="s">
        <v>898</v>
      </c>
      <c r="AG530" t="s">
        <v>1324</v>
      </c>
      <c r="AH530" t="s">
        <v>44</v>
      </c>
      <c r="AI530" s="4" t="s">
        <v>44</v>
      </c>
      <c r="AJ530">
        <v>96.641017870393199</v>
      </c>
    </row>
    <row r="531" spans="1:36">
      <c r="A531" s="160" t="s">
        <v>1064</v>
      </c>
      <c r="B531" s="161" t="s">
        <v>42</v>
      </c>
      <c r="C531" s="123">
        <v>44641</v>
      </c>
      <c r="D531" s="123">
        <v>44641</v>
      </c>
      <c r="E531" s="122" t="s">
        <v>312</v>
      </c>
      <c r="F531" s="122" t="s">
        <v>518</v>
      </c>
      <c r="G531" s="122" t="s">
        <v>154</v>
      </c>
      <c r="H531" s="122" t="s">
        <v>437</v>
      </c>
      <c r="I531" s="122">
        <v>10</v>
      </c>
      <c r="J531" s="123">
        <v>44641</v>
      </c>
      <c r="K531" s="122" t="s">
        <v>224</v>
      </c>
      <c r="L531" s="122">
        <v>53</v>
      </c>
      <c r="M531" s="122">
        <v>5</v>
      </c>
      <c r="N531" s="164">
        <v>44642</v>
      </c>
      <c r="O531" s="150" t="s">
        <v>47</v>
      </c>
      <c r="P531" s="150" t="s">
        <v>47</v>
      </c>
      <c r="Q531" s="150">
        <v>26.75031538</v>
      </c>
      <c r="R531" s="150">
        <v>26.637409819999998</v>
      </c>
      <c r="S531" s="121"/>
      <c r="T531" s="227">
        <f>IF(O531&lt;'Master Linear Model'!$C$8, (10^((O531-'Master Linear Model'!$B$3)/'Master Linear Model'!$A$3)),('Master Linear Model'!$C$7/2))</f>
        <v>5</v>
      </c>
      <c r="U531" s="227">
        <f>IF(P531&lt;'Master Linear Model'!$C$8, (10^((P531-'Master Linear Model'!$B$3)/'Master Linear Model'!$A$3)),('Master Linear Model'!$C$7/2))</f>
        <v>5</v>
      </c>
      <c r="V531" s="228">
        <f t="shared" ref="V531:V539" si="144">AVERAGE(T531:U531)</f>
        <v>5</v>
      </c>
      <c r="W531" s="228">
        <f t="shared" ref="W531:W539" si="145">STDEV(T531:U531)</f>
        <v>0</v>
      </c>
      <c r="X531" s="228">
        <f t="shared" ref="X531:X539" si="146">V531/M531</f>
        <v>1</v>
      </c>
      <c r="Y531" s="228">
        <f t="shared" ref="Y531:Y539" si="147">W531/M531</f>
        <v>0</v>
      </c>
      <c r="Z531" s="228">
        <f t="shared" ref="Z531:Z539" si="148">(X531*L531)/I531</f>
        <v>5.3</v>
      </c>
      <c r="AA531" s="228">
        <f t="shared" ref="AA531:AA539" si="149">(Y531*L531)/I531</f>
        <v>0</v>
      </c>
      <c r="AB531" s="228">
        <f t="shared" ref="AB531:AB539" si="150">Z531*100</f>
        <v>530</v>
      </c>
      <c r="AC531" s="228">
        <f t="shared" ref="AC531:AC539" si="151">AA531*100</f>
        <v>0</v>
      </c>
      <c r="AD531" s="160"/>
      <c r="AE531" s="160"/>
      <c r="AF531" s="160" t="s">
        <v>1316</v>
      </c>
      <c r="AG531" s="160" t="s">
        <v>1325</v>
      </c>
      <c r="AH531" s="160" t="s">
        <v>44</v>
      </c>
      <c r="AI531" s="160" t="s">
        <v>44</v>
      </c>
      <c r="AJ531" s="160">
        <v>89.9</v>
      </c>
    </row>
    <row r="532" spans="1:36">
      <c r="A532" t="s">
        <v>1047</v>
      </c>
      <c r="B532" s="43" t="s">
        <v>42</v>
      </c>
      <c r="C532" s="5">
        <v>44648</v>
      </c>
      <c r="D532" s="5">
        <v>44648</v>
      </c>
      <c r="E532" s="4" t="s">
        <v>312</v>
      </c>
      <c r="F532" s="4" t="s">
        <v>518</v>
      </c>
      <c r="G532" s="4" t="s">
        <v>154</v>
      </c>
      <c r="H532" s="4" t="s">
        <v>437</v>
      </c>
      <c r="I532" s="4">
        <v>10</v>
      </c>
      <c r="J532" s="5">
        <v>44648</v>
      </c>
      <c r="K532" s="4" t="s">
        <v>224</v>
      </c>
      <c r="L532" s="4">
        <v>54</v>
      </c>
      <c r="M532" s="4">
        <v>5</v>
      </c>
      <c r="N532" s="12">
        <v>44649</v>
      </c>
      <c r="O532" s="6">
        <v>43.198162330000002</v>
      </c>
      <c r="P532" s="6">
        <v>42.436697189999997</v>
      </c>
      <c r="Q532" s="6">
        <v>26.370465169999999</v>
      </c>
      <c r="R532" s="6">
        <v>26.383396439999999</v>
      </c>
      <c r="T532" s="193">
        <f>IF(O532&lt;'Master Linear Model'!$C$8, (10^((O532-'Master Linear Model'!$B$3)/'Master Linear Model'!$A$3)),('Master Linear Model'!$C$7/2))</f>
        <v>5</v>
      </c>
      <c r="U532" s="193">
        <f>IF(P532&lt;'Master Linear Model'!$C$8, (10^((P532-'Master Linear Model'!$B$3)/'Master Linear Model'!$A$3)),('Master Linear Model'!$C$7/2))</f>
        <v>5</v>
      </c>
      <c r="V532" s="194">
        <f t="shared" si="144"/>
        <v>5</v>
      </c>
      <c r="W532" s="194">
        <f t="shared" si="145"/>
        <v>0</v>
      </c>
      <c r="X532" s="194">
        <f t="shared" si="146"/>
        <v>1</v>
      </c>
      <c r="Y532" s="194">
        <f t="shared" si="147"/>
        <v>0</v>
      </c>
      <c r="Z532" s="194">
        <f t="shared" si="148"/>
        <v>5.4</v>
      </c>
      <c r="AA532" s="194">
        <f t="shared" si="149"/>
        <v>0</v>
      </c>
      <c r="AB532" s="194">
        <f t="shared" si="150"/>
        <v>540</v>
      </c>
      <c r="AC532" s="194">
        <f t="shared" si="151"/>
        <v>0</v>
      </c>
      <c r="AF532" t="s">
        <v>910</v>
      </c>
      <c r="AG532" t="s">
        <v>1326</v>
      </c>
      <c r="AH532" t="s">
        <v>44</v>
      </c>
      <c r="AI532" t="s">
        <v>44</v>
      </c>
      <c r="AJ532">
        <v>92.530006835709997</v>
      </c>
    </row>
    <row r="533" spans="1:36">
      <c r="A533" t="s">
        <v>1050</v>
      </c>
      <c r="B533" s="43" t="s">
        <v>42</v>
      </c>
      <c r="C533" s="5">
        <v>44648</v>
      </c>
      <c r="D533" s="5">
        <v>44648</v>
      </c>
      <c r="E533" s="4" t="s">
        <v>312</v>
      </c>
      <c r="F533" s="4" t="s">
        <v>518</v>
      </c>
      <c r="G533" s="4" t="s">
        <v>154</v>
      </c>
      <c r="H533" s="4" t="s">
        <v>437</v>
      </c>
      <c r="I533" s="4">
        <v>10</v>
      </c>
      <c r="J533" s="5">
        <v>44648</v>
      </c>
      <c r="K533" s="4" t="s">
        <v>224</v>
      </c>
      <c r="L533" s="4">
        <v>53</v>
      </c>
      <c r="M533" s="4">
        <v>5</v>
      </c>
      <c r="N533" s="12">
        <v>44649</v>
      </c>
      <c r="O533" s="6">
        <v>37.191415589999998</v>
      </c>
      <c r="P533" s="6">
        <v>37.790714170000001</v>
      </c>
      <c r="Q533" s="6">
        <v>25.365488490000001</v>
      </c>
      <c r="R533" s="6">
        <v>25.911762370000002</v>
      </c>
      <c r="T533" s="193">
        <f>IF(O533&lt;'Master Linear Model'!$C$8, (10^((O533-'Master Linear Model'!$B$3)/'Master Linear Model'!$A$3)),('Master Linear Model'!$C$7/2))</f>
        <v>5</v>
      </c>
      <c r="U533" s="193">
        <f>IF(P533&lt;'Master Linear Model'!$C$8, (10^((P533-'Master Linear Model'!$B$3)/'Master Linear Model'!$A$3)),('Master Linear Model'!$C$7/2))</f>
        <v>5</v>
      </c>
      <c r="V533" s="194">
        <f t="shared" si="144"/>
        <v>5</v>
      </c>
      <c r="W533" s="194">
        <f t="shared" si="145"/>
        <v>0</v>
      </c>
      <c r="X533" s="194">
        <f t="shared" si="146"/>
        <v>1</v>
      </c>
      <c r="Y533" s="194">
        <f t="shared" si="147"/>
        <v>0</v>
      </c>
      <c r="Z533" s="194">
        <f t="shared" si="148"/>
        <v>5.3</v>
      </c>
      <c r="AA533" s="194">
        <f t="shared" si="149"/>
        <v>0</v>
      </c>
      <c r="AB533" s="194">
        <f t="shared" si="150"/>
        <v>530</v>
      </c>
      <c r="AC533" s="194">
        <f t="shared" si="151"/>
        <v>0</v>
      </c>
      <c r="AF533" t="s">
        <v>910</v>
      </c>
      <c r="AG533" t="s">
        <v>1327</v>
      </c>
      <c r="AH533" t="s">
        <v>44</v>
      </c>
      <c r="AI533" t="s">
        <v>44</v>
      </c>
      <c r="AJ533">
        <v>92.530006835709997</v>
      </c>
    </row>
    <row r="534" spans="1:36">
      <c r="A534" t="s">
        <v>1052</v>
      </c>
      <c r="B534" s="43" t="s">
        <v>42</v>
      </c>
      <c r="C534" s="5">
        <v>44648</v>
      </c>
      <c r="D534" s="5">
        <v>44648</v>
      </c>
      <c r="E534" s="4" t="s">
        <v>312</v>
      </c>
      <c r="F534" s="4" t="s">
        <v>518</v>
      </c>
      <c r="G534" s="4" t="s">
        <v>154</v>
      </c>
      <c r="H534" s="4" t="s">
        <v>437</v>
      </c>
      <c r="I534" s="4">
        <v>10</v>
      </c>
      <c r="J534" s="5">
        <v>44648</v>
      </c>
      <c r="K534" s="4" t="s">
        <v>224</v>
      </c>
      <c r="L534" s="4">
        <v>52</v>
      </c>
      <c r="M534" s="4">
        <v>5</v>
      </c>
      <c r="N534" s="12">
        <v>44649</v>
      </c>
      <c r="O534" s="6">
        <v>39.459931109999999</v>
      </c>
      <c r="P534" s="6" t="s">
        <v>47</v>
      </c>
      <c r="Q534" s="6">
        <v>26.459498450000002</v>
      </c>
      <c r="R534" s="6">
        <v>26.56787757</v>
      </c>
      <c r="T534" s="193">
        <f>IF(O534&lt;'Master Linear Model'!$C$8, (10^((O534-'Master Linear Model'!$B$3)/'Master Linear Model'!$A$3)),('Master Linear Model'!$C$7/2))</f>
        <v>5</v>
      </c>
      <c r="U534" s="193">
        <f>IF(P534&lt;'Master Linear Model'!$C$8, (10^((P534-'Master Linear Model'!$B$3)/'Master Linear Model'!$A$3)),('Master Linear Model'!$C$7/2))</f>
        <v>5</v>
      </c>
      <c r="V534" s="194">
        <f t="shared" si="144"/>
        <v>5</v>
      </c>
      <c r="W534" s="194">
        <f t="shared" si="145"/>
        <v>0</v>
      </c>
      <c r="X534" s="194">
        <f t="shared" si="146"/>
        <v>1</v>
      </c>
      <c r="Y534" s="194">
        <f t="shared" si="147"/>
        <v>0</v>
      </c>
      <c r="Z534" s="194">
        <f t="shared" si="148"/>
        <v>5.2</v>
      </c>
      <c r="AA534" s="194">
        <f t="shared" si="149"/>
        <v>0</v>
      </c>
      <c r="AB534" s="194">
        <f t="shared" si="150"/>
        <v>520</v>
      </c>
      <c r="AC534" s="194">
        <f t="shared" si="151"/>
        <v>0</v>
      </c>
      <c r="AF534" t="s">
        <v>910</v>
      </c>
      <c r="AG534" t="s">
        <v>1328</v>
      </c>
      <c r="AH534" t="s">
        <v>44</v>
      </c>
      <c r="AI534" t="s">
        <v>44</v>
      </c>
      <c r="AJ534">
        <v>92.530006835709997</v>
      </c>
    </row>
    <row r="535" spans="1:36">
      <c r="A535" t="s">
        <v>1054</v>
      </c>
      <c r="B535" s="43" t="s">
        <v>42</v>
      </c>
      <c r="C535" s="5">
        <v>44648</v>
      </c>
      <c r="D535" s="5">
        <v>44648</v>
      </c>
      <c r="E535" s="4" t="s">
        <v>312</v>
      </c>
      <c r="F535" s="4" t="s">
        <v>518</v>
      </c>
      <c r="G535" s="4" t="s">
        <v>154</v>
      </c>
      <c r="H535" s="4" t="s">
        <v>437</v>
      </c>
      <c r="I535" s="4">
        <v>10</v>
      </c>
      <c r="J535" s="5">
        <v>44648</v>
      </c>
      <c r="K535" s="4" t="s">
        <v>224</v>
      </c>
      <c r="L535" s="4">
        <v>54</v>
      </c>
      <c r="M535" s="4">
        <v>5</v>
      </c>
      <c r="N535" s="12">
        <v>44649</v>
      </c>
      <c r="O535" s="6" t="s">
        <v>47</v>
      </c>
      <c r="P535" s="6" t="s">
        <v>47</v>
      </c>
      <c r="Q535" s="6">
        <v>28.447471060000002</v>
      </c>
      <c r="R535" s="6">
        <v>28.574695380000001</v>
      </c>
      <c r="T535" s="193">
        <f>IF(O535&lt;'Master Linear Model'!$C$8, (10^((O535-'Master Linear Model'!$B$3)/'Master Linear Model'!$A$3)),('Master Linear Model'!$C$7/2))</f>
        <v>5</v>
      </c>
      <c r="U535" s="193">
        <f>IF(P535&lt;'Master Linear Model'!$C$8, (10^((P535-'Master Linear Model'!$B$3)/'Master Linear Model'!$A$3)),('Master Linear Model'!$C$7/2))</f>
        <v>5</v>
      </c>
      <c r="V535" s="194">
        <f t="shared" si="144"/>
        <v>5</v>
      </c>
      <c r="W535" s="194">
        <f t="shared" si="145"/>
        <v>0</v>
      </c>
      <c r="X535" s="194">
        <f t="shared" si="146"/>
        <v>1</v>
      </c>
      <c r="Y535" s="194">
        <f t="shared" si="147"/>
        <v>0</v>
      </c>
      <c r="Z535" s="194">
        <f t="shared" si="148"/>
        <v>5.4</v>
      </c>
      <c r="AA535" s="194">
        <f t="shared" si="149"/>
        <v>0</v>
      </c>
      <c r="AB535" s="194">
        <f t="shared" si="150"/>
        <v>540</v>
      </c>
      <c r="AC535" s="194">
        <f t="shared" si="151"/>
        <v>0</v>
      </c>
      <c r="AF535" t="s">
        <v>910</v>
      </c>
      <c r="AG535" t="s">
        <v>1329</v>
      </c>
      <c r="AH535" t="s">
        <v>44</v>
      </c>
      <c r="AI535" t="s">
        <v>44</v>
      </c>
      <c r="AJ535">
        <v>92.530006835709997</v>
      </c>
    </row>
    <row r="536" spans="1:36">
      <c r="A536" t="s">
        <v>1056</v>
      </c>
      <c r="B536" s="43" t="s">
        <v>42</v>
      </c>
      <c r="C536" s="5">
        <v>44648</v>
      </c>
      <c r="D536" s="5">
        <v>44648</v>
      </c>
      <c r="E536" s="4" t="s">
        <v>312</v>
      </c>
      <c r="F536" s="4" t="s">
        <v>518</v>
      </c>
      <c r="G536" s="4" t="s">
        <v>154</v>
      </c>
      <c r="H536" s="4" t="s">
        <v>437</v>
      </c>
      <c r="I536" s="4">
        <v>10</v>
      </c>
      <c r="J536" s="5">
        <v>44648</v>
      </c>
      <c r="K536" s="4" t="s">
        <v>224</v>
      </c>
      <c r="L536" s="4">
        <v>53</v>
      </c>
      <c r="M536" s="4">
        <v>5</v>
      </c>
      <c r="N536" s="12">
        <v>44649</v>
      </c>
      <c r="O536" s="6">
        <v>37.821631189999998</v>
      </c>
      <c r="P536" s="6">
        <v>37.20444157</v>
      </c>
      <c r="Q536" s="6">
        <v>26.66813578</v>
      </c>
      <c r="R536" s="6">
        <v>26.791449459999999</v>
      </c>
      <c r="T536" s="193">
        <f>IF(O536&lt;'Master Linear Model'!$C$8, (10^((O536-'Master Linear Model'!$B$3)/'Master Linear Model'!$A$3)),('Master Linear Model'!$C$7/2))</f>
        <v>5</v>
      </c>
      <c r="U536" s="193">
        <f>IF(P536&lt;'Master Linear Model'!$C$8, (10^((P536-'Master Linear Model'!$B$3)/'Master Linear Model'!$A$3)),('Master Linear Model'!$C$7/2))</f>
        <v>5</v>
      </c>
      <c r="V536" s="194">
        <f t="shared" si="144"/>
        <v>5</v>
      </c>
      <c r="W536" s="194">
        <f t="shared" si="145"/>
        <v>0</v>
      </c>
      <c r="X536" s="194">
        <f t="shared" si="146"/>
        <v>1</v>
      </c>
      <c r="Y536" s="194">
        <f t="shared" si="147"/>
        <v>0</v>
      </c>
      <c r="Z536" s="194">
        <f t="shared" si="148"/>
        <v>5.3</v>
      </c>
      <c r="AA536" s="194">
        <f t="shared" si="149"/>
        <v>0</v>
      </c>
      <c r="AB536" s="194">
        <f t="shared" si="150"/>
        <v>530</v>
      </c>
      <c r="AC536" s="194">
        <f t="shared" si="151"/>
        <v>0</v>
      </c>
      <c r="AF536" t="s">
        <v>910</v>
      </c>
      <c r="AG536" t="s">
        <v>1330</v>
      </c>
      <c r="AH536" t="s">
        <v>44</v>
      </c>
      <c r="AI536" t="s">
        <v>44</v>
      </c>
      <c r="AJ536">
        <v>92.530006835709997</v>
      </c>
    </row>
    <row r="537" spans="1:36">
      <c r="A537" t="s">
        <v>1058</v>
      </c>
      <c r="B537" s="43" t="s">
        <v>42</v>
      </c>
      <c r="C537" s="5">
        <v>44648</v>
      </c>
      <c r="D537" s="5">
        <v>44648</v>
      </c>
      <c r="E537" s="4" t="s">
        <v>312</v>
      </c>
      <c r="F537" s="4" t="s">
        <v>518</v>
      </c>
      <c r="G537" s="4" t="s">
        <v>154</v>
      </c>
      <c r="H537" s="4" t="s">
        <v>437</v>
      </c>
      <c r="I537" s="4">
        <v>10</v>
      </c>
      <c r="J537" s="5">
        <v>44648</v>
      </c>
      <c r="K537" s="4" t="s">
        <v>224</v>
      </c>
      <c r="L537" s="4">
        <v>51</v>
      </c>
      <c r="M537" s="4">
        <v>5</v>
      </c>
      <c r="N537" s="12">
        <v>44649</v>
      </c>
      <c r="O537" s="6">
        <v>36.309082420000003</v>
      </c>
      <c r="P537" s="6">
        <v>37.21237301</v>
      </c>
      <c r="Q537" s="6">
        <v>25.356564800000001</v>
      </c>
      <c r="R537" s="6">
        <v>25.398380459999998</v>
      </c>
      <c r="T537" s="193">
        <f>IF(O537&lt;'Master Linear Model'!$C$8, (10^((O537-'Master Linear Model'!$B$3)/'Master Linear Model'!$A$3)),('Master Linear Model'!$C$7/2))</f>
        <v>5</v>
      </c>
      <c r="U537" s="193">
        <f>IF(P537&lt;'Master Linear Model'!$C$8, (10^((P537-'Master Linear Model'!$B$3)/'Master Linear Model'!$A$3)),('Master Linear Model'!$C$7/2))</f>
        <v>5</v>
      </c>
      <c r="V537" s="194">
        <f t="shared" si="144"/>
        <v>5</v>
      </c>
      <c r="W537" s="194">
        <f t="shared" si="145"/>
        <v>0</v>
      </c>
      <c r="X537" s="194">
        <f t="shared" si="146"/>
        <v>1</v>
      </c>
      <c r="Y537" s="194">
        <f t="shared" si="147"/>
        <v>0</v>
      </c>
      <c r="Z537" s="194">
        <f t="shared" si="148"/>
        <v>5.0999999999999996</v>
      </c>
      <c r="AA537" s="194">
        <f t="shared" si="149"/>
        <v>0</v>
      </c>
      <c r="AB537" s="194">
        <f t="shared" si="150"/>
        <v>509.99999999999994</v>
      </c>
      <c r="AC537" s="194">
        <f t="shared" si="151"/>
        <v>0</v>
      </c>
      <c r="AF537" t="s">
        <v>910</v>
      </c>
      <c r="AG537" t="s">
        <v>1331</v>
      </c>
      <c r="AH537" t="s">
        <v>44</v>
      </c>
      <c r="AI537" t="s">
        <v>44</v>
      </c>
      <c r="AJ537">
        <v>92.530006835709997</v>
      </c>
    </row>
    <row r="538" spans="1:36">
      <c r="A538" t="s">
        <v>1060</v>
      </c>
      <c r="B538" s="43" t="s">
        <v>42</v>
      </c>
      <c r="C538" s="5">
        <v>44648</v>
      </c>
      <c r="D538" s="5">
        <v>44648</v>
      </c>
      <c r="E538" s="4" t="s">
        <v>312</v>
      </c>
      <c r="F538" s="4" t="s">
        <v>518</v>
      </c>
      <c r="G538" s="4" t="s">
        <v>154</v>
      </c>
      <c r="H538" s="4" t="s">
        <v>437</v>
      </c>
      <c r="I538" s="4">
        <v>10</v>
      </c>
      <c r="J538" s="5">
        <v>44648</v>
      </c>
      <c r="K538" s="4" t="s">
        <v>224</v>
      </c>
      <c r="L538" s="4">
        <v>53</v>
      </c>
      <c r="M538" s="4">
        <v>5</v>
      </c>
      <c r="N538" s="12">
        <v>44649</v>
      </c>
      <c r="O538" s="6" t="s">
        <v>47</v>
      </c>
      <c r="P538" s="6" t="s">
        <v>47</v>
      </c>
      <c r="Q538" s="6">
        <v>35.394683569999998</v>
      </c>
      <c r="R538" s="6">
        <v>35.065586609999997</v>
      </c>
      <c r="T538" s="193">
        <f>IF(O538&lt;'Master Linear Model'!$C$8, (10^((O538-'Master Linear Model'!$B$3)/'Master Linear Model'!$A$3)),('Master Linear Model'!$C$7/2))</f>
        <v>5</v>
      </c>
      <c r="U538" s="193">
        <f>IF(P538&lt;'Master Linear Model'!$C$8, (10^((P538-'Master Linear Model'!$B$3)/'Master Linear Model'!$A$3)),('Master Linear Model'!$C$7/2))</f>
        <v>5</v>
      </c>
      <c r="V538" s="194">
        <f t="shared" si="144"/>
        <v>5</v>
      </c>
      <c r="W538" s="194">
        <f t="shared" si="145"/>
        <v>0</v>
      </c>
      <c r="X538" s="194">
        <f t="shared" si="146"/>
        <v>1</v>
      </c>
      <c r="Y538" s="194">
        <f t="shared" si="147"/>
        <v>0</v>
      </c>
      <c r="Z538" s="194">
        <f t="shared" si="148"/>
        <v>5.3</v>
      </c>
      <c r="AA538" s="194">
        <f t="shared" si="149"/>
        <v>0</v>
      </c>
      <c r="AB538" s="194">
        <f t="shared" si="150"/>
        <v>530</v>
      </c>
      <c r="AC538" s="194">
        <f t="shared" si="151"/>
        <v>0</v>
      </c>
      <c r="AF538" t="s">
        <v>910</v>
      </c>
      <c r="AG538" t="s">
        <v>1332</v>
      </c>
      <c r="AH538" t="s">
        <v>44</v>
      </c>
      <c r="AI538" t="s">
        <v>44</v>
      </c>
      <c r="AJ538">
        <v>92.530006835709997</v>
      </c>
    </row>
    <row r="539" spans="1:36">
      <c r="A539" t="s">
        <v>1062</v>
      </c>
      <c r="B539" s="43" t="s">
        <v>42</v>
      </c>
      <c r="C539" s="5">
        <v>44648</v>
      </c>
      <c r="D539" s="5">
        <v>44651</v>
      </c>
      <c r="E539" s="4" t="s">
        <v>312</v>
      </c>
      <c r="F539" s="4" t="s">
        <v>518</v>
      </c>
      <c r="G539" s="4" t="s">
        <v>154</v>
      </c>
      <c r="H539" s="4" t="s">
        <v>437</v>
      </c>
      <c r="I539" s="4">
        <v>10</v>
      </c>
      <c r="J539" s="5">
        <v>44651</v>
      </c>
      <c r="K539" s="4" t="s">
        <v>224</v>
      </c>
      <c r="L539" s="4">
        <v>48</v>
      </c>
      <c r="M539" s="4">
        <v>5</v>
      </c>
      <c r="N539" s="12">
        <v>44651</v>
      </c>
      <c r="O539" s="6">
        <v>41.203686750000003</v>
      </c>
      <c r="P539" s="6" t="s">
        <v>47</v>
      </c>
      <c r="Q539" s="6">
        <v>26.14609557</v>
      </c>
      <c r="R539" s="6">
        <v>26.058252320000001</v>
      </c>
      <c r="S539" s="10" t="s">
        <v>1333</v>
      </c>
      <c r="T539" s="193">
        <f>IF(O539&lt;'Master Linear Model'!$C$8, (10^((O539-'Master Linear Model'!$B$3)/'Master Linear Model'!$A$3)),('Master Linear Model'!$C$7/2))</f>
        <v>5</v>
      </c>
      <c r="U539" s="193">
        <f>IF(P539&lt;'Master Linear Model'!$C$8, (10^((P539-'Master Linear Model'!$B$3)/'Master Linear Model'!$A$3)),('Master Linear Model'!$C$7/2))</f>
        <v>5</v>
      </c>
      <c r="V539" s="194">
        <f t="shared" si="144"/>
        <v>5</v>
      </c>
      <c r="W539" s="194">
        <f t="shared" si="145"/>
        <v>0</v>
      </c>
      <c r="X539" s="194">
        <f t="shared" si="146"/>
        <v>1</v>
      </c>
      <c r="Y539" s="194">
        <f t="shared" si="147"/>
        <v>0</v>
      </c>
      <c r="Z539" s="194">
        <f t="shared" si="148"/>
        <v>4.8</v>
      </c>
      <c r="AA539" s="194">
        <f t="shared" si="149"/>
        <v>0</v>
      </c>
      <c r="AB539" s="194">
        <f t="shared" si="150"/>
        <v>480</v>
      </c>
      <c r="AC539" s="194">
        <f t="shared" si="151"/>
        <v>0</v>
      </c>
      <c r="AF539" t="s">
        <v>942</v>
      </c>
      <c r="AG539" t="s">
        <v>1334</v>
      </c>
      <c r="AH539" t="s">
        <v>44</v>
      </c>
      <c r="AI539" t="s">
        <v>44</v>
      </c>
      <c r="AJ539">
        <v>94.943280035078104</v>
      </c>
    </row>
    <row r="540" spans="1:36">
      <c r="A540" s="31" t="s">
        <v>1064</v>
      </c>
      <c r="B540" s="54" t="s">
        <v>42</v>
      </c>
      <c r="C540" s="29">
        <v>44648</v>
      </c>
      <c r="D540" s="29">
        <v>44648</v>
      </c>
      <c r="E540" s="28" t="s">
        <v>312</v>
      </c>
      <c r="F540" s="28" t="s">
        <v>518</v>
      </c>
      <c r="G540" s="28" t="s">
        <v>154</v>
      </c>
      <c r="H540" s="28" t="s">
        <v>437</v>
      </c>
      <c r="I540" s="28">
        <v>10</v>
      </c>
      <c r="J540" s="29">
        <v>44648</v>
      </c>
      <c r="K540" s="28" t="s">
        <v>224</v>
      </c>
      <c r="L540" s="28">
        <v>53</v>
      </c>
      <c r="M540" s="28">
        <v>5</v>
      </c>
      <c r="N540" s="30">
        <v>44649</v>
      </c>
      <c r="O540" s="32" t="s">
        <v>47</v>
      </c>
      <c r="P540" s="32" t="s">
        <v>47</v>
      </c>
      <c r="Q540" s="32">
        <v>27.4077968</v>
      </c>
      <c r="R540" s="32">
        <v>27.136927010000001</v>
      </c>
      <c r="S540" s="27"/>
      <c r="T540" s="227">
        <f>IF(O540&lt;'Master Linear Model'!$C$8, (10^((O540-'Master Linear Model'!$B$3)/'Master Linear Model'!$A$3)),('Master Linear Model'!$C$7/2))</f>
        <v>5</v>
      </c>
      <c r="U540" s="227">
        <f>IF(P540&lt;'Master Linear Model'!$C$8, (10^((P540-'Master Linear Model'!$B$3)/'Master Linear Model'!$A$3)),('Master Linear Model'!$C$7/2))</f>
        <v>5</v>
      </c>
      <c r="V540" s="228">
        <f t="shared" ref="V540" si="152">AVERAGE(T540:U540)</f>
        <v>5</v>
      </c>
      <c r="W540" s="228">
        <f t="shared" ref="W540" si="153">STDEV(T540:U540)</f>
        <v>0</v>
      </c>
      <c r="X540" s="228">
        <f t="shared" ref="X540" si="154">V540/M540</f>
        <v>1</v>
      </c>
      <c r="Y540" s="228">
        <f t="shared" ref="Y540" si="155">W540/M540</f>
        <v>0</v>
      </c>
      <c r="Z540" s="228">
        <f t="shared" ref="Z540" si="156">(X540*L540)/I540</f>
        <v>5.3</v>
      </c>
      <c r="AA540" s="228">
        <f t="shared" ref="AA540" si="157">(Y540*L540)/I540</f>
        <v>0</v>
      </c>
      <c r="AB540" s="228">
        <f t="shared" ref="AB540" si="158">Z540*100</f>
        <v>530</v>
      </c>
      <c r="AC540" s="228">
        <f t="shared" ref="AC540" si="159">AA540*100</f>
        <v>0</v>
      </c>
      <c r="AD540" s="31"/>
      <c r="AE540" s="31"/>
      <c r="AF540" s="31" t="s">
        <v>910</v>
      </c>
      <c r="AG540" s="31" t="s">
        <v>1335</v>
      </c>
      <c r="AH540" s="31" t="s">
        <v>44</v>
      </c>
      <c r="AI540" s="31" t="s">
        <v>44</v>
      </c>
      <c r="AJ540" s="31">
        <v>92.530006835709997</v>
      </c>
    </row>
    <row r="541" spans="1:36">
      <c r="A541" t="s">
        <v>1047</v>
      </c>
      <c r="B541" s="43" t="s">
        <v>42</v>
      </c>
      <c r="C541" s="5">
        <v>44655</v>
      </c>
      <c r="D541" s="5">
        <v>44655</v>
      </c>
      <c r="E541" s="4" t="s">
        <v>312</v>
      </c>
      <c r="F541" s="4" t="s">
        <v>518</v>
      </c>
      <c r="G541" s="4" t="s">
        <v>154</v>
      </c>
      <c r="H541" s="4" t="s">
        <v>437</v>
      </c>
      <c r="I541" s="4">
        <v>10</v>
      </c>
      <c r="J541" s="5">
        <v>44655</v>
      </c>
      <c r="K541" s="4" t="s">
        <v>224</v>
      </c>
      <c r="L541" s="4">
        <v>51</v>
      </c>
      <c r="M541" s="4">
        <v>5</v>
      </c>
      <c r="N541" s="12">
        <v>44656</v>
      </c>
      <c r="O541" s="6">
        <v>37.004129640000002</v>
      </c>
      <c r="P541" s="6">
        <v>37.224006529999997</v>
      </c>
      <c r="Q541" s="6">
        <v>28.306091460000001</v>
      </c>
      <c r="R541" s="6">
        <v>28.53253999</v>
      </c>
      <c r="T541" s="193">
        <f>IF(O541&lt;'Master Linear Model'!$C$8, (10^((O541-'Master Linear Model'!$B$3)/'Master Linear Model'!$A$3)),('Master Linear Model'!$C$7/2))</f>
        <v>5</v>
      </c>
      <c r="U541" s="193">
        <f>IF(P541&lt;'Master Linear Model'!$C$8, (10^((P541-'Master Linear Model'!$B$3)/'Master Linear Model'!$A$3)),('Master Linear Model'!$C$7/2))</f>
        <v>5</v>
      </c>
      <c r="V541" s="194">
        <f t="shared" ref="V541:V549" si="160">AVERAGE(T541:U541)</f>
        <v>5</v>
      </c>
      <c r="W541" s="194">
        <f t="shared" ref="W541:W549" si="161">STDEV(T541:U541)</f>
        <v>0</v>
      </c>
      <c r="X541" s="194">
        <f t="shared" ref="X541:X549" si="162">V541/M541</f>
        <v>1</v>
      </c>
      <c r="Y541" s="194">
        <f t="shared" ref="Y541:Y549" si="163">W541/M541</f>
        <v>0</v>
      </c>
      <c r="Z541" s="194">
        <f t="shared" ref="Z541:Z549" si="164">(X541*L541)/I541</f>
        <v>5.0999999999999996</v>
      </c>
      <c r="AA541" s="194">
        <f t="shared" ref="AA541:AA549" si="165">(Y541*L541)/I541</f>
        <v>0</v>
      </c>
      <c r="AB541" s="194">
        <f t="shared" ref="AB541:AB549" si="166">Z541*100</f>
        <v>509.99999999999994</v>
      </c>
      <c r="AC541" s="194">
        <f t="shared" ref="AC541:AC549" si="167">AA541*100</f>
        <v>0</v>
      </c>
      <c r="AF541" t="s">
        <v>979</v>
      </c>
      <c r="AG541" t="s">
        <v>1336</v>
      </c>
      <c r="AH541" t="s">
        <v>44</v>
      </c>
      <c r="AI541" t="s">
        <v>44</v>
      </c>
      <c r="AJ541">
        <v>107.46428097095701</v>
      </c>
    </row>
    <row r="542" spans="1:36">
      <c r="A542" t="s">
        <v>1050</v>
      </c>
      <c r="B542" s="43" t="s">
        <v>42</v>
      </c>
      <c r="C542" s="5">
        <v>44655</v>
      </c>
      <c r="D542" s="5">
        <v>44655</v>
      </c>
      <c r="E542" s="4" t="s">
        <v>312</v>
      </c>
      <c r="F542" s="4" t="s">
        <v>518</v>
      </c>
      <c r="G542" s="4" t="s">
        <v>154</v>
      </c>
      <c r="H542" s="4" t="s">
        <v>437</v>
      </c>
      <c r="I542" s="4">
        <v>10</v>
      </c>
      <c r="J542" s="5">
        <v>44655</v>
      </c>
      <c r="K542" s="4" t="s">
        <v>224</v>
      </c>
      <c r="L542" s="4">
        <v>52</v>
      </c>
      <c r="M542" s="4">
        <v>5</v>
      </c>
      <c r="N542" s="12">
        <v>44656</v>
      </c>
      <c r="O542" s="6">
        <v>36.752980350000001</v>
      </c>
      <c r="P542" s="6">
        <v>36.826501899999997</v>
      </c>
      <c r="Q542" s="6">
        <v>26.318373309999998</v>
      </c>
      <c r="R542" s="6">
        <v>26.04929061</v>
      </c>
      <c r="T542" s="193">
        <f>IF(O542&lt;'Master Linear Model'!$C$8, (10^((O542-'Master Linear Model'!$B$3)/'Master Linear Model'!$A$3)),('Master Linear Model'!$C$7/2))</f>
        <v>5</v>
      </c>
      <c r="U542" s="193">
        <f>IF(P542&lt;'Master Linear Model'!$C$8, (10^((P542-'Master Linear Model'!$B$3)/'Master Linear Model'!$A$3)),('Master Linear Model'!$C$7/2))</f>
        <v>5</v>
      </c>
      <c r="V542" s="194">
        <f t="shared" si="160"/>
        <v>5</v>
      </c>
      <c r="W542" s="194">
        <f t="shared" si="161"/>
        <v>0</v>
      </c>
      <c r="X542" s="194">
        <f t="shared" si="162"/>
        <v>1</v>
      </c>
      <c r="Y542" s="194">
        <f t="shared" si="163"/>
        <v>0</v>
      </c>
      <c r="Z542" s="194">
        <f t="shared" si="164"/>
        <v>5.2</v>
      </c>
      <c r="AA542" s="194">
        <f t="shared" si="165"/>
        <v>0</v>
      </c>
      <c r="AB542" s="194">
        <f t="shared" si="166"/>
        <v>520</v>
      </c>
      <c r="AC542" s="194">
        <f t="shared" si="167"/>
        <v>0</v>
      </c>
      <c r="AF542" t="s">
        <v>979</v>
      </c>
      <c r="AG542" t="s">
        <v>1337</v>
      </c>
      <c r="AH542" t="s">
        <v>44</v>
      </c>
      <c r="AI542" t="s">
        <v>44</v>
      </c>
      <c r="AJ542">
        <v>107.46428097095701</v>
      </c>
    </row>
    <row r="543" spans="1:36">
      <c r="A543" t="s">
        <v>1052</v>
      </c>
      <c r="B543" s="43" t="s">
        <v>42</v>
      </c>
      <c r="C543" s="5">
        <v>44655</v>
      </c>
      <c r="D543" s="5">
        <v>44655</v>
      </c>
      <c r="E543" s="4" t="s">
        <v>312</v>
      </c>
      <c r="F543" s="4" t="s">
        <v>518</v>
      </c>
      <c r="G543" s="4" t="s">
        <v>154</v>
      </c>
      <c r="H543" s="4" t="s">
        <v>437</v>
      </c>
      <c r="I543" s="4">
        <v>10</v>
      </c>
      <c r="J543" s="5">
        <v>44655</v>
      </c>
      <c r="K543" s="4" t="s">
        <v>224</v>
      </c>
      <c r="L543" s="4">
        <v>53</v>
      </c>
      <c r="M543" s="4">
        <v>5</v>
      </c>
      <c r="N543" s="12">
        <v>44656</v>
      </c>
      <c r="O543" s="6">
        <v>39.320044350000003</v>
      </c>
      <c r="P543" s="6">
        <v>38.270511190000001</v>
      </c>
      <c r="Q543" s="6">
        <v>25.418039889999999</v>
      </c>
      <c r="R543" s="6">
        <v>25.561554309999998</v>
      </c>
      <c r="T543" s="193">
        <f>IF(O543&lt;'Master Linear Model'!$C$8, (10^((O543-'Master Linear Model'!$B$3)/'Master Linear Model'!$A$3)),('Master Linear Model'!$C$7/2))</f>
        <v>5</v>
      </c>
      <c r="U543" s="193">
        <f>IF(P543&lt;'Master Linear Model'!$C$8, (10^((P543-'Master Linear Model'!$B$3)/'Master Linear Model'!$A$3)),('Master Linear Model'!$C$7/2))</f>
        <v>5</v>
      </c>
      <c r="V543" s="194">
        <f t="shared" si="160"/>
        <v>5</v>
      </c>
      <c r="W543" s="194">
        <f t="shared" si="161"/>
        <v>0</v>
      </c>
      <c r="X543" s="194">
        <f t="shared" si="162"/>
        <v>1</v>
      </c>
      <c r="Y543" s="194">
        <f t="shared" si="163"/>
        <v>0</v>
      </c>
      <c r="Z543" s="194">
        <f t="shared" si="164"/>
        <v>5.3</v>
      </c>
      <c r="AA543" s="194">
        <f t="shared" si="165"/>
        <v>0</v>
      </c>
      <c r="AB543" s="194">
        <f t="shared" si="166"/>
        <v>530</v>
      </c>
      <c r="AC543" s="194">
        <f t="shared" si="167"/>
        <v>0</v>
      </c>
      <c r="AF543" t="s">
        <v>979</v>
      </c>
      <c r="AG543" t="s">
        <v>1338</v>
      </c>
      <c r="AH543" t="s">
        <v>44</v>
      </c>
      <c r="AI543" t="s">
        <v>44</v>
      </c>
      <c r="AJ543">
        <v>107.46428097095701</v>
      </c>
    </row>
    <row r="544" spans="1:36">
      <c r="A544" t="s">
        <v>1054</v>
      </c>
      <c r="B544" s="43" t="s">
        <v>42</v>
      </c>
      <c r="C544" s="5">
        <v>44655</v>
      </c>
      <c r="D544" s="5">
        <v>44655</v>
      </c>
      <c r="E544" s="4" t="s">
        <v>312</v>
      </c>
      <c r="F544" s="4" t="s">
        <v>518</v>
      </c>
      <c r="G544" s="4" t="s">
        <v>154</v>
      </c>
      <c r="H544" s="4" t="s">
        <v>437</v>
      </c>
      <c r="I544" s="4">
        <v>10</v>
      </c>
      <c r="J544" s="5">
        <v>44655</v>
      </c>
      <c r="K544" s="4" t="s">
        <v>224</v>
      </c>
      <c r="L544" s="4">
        <v>52</v>
      </c>
      <c r="M544" s="4">
        <v>5</v>
      </c>
      <c r="N544" s="12">
        <v>44656</v>
      </c>
      <c r="O544" s="6">
        <v>32.213974899999997</v>
      </c>
      <c r="P544" s="6">
        <v>31.948406800000001</v>
      </c>
      <c r="Q544" s="6">
        <v>27.539367469999998</v>
      </c>
      <c r="R544" s="6">
        <v>27.146419829999999</v>
      </c>
      <c r="T544" s="193">
        <f>IF(O544&lt;'Master Linear Model'!$C$8, (10^((O544-'Master Linear Model'!$B$3)/'Master Linear Model'!$A$3)),('Master Linear Model'!$C$7/2))</f>
        <v>129.71834314810798</v>
      </c>
      <c r="U544" s="193">
        <f>IF(P544&lt;'Master Linear Model'!$C$8, (10^((P544-'Master Linear Model'!$B$3)/'Master Linear Model'!$A$3)),('Master Linear Model'!$C$7/2))</f>
        <v>154.93393717788436</v>
      </c>
      <c r="V544" s="194">
        <f t="shared" si="160"/>
        <v>142.32614016299618</v>
      </c>
      <c r="W544" s="194">
        <f t="shared" si="161"/>
        <v>17.830117530101901</v>
      </c>
      <c r="X544" s="194">
        <f t="shared" si="162"/>
        <v>28.465228032599235</v>
      </c>
      <c r="Y544" s="194">
        <f t="shared" si="163"/>
        <v>3.5660235060203802</v>
      </c>
      <c r="Z544" s="194">
        <f t="shared" si="164"/>
        <v>148.01918576951601</v>
      </c>
      <c r="AA544" s="194">
        <f t="shared" si="165"/>
        <v>18.543322231305975</v>
      </c>
      <c r="AB544" s="194">
        <f t="shared" si="166"/>
        <v>14801.918576951601</v>
      </c>
      <c r="AC544" s="194">
        <f t="shared" si="167"/>
        <v>1854.3322231305974</v>
      </c>
      <c r="AF544" t="s">
        <v>979</v>
      </c>
      <c r="AG544" t="s">
        <v>1339</v>
      </c>
      <c r="AH544" t="s">
        <v>44</v>
      </c>
      <c r="AI544" t="s">
        <v>44</v>
      </c>
      <c r="AJ544">
        <v>107.46428097095701</v>
      </c>
    </row>
    <row r="545" spans="1:36">
      <c r="A545" t="s">
        <v>1056</v>
      </c>
      <c r="B545" s="43" t="s">
        <v>42</v>
      </c>
      <c r="C545" s="5">
        <v>44655</v>
      </c>
      <c r="D545" s="5">
        <v>44655</v>
      </c>
      <c r="E545" s="4" t="s">
        <v>312</v>
      </c>
      <c r="F545" s="4" t="s">
        <v>518</v>
      </c>
      <c r="G545" s="4" t="s">
        <v>154</v>
      </c>
      <c r="H545" s="4" t="s">
        <v>437</v>
      </c>
      <c r="I545" s="4">
        <v>10</v>
      </c>
      <c r="J545" s="5">
        <v>44655</v>
      </c>
      <c r="K545" s="4" t="s">
        <v>224</v>
      </c>
      <c r="L545" s="4">
        <v>54</v>
      </c>
      <c r="M545" s="4">
        <v>5</v>
      </c>
      <c r="N545" s="12">
        <v>44656</v>
      </c>
      <c r="O545" s="6">
        <v>37.443154249999999</v>
      </c>
      <c r="P545" s="6">
        <v>37.142977879999997</v>
      </c>
      <c r="Q545" s="6">
        <v>26.565897060000001</v>
      </c>
      <c r="R545" s="6">
        <v>26.640007520000001</v>
      </c>
      <c r="T545" s="193">
        <f>IF(O545&lt;'Master Linear Model'!$C$8, (10^((O545-'Master Linear Model'!$B$3)/'Master Linear Model'!$A$3)),('Master Linear Model'!$C$7/2))</f>
        <v>5</v>
      </c>
      <c r="U545" s="193">
        <f>IF(P545&lt;'Master Linear Model'!$C$8, (10^((P545-'Master Linear Model'!$B$3)/'Master Linear Model'!$A$3)),('Master Linear Model'!$C$7/2))</f>
        <v>5</v>
      </c>
      <c r="V545" s="194">
        <f t="shared" si="160"/>
        <v>5</v>
      </c>
      <c r="W545" s="194">
        <f t="shared" si="161"/>
        <v>0</v>
      </c>
      <c r="X545" s="194">
        <f t="shared" si="162"/>
        <v>1</v>
      </c>
      <c r="Y545" s="194">
        <f t="shared" si="163"/>
        <v>0</v>
      </c>
      <c r="Z545" s="194">
        <f t="shared" si="164"/>
        <v>5.4</v>
      </c>
      <c r="AA545" s="194">
        <f t="shared" si="165"/>
        <v>0</v>
      </c>
      <c r="AB545" s="194">
        <f t="shared" si="166"/>
        <v>540</v>
      </c>
      <c r="AC545" s="194">
        <f t="shared" si="167"/>
        <v>0</v>
      </c>
      <c r="AF545" t="s">
        <v>979</v>
      </c>
      <c r="AG545" t="s">
        <v>1340</v>
      </c>
      <c r="AH545" t="s">
        <v>44</v>
      </c>
      <c r="AI545" t="s">
        <v>44</v>
      </c>
      <c r="AJ545">
        <v>107.46428097095701</v>
      </c>
    </row>
    <row r="546" spans="1:36">
      <c r="A546" t="s">
        <v>1060</v>
      </c>
      <c r="B546" s="43" t="s">
        <v>42</v>
      </c>
      <c r="C546" s="5">
        <v>44655</v>
      </c>
      <c r="D546" s="5">
        <v>44655</v>
      </c>
      <c r="E546" s="4" t="s">
        <v>312</v>
      </c>
      <c r="F546" s="4" t="s">
        <v>518</v>
      </c>
      <c r="G546" s="4" t="s">
        <v>154</v>
      </c>
      <c r="H546" s="4" t="s">
        <v>437</v>
      </c>
      <c r="I546" s="4">
        <v>10</v>
      </c>
      <c r="J546" s="5">
        <v>44655</v>
      </c>
      <c r="K546" s="4" t="s">
        <v>224</v>
      </c>
      <c r="L546" s="4">
        <v>53</v>
      </c>
      <c r="M546" s="4">
        <v>5</v>
      </c>
      <c r="N546" s="12">
        <v>44656</v>
      </c>
      <c r="O546" s="6">
        <v>36.654003000000003</v>
      </c>
      <c r="P546" s="6">
        <v>37.447120329999997</v>
      </c>
      <c r="Q546" s="6">
        <v>27.729084239999999</v>
      </c>
      <c r="R546" s="6">
        <v>27.791684239999999</v>
      </c>
      <c r="T546" s="193">
        <f>IF(O546&lt;'Master Linear Model'!$C$8, (10^((O546-'Master Linear Model'!$B$3)/'Master Linear Model'!$A$3)),('Master Linear Model'!$C$7/2))</f>
        <v>5</v>
      </c>
      <c r="U546" s="193">
        <f>IF(P546&lt;'Master Linear Model'!$C$8, (10^((P546-'Master Linear Model'!$B$3)/'Master Linear Model'!$A$3)),('Master Linear Model'!$C$7/2))</f>
        <v>5</v>
      </c>
      <c r="V546" s="194">
        <f t="shared" si="160"/>
        <v>5</v>
      </c>
      <c r="W546" s="194">
        <f t="shared" si="161"/>
        <v>0</v>
      </c>
      <c r="X546" s="194">
        <f t="shared" si="162"/>
        <v>1</v>
      </c>
      <c r="Y546" s="194">
        <f t="shared" si="163"/>
        <v>0</v>
      </c>
      <c r="Z546" s="194">
        <f t="shared" si="164"/>
        <v>5.3</v>
      </c>
      <c r="AA546" s="194">
        <f t="shared" si="165"/>
        <v>0</v>
      </c>
      <c r="AB546" s="194">
        <f t="shared" si="166"/>
        <v>530</v>
      </c>
      <c r="AC546" s="194">
        <f t="shared" si="167"/>
        <v>0</v>
      </c>
      <c r="AF546" t="s">
        <v>979</v>
      </c>
      <c r="AG546" t="s">
        <v>1341</v>
      </c>
      <c r="AH546" t="s">
        <v>44</v>
      </c>
      <c r="AI546" t="s">
        <v>44</v>
      </c>
      <c r="AJ546">
        <v>107.46428097095701</v>
      </c>
    </row>
    <row r="547" spans="1:36">
      <c r="A547" t="s">
        <v>1062</v>
      </c>
      <c r="B547" s="43" t="s">
        <v>42</v>
      </c>
      <c r="C547" s="5">
        <v>44655</v>
      </c>
      <c r="D547" s="5">
        <v>44655</v>
      </c>
      <c r="E547" s="4" t="s">
        <v>312</v>
      </c>
      <c r="F547" s="4" t="s">
        <v>518</v>
      </c>
      <c r="G547" s="4" t="s">
        <v>154</v>
      </c>
      <c r="H547" s="4" t="s">
        <v>437</v>
      </c>
      <c r="I547" s="4">
        <v>10</v>
      </c>
      <c r="J547" s="5">
        <v>44655</v>
      </c>
      <c r="K547" s="4" t="s">
        <v>224</v>
      </c>
      <c r="L547" s="4">
        <v>52</v>
      </c>
      <c r="M547" s="4">
        <v>5</v>
      </c>
      <c r="N547" s="12">
        <v>44656</v>
      </c>
      <c r="O547" s="6">
        <v>39.224675269999999</v>
      </c>
      <c r="P547" s="6">
        <v>38.394084900000003</v>
      </c>
      <c r="Q547" s="6">
        <v>36.235111529999998</v>
      </c>
      <c r="R547" s="6">
        <v>36.473633550000002</v>
      </c>
      <c r="T547" s="193">
        <f>IF(O547&lt;'Master Linear Model'!$C$8, (10^((O547-'Master Linear Model'!$B$3)/'Master Linear Model'!$A$3)),('Master Linear Model'!$C$7/2))</f>
        <v>5</v>
      </c>
      <c r="U547" s="193">
        <f>IF(P547&lt;'Master Linear Model'!$C$8, (10^((P547-'Master Linear Model'!$B$3)/'Master Linear Model'!$A$3)),('Master Linear Model'!$C$7/2))</f>
        <v>5</v>
      </c>
      <c r="V547" s="194">
        <f t="shared" si="160"/>
        <v>5</v>
      </c>
      <c r="W547" s="194">
        <f t="shared" si="161"/>
        <v>0</v>
      </c>
      <c r="X547" s="194">
        <f t="shared" si="162"/>
        <v>1</v>
      </c>
      <c r="Y547" s="194">
        <f t="shared" si="163"/>
        <v>0</v>
      </c>
      <c r="Z547" s="194">
        <f t="shared" si="164"/>
        <v>5.2</v>
      </c>
      <c r="AA547" s="194">
        <f t="shared" si="165"/>
        <v>0</v>
      </c>
      <c r="AB547" s="194">
        <f t="shared" si="166"/>
        <v>520</v>
      </c>
      <c r="AC547" s="194">
        <f t="shared" si="167"/>
        <v>0</v>
      </c>
      <c r="AF547" t="s">
        <v>979</v>
      </c>
      <c r="AG547" t="s">
        <v>1342</v>
      </c>
      <c r="AH547" t="s">
        <v>44</v>
      </c>
      <c r="AI547" t="s">
        <v>44</v>
      </c>
      <c r="AJ547">
        <v>107.46428097095701</v>
      </c>
    </row>
    <row r="548" spans="1:36">
      <c r="A548" t="s">
        <v>1064</v>
      </c>
      <c r="B548" s="43" t="s">
        <v>42</v>
      </c>
      <c r="C548" s="5">
        <v>44655</v>
      </c>
      <c r="D548" s="5">
        <v>44655</v>
      </c>
      <c r="E548" s="4" t="s">
        <v>312</v>
      </c>
      <c r="F548" s="4" t="s">
        <v>518</v>
      </c>
      <c r="G548" s="4" t="s">
        <v>154</v>
      </c>
      <c r="H548" s="4" t="s">
        <v>437</v>
      </c>
      <c r="I548" s="4">
        <v>10</v>
      </c>
      <c r="J548" s="5">
        <v>44655</v>
      </c>
      <c r="K548" s="4" t="s">
        <v>224</v>
      </c>
      <c r="L548" s="4">
        <v>52</v>
      </c>
      <c r="M548" s="4">
        <v>5</v>
      </c>
      <c r="N548" s="12">
        <v>44656</v>
      </c>
      <c r="O548" s="6" t="s">
        <v>47</v>
      </c>
      <c r="P548" s="6" t="s">
        <v>47</v>
      </c>
      <c r="Q548" s="6">
        <v>26.878236829999999</v>
      </c>
      <c r="R548" s="6">
        <v>26.716573260000001</v>
      </c>
      <c r="T548" s="193">
        <f>IF(O548&lt;'Master Linear Model'!$C$8, (10^((O548-'Master Linear Model'!$B$3)/'Master Linear Model'!$A$3)),('Master Linear Model'!$C$7/2))</f>
        <v>5</v>
      </c>
      <c r="U548" s="193">
        <f>IF(P548&lt;'Master Linear Model'!$C$8, (10^((P548-'Master Linear Model'!$B$3)/'Master Linear Model'!$A$3)),('Master Linear Model'!$C$7/2))</f>
        <v>5</v>
      </c>
      <c r="V548" s="194">
        <f t="shared" si="160"/>
        <v>5</v>
      </c>
      <c r="W548" s="194">
        <f t="shared" si="161"/>
        <v>0</v>
      </c>
      <c r="X548" s="194">
        <f t="shared" si="162"/>
        <v>1</v>
      </c>
      <c r="Y548" s="194">
        <f t="shared" si="163"/>
        <v>0</v>
      </c>
      <c r="Z548" s="194">
        <f t="shared" si="164"/>
        <v>5.2</v>
      </c>
      <c r="AA548" s="194">
        <f t="shared" si="165"/>
        <v>0</v>
      </c>
      <c r="AB548" s="194">
        <f t="shared" si="166"/>
        <v>520</v>
      </c>
      <c r="AC548" s="194">
        <f t="shared" si="167"/>
        <v>0</v>
      </c>
      <c r="AF548" t="s">
        <v>979</v>
      </c>
      <c r="AG548" t="s">
        <v>1343</v>
      </c>
      <c r="AH548" t="s">
        <v>44</v>
      </c>
      <c r="AI548" t="s">
        <v>44</v>
      </c>
      <c r="AJ548">
        <v>107.46428097095701</v>
      </c>
    </row>
    <row r="549" spans="1:36">
      <c r="A549" s="160" t="s">
        <v>1058</v>
      </c>
      <c r="B549" s="161" t="s">
        <v>42</v>
      </c>
      <c r="C549" s="123">
        <v>44655</v>
      </c>
      <c r="D549" s="123">
        <v>44655</v>
      </c>
      <c r="E549" s="122" t="s">
        <v>312</v>
      </c>
      <c r="F549" s="122" t="s">
        <v>518</v>
      </c>
      <c r="G549" s="122" t="s">
        <v>154</v>
      </c>
      <c r="H549" s="122" t="s">
        <v>437</v>
      </c>
      <c r="I549" s="122">
        <v>10</v>
      </c>
      <c r="J549" s="123">
        <v>44655</v>
      </c>
      <c r="K549" s="122" t="s">
        <v>224</v>
      </c>
      <c r="L549" s="122">
        <v>52</v>
      </c>
      <c r="M549" s="122">
        <v>5</v>
      </c>
      <c r="N549" s="164">
        <v>44656</v>
      </c>
      <c r="O549" s="150">
        <v>36.260198209999999</v>
      </c>
      <c r="P549" s="150">
        <v>37.034345219999999</v>
      </c>
      <c r="Q549" s="150">
        <v>26.257812399999999</v>
      </c>
      <c r="R549" s="150">
        <v>26.515779299999998</v>
      </c>
      <c r="S549" s="121"/>
      <c r="T549" s="227">
        <f>IF(O549&lt;'Master Linear Model'!$C$8, (10^((O549-'Master Linear Model'!$B$3)/'Master Linear Model'!$A$3)),('Master Linear Model'!$C$7/2))</f>
        <v>5</v>
      </c>
      <c r="U549" s="227">
        <f>IF(P549&lt;'Master Linear Model'!$C$8, (10^((P549-'Master Linear Model'!$B$3)/'Master Linear Model'!$A$3)),('Master Linear Model'!$C$7/2))</f>
        <v>5</v>
      </c>
      <c r="V549" s="228">
        <f t="shared" si="160"/>
        <v>5</v>
      </c>
      <c r="W549" s="228">
        <f t="shared" si="161"/>
        <v>0</v>
      </c>
      <c r="X549" s="228">
        <f t="shared" si="162"/>
        <v>1</v>
      </c>
      <c r="Y549" s="228">
        <f t="shared" si="163"/>
        <v>0</v>
      </c>
      <c r="Z549" s="228">
        <f t="shared" si="164"/>
        <v>5.2</v>
      </c>
      <c r="AA549" s="228">
        <f t="shared" si="165"/>
        <v>0</v>
      </c>
      <c r="AB549" s="228">
        <f t="shared" si="166"/>
        <v>520</v>
      </c>
      <c r="AC549" s="228">
        <f t="shared" si="167"/>
        <v>0</v>
      </c>
      <c r="AD549" s="160"/>
      <c r="AE549" s="160"/>
      <c r="AF549" s="160" t="s">
        <v>979</v>
      </c>
      <c r="AG549" s="160" t="s">
        <v>1344</v>
      </c>
      <c r="AH549" s="160" t="s">
        <v>44</v>
      </c>
      <c r="AI549" s="160" t="s">
        <v>44</v>
      </c>
      <c r="AJ549" s="160">
        <v>107.46428097095701</v>
      </c>
    </row>
    <row r="550" spans="1:36">
      <c r="A550" t="s">
        <v>1047</v>
      </c>
      <c r="B550" s="43" t="s">
        <v>42</v>
      </c>
      <c r="C550" s="5">
        <v>44662</v>
      </c>
      <c r="D550" s="5">
        <v>44662</v>
      </c>
      <c r="E550" s="4" t="s">
        <v>312</v>
      </c>
      <c r="F550" s="4" t="s">
        <v>518</v>
      </c>
      <c r="G550" s="4" t="s">
        <v>154</v>
      </c>
      <c r="H550" s="4" t="s">
        <v>437</v>
      </c>
      <c r="I550" s="4">
        <v>10</v>
      </c>
      <c r="J550" s="5">
        <v>44662</v>
      </c>
      <c r="K550" s="4" t="s">
        <v>224</v>
      </c>
      <c r="L550" s="4">
        <v>50</v>
      </c>
      <c r="M550" s="4">
        <v>5</v>
      </c>
      <c r="N550" s="12">
        <v>44663</v>
      </c>
      <c r="O550" s="6">
        <v>33.673079139999999</v>
      </c>
      <c r="P550" s="6">
        <v>33.288080890000003</v>
      </c>
      <c r="Q550" s="6">
        <v>27.670881659999999</v>
      </c>
      <c r="R550" s="6">
        <v>27.241169530000001</v>
      </c>
      <c r="T550" s="193">
        <f>IF(O550&lt;'Master Linear Model'!$C$8, (10^((O550-'Master Linear Model'!$B$3)/'Master Linear Model'!$A$3)),('Master Linear Model'!$C$7/2))</f>
        <v>48.881511366451775</v>
      </c>
      <c r="U550" s="193">
        <f>IF(P550&lt;'Master Linear Model'!$C$8, (10^((P550-'Master Linear Model'!$B$3)/'Master Linear Model'!$A$3)),('Master Linear Model'!$C$7/2))</f>
        <v>63.23873633782997</v>
      </c>
      <c r="V550" s="194">
        <f t="shared" ref="V550:V557" si="168">AVERAGE(T550:U550)</f>
        <v>56.060123852140876</v>
      </c>
      <c r="W550" s="194">
        <f t="shared" ref="W550:W557" si="169">STDEV(T550:U550)</f>
        <v>10.15209113628231</v>
      </c>
      <c r="X550" s="194">
        <f t="shared" ref="X550:X557" si="170">V550/M550</f>
        <v>11.212024770428176</v>
      </c>
      <c r="Y550" s="194">
        <f t="shared" ref="Y550:Y557" si="171">W550/M550</f>
        <v>2.0304182272564621</v>
      </c>
      <c r="Z550" s="194">
        <f t="shared" ref="Z550:Z557" si="172">(X550*L550)/I550</f>
        <v>56.060123852140883</v>
      </c>
      <c r="AA550" s="194">
        <f t="shared" ref="AA550:AA557" si="173">(Y550*L550)/I550</f>
        <v>10.152091136282312</v>
      </c>
      <c r="AB550" s="194">
        <f t="shared" ref="AB550:AB557" si="174">Z550*100</f>
        <v>5606.0123852140887</v>
      </c>
      <c r="AC550" s="194">
        <f t="shared" ref="AC550:AC557" si="175">AA550*100</f>
        <v>1015.2091136282312</v>
      </c>
      <c r="AF550" t="s">
        <v>1025</v>
      </c>
      <c r="AG550" t="s">
        <v>1345</v>
      </c>
      <c r="AH550" t="s">
        <v>44</v>
      </c>
      <c r="AI550" t="s">
        <v>154</v>
      </c>
      <c r="AJ550">
        <v>77.947970040746299</v>
      </c>
    </row>
    <row r="551" spans="1:36">
      <c r="A551" t="s">
        <v>1050</v>
      </c>
      <c r="B551" s="43" t="s">
        <v>42</v>
      </c>
      <c r="C551" s="5">
        <v>44662</v>
      </c>
      <c r="D551" s="5">
        <v>44662</v>
      </c>
      <c r="E551" s="4" t="s">
        <v>312</v>
      </c>
      <c r="F551" s="4" t="s">
        <v>518</v>
      </c>
      <c r="G551" s="4" t="s">
        <v>154</v>
      </c>
      <c r="H551" s="4" t="s">
        <v>437</v>
      </c>
      <c r="I551" s="4">
        <v>10</v>
      </c>
      <c r="J551" s="5">
        <v>44662</v>
      </c>
      <c r="K551" s="4" t="s">
        <v>224</v>
      </c>
      <c r="L551" s="4">
        <v>49</v>
      </c>
      <c r="M551" s="4">
        <v>5</v>
      </c>
      <c r="N551" s="12">
        <v>44665</v>
      </c>
      <c r="O551" s="6">
        <v>36.394144009999998</v>
      </c>
      <c r="P551" s="6">
        <v>37.037593299999997</v>
      </c>
      <c r="Q551" s="6">
        <v>26.70618649</v>
      </c>
      <c r="R551" s="6">
        <v>26.665523019999998</v>
      </c>
      <c r="T551" s="193">
        <f>IF(O551&lt;'Master Linear Model'!$C$8, (10^((O551-'Master Linear Model'!$B$3)/'Master Linear Model'!$A$3)),('Master Linear Model'!$C$7/2))</f>
        <v>5</v>
      </c>
      <c r="U551" s="193">
        <f>IF(P551&lt;'Master Linear Model'!$C$8, (10^((P551-'Master Linear Model'!$B$3)/'Master Linear Model'!$A$3)),('Master Linear Model'!$C$7/2))</f>
        <v>5</v>
      </c>
      <c r="V551" s="194">
        <f t="shared" si="168"/>
        <v>5</v>
      </c>
      <c r="W551" s="194">
        <f t="shared" si="169"/>
        <v>0</v>
      </c>
      <c r="X551" s="194">
        <f t="shared" si="170"/>
        <v>1</v>
      </c>
      <c r="Y551" s="194">
        <f t="shared" si="171"/>
        <v>0</v>
      </c>
      <c r="Z551" s="194">
        <f t="shared" si="172"/>
        <v>4.9000000000000004</v>
      </c>
      <c r="AA551" s="194">
        <f t="shared" si="173"/>
        <v>0</v>
      </c>
      <c r="AB551" s="194">
        <f t="shared" si="174"/>
        <v>490.00000000000006</v>
      </c>
      <c r="AC551" s="194">
        <f t="shared" si="175"/>
        <v>0</v>
      </c>
      <c r="AF551" t="s">
        <v>1017</v>
      </c>
      <c r="AG551" t="s">
        <v>1346</v>
      </c>
      <c r="AH551" t="s">
        <v>44</v>
      </c>
      <c r="AI551" t="s">
        <v>44</v>
      </c>
      <c r="AJ551">
        <v>89.856858000592496</v>
      </c>
    </row>
    <row r="552" spans="1:36">
      <c r="A552" t="s">
        <v>1052</v>
      </c>
      <c r="B552" s="43" t="s">
        <v>42</v>
      </c>
      <c r="C552" s="5">
        <v>44662</v>
      </c>
      <c r="D552" s="5">
        <v>44662</v>
      </c>
      <c r="E552" s="4" t="s">
        <v>312</v>
      </c>
      <c r="F552" s="4" t="s">
        <v>518</v>
      </c>
      <c r="G552" s="4" t="s">
        <v>154</v>
      </c>
      <c r="H552" s="4" t="s">
        <v>437</v>
      </c>
      <c r="I552" s="4">
        <v>10</v>
      </c>
      <c r="J552" s="5">
        <v>44662</v>
      </c>
      <c r="K552" s="4" t="s">
        <v>224</v>
      </c>
      <c r="L552" s="4">
        <v>49</v>
      </c>
      <c r="M552" s="4">
        <v>5</v>
      </c>
      <c r="N552" s="12">
        <v>44663</v>
      </c>
      <c r="O552" s="6" t="s">
        <v>47</v>
      </c>
      <c r="P552" s="6" t="s">
        <v>47</v>
      </c>
      <c r="Q552" s="6">
        <v>26.145556410000001</v>
      </c>
      <c r="R552" s="6">
        <v>26.04396474</v>
      </c>
      <c r="T552" s="193">
        <f>IF(O552&lt;'Master Linear Model'!$C$8, (10^((O552-'Master Linear Model'!$B$3)/'Master Linear Model'!$A$3)),('Master Linear Model'!$C$7/2))</f>
        <v>5</v>
      </c>
      <c r="U552" s="193">
        <f>IF(P552&lt;'Master Linear Model'!$C$8, (10^((P552-'Master Linear Model'!$B$3)/'Master Linear Model'!$A$3)),('Master Linear Model'!$C$7/2))</f>
        <v>5</v>
      </c>
      <c r="V552" s="194">
        <f t="shared" si="168"/>
        <v>5</v>
      </c>
      <c r="W552" s="194">
        <f t="shared" si="169"/>
        <v>0</v>
      </c>
      <c r="X552" s="194">
        <f t="shared" si="170"/>
        <v>1</v>
      </c>
      <c r="Y552" s="194">
        <f t="shared" si="171"/>
        <v>0</v>
      </c>
      <c r="Z552" s="194">
        <f t="shared" si="172"/>
        <v>4.9000000000000004</v>
      </c>
      <c r="AA552" s="194">
        <f t="shared" si="173"/>
        <v>0</v>
      </c>
      <c r="AB552" s="194">
        <f t="shared" si="174"/>
        <v>490.00000000000006</v>
      </c>
      <c r="AC552" s="194">
        <f t="shared" si="175"/>
        <v>0</v>
      </c>
      <c r="AF552" t="s">
        <v>1025</v>
      </c>
      <c r="AG552" t="s">
        <v>1347</v>
      </c>
      <c r="AH552" t="s">
        <v>44</v>
      </c>
      <c r="AI552" t="s">
        <v>154</v>
      </c>
      <c r="AJ552">
        <v>77.947970040746299</v>
      </c>
    </row>
    <row r="553" spans="1:36">
      <c r="A553" t="s">
        <v>1054</v>
      </c>
      <c r="B553" s="43" t="s">
        <v>42</v>
      </c>
      <c r="C553" s="5">
        <v>44661</v>
      </c>
      <c r="D553" s="5">
        <v>44662</v>
      </c>
      <c r="E553" s="4" t="s">
        <v>312</v>
      </c>
      <c r="F553" s="4" t="s">
        <v>518</v>
      </c>
      <c r="G553" s="4" t="s">
        <v>154</v>
      </c>
      <c r="H553" s="4" t="s">
        <v>437</v>
      </c>
      <c r="I553" s="4">
        <v>10</v>
      </c>
      <c r="J553" s="5">
        <v>44662</v>
      </c>
      <c r="K553" s="4" t="s">
        <v>224</v>
      </c>
      <c r="L553" s="4">
        <v>52</v>
      </c>
      <c r="M553" s="4">
        <v>5</v>
      </c>
      <c r="N553" s="12">
        <v>44663</v>
      </c>
      <c r="O553" s="6">
        <v>35.950753640000002</v>
      </c>
      <c r="P553" s="6">
        <v>37.112722589999997</v>
      </c>
      <c r="Q553" s="6">
        <v>25.621563009999999</v>
      </c>
      <c r="R553" s="6">
        <v>25.70232841</v>
      </c>
      <c r="T553" s="193">
        <f>IF(O553&lt;'Master Linear Model'!$C$8, (10^((O553-'Master Linear Model'!$B$3)/'Master Linear Model'!$A$3)),('Master Linear Model'!$C$7/2))</f>
        <v>5</v>
      </c>
      <c r="U553" s="193">
        <f>IF(P553&lt;'Master Linear Model'!$C$8, (10^((P553-'Master Linear Model'!$B$3)/'Master Linear Model'!$A$3)),('Master Linear Model'!$C$7/2))</f>
        <v>5</v>
      </c>
      <c r="V553" s="194">
        <f t="shared" si="168"/>
        <v>5</v>
      </c>
      <c r="W553" s="194">
        <f t="shared" si="169"/>
        <v>0</v>
      </c>
      <c r="X553" s="194">
        <f t="shared" si="170"/>
        <v>1</v>
      </c>
      <c r="Y553" s="194">
        <f t="shared" si="171"/>
        <v>0</v>
      </c>
      <c r="Z553" s="194">
        <f t="shared" si="172"/>
        <v>5.2</v>
      </c>
      <c r="AA553" s="194">
        <f t="shared" si="173"/>
        <v>0</v>
      </c>
      <c r="AB553" s="194">
        <f t="shared" si="174"/>
        <v>520</v>
      </c>
      <c r="AC553" s="194">
        <f t="shared" si="175"/>
        <v>0</v>
      </c>
      <c r="AF553" t="s">
        <v>1025</v>
      </c>
      <c r="AG553" t="s">
        <v>1348</v>
      </c>
      <c r="AH553" t="s">
        <v>44</v>
      </c>
      <c r="AI553" t="s">
        <v>154</v>
      </c>
      <c r="AJ553">
        <v>77.947970040746299</v>
      </c>
    </row>
    <row r="554" spans="1:36">
      <c r="A554" t="s">
        <v>1056</v>
      </c>
      <c r="B554" s="43" t="s">
        <v>42</v>
      </c>
      <c r="C554" s="5">
        <v>44662</v>
      </c>
      <c r="D554" s="5">
        <v>44662</v>
      </c>
      <c r="E554" s="4" t="s">
        <v>312</v>
      </c>
      <c r="F554" s="4" t="s">
        <v>518</v>
      </c>
      <c r="G554" s="4" t="s">
        <v>154</v>
      </c>
      <c r="H554" s="4" t="s">
        <v>437</v>
      </c>
      <c r="I554" s="4">
        <v>10</v>
      </c>
      <c r="J554" s="5">
        <v>44662</v>
      </c>
      <c r="K554" s="4" t="s">
        <v>224</v>
      </c>
      <c r="L554" s="4">
        <v>49</v>
      </c>
      <c r="M554" s="4">
        <v>5</v>
      </c>
      <c r="N554" s="12">
        <v>44663</v>
      </c>
      <c r="O554" s="6" t="s">
        <v>47</v>
      </c>
      <c r="P554" s="6">
        <v>39.447640440000001</v>
      </c>
      <c r="Q554" s="6">
        <v>26.23253931</v>
      </c>
      <c r="R554" s="6">
        <v>26.17360965</v>
      </c>
      <c r="T554" s="193">
        <f>IF(O554&lt;'Master Linear Model'!$C$8, (10^((O554-'Master Linear Model'!$B$3)/'Master Linear Model'!$A$3)),('Master Linear Model'!$C$7/2))</f>
        <v>5</v>
      </c>
      <c r="U554" s="193">
        <f>IF(P554&lt;'Master Linear Model'!$C$8, (10^((P554-'Master Linear Model'!$B$3)/'Master Linear Model'!$A$3)),('Master Linear Model'!$C$7/2))</f>
        <v>5</v>
      </c>
      <c r="V554" s="194">
        <f t="shared" si="168"/>
        <v>5</v>
      </c>
      <c r="W554" s="194">
        <f t="shared" si="169"/>
        <v>0</v>
      </c>
      <c r="X554" s="194">
        <f t="shared" si="170"/>
        <v>1</v>
      </c>
      <c r="Y554" s="194">
        <f t="shared" si="171"/>
        <v>0</v>
      </c>
      <c r="Z554" s="194">
        <f t="shared" si="172"/>
        <v>4.9000000000000004</v>
      </c>
      <c r="AA554" s="194">
        <f t="shared" si="173"/>
        <v>0</v>
      </c>
      <c r="AB554" s="194">
        <f t="shared" si="174"/>
        <v>490.00000000000006</v>
      </c>
      <c r="AC554" s="194">
        <f t="shared" si="175"/>
        <v>0</v>
      </c>
      <c r="AF554" t="s">
        <v>1025</v>
      </c>
      <c r="AG554" t="s">
        <v>1349</v>
      </c>
      <c r="AH554" t="s">
        <v>44</v>
      </c>
      <c r="AI554" t="s">
        <v>154</v>
      </c>
      <c r="AJ554">
        <v>77.947970040746299</v>
      </c>
    </row>
    <row r="555" spans="1:36">
      <c r="A555" t="s">
        <v>1058</v>
      </c>
      <c r="B555" s="43" t="s">
        <v>42</v>
      </c>
      <c r="C555" s="5">
        <v>44662</v>
      </c>
      <c r="D555" s="5">
        <v>44662</v>
      </c>
      <c r="E555" s="4" t="s">
        <v>312</v>
      </c>
      <c r="F555" s="4" t="s">
        <v>518</v>
      </c>
      <c r="G555" s="4" t="s">
        <v>154</v>
      </c>
      <c r="H555" s="4" t="s">
        <v>437</v>
      </c>
      <c r="I555" s="4">
        <v>10</v>
      </c>
      <c r="J555" s="5">
        <v>44662</v>
      </c>
      <c r="K555" s="4" t="s">
        <v>224</v>
      </c>
      <c r="L555" s="4">
        <v>49</v>
      </c>
      <c r="M555" s="4">
        <v>5</v>
      </c>
      <c r="N555" s="12">
        <v>44663</v>
      </c>
      <c r="O555" s="6">
        <v>40.041649130000003</v>
      </c>
      <c r="P555" s="6" t="s">
        <v>47</v>
      </c>
      <c r="Q555" s="6">
        <v>27.77038778</v>
      </c>
      <c r="R555" s="6">
        <v>27.757019</v>
      </c>
      <c r="T555" s="193">
        <f>IF(O555&lt;'Master Linear Model'!$C$8, (10^((O555-'Master Linear Model'!$B$3)/'Master Linear Model'!$A$3)),('Master Linear Model'!$C$7/2))</f>
        <v>5</v>
      </c>
      <c r="U555" s="193">
        <f>IF(P555&lt;'Master Linear Model'!$C$8, (10^((P555-'Master Linear Model'!$B$3)/'Master Linear Model'!$A$3)),('Master Linear Model'!$C$7/2))</f>
        <v>5</v>
      </c>
      <c r="V555" s="194">
        <f t="shared" si="168"/>
        <v>5</v>
      </c>
      <c r="W555" s="194">
        <f t="shared" si="169"/>
        <v>0</v>
      </c>
      <c r="X555" s="194">
        <f t="shared" si="170"/>
        <v>1</v>
      </c>
      <c r="Y555" s="194">
        <f t="shared" si="171"/>
        <v>0</v>
      </c>
      <c r="Z555" s="194">
        <f t="shared" si="172"/>
        <v>4.9000000000000004</v>
      </c>
      <c r="AA555" s="194">
        <f t="shared" si="173"/>
        <v>0</v>
      </c>
      <c r="AB555" s="194">
        <f t="shared" si="174"/>
        <v>490.00000000000006</v>
      </c>
      <c r="AC555" s="194">
        <f t="shared" si="175"/>
        <v>0</v>
      </c>
      <c r="AF555" t="s">
        <v>1025</v>
      </c>
      <c r="AG555" t="s">
        <v>1350</v>
      </c>
      <c r="AH555" t="s">
        <v>44</v>
      </c>
      <c r="AI555" t="s">
        <v>154</v>
      </c>
      <c r="AJ555">
        <v>77.947970040746299</v>
      </c>
    </row>
    <row r="556" spans="1:36">
      <c r="A556" t="s">
        <v>1060</v>
      </c>
      <c r="B556" s="43" t="s">
        <v>42</v>
      </c>
      <c r="C556" s="5">
        <v>44662</v>
      </c>
      <c r="D556" s="5">
        <v>44662</v>
      </c>
      <c r="E556" s="4" t="s">
        <v>312</v>
      </c>
      <c r="F556" s="4" t="s">
        <v>518</v>
      </c>
      <c r="G556" s="4" t="s">
        <v>154</v>
      </c>
      <c r="H556" s="4" t="s">
        <v>437</v>
      </c>
      <c r="I556" s="4">
        <v>10</v>
      </c>
      <c r="J556" s="5">
        <v>44662</v>
      </c>
      <c r="K556" s="4" t="s">
        <v>224</v>
      </c>
      <c r="L556" s="4">
        <v>50</v>
      </c>
      <c r="M556" s="4">
        <v>5</v>
      </c>
      <c r="N556" s="12">
        <v>44665</v>
      </c>
      <c r="O556" s="6">
        <v>36.056027559999997</v>
      </c>
      <c r="P556" s="6">
        <v>36.360062710000001</v>
      </c>
      <c r="Q556" s="6">
        <v>25.706481499999999</v>
      </c>
      <c r="R556" s="6">
        <v>25.98746594</v>
      </c>
      <c r="T556" s="193">
        <f>IF(O556&lt;'Master Linear Model'!$C$8, (10^((O556-'Master Linear Model'!$B$3)/'Master Linear Model'!$A$3)),('Master Linear Model'!$C$7/2))</f>
        <v>5</v>
      </c>
      <c r="U556" s="193">
        <f>IF(P556&lt;'Master Linear Model'!$C$8, (10^((P556-'Master Linear Model'!$B$3)/'Master Linear Model'!$A$3)),('Master Linear Model'!$C$7/2))</f>
        <v>5</v>
      </c>
      <c r="V556" s="194">
        <f t="shared" si="168"/>
        <v>5</v>
      </c>
      <c r="W556" s="194">
        <f t="shared" si="169"/>
        <v>0</v>
      </c>
      <c r="X556" s="194">
        <f t="shared" si="170"/>
        <v>1</v>
      </c>
      <c r="Y556" s="194">
        <f t="shared" si="171"/>
        <v>0</v>
      </c>
      <c r="Z556" s="194">
        <f t="shared" si="172"/>
        <v>5</v>
      </c>
      <c r="AA556" s="194">
        <f t="shared" si="173"/>
        <v>0</v>
      </c>
      <c r="AB556" s="194">
        <f t="shared" si="174"/>
        <v>500</v>
      </c>
      <c r="AC556" s="194">
        <f t="shared" si="175"/>
        <v>0</v>
      </c>
      <c r="AF556" t="s">
        <v>1017</v>
      </c>
      <c r="AG556" t="s">
        <v>1351</v>
      </c>
      <c r="AH556" t="s">
        <v>44</v>
      </c>
      <c r="AI556" t="s">
        <v>44</v>
      </c>
      <c r="AJ556">
        <v>89.856858000592496</v>
      </c>
    </row>
    <row r="557" spans="1:36">
      <c r="A557" t="s">
        <v>1062</v>
      </c>
      <c r="B557" s="43" t="s">
        <v>42</v>
      </c>
      <c r="C557" s="5">
        <v>44662</v>
      </c>
      <c r="D557" s="5">
        <v>44662</v>
      </c>
      <c r="E557" s="4" t="s">
        <v>312</v>
      </c>
      <c r="F557" s="4" t="s">
        <v>518</v>
      </c>
      <c r="G557" s="4" t="s">
        <v>154</v>
      </c>
      <c r="H557" s="4" t="s">
        <v>437</v>
      </c>
      <c r="I557" s="4">
        <v>10</v>
      </c>
      <c r="J557" s="5">
        <v>44662</v>
      </c>
      <c r="K557" s="4" t="s">
        <v>224</v>
      </c>
      <c r="L557" s="4">
        <v>43</v>
      </c>
      <c r="M557" s="4">
        <v>5</v>
      </c>
      <c r="N557" s="12">
        <v>44663</v>
      </c>
      <c r="O557" s="6">
        <v>36.199790620000002</v>
      </c>
      <c r="P557" s="6">
        <v>36.404229899999997</v>
      </c>
      <c r="Q557" s="6">
        <v>26.374434950000001</v>
      </c>
      <c r="R557" s="6">
        <v>26.303345230000001</v>
      </c>
      <c r="T557" s="193">
        <f>IF(O557&lt;'Master Linear Model'!$C$8, (10^((O557-'Master Linear Model'!$B$3)/'Master Linear Model'!$A$3)),('Master Linear Model'!$C$7/2))</f>
        <v>5</v>
      </c>
      <c r="U557" s="193">
        <f>IF(P557&lt;'Master Linear Model'!$C$8, (10^((P557-'Master Linear Model'!$B$3)/'Master Linear Model'!$A$3)),('Master Linear Model'!$C$7/2))</f>
        <v>5</v>
      </c>
      <c r="V557" s="194">
        <f t="shared" si="168"/>
        <v>5</v>
      </c>
      <c r="W557" s="194">
        <f t="shared" si="169"/>
        <v>0</v>
      </c>
      <c r="X557" s="194">
        <f t="shared" si="170"/>
        <v>1</v>
      </c>
      <c r="Y557" s="194">
        <f t="shared" si="171"/>
        <v>0</v>
      </c>
      <c r="Z557" s="194">
        <f t="shared" si="172"/>
        <v>4.3</v>
      </c>
      <c r="AA557" s="194">
        <f t="shared" si="173"/>
        <v>0</v>
      </c>
      <c r="AB557" s="194">
        <f t="shared" si="174"/>
        <v>430</v>
      </c>
      <c r="AC557" s="194">
        <f t="shared" si="175"/>
        <v>0</v>
      </c>
      <c r="AF557" t="s">
        <v>1025</v>
      </c>
      <c r="AG557" t="s">
        <v>1352</v>
      </c>
      <c r="AH557" t="s">
        <v>44</v>
      </c>
      <c r="AI557" t="s">
        <v>154</v>
      </c>
      <c r="AJ557">
        <v>77.947970040746299</v>
      </c>
    </row>
    <row r="558" spans="1:36">
      <c r="A558" s="160" t="s">
        <v>1064</v>
      </c>
      <c r="B558" s="161" t="s">
        <v>42</v>
      </c>
      <c r="C558" s="123">
        <v>44662</v>
      </c>
      <c r="D558" s="123">
        <v>44662</v>
      </c>
      <c r="E558" s="122" t="s">
        <v>312</v>
      </c>
      <c r="F558" s="122" t="s">
        <v>518</v>
      </c>
      <c r="G558" s="122" t="s">
        <v>154</v>
      </c>
      <c r="H558" s="122" t="s">
        <v>437</v>
      </c>
      <c r="I558" s="122">
        <v>10</v>
      </c>
      <c r="J558" s="123">
        <v>44662</v>
      </c>
      <c r="K558" s="122" t="s">
        <v>224</v>
      </c>
      <c r="L558" s="122">
        <v>50</v>
      </c>
      <c r="M558" s="122">
        <v>5</v>
      </c>
      <c r="N558" s="164">
        <v>44663</v>
      </c>
      <c r="O558" s="150" t="s">
        <v>47</v>
      </c>
      <c r="P558" s="150" t="s">
        <v>47</v>
      </c>
      <c r="Q558" s="150">
        <v>25.533073349999999</v>
      </c>
      <c r="R558" s="150">
        <v>25.61426646</v>
      </c>
      <c r="S558" s="121"/>
      <c r="T558" s="227">
        <f>IF(O558&lt;'Master Linear Model'!$C$8, (10^((O558-'Master Linear Model'!$B$3)/'Master Linear Model'!$A$3)),('Master Linear Model'!$C$7/2))</f>
        <v>5</v>
      </c>
      <c r="U558" s="227">
        <f>IF(P558&lt;'Master Linear Model'!$C$8, (10^((P558-'Master Linear Model'!$B$3)/'Master Linear Model'!$A$3)),('Master Linear Model'!$C$7/2))</f>
        <v>5</v>
      </c>
      <c r="V558" s="228">
        <f t="shared" ref="V558" si="176">AVERAGE(T558:U558)</f>
        <v>5</v>
      </c>
      <c r="W558" s="228">
        <f t="shared" ref="W558" si="177">STDEV(T558:U558)</f>
        <v>0</v>
      </c>
      <c r="X558" s="228">
        <f t="shared" ref="X558" si="178">V558/M558</f>
        <v>1</v>
      </c>
      <c r="Y558" s="228">
        <f t="shared" ref="Y558" si="179">W558/M558</f>
        <v>0</v>
      </c>
      <c r="Z558" s="228">
        <f t="shared" ref="Z558" si="180">(X558*L558)/I558</f>
        <v>5</v>
      </c>
      <c r="AA558" s="228">
        <f t="shared" ref="AA558" si="181">(Y558*L558)/I558</f>
        <v>0</v>
      </c>
      <c r="AB558" s="228">
        <f t="shared" ref="AB558" si="182">Z558*100</f>
        <v>500</v>
      </c>
      <c r="AC558" s="228">
        <f t="shared" ref="AC558" si="183">AA558*100</f>
        <v>0</v>
      </c>
      <c r="AD558" s="160"/>
      <c r="AE558" s="160"/>
      <c r="AF558" s="160" t="s">
        <v>1025</v>
      </c>
      <c r="AG558" s="160" t="s">
        <v>1353</v>
      </c>
      <c r="AH558" s="160" t="s">
        <v>44</v>
      </c>
      <c r="AI558" s="160" t="s">
        <v>154</v>
      </c>
      <c r="AJ558" s="160">
        <v>77.947970040746299</v>
      </c>
    </row>
    <row r="559" spans="1:36">
      <c r="B559" s="43"/>
      <c r="C559" s="5"/>
      <c r="D559" s="5"/>
      <c r="E559" s="4"/>
      <c r="F559" s="4"/>
      <c r="G559" s="4"/>
      <c r="H559" s="4"/>
      <c r="J559" s="5"/>
      <c r="K559" s="4"/>
      <c r="L559" s="4"/>
      <c r="M559" s="4"/>
      <c r="N559" s="12"/>
      <c r="O559" s="6"/>
      <c r="P559" s="6"/>
      <c r="Q559" s="6"/>
      <c r="R559" s="6"/>
    </row>
    <row r="560" spans="1:36">
      <c r="B560" s="43"/>
      <c r="C560" s="5"/>
      <c r="D560" s="5"/>
      <c r="E560" s="4"/>
      <c r="F560" s="4"/>
      <c r="G560" s="4"/>
      <c r="H560" s="4"/>
      <c r="J560" s="5"/>
      <c r="K560" s="4"/>
      <c r="L560" s="4"/>
      <c r="M560" s="4"/>
      <c r="N560" s="12"/>
    </row>
  </sheetData>
  <autoFilter ref="A1:S393" xr:uid="{00000000-0009-0000-0000-000007000000}">
    <sortState xmlns:xlrd2="http://schemas.microsoft.com/office/spreadsheetml/2017/richdata2" ref="A2:S232">
      <sortCondition ref="C1:C197"/>
    </sortState>
  </autoFilter>
  <sortState xmlns:xlrd2="http://schemas.microsoft.com/office/spreadsheetml/2017/richdata2" ref="A2:AH393">
    <sortCondition ref="C2:C393"/>
    <sortCondition ref="E2:E393"/>
    <sortCondition ref="A2:A393"/>
  </sortState>
  <conditionalFormatting sqref="B204:B206">
    <cfRule type="containsText" dxfId="31" priority="14" operator="containsText" text="swab">
      <formula>NOT(ISERROR(SEARCH("swab",B204)))</formula>
    </cfRule>
  </conditionalFormatting>
  <conditionalFormatting sqref="B207:B209">
    <cfRule type="containsText" dxfId="30" priority="13" operator="containsText" text="swab">
      <formula>NOT(ISERROR(SEARCH("swab",B207)))</formula>
    </cfRule>
  </conditionalFormatting>
  <conditionalFormatting sqref="B210:B211">
    <cfRule type="containsText" dxfId="29" priority="10" operator="containsText" text="swab">
      <formula>NOT(ISERROR(SEARCH("swab",B210)))</formula>
    </cfRule>
  </conditionalFormatting>
  <conditionalFormatting sqref="O221:P244 O1:P143 O146:P218 O257:P348 O368:P415 O425:P469 O501:P505 O513:P513 P510 O511 O560:P1048576">
    <cfRule type="cellIs" dxfId="28" priority="9" operator="between">
      <formula>25</formula>
      <formula>40</formula>
    </cfRule>
  </conditionalFormatting>
  <conditionalFormatting sqref="O349:P367">
    <cfRule type="cellIs" dxfId="27" priority="6" operator="between">
      <formula>25</formula>
      <formula>40</formula>
    </cfRule>
  </conditionalFormatting>
  <conditionalFormatting sqref="O144:P145">
    <cfRule type="cellIs" dxfId="26" priority="5" operator="between">
      <formula>25</formula>
      <formula>40</formula>
    </cfRule>
  </conditionalFormatting>
  <conditionalFormatting sqref="O416:P424">
    <cfRule type="cellIs" dxfId="25" priority="4" operator="between">
      <formula>25</formula>
      <formula>40</formula>
    </cfRule>
  </conditionalFormatting>
  <conditionalFormatting sqref="O470:P500">
    <cfRule type="cellIs" dxfId="24" priority="3" operator="between">
      <formula>25</formula>
      <formula>40</formula>
    </cfRule>
  </conditionalFormatting>
  <conditionalFormatting sqref="O512 P511:P512 O510 O506:P509">
    <cfRule type="cellIs" dxfId="23" priority="2" operator="between">
      <formula>25</formula>
      <formula>40</formula>
    </cfRule>
  </conditionalFormatting>
  <conditionalFormatting sqref="O514:P559">
    <cfRule type="cellIs" dxfId="22" priority="1" operator="between">
      <formula>25</formula>
      <formula>40</formula>
    </cfRule>
  </conditionalFormatting>
  <pageMargins left="0.7" right="0.7" top="0.75" bottom="0.75" header="0.3" footer="0.3"/>
  <pageSetup orientation="portrait" horizontalDpi="4294967293" verticalDpi="4294967293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F16D-71D7-41CC-8CEB-6F7DB0C3E768}">
  <dimension ref="A1:H2966"/>
  <sheetViews>
    <sheetView topLeftCell="A2950" workbookViewId="0">
      <selection activeCell="B2917" sqref="B2917:G2966"/>
    </sheetView>
  </sheetViews>
  <sheetFormatPr defaultRowHeight="15"/>
  <cols>
    <col min="7" max="7" width="38.42578125" bestFit="1" customWidth="1"/>
  </cols>
  <sheetData>
    <row r="1" spans="1:7">
      <c r="A1" s="89" t="s">
        <v>1354</v>
      </c>
      <c r="B1" s="89" t="s">
        <v>1355</v>
      </c>
      <c r="C1" s="89" t="s">
        <v>1356</v>
      </c>
      <c r="D1" s="89" t="s">
        <v>1357</v>
      </c>
      <c r="E1" s="89" t="s">
        <v>1358</v>
      </c>
      <c r="F1" s="89" t="s">
        <v>1359</v>
      </c>
      <c r="G1" s="89" t="s">
        <v>1360</v>
      </c>
    </row>
    <row r="2" spans="1:7">
      <c r="A2" s="64" t="s">
        <v>1361</v>
      </c>
      <c r="B2" s="64" t="s">
        <v>1362</v>
      </c>
      <c r="C2" s="64" t="s">
        <v>1363</v>
      </c>
      <c r="D2" s="64" t="s">
        <v>1364</v>
      </c>
      <c r="E2" s="64" t="s">
        <v>311</v>
      </c>
      <c r="F2" s="64" t="s">
        <v>311</v>
      </c>
      <c r="G2" s="64" t="s">
        <v>1365</v>
      </c>
    </row>
    <row r="3" spans="1:7">
      <c r="A3" s="64" t="s">
        <v>1366</v>
      </c>
      <c r="B3" s="64" t="s">
        <v>1362</v>
      </c>
      <c r="C3" s="64" t="s">
        <v>1363</v>
      </c>
      <c r="D3" s="64" t="s">
        <v>1364</v>
      </c>
      <c r="E3" s="64" t="s">
        <v>311</v>
      </c>
      <c r="F3" s="64" t="s">
        <v>311</v>
      </c>
      <c r="G3" s="64" t="s">
        <v>1365</v>
      </c>
    </row>
    <row r="4" spans="1:7">
      <c r="A4" s="64" t="s">
        <v>1367</v>
      </c>
      <c r="B4" s="64" t="s">
        <v>1362</v>
      </c>
      <c r="C4" s="64" t="s">
        <v>1363</v>
      </c>
      <c r="D4" s="64" t="s">
        <v>1368</v>
      </c>
      <c r="E4" s="64" t="s">
        <v>311</v>
      </c>
      <c r="F4" s="64" t="s">
        <v>311</v>
      </c>
      <c r="G4" s="64" t="s">
        <v>1365</v>
      </c>
    </row>
    <row r="5" spans="1:7">
      <c r="A5" s="64" t="s">
        <v>1369</v>
      </c>
      <c r="B5" s="64" t="s">
        <v>1362</v>
      </c>
      <c r="C5" s="64" t="s">
        <v>1363</v>
      </c>
      <c r="D5" s="64" t="s">
        <v>1368</v>
      </c>
      <c r="E5" s="64" t="s">
        <v>311</v>
      </c>
      <c r="F5" s="64" t="s">
        <v>311</v>
      </c>
      <c r="G5" s="64" t="s">
        <v>1365</v>
      </c>
    </row>
    <row r="6" spans="1:7">
      <c r="A6" s="64" t="s">
        <v>1370</v>
      </c>
      <c r="B6" s="64" t="s">
        <v>1362</v>
      </c>
      <c r="C6" s="64" t="s">
        <v>1371</v>
      </c>
      <c r="D6" s="64" t="s">
        <v>1372</v>
      </c>
      <c r="E6" s="64">
        <v>28.37</v>
      </c>
      <c r="F6" s="64" t="s">
        <v>311</v>
      </c>
      <c r="G6" s="64" t="s">
        <v>1365</v>
      </c>
    </row>
    <row r="7" spans="1:7">
      <c r="A7" s="64" t="s">
        <v>1373</v>
      </c>
      <c r="B7" s="64" t="s">
        <v>1362</v>
      </c>
      <c r="C7" s="64" t="s">
        <v>1371</v>
      </c>
      <c r="D7" s="64" t="s">
        <v>1372</v>
      </c>
      <c r="E7" s="64">
        <v>28.3</v>
      </c>
      <c r="F7" s="64" t="s">
        <v>311</v>
      </c>
      <c r="G7" s="64" t="s">
        <v>1365</v>
      </c>
    </row>
    <row r="8" spans="1:7">
      <c r="A8" s="64" t="s">
        <v>1361</v>
      </c>
      <c r="B8" s="64" t="s">
        <v>1362</v>
      </c>
      <c r="C8" s="64" t="s">
        <v>1363</v>
      </c>
      <c r="D8" s="64" t="s">
        <v>1374</v>
      </c>
      <c r="E8" s="64" t="s">
        <v>311</v>
      </c>
      <c r="F8" s="64" t="s">
        <v>311</v>
      </c>
      <c r="G8" s="64" t="s">
        <v>1082</v>
      </c>
    </row>
    <row r="9" spans="1:7">
      <c r="A9" s="64" t="s">
        <v>1366</v>
      </c>
      <c r="B9" s="64" t="s">
        <v>1362</v>
      </c>
      <c r="C9" s="64" t="s">
        <v>1363</v>
      </c>
      <c r="D9" s="64" t="s">
        <v>1374</v>
      </c>
      <c r="E9" s="64" t="s">
        <v>311</v>
      </c>
      <c r="F9" s="64" t="s">
        <v>311</v>
      </c>
      <c r="G9" s="64" t="s">
        <v>1082</v>
      </c>
    </row>
    <row r="10" spans="1:7">
      <c r="A10" s="64" t="s">
        <v>1367</v>
      </c>
      <c r="B10" s="64" t="s">
        <v>1362</v>
      </c>
      <c r="C10" s="64" t="s">
        <v>1363</v>
      </c>
      <c r="D10" s="64" t="s">
        <v>1375</v>
      </c>
      <c r="E10" s="64" t="s">
        <v>311</v>
      </c>
      <c r="F10" s="64" t="s">
        <v>311</v>
      </c>
      <c r="G10" s="64" t="s">
        <v>1082</v>
      </c>
    </row>
    <row r="11" spans="1:7">
      <c r="A11" s="64" t="s">
        <v>1369</v>
      </c>
      <c r="B11" s="64" t="s">
        <v>1362</v>
      </c>
      <c r="C11" s="64" t="s">
        <v>1363</v>
      </c>
      <c r="D11" s="64" t="s">
        <v>1375</v>
      </c>
      <c r="E11" s="64" t="s">
        <v>311</v>
      </c>
      <c r="F11" s="64" t="s">
        <v>311</v>
      </c>
      <c r="G11" s="64" t="s">
        <v>1082</v>
      </c>
    </row>
    <row r="12" spans="1:7">
      <c r="A12" s="64" t="s">
        <v>1361</v>
      </c>
      <c r="B12" s="64" t="s">
        <v>1362</v>
      </c>
      <c r="C12" s="64" t="s">
        <v>1363</v>
      </c>
      <c r="D12" s="64" t="s">
        <v>1364</v>
      </c>
      <c r="E12" s="64" t="s">
        <v>311</v>
      </c>
      <c r="F12" s="64" t="s">
        <v>311</v>
      </c>
      <c r="G12" s="64" t="s">
        <v>1084</v>
      </c>
    </row>
    <row r="13" spans="1:7">
      <c r="A13" s="64" t="s">
        <v>1366</v>
      </c>
      <c r="B13" s="64" t="s">
        <v>1362</v>
      </c>
      <c r="C13" s="64" t="s">
        <v>1363</v>
      </c>
      <c r="D13" s="64" t="s">
        <v>1364</v>
      </c>
      <c r="E13" s="64" t="s">
        <v>311</v>
      </c>
      <c r="F13" s="64" t="s">
        <v>311</v>
      </c>
      <c r="G13" s="64" t="s">
        <v>1084</v>
      </c>
    </row>
    <row r="14" spans="1:7">
      <c r="A14" s="64" t="s">
        <v>1367</v>
      </c>
      <c r="B14" s="64" t="s">
        <v>1362</v>
      </c>
      <c r="C14" s="64" t="s">
        <v>1363</v>
      </c>
      <c r="D14" s="64" t="s">
        <v>1368</v>
      </c>
      <c r="E14" s="64" t="s">
        <v>311</v>
      </c>
      <c r="F14" s="64" t="s">
        <v>311</v>
      </c>
      <c r="G14" s="64" t="s">
        <v>1084</v>
      </c>
    </row>
    <row r="15" spans="1:7">
      <c r="A15" s="64" t="s">
        <v>1369</v>
      </c>
      <c r="B15" s="64" t="s">
        <v>1362</v>
      </c>
      <c r="C15" s="64" t="s">
        <v>1363</v>
      </c>
      <c r="D15" s="64" t="s">
        <v>1368</v>
      </c>
      <c r="E15" s="64" t="s">
        <v>311</v>
      </c>
      <c r="F15" s="64" t="s">
        <v>311</v>
      </c>
      <c r="G15" s="64" t="s">
        <v>1084</v>
      </c>
    </row>
    <row r="16" spans="1:7">
      <c r="A16" s="64" t="s">
        <v>1376</v>
      </c>
      <c r="B16" s="64" t="s">
        <v>1362</v>
      </c>
      <c r="C16" s="64" t="s">
        <v>1371</v>
      </c>
      <c r="D16" s="64" t="s">
        <v>1372</v>
      </c>
      <c r="E16" s="64">
        <v>28.92</v>
      </c>
      <c r="F16" s="64" t="s">
        <v>311</v>
      </c>
      <c r="G16" s="64" t="s">
        <v>1084</v>
      </c>
    </row>
    <row r="17" spans="1:7">
      <c r="A17" s="64" t="s">
        <v>1377</v>
      </c>
      <c r="B17" s="64" t="s">
        <v>1362</v>
      </c>
      <c r="C17" s="64" t="s">
        <v>1371</v>
      </c>
      <c r="D17" s="64" t="s">
        <v>1372</v>
      </c>
      <c r="E17" s="64">
        <v>28.82</v>
      </c>
      <c r="F17" s="64" t="s">
        <v>311</v>
      </c>
      <c r="G17" s="64" t="s">
        <v>1084</v>
      </c>
    </row>
    <row r="18" spans="1:7">
      <c r="A18" s="64" t="s">
        <v>1361</v>
      </c>
      <c r="B18" s="64" t="s">
        <v>1362</v>
      </c>
      <c r="C18" s="64" t="s">
        <v>1363</v>
      </c>
      <c r="D18" s="64" t="s">
        <v>1374</v>
      </c>
      <c r="E18" s="64" t="s">
        <v>311</v>
      </c>
      <c r="F18" s="64" t="s">
        <v>311</v>
      </c>
      <c r="G18" s="64" t="s">
        <v>1083</v>
      </c>
    </row>
    <row r="19" spans="1:7">
      <c r="A19" s="64" t="s">
        <v>1366</v>
      </c>
      <c r="B19" s="64" t="s">
        <v>1362</v>
      </c>
      <c r="C19" s="64" t="s">
        <v>1363</v>
      </c>
      <c r="D19" s="64" t="s">
        <v>1374</v>
      </c>
      <c r="E19" s="64" t="s">
        <v>311</v>
      </c>
      <c r="F19" s="64" t="s">
        <v>311</v>
      </c>
      <c r="G19" s="64" t="s">
        <v>1083</v>
      </c>
    </row>
    <row r="20" spans="1:7">
      <c r="A20" s="64" t="s">
        <v>1367</v>
      </c>
      <c r="B20" s="64" t="s">
        <v>1362</v>
      </c>
      <c r="C20" s="64" t="s">
        <v>1363</v>
      </c>
      <c r="D20" s="64" t="s">
        <v>1375</v>
      </c>
      <c r="E20" s="64" t="s">
        <v>311</v>
      </c>
      <c r="F20" s="64" t="s">
        <v>311</v>
      </c>
      <c r="G20" s="64" t="s">
        <v>1083</v>
      </c>
    </row>
    <row r="21" spans="1:7">
      <c r="A21" s="64" t="s">
        <v>1369</v>
      </c>
      <c r="B21" s="64" t="s">
        <v>1362</v>
      </c>
      <c r="C21" s="64" t="s">
        <v>1363</v>
      </c>
      <c r="D21" s="64" t="s">
        <v>1375</v>
      </c>
      <c r="E21" s="64" t="s">
        <v>311</v>
      </c>
      <c r="F21" s="64" t="s">
        <v>311</v>
      </c>
      <c r="G21" s="64" t="s">
        <v>1083</v>
      </c>
    </row>
    <row r="22" spans="1:7">
      <c r="A22" s="64" t="s">
        <v>1378</v>
      </c>
      <c r="B22" s="64" t="s">
        <v>1362</v>
      </c>
      <c r="C22" s="64" t="s">
        <v>1371</v>
      </c>
      <c r="D22" s="64" t="s">
        <v>1379</v>
      </c>
      <c r="E22" s="64">
        <v>27.5</v>
      </c>
      <c r="F22" s="64" t="s">
        <v>311</v>
      </c>
      <c r="G22" s="64" t="s">
        <v>1083</v>
      </c>
    </row>
    <row r="23" spans="1:7">
      <c r="A23" s="64" t="s">
        <v>1380</v>
      </c>
      <c r="B23" s="64" t="s">
        <v>1362</v>
      </c>
      <c r="C23" s="64" t="s">
        <v>1371</v>
      </c>
      <c r="D23" s="64" t="s">
        <v>1379</v>
      </c>
      <c r="E23" s="64">
        <v>27.17</v>
      </c>
      <c r="F23" s="64" t="s">
        <v>311</v>
      </c>
      <c r="G23" s="64" t="s">
        <v>1083</v>
      </c>
    </row>
    <row r="24" spans="1:7">
      <c r="A24" s="64" t="s">
        <v>1361</v>
      </c>
      <c r="B24" s="64" t="s">
        <v>1362</v>
      </c>
      <c r="C24" s="64" t="s">
        <v>1363</v>
      </c>
      <c r="D24" s="64" t="s">
        <v>1364</v>
      </c>
      <c r="E24" s="64" t="s">
        <v>311</v>
      </c>
      <c r="F24" s="64" t="s">
        <v>311</v>
      </c>
      <c r="G24" s="64" t="s">
        <v>1081</v>
      </c>
    </row>
    <row r="25" spans="1:7">
      <c r="A25" s="64" t="s">
        <v>1366</v>
      </c>
      <c r="B25" s="64" t="s">
        <v>1362</v>
      </c>
      <c r="C25" s="64" t="s">
        <v>1363</v>
      </c>
      <c r="D25" s="64" t="s">
        <v>1364</v>
      </c>
      <c r="E25" s="64" t="s">
        <v>311</v>
      </c>
      <c r="F25" s="64" t="s">
        <v>311</v>
      </c>
      <c r="G25" s="64" t="s">
        <v>1081</v>
      </c>
    </row>
    <row r="26" spans="1:7">
      <c r="A26" s="64" t="s">
        <v>1367</v>
      </c>
      <c r="B26" s="64" t="s">
        <v>1362</v>
      </c>
      <c r="C26" s="64" t="s">
        <v>1363</v>
      </c>
      <c r="D26" s="64" t="s">
        <v>1368</v>
      </c>
      <c r="E26" s="64" t="s">
        <v>311</v>
      </c>
      <c r="F26" s="64" t="s">
        <v>311</v>
      </c>
      <c r="G26" s="64" t="s">
        <v>1081</v>
      </c>
    </row>
    <row r="27" spans="1:7">
      <c r="A27" s="64" t="s">
        <v>1369</v>
      </c>
      <c r="B27" s="64" t="s">
        <v>1362</v>
      </c>
      <c r="C27" s="64" t="s">
        <v>1363</v>
      </c>
      <c r="D27" s="64" t="s">
        <v>1368</v>
      </c>
      <c r="E27" s="64" t="s">
        <v>311</v>
      </c>
      <c r="F27" s="64" t="s">
        <v>311</v>
      </c>
      <c r="G27" s="64" t="s">
        <v>1081</v>
      </c>
    </row>
    <row r="28" spans="1:7">
      <c r="A28" s="64" t="s">
        <v>1381</v>
      </c>
      <c r="B28" s="64" t="s">
        <v>1362</v>
      </c>
      <c r="C28" s="64" t="s">
        <v>1371</v>
      </c>
      <c r="D28" s="64" t="s">
        <v>1372</v>
      </c>
      <c r="E28" s="64">
        <v>27.48</v>
      </c>
      <c r="F28" s="64" t="s">
        <v>311</v>
      </c>
      <c r="G28" s="64" t="s">
        <v>1081</v>
      </c>
    </row>
    <row r="29" spans="1:7">
      <c r="A29" s="64" t="s">
        <v>1382</v>
      </c>
      <c r="B29" s="64" t="s">
        <v>1362</v>
      </c>
      <c r="C29" s="64" t="s">
        <v>1371</v>
      </c>
      <c r="D29" s="64" t="s">
        <v>1372</v>
      </c>
      <c r="E29" s="64">
        <v>27.68</v>
      </c>
      <c r="F29" s="64" t="s">
        <v>311</v>
      </c>
      <c r="G29" s="64" t="s">
        <v>1081</v>
      </c>
    </row>
    <row r="30" spans="1:7">
      <c r="A30" s="64" t="s">
        <v>1361</v>
      </c>
      <c r="B30" s="64" t="s">
        <v>1362</v>
      </c>
      <c r="C30" s="64" t="s">
        <v>1363</v>
      </c>
      <c r="D30" s="64" t="s">
        <v>1374</v>
      </c>
      <c r="E30" s="64" t="s">
        <v>311</v>
      </c>
      <c r="F30" s="64" t="s">
        <v>311</v>
      </c>
      <c r="G30" s="64" t="s">
        <v>48</v>
      </c>
    </row>
    <row r="31" spans="1:7">
      <c r="A31" s="64" t="s">
        <v>1366</v>
      </c>
      <c r="B31" s="64" t="s">
        <v>1362</v>
      </c>
      <c r="C31" s="64" t="s">
        <v>1363</v>
      </c>
      <c r="D31" s="64" t="s">
        <v>1374</v>
      </c>
      <c r="E31" s="64" t="s">
        <v>311</v>
      </c>
      <c r="F31" s="64" t="s">
        <v>311</v>
      </c>
      <c r="G31" s="64" t="s">
        <v>48</v>
      </c>
    </row>
    <row r="32" spans="1:7">
      <c r="A32" s="64" t="s">
        <v>1367</v>
      </c>
      <c r="B32" s="64" t="s">
        <v>1362</v>
      </c>
      <c r="C32" s="64" t="s">
        <v>1363</v>
      </c>
      <c r="D32" s="64" t="s">
        <v>1375</v>
      </c>
      <c r="E32" s="64" t="s">
        <v>311</v>
      </c>
      <c r="F32" s="64" t="s">
        <v>311</v>
      </c>
      <c r="G32" s="64" t="s">
        <v>48</v>
      </c>
    </row>
    <row r="33" spans="1:7">
      <c r="A33" s="64" t="s">
        <v>1369</v>
      </c>
      <c r="B33" s="64" t="s">
        <v>1362</v>
      </c>
      <c r="C33" s="64" t="s">
        <v>1363</v>
      </c>
      <c r="D33" s="64" t="s">
        <v>1375</v>
      </c>
      <c r="E33" s="64" t="s">
        <v>311</v>
      </c>
      <c r="F33" s="64" t="s">
        <v>311</v>
      </c>
      <c r="G33" s="64" t="s">
        <v>48</v>
      </c>
    </row>
    <row r="34" spans="1:7">
      <c r="A34" s="64" t="s">
        <v>1370</v>
      </c>
      <c r="B34" s="64" t="s">
        <v>1362</v>
      </c>
      <c r="C34" s="64" t="s">
        <v>1371</v>
      </c>
      <c r="D34" s="64" t="s">
        <v>1379</v>
      </c>
      <c r="E34" s="64">
        <v>23.32</v>
      </c>
      <c r="F34" s="64" t="s">
        <v>311</v>
      </c>
      <c r="G34" s="64" t="s">
        <v>48</v>
      </c>
    </row>
    <row r="35" spans="1:7">
      <c r="A35" s="64" t="s">
        <v>1373</v>
      </c>
      <c r="B35" s="64" t="s">
        <v>1362</v>
      </c>
      <c r="C35" s="64" t="s">
        <v>1371</v>
      </c>
      <c r="D35" s="64" t="s">
        <v>1379</v>
      </c>
      <c r="E35" s="64">
        <v>23.43</v>
      </c>
      <c r="F35" s="64" t="s">
        <v>311</v>
      </c>
      <c r="G35" s="64" t="s">
        <v>48</v>
      </c>
    </row>
    <row r="36" spans="1:7">
      <c r="A36" s="64" t="s">
        <v>1361</v>
      </c>
      <c r="B36" s="64" t="s">
        <v>1362</v>
      </c>
      <c r="C36" s="64" t="s">
        <v>1363</v>
      </c>
      <c r="D36" s="64" t="s">
        <v>1364</v>
      </c>
      <c r="E36" s="64" t="s">
        <v>311</v>
      </c>
      <c r="F36" s="64" t="s">
        <v>311</v>
      </c>
      <c r="G36" s="64" t="s">
        <v>51</v>
      </c>
    </row>
    <row r="37" spans="1:7">
      <c r="A37" s="64" t="s">
        <v>1366</v>
      </c>
      <c r="B37" s="64" t="s">
        <v>1362</v>
      </c>
      <c r="C37" s="64" t="s">
        <v>1363</v>
      </c>
      <c r="D37" s="64" t="s">
        <v>1364</v>
      </c>
      <c r="E37" s="64" t="s">
        <v>311</v>
      </c>
      <c r="F37" s="64" t="s">
        <v>311</v>
      </c>
      <c r="G37" s="64" t="s">
        <v>51</v>
      </c>
    </row>
    <row r="38" spans="1:7">
      <c r="A38" s="64" t="s">
        <v>1367</v>
      </c>
      <c r="B38" s="64" t="s">
        <v>1362</v>
      </c>
      <c r="C38" s="64" t="s">
        <v>1363</v>
      </c>
      <c r="D38" s="64" t="s">
        <v>1368</v>
      </c>
      <c r="E38" s="64" t="s">
        <v>311</v>
      </c>
      <c r="F38" s="64" t="s">
        <v>311</v>
      </c>
      <c r="G38" s="64" t="s">
        <v>51</v>
      </c>
    </row>
    <row r="39" spans="1:7">
      <c r="A39" s="64" t="s">
        <v>1370</v>
      </c>
      <c r="B39" s="64" t="s">
        <v>1362</v>
      </c>
      <c r="C39" s="64" t="s">
        <v>1371</v>
      </c>
      <c r="D39" s="64" t="s">
        <v>1372</v>
      </c>
      <c r="E39" s="64">
        <v>27.75</v>
      </c>
      <c r="F39" s="64" t="s">
        <v>311</v>
      </c>
      <c r="G39" s="64" t="s">
        <v>51</v>
      </c>
    </row>
    <row r="40" spans="1:7">
      <c r="A40" s="64" t="s">
        <v>1373</v>
      </c>
      <c r="B40" s="64" t="s">
        <v>1362</v>
      </c>
      <c r="C40" s="64" t="s">
        <v>1371</v>
      </c>
      <c r="D40" s="64" t="s">
        <v>1372</v>
      </c>
      <c r="E40" s="64">
        <v>27.67</v>
      </c>
      <c r="F40" s="64" t="s">
        <v>311</v>
      </c>
      <c r="G40" s="64" t="s">
        <v>51</v>
      </c>
    </row>
    <row r="41" spans="1:7">
      <c r="A41" s="64" t="s">
        <v>1383</v>
      </c>
      <c r="B41" s="64" t="s">
        <v>1362</v>
      </c>
      <c r="C41" s="64" t="s">
        <v>1363</v>
      </c>
      <c r="D41" s="64" t="s">
        <v>1368</v>
      </c>
      <c r="E41" s="64" t="s">
        <v>311</v>
      </c>
      <c r="F41" s="64" t="s">
        <v>311</v>
      </c>
      <c r="G41" s="64" t="s">
        <v>51</v>
      </c>
    </row>
    <row r="42" spans="1:7">
      <c r="A42" s="64" t="s">
        <v>1361</v>
      </c>
      <c r="B42" s="64" t="s">
        <v>1362</v>
      </c>
      <c r="C42" s="64" t="s">
        <v>1363</v>
      </c>
      <c r="D42" s="64" t="s">
        <v>1374</v>
      </c>
      <c r="E42" s="64" t="s">
        <v>311</v>
      </c>
      <c r="F42" s="64" t="s">
        <v>311</v>
      </c>
      <c r="G42" s="64" t="s">
        <v>53</v>
      </c>
    </row>
    <row r="43" spans="1:7">
      <c r="A43" s="64" t="s">
        <v>1366</v>
      </c>
      <c r="B43" s="64" t="s">
        <v>1362</v>
      </c>
      <c r="C43" s="64" t="s">
        <v>1363</v>
      </c>
      <c r="D43" s="64" t="s">
        <v>1374</v>
      </c>
      <c r="E43" s="64" t="s">
        <v>311</v>
      </c>
      <c r="F43" s="64" t="s">
        <v>311</v>
      </c>
      <c r="G43" s="64" t="s">
        <v>53</v>
      </c>
    </row>
    <row r="44" spans="1:7">
      <c r="A44" s="64" t="s">
        <v>1367</v>
      </c>
      <c r="B44" s="64" t="s">
        <v>1362</v>
      </c>
      <c r="C44" s="64" t="s">
        <v>1363</v>
      </c>
      <c r="D44" s="64" t="s">
        <v>1375</v>
      </c>
      <c r="E44" s="64" t="s">
        <v>311</v>
      </c>
      <c r="F44" s="64" t="s">
        <v>311</v>
      </c>
      <c r="G44" s="64" t="s">
        <v>53</v>
      </c>
    </row>
    <row r="45" spans="1:7">
      <c r="A45" s="64" t="s">
        <v>1369</v>
      </c>
      <c r="B45" s="64" t="s">
        <v>1362</v>
      </c>
      <c r="C45" s="64" t="s">
        <v>1363</v>
      </c>
      <c r="D45" s="64" t="s">
        <v>1375</v>
      </c>
      <c r="E45" s="64" t="s">
        <v>311</v>
      </c>
      <c r="F45" s="64" t="s">
        <v>311</v>
      </c>
      <c r="G45" s="64" t="s">
        <v>53</v>
      </c>
    </row>
    <row r="46" spans="1:7">
      <c r="A46" s="64" t="s">
        <v>1384</v>
      </c>
      <c r="B46" s="64" t="s">
        <v>1362</v>
      </c>
      <c r="C46" s="64" t="s">
        <v>1371</v>
      </c>
      <c r="D46" s="64" t="s">
        <v>1379</v>
      </c>
      <c r="E46" s="64">
        <v>26.82</v>
      </c>
      <c r="F46" s="64" t="s">
        <v>311</v>
      </c>
      <c r="G46" s="64" t="s">
        <v>53</v>
      </c>
    </row>
    <row r="47" spans="1:7">
      <c r="A47" s="64" t="s">
        <v>1385</v>
      </c>
      <c r="B47" s="64" t="s">
        <v>1362</v>
      </c>
      <c r="C47" s="64" t="s">
        <v>1371</v>
      </c>
      <c r="D47" s="64" t="s">
        <v>1379</v>
      </c>
      <c r="E47" s="64">
        <v>26.56</v>
      </c>
      <c r="F47" s="64" t="s">
        <v>311</v>
      </c>
      <c r="G47" s="64" t="s">
        <v>53</v>
      </c>
    </row>
    <row r="48" spans="1:7">
      <c r="A48" s="64" t="s">
        <v>1361</v>
      </c>
      <c r="B48" s="64" t="s">
        <v>1362</v>
      </c>
      <c r="C48" s="64" t="s">
        <v>1363</v>
      </c>
      <c r="D48" s="64" t="s">
        <v>1364</v>
      </c>
      <c r="E48" s="64" t="s">
        <v>311</v>
      </c>
      <c r="F48" s="64" t="s">
        <v>311</v>
      </c>
      <c r="G48" s="64" t="s">
        <v>68</v>
      </c>
    </row>
    <row r="49" spans="1:7">
      <c r="A49" s="64" t="s">
        <v>1366</v>
      </c>
      <c r="B49" s="64" t="s">
        <v>1362</v>
      </c>
      <c r="C49" s="64" t="s">
        <v>1363</v>
      </c>
      <c r="D49" s="64" t="s">
        <v>1364</v>
      </c>
      <c r="E49" s="64" t="s">
        <v>311</v>
      </c>
      <c r="F49" s="64" t="s">
        <v>311</v>
      </c>
      <c r="G49" s="64" t="s">
        <v>68</v>
      </c>
    </row>
    <row r="50" spans="1:7">
      <c r="A50" s="64" t="s">
        <v>1367</v>
      </c>
      <c r="B50" s="64" t="s">
        <v>1362</v>
      </c>
      <c r="C50" s="64" t="s">
        <v>1363</v>
      </c>
      <c r="D50" s="64" t="s">
        <v>1368</v>
      </c>
      <c r="E50" s="64" t="s">
        <v>311</v>
      </c>
      <c r="F50" s="64" t="s">
        <v>311</v>
      </c>
      <c r="G50" s="64" t="s">
        <v>68</v>
      </c>
    </row>
    <row r="51" spans="1:7">
      <c r="A51" s="64" t="s">
        <v>1369</v>
      </c>
      <c r="B51" s="64" t="s">
        <v>1362</v>
      </c>
      <c r="C51" s="64" t="s">
        <v>1363</v>
      </c>
      <c r="D51" s="64" t="s">
        <v>1368</v>
      </c>
      <c r="E51" s="64" t="s">
        <v>311</v>
      </c>
      <c r="F51" s="64" t="s">
        <v>311</v>
      </c>
      <c r="G51" s="64" t="s">
        <v>68</v>
      </c>
    </row>
    <row r="52" spans="1:7">
      <c r="A52" s="64" t="s">
        <v>1386</v>
      </c>
      <c r="B52" s="64" t="s">
        <v>1362</v>
      </c>
      <c r="C52" s="64" t="s">
        <v>1371</v>
      </c>
      <c r="D52" s="64" t="s">
        <v>1372</v>
      </c>
      <c r="E52" s="64">
        <v>22.98</v>
      </c>
      <c r="F52" s="64" t="s">
        <v>311</v>
      </c>
      <c r="G52" s="64" t="s">
        <v>68</v>
      </c>
    </row>
    <row r="53" spans="1:7">
      <c r="A53" s="64" t="s">
        <v>1387</v>
      </c>
      <c r="B53" s="64" t="s">
        <v>1362</v>
      </c>
      <c r="C53" s="64" t="s">
        <v>1371</v>
      </c>
      <c r="D53" s="64" t="s">
        <v>1372</v>
      </c>
      <c r="E53" s="64">
        <v>23.1</v>
      </c>
      <c r="F53" s="64" t="s">
        <v>311</v>
      </c>
      <c r="G53" s="64" t="s">
        <v>68</v>
      </c>
    </row>
    <row r="54" spans="1:7">
      <c r="A54" s="64" t="s">
        <v>1361</v>
      </c>
      <c r="B54" s="64" t="s">
        <v>1362</v>
      </c>
      <c r="C54" s="64" t="s">
        <v>1363</v>
      </c>
      <c r="D54" s="64" t="s">
        <v>1374</v>
      </c>
      <c r="E54" s="64" t="s">
        <v>311</v>
      </c>
      <c r="F54" s="64" t="s">
        <v>311</v>
      </c>
      <c r="G54" s="64" t="s">
        <v>69</v>
      </c>
    </row>
    <row r="55" spans="1:7">
      <c r="A55" s="64" t="s">
        <v>1366</v>
      </c>
      <c r="B55" s="64" t="s">
        <v>1362</v>
      </c>
      <c r="C55" s="64" t="s">
        <v>1363</v>
      </c>
      <c r="D55" s="64" t="s">
        <v>1374</v>
      </c>
      <c r="E55" s="64" t="s">
        <v>311</v>
      </c>
      <c r="F55" s="64" t="s">
        <v>311</v>
      </c>
      <c r="G55" s="64" t="s">
        <v>69</v>
      </c>
    </row>
    <row r="56" spans="1:7">
      <c r="A56" s="64" t="s">
        <v>1367</v>
      </c>
      <c r="B56" s="64" t="s">
        <v>1362</v>
      </c>
      <c r="C56" s="64" t="s">
        <v>1363</v>
      </c>
      <c r="D56" s="64" t="s">
        <v>1375</v>
      </c>
      <c r="E56" s="64" t="s">
        <v>311</v>
      </c>
      <c r="F56" s="64" t="s">
        <v>311</v>
      </c>
      <c r="G56" s="64" t="s">
        <v>69</v>
      </c>
    </row>
    <row r="57" spans="1:7">
      <c r="A57" s="64" t="s">
        <v>1369</v>
      </c>
      <c r="B57" s="64" t="s">
        <v>1362</v>
      </c>
      <c r="C57" s="64" t="s">
        <v>1363</v>
      </c>
      <c r="D57" s="64" t="s">
        <v>1375</v>
      </c>
      <c r="E57" s="64" t="s">
        <v>311</v>
      </c>
      <c r="F57" s="64" t="s">
        <v>311</v>
      </c>
      <c r="G57" s="64" t="s">
        <v>69</v>
      </c>
    </row>
    <row r="58" spans="1:7">
      <c r="A58" s="64" t="s">
        <v>1370</v>
      </c>
      <c r="B58" s="64" t="s">
        <v>1362</v>
      </c>
      <c r="C58" s="64" t="s">
        <v>1371</v>
      </c>
      <c r="D58" s="64" t="s">
        <v>1379</v>
      </c>
      <c r="E58" s="64">
        <v>26.82</v>
      </c>
      <c r="F58" s="64" t="s">
        <v>311</v>
      </c>
      <c r="G58" s="64" t="s">
        <v>69</v>
      </c>
    </row>
    <row r="59" spans="1:7">
      <c r="A59" s="64" t="s">
        <v>1373</v>
      </c>
      <c r="B59" s="64" t="s">
        <v>1362</v>
      </c>
      <c r="C59" s="64" t="s">
        <v>1371</v>
      </c>
      <c r="D59" s="64" t="s">
        <v>1379</v>
      </c>
      <c r="E59" s="64">
        <v>26.65</v>
      </c>
      <c r="F59" s="64" t="s">
        <v>311</v>
      </c>
      <c r="G59" s="64" t="s">
        <v>69</v>
      </c>
    </row>
    <row r="60" spans="1:7">
      <c r="A60" s="64" t="s">
        <v>1361</v>
      </c>
      <c r="B60" s="64" t="s">
        <v>1362</v>
      </c>
      <c r="C60" s="64" t="s">
        <v>1363</v>
      </c>
      <c r="D60" s="64" t="s">
        <v>1364</v>
      </c>
      <c r="E60" s="64" t="s">
        <v>311</v>
      </c>
      <c r="F60" s="64" t="s">
        <v>311</v>
      </c>
      <c r="G60" s="64" t="s">
        <v>75</v>
      </c>
    </row>
    <row r="61" spans="1:7">
      <c r="A61" s="64" t="s">
        <v>1366</v>
      </c>
      <c r="B61" s="64" t="s">
        <v>1362</v>
      </c>
      <c r="C61" s="64" t="s">
        <v>1363</v>
      </c>
      <c r="D61" s="64" t="s">
        <v>1364</v>
      </c>
      <c r="E61" s="64" t="s">
        <v>311</v>
      </c>
      <c r="F61" s="64" t="s">
        <v>311</v>
      </c>
      <c r="G61" s="64" t="s">
        <v>75</v>
      </c>
    </row>
    <row r="62" spans="1:7">
      <c r="A62" s="64" t="s">
        <v>1367</v>
      </c>
      <c r="B62" s="64" t="s">
        <v>1362</v>
      </c>
      <c r="C62" s="64" t="s">
        <v>1363</v>
      </c>
      <c r="D62" s="64" t="s">
        <v>1368</v>
      </c>
      <c r="E62" s="64" t="s">
        <v>311</v>
      </c>
      <c r="F62" s="64" t="s">
        <v>311</v>
      </c>
      <c r="G62" s="64" t="s">
        <v>75</v>
      </c>
    </row>
    <row r="63" spans="1:7">
      <c r="A63" s="64" t="s">
        <v>1369</v>
      </c>
      <c r="B63" s="64" t="s">
        <v>1362</v>
      </c>
      <c r="C63" s="64" t="s">
        <v>1363</v>
      </c>
      <c r="D63" s="64" t="s">
        <v>1368</v>
      </c>
      <c r="E63" s="64" t="s">
        <v>311</v>
      </c>
      <c r="F63" s="64" t="s">
        <v>311</v>
      </c>
      <c r="G63" s="64" t="s">
        <v>75</v>
      </c>
    </row>
    <row r="64" spans="1:7">
      <c r="A64" s="64" t="s">
        <v>1370</v>
      </c>
      <c r="B64" s="64" t="s">
        <v>1362</v>
      </c>
      <c r="C64" s="64" t="s">
        <v>1371</v>
      </c>
      <c r="D64" s="64" t="s">
        <v>1372</v>
      </c>
      <c r="E64" s="64">
        <v>27.34</v>
      </c>
      <c r="F64" s="64" t="s">
        <v>311</v>
      </c>
      <c r="G64" s="64" t="s">
        <v>75</v>
      </c>
    </row>
    <row r="65" spans="1:7">
      <c r="A65" s="64" t="s">
        <v>1373</v>
      </c>
      <c r="B65" s="64" t="s">
        <v>1362</v>
      </c>
      <c r="C65" s="64" t="s">
        <v>1371</v>
      </c>
      <c r="D65" s="64" t="s">
        <v>1372</v>
      </c>
      <c r="E65" s="64">
        <v>27.23</v>
      </c>
      <c r="F65" s="64" t="s">
        <v>311</v>
      </c>
      <c r="G65" s="64" t="s">
        <v>75</v>
      </c>
    </row>
    <row r="66" spans="1:7">
      <c r="A66" s="64" t="s">
        <v>1361</v>
      </c>
      <c r="B66" s="64" t="s">
        <v>1362</v>
      </c>
      <c r="C66" s="64" t="s">
        <v>1363</v>
      </c>
      <c r="D66" s="64" t="s">
        <v>1374</v>
      </c>
      <c r="E66" s="64" t="s">
        <v>311</v>
      </c>
      <c r="F66" s="64" t="s">
        <v>311</v>
      </c>
      <c r="G66" s="64" t="s">
        <v>81</v>
      </c>
    </row>
    <row r="67" spans="1:7">
      <c r="A67" s="64" t="s">
        <v>1366</v>
      </c>
      <c r="B67" s="64" t="s">
        <v>1362</v>
      </c>
      <c r="C67" s="64" t="s">
        <v>1363</v>
      </c>
      <c r="D67" s="64" t="s">
        <v>1374</v>
      </c>
      <c r="E67" s="64" t="s">
        <v>311</v>
      </c>
      <c r="F67" s="64" t="s">
        <v>311</v>
      </c>
      <c r="G67" s="64" t="s">
        <v>81</v>
      </c>
    </row>
    <row r="68" spans="1:7">
      <c r="A68" s="64" t="s">
        <v>1367</v>
      </c>
      <c r="B68" s="64" t="s">
        <v>1362</v>
      </c>
      <c r="C68" s="64" t="s">
        <v>1363</v>
      </c>
      <c r="D68" s="64" t="s">
        <v>1375</v>
      </c>
      <c r="E68" s="64" t="s">
        <v>311</v>
      </c>
      <c r="F68" s="64" t="s">
        <v>311</v>
      </c>
      <c r="G68" s="64" t="s">
        <v>81</v>
      </c>
    </row>
    <row r="69" spans="1:7">
      <c r="A69" s="64" t="s">
        <v>1369</v>
      </c>
      <c r="B69" s="64" t="s">
        <v>1362</v>
      </c>
      <c r="C69" s="64" t="s">
        <v>1363</v>
      </c>
      <c r="D69" s="64" t="s">
        <v>1375</v>
      </c>
      <c r="E69" s="64" t="s">
        <v>311</v>
      </c>
      <c r="F69" s="64" t="s">
        <v>311</v>
      </c>
      <c r="G69" s="64" t="s">
        <v>81</v>
      </c>
    </row>
    <row r="70" spans="1:7">
      <c r="A70" s="64" t="s">
        <v>1388</v>
      </c>
      <c r="B70" s="64" t="s">
        <v>1362</v>
      </c>
      <c r="C70" s="64" t="s">
        <v>1371</v>
      </c>
      <c r="D70" s="64" t="s">
        <v>1379</v>
      </c>
      <c r="E70" s="64">
        <v>27.51</v>
      </c>
      <c r="F70" s="64" t="s">
        <v>311</v>
      </c>
      <c r="G70" s="64" t="s">
        <v>81</v>
      </c>
    </row>
    <row r="71" spans="1:7">
      <c r="A71" s="64" t="s">
        <v>1389</v>
      </c>
      <c r="B71" s="64" t="s">
        <v>1362</v>
      </c>
      <c r="C71" s="64" t="s">
        <v>1371</v>
      </c>
      <c r="D71" s="64" t="s">
        <v>1379</v>
      </c>
      <c r="E71" s="64">
        <v>27.39</v>
      </c>
      <c r="F71" s="64" t="s">
        <v>311</v>
      </c>
      <c r="G71" s="64" t="s">
        <v>81</v>
      </c>
    </row>
    <row r="72" spans="1:7">
      <c r="A72" s="64" t="s">
        <v>1361</v>
      </c>
      <c r="B72" s="64" t="s">
        <v>1362</v>
      </c>
      <c r="C72" s="64" t="s">
        <v>1363</v>
      </c>
      <c r="D72" s="64" t="s">
        <v>1364</v>
      </c>
      <c r="E72" s="64" t="s">
        <v>311</v>
      </c>
      <c r="F72" s="64" t="s">
        <v>311</v>
      </c>
      <c r="G72" s="64" t="s">
        <v>82</v>
      </c>
    </row>
    <row r="73" spans="1:7">
      <c r="A73" s="64" t="s">
        <v>1366</v>
      </c>
      <c r="B73" s="64" t="s">
        <v>1362</v>
      </c>
      <c r="C73" s="64" t="s">
        <v>1363</v>
      </c>
      <c r="D73" s="64" t="s">
        <v>1364</v>
      </c>
      <c r="E73" s="64" t="s">
        <v>311</v>
      </c>
      <c r="F73" s="64" t="s">
        <v>311</v>
      </c>
      <c r="G73" s="64" t="s">
        <v>82</v>
      </c>
    </row>
    <row r="74" spans="1:7">
      <c r="A74" s="64" t="s">
        <v>1367</v>
      </c>
      <c r="B74" s="64" t="s">
        <v>1362</v>
      </c>
      <c r="C74" s="64" t="s">
        <v>1363</v>
      </c>
      <c r="D74" s="64" t="s">
        <v>1390</v>
      </c>
      <c r="E74" s="64" t="s">
        <v>311</v>
      </c>
      <c r="F74" s="64" t="s">
        <v>311</v>
      </c>
      <c r="G74" s="64" t="s">
        <v>82</v>
      </c>
    </row>
    <row r="75" spans="1:7">
      <c r="A75" s="64" t="s">
        <v>1369</v>
      </c>
      <c r="B75" s="64" t="s">
        <v>1362</v>
      </c>
      <c r="C75" s="64" t="s">
        <v>1363</v>
      </c>
      <c r="D75" s="64" t="s">
        <v>1390</v>
      </c>
      <c r="E75" s="64" t="s">
        <v>311</v>
      </c>
      <c r="F75" s="64" t="s">
        <v>311</v>
      </c>
      <c r="G75" s="64" t="s">
        <v>82</v>
      </c>
    </row>
    <row r="76" spans="1:7">
      <c r="A76" s="64" t="s">
        <v>1370</v>
      </c>
      <c r="B76" s="64" t="s">
        <v>1362</v>
      </c>
      <c r="C76" s="64" t="s">
        <v>1371</v>
      </c>
      <c r="D76" s="64" t="s">
        <v>1391</v>
      </c>
      <c r="E76" s="64">
        <v>28.36</v>
      </c>
      <c r="F76" s="64" t="s">
        <v>311</v>
      </c>
      <c r="G76" s="64" t="s">
        <v>82</v>
      </c>
    </row>
    <row r="77" spans="1:7">
      <c r="A77" s="64" t="s">
        <v>1373</v>
      </c>
      <c r="B77" s="64" t="s">
        <v>1362</v>
      </c>
      <c r="C77" s="64" t="s">
        <v>1371</v>
      </c>
      <c r="D77" s="64" t="s">
        <v>1391</v>
      </c>
      <c r="E77" s="64">
        <v>28.3</v>
      </c>
      <c r="F77" s="64" t="s">
        <v>311</v>
      </c>
      <c r="G77" s="64" t="s">
        <v>82</v>
      </c>
    </row>
    <row r="78" spans="1:7">
      <c r="A78" s="64" t="s">
        <v>1361</v>
      </c>
      <c r="B78" s="64" t="s">
        <v>1362</v>
      </c>
      <c r="C78" s="64" t="s">
        <v>1363</v>
      </c>
      <c r="D78" s="64" t="s">
        <v>1392</v>
      </c>
      <c r="E78" s="64" t="s">
        <v>311</v>
      </c>
      <c r="F78" s="64" t="s">
        <v>311</v>
      </c>
      <c r="G78" s="64" t="s">
        <v>86</v>
      </c>
    </row>
    <row r="79" spans="1:7">
      <c r="A79" s="64" t="s">
        <v>1366</v>
      </c>
      <c r="B79" s="64" t="s">
        <v>1362</v>
      </c>
      <c r="C79" s="64" t="s">
        <v>1363</v>
      </c>
      <c r="D79" s="64" t="s">
        <v>1392</v>
      </c>
      <c r="E79" s="64" t="s">
        <v>311</v>
      </c>
      <c r="F79" s="64" t="s">
        <v>311</v>
      </c>
      <c r="G79" s="64" t="s">
        <v>86</v>
      </c>
    </row>
    <row r="80" spans="1:7">
      <c r="A80" s="64" t="s">
        <v>1367</v>
      </c>
      <c r="B80" s="64" t="s">
        <v>1362</v>
      </c>
      <c r="C80" s="64" t="s">
        <v>1363</v>
      </c>
      <c r="D80" s="64" t="s">
        <v>1390</v>
      </c>
      <c r="E80" s="64" t="s">
        <v>311</v>
      </c>
      <c r="F80" s="64" t="s">
        <v>311</v>
      </c>
      <c r="G80" s="64" t="s">
        <v>86</v>
      </c>
    </row>
    <row r="81" spans="1:7">
      <c r="A81" s="64" t="s">
        <v>1369</v>
      </c>
      <c r="B81" s="64" t="s">
        <v>1362</v>
      </c>
      <c r="C81" s="64" t="s">
        <v>1363</v>
      </c>
      <c r="D81" s="64" t="s">
        <v>1390</v>
      </c>
      <c r="E81" s="64" t="s">
        <v>311</v>
      </c>
      <c r="F81" s="64" t="s">
        <v>311</v>
      </c>
      <c r="G81" s="64" t="s">
        <v>86</v>
      </c>
    </row>
    <row r="82" spans="1:7">
      <c r="A82" s="64" t="s">
        <v>1393</v>
      </c>
      <c r="B82" s="64" t="s">
        <v>1362</v>
      </c>
      <c r="C82" s="64" t="s">
        <v>1371</v>
      </c>
      <c r="D82" s="64" t="s">
        <v>1394</v>
      </c>
      <c r="E82" s="64">
        <v>28.24</v>
      </c>
      <c r="F82" s="64" t="s">
        <v>311</v>
      </c>
      <c r="G82" s="64" t="s">
        <v>86</v>
      </c>
    </row>
    <row r="83" spans="1:7">
      <c r="A83" s="64" t="s">
        <v>1395</v>
      </c>
      <c r="B83" s="64" t="s">
        <v>1362</v>
      </c>
      <c r="C83" s="64" t="s">
        <v>1371</v>
      </c>
      <c r="D83" s="64" t="s">
        <v>1394</v>
      </c>
      <c r="E83" s="64">
        <v>28.27</v>
      </c>
      <c r="F83" s="64" t="s">
        <v>311</v>
      </c>
      <c r="G83" s="64" t="s">
        <v>86</v>
      </c>
    </row>
    <row r="84" spans="1:7">
      <c r="A84" s="64" t="s">
        <v>1384</v>
      </c>
      <c r="B84" s="64" t="s">
        <v>1362</v>
      </c>
      <c r="C84" s="64" t="s">
        <v>1371</v>
      </c>
      <c r="D84" s="64" t="s">
        <v>1379</v>
      </c>
      <c r="E84" s="64">
        <v>23.94</v>
      </c>
      <c r="F84" s="64" t="s">
        <v>311</v>
      </c>
      <c r="G84" s="64" t="s">
        <v>83</v>
      </c>
    </row>
    <row r="85" spans="1:7">
      <c r="A85" s="64" t="s">
        <v>1385</v>
      </c>
      <c r="B85" s="64" t="s">
        <v>1362</v>
      </c>
      <c r="C85" s="64" t="s">
        <v>1371</v>
      </c>
      <c r="D85" s="64" t="s">
        <v>1379</v>
      </c>
      <c r="E85" s="64">
        <v>23.9</v>
      </c>
      <c r="F85" s="64" t="s">
        <v>311</v>
      </c>
      <c r="G85" s="64" t="s">
        <v>83</v>
      </c>
    </row>
    <row r="86" spans="1:7">
      <c r="A86" s="64" t="s">
        <v>1361</v>
      </c>
      <c r="B86" s="64" t="s">
        <v>1362</v>
      </c>
      <c r="C86" s="64" t="s">
        <v>1363</v>
      </c>
      <c r="D86" s="64" t="s">
        <v>1364</v>
      </c>
      <c r="E86" s="64" t="s">
        <v>311</v>
      </c>
      <c r="F86" s="64" t="s">
        <v>311</v>
      </c>
      <c r="G86" s="64" t="s">
        <v>88</v>
      </c>
    </row>
    <row r="87" spans="1:7">
      <c r="A87" s="64" t="s">
        <v>1366</v>
      </c>
      <c r="B87" s="64" t="s">
        <v>1362</v>
      </c>
      <c r="C87" s="64" t="s">
        <v>1363</v>
      </c>
      <c r="D87" s="64" t="s">
        <v>1364</v>
      </c>
      <c r="E87" s="64" t="s">
        <v>311</v>
      </c>
      <c r="F87" s="64" t="s">
        <v>311</v>
      </c>
      <c r="G87" s="64" t="s">
        <v>88</v>
      </c>
    </row>
    <row r="88" spans="1:7">
      <c r="A88" s="64" t="s">
        <v>1367</v>
      </c>
      <c r="B88" s="64" t="s">
        <v>1362</v>
      </c>
      <c r="C88" s="64" t="s">
        <v>1363</v>
      </c>
      <c r="D88" s="64" t="s">
        <v>1368</v>
      </c>
      <c r="E88" s="64" t="s">
        <v>311</v>
      </c>
      <c r="F88" s="64" t="s">
        <v>311</v>
      </c>
      <c r="G88" s="64" t="s">
        <v>88</v>
      </c>
    </row>
    <row r="89" spans="1:7">
      <c r="A89" s="64" t="s">
        <v>1369</v>
      </c>
      <c r="B89" s="64" t="s">
        <v>1362</v>
      </c>
      <c r="C89" s="64" t="s">
        <v>1363</v>
      </c>
      <c r="D89" s="64" t="s">
        <v>1368</v>
      </c>
      <c r="E89" s="64" t="s">
        <v>311</v>
      </c>
      <c r="F89" s="64" t="s">
        <v>311</v>
      </c>
      <c r="G89" s="64" t="s">
        <v>88</v>
      </c>
    </row>
    <row r="90" spans="1:7">
      <c r="A90" s="64" t="s">
        <v>1370</v>
      </c>
      <c r="B90" s="64" t="s">
        <v>1362</v>
      </c>
      <c r="C90" s="64" t="s">
        <v>1371</v>
      </c>
      <c r="D90" s="64" t="s">
        <v>1372</v>
      </c>
      <c r="E90" s="64">
        <v>28.21</v>
      </c>
      <c r="F90" s="64" t="s">
        <v>311</v>
      </c>
      <c r="G90" s="64" t="s">
        <v>88</v>
      </c>
    </row>
    <row r="91" spans="1:7">
      <c r="A91" s="64" t="s">
        <v>1373</v>
      </c>
      <c r="B91" s="64" t="s">
        <v>1362</v>
      </c>
      <c r="C91" s="64" t="s">
        <v>1371</v>
      </c>
      <c r="D91" s="64" t="s">
        <v>1372</v>
      </c>
      <c r="E91" s="64">
        <v>28.04</v>
      </c>
      <c r="F91" s="64" t="s">
        <v>311</v>
      </c>
      <c r="G91" s="64" t="s">
        <v>88</v>
      </c>
    </row>
    <row r="92" spans="1:7">
      <c r="A92" s="64" t="s">
        <v>1361</v>
      </c>
      <c r="B92" s="64" t="s">
        <v>1362</v>
      </c>
      <c r="C92" s="64" t="s">
        <v>1363</v>
      </c>
      <c r="D92" s="64" t="s">
        <v>1396</v>
      </c>
      <c r="E92" s="64" t="s">
        <v>311</v>
      </c>
      <c r="F92" s="64" t="s">
        <v>311</v>
      </c>
      <c r="G92" s="64" t="s">
        <v>97</v>
      </c>
    </row>
    <row r="93" spans="1:7">
      <c r="A93" s="64" t="s">
        <v>1366</v>
      </c>
      <c r="B93" s="64" t="s">
        <v>1362</v>
      </c>
      <c r="C93" s="64" t="s">
        <v>1363</v>
      </c>
      <c r="D93" s="64" t="s">
        <v>1396</v>
      </c>
      <c r="E93" s="64" t="s">
        <v>311</v>
      </c>
      <c r="F93" s="64" t="s">
        <v>311</v>
      </c>
      <c r="G93" s="64" t="s">
        <v>97</v>
      </c>
    </row>
    <row r="94" spans="1:7">
      <c r="A94" s="64" t="s">
        <v>1367</v>
      </c>
      <c r="B94" s="64" t="s">
        <v>1362</v>
      </c>
      <c r="C94" s="64" t="s">
        <v>1363</v>
      </c>
      <c r="D94" s="64" t="s">
        <v>1397</v>
      </c>
      <c r="E94" s="64" t="s">
        <v>311</v>
      </c>
      <c r="F94" s="64" t="s">
        <v>311</v>
      </c>
      <c r="G94" s="64" t="s">
        <v>97</v>
      </c>
    </row>
    <row r="95" spans="1:7">
      <c r="A95" s="64" t="s">
        <v>1369</v>
      </c>
      <c r="B95" s="64" t="s">
        <v>1362</v>
      </c>
      <c r="C95" s="64" t="s">
        <v>1363</v>
      </c>
      <c r="D95" s="64" t="s">
        <v>1397</v>
      </c>
      <c r="E95" s="64" t="s">
        <v>311</v>
      </c>
      <c r="F95" s="64" t="s">
        <v>311</v>
      </c>
      <c r="G95" s="64" t="s">
        <v>97</v>
      </c>
    </row>
    <row r="96" spans="1:7">
      <c r="A96" s="64" t="s">
        <v>1398</v>
      </c>
      <c r="B96" s="64" t="s">
        <v>1362</v>
      </c>
      <c r="C96" s="64" t="s">
        <v>1363</v>
      </c>
      <c r="D96" s="64" t="s">
        <v>1399</v>
      </c>
      <c r="E96" s="64" t="s">
        <v>311</v>
      </c>
      <c r="F96" s="64" t="s">
        <v>311</v>
      </c>
      <c r="G96" s="64" t="s">
        <v>97</v>
      </c>
    </row>
    <row r="97" spans="1:7">
      <c r="A97" s="64" t="s">
        <v>1400</v>
      </c>
      <c r="B97" s="64" t="s">
        <v>1362</v>
      </c>
      <c r="C97" s="64" t="s">
        <v>1363</v>
      </c>
      <c r="D97" s="64" t="s">
        <v>1399</v>
      </c>
      <c r="E97" s="64" t="s">
        <v>311</v>
      </c>
      <c r="F97" s="64" t="s">
        <v>311</v>
      </c>
      <c r="G97" s="64" t="s">
        <v>97</v>
      </c>
    </row>
    <row r="98" spans="1:7">
      <c r="A98" s="64" t="s">
        <v>1401</v>
      </c>
      <c r="B98" s="64" t="s">
        <v>1362</v>
      </c>
      <c r="C98" s="64" t="s">
        <v>1363</v>
      </c>
      <c r="D98" s="64" t="s">
        <v>1402</v>
      </c>
      <c r="E98" s="64" t="s">
        <v>311</v>
      </c>
      <c r="F98" s="64" t="s">
        <v>311</v>
      </c>
      <c r="G98" s="64" t="s">
        <v>97</v>
      </c>
    </row>
    <row r="99" spans="1:7">
      <c r="A99" s="64" t="s">
        <v>1403</v>
      </c>
      <c r="B99" s="64" t="s">
        <v>1362</v>
      </c>
      <c r="C99" s="64" t="s">
        <v>1363</v>
      </c>
      <c r="D99" s="64" t="s">
        <v>1402</v>
      </c>
      <c r="E99" s="64" t="s">
        <v>311</v>
      </c>
      <c r="F99" s="64" t="s">
        <v>311</v>
      </c>
      <c r="G99" s="64" t="s">
        <v>97</v>
      </c>
    </row>
    <row r="100" spans="1:7">
      <c r="A100" s="64" t="s">
        <v>1404</v>
      </c>
      <c r="B100" s="64" t="s">
        <v>1362</v>
      </c>
      <c r="C100" s="64" t="s">
        <v>1363</v>
      </c>
      <c r="D100" s="64" t="s">
        <v>1405</v>
      </c>
      <c r="E100" s="64" t="s">
        <v>311</v>
      </c>
      <c r="F100" s="64" t="s">
        <v>311</v>
      </c>
      <c r="G100" s="64" t="s">
        <v>97</v>
      </c>
    </row>
    <row r="101" spans="1:7">
      <c r="A101" s="64" t="s">
        <v>1406</v>
      </c>
      <c r="B101" s="64" t="s">
        <v>1362</v>
      </c>
      <c r="C101" s="64" t="s">
        <v>1363</v>
      </c>
      <c r="D101" s="64" t="s">
        <v>1405</v>
      </c>
      <c r="E101" s="64" t="s">
        <v>311</v>
      </c>
      <c r="F101" s="64" t="s">
        <v>311</v>
      </c>
      <c r="G101" s="64" t="s">
        <v>97</v>
      </c>
    </row>
    <row r="102" spans="1:7">
      <c r="A102" s="64" t="s">
        <v>1407</v>
      </c>
      <c r="B102" s="64" t="s">
        <v>1362</v>
      </c>
      <c r="C102" s="64" t="s">
        <v>1363</v>
      </c>
      <c r="D102" s="64" t="s">
        <v>1408</v>
      </c>
      <c r="E102" s="64" t="s">
        <v>311</v>
      </c>
      <c r="F102" s="64" t="s">
        <v>311</v>
      </c>
      <c r="G102" s="64" t="s">
        <v>97</v>
      </c>
    </row>
    <row r="103" spans="1:7">
      <c r="A103" s="64" t="s">
        <v>1409</v>
      </c>
      <c r="B103" s="64" t="s">
        <v>1362</v>
      </c>
      <c r="C103" s="64" t="s">
        <v>1363</v>
      </c>
      <c r="D103" s="64" t="s">
        <v>1408</v>
      </c>
      <c r="E103" s="64" t="s">
        <v>311</v>
      </c>
      <c r="F103" s="64" t="s">
        <v>311</v>
      </c>
      <c r="G103" s="64" t="s">
        <v>97</v>
      </c>
    </row>
    <row r="104" spans="1:7">
      <c r="A104" s="64" t="s">
        <v>1410</v>
      </c>
      <c r="B104" s="64" t="s">
        <v>1362</v>
      </c>
      <c r="C104" s="64" t="s">
        <v>1363</v>
      </c>
      <c r="D104" s="64" t="s">
        <v>1411</v>
      </c>
      <c r="E104" s="64" t="s">
        <v>311</v>
      </c>
      <c r="F104" s="64" t="s">
        <v>311</v>
      </c>
      <c r="G104" s="64" t="s">
        <v>97</v>
      </c>
    </row>
    <row r="105" spans="1:7">
      <c r="A105" s="64" t="s">
        <v>1412</v>
      </c>
      <c r="B105" s="64" t="s">
        <v>1362</v>
      </c>
      <c r="C105" s="64" t="s">
        <v>1363</v>
      </c>
      <c r="D105" s="64" t="s">
        <v>1411</v>
      </c>
      <c r="E105" s="64">
        <v>37.51</v>
      </c>
      <c r="F105" s="64" t="s">
        <v>311</v>
      </c>
      <c r="G105" s="64" t="s">
        <v>97</v>
      </c>
    </row>
    <row r="106" spans="1:7">
      <c r="A106" s="64" t="s">
        <v>1413</v>
      </c>
      <c r="B106" s="64" t="s">
        <v>1362</v>
      </c>
      <c r="C106" s="64" t="s">
        <v>1363</v>
      </c>
      <c r="D106" s="64" t="s">
        <v>1414</v>
      </c>
      <c r="E106" s="64" t="s">
        <v>311</v>
      </c>
      <c r="F106" s="64" t="s">
        <v>311</v>
      </c>
      <c r="G106" s="64" t="s">
        <v>97</v>
      </c>
    </row>
    <row r="107" spans="1:7">
      <c r="A107" s="64" t="s">
        <v>1415</v>
      </c>
      <c r="B107" s="64" t="s">
        <v>1362</v>
      </c>
      <c r="C107" s="64" t="s">
        <v>1363</v>
      </c>
      <c r="D107" s="64" t="s">
        <v>1414</v>
      </c>
      <c r="E107" s="64" t="s">
        <v>311</v>
      </c>
      <c r="F107" s="64" t="s">
        <v>311</v>
      </c>
      <c r="G107" s="64" t="s">
        <v>97</v>
      </c>
    </row>
    <row r="108" spans="1:7">
      <c r="A108" s="64" t="s">
        <v>1416</v>
      </c>
      <c r="B108" s="64" t="s">
        <v>1362</v>
      </c>
      <c r="C108" s="64" t="s">
        <v>1371</v>
      </c>
      <c r="D108" s="64" t="s">
        <v>1417</v>
      </c>
      <c r="E108" s="64">
        <v>27.47</v>
      </c>
      <c r="F108" s="64" t="s">
        <v>311</v>
      </c>
      <c r="G108" s="64" t="s">
        <v>97</v>
      </c>
    </row>
    <row r="109" spans="1:7">
      <c r="A109" s="64" t="s">
        <v>1418</v>
      </c>
      <c r="B109" s="64" t="s">
        <v>1362</v>
      </c>
      <c r="C109" s="64" t="s">
        <v>1371</v>
      </c>
      <c r="D109" s="64" t="s">
        <v>1417</v>
      </c>
      <c r="E109" s="64">
        <v>27.28</v>
      </c>
      <c r="F109" s="64" t="s">
        <v>311</v>
      </c>
      <c r="G109" s="64" t="s">
        <v>97</v>
      </c>
    </row>
    <row r="110" spans="1:7">
      <c r="A110" s="64" t="s">
        <v>1419</v>
      </c>
      <c r="B110" s="64" t="s">
        <v>1362</v>
      </c>
      <c r="C110" s="64" t="s">
        <v>1363</v>
      </c>
      <c r="D110" s="64" t="s">
        <v>1420</v>
      </c>
      <c r="E110" s="64" t="s">
        <v>311</v>
      </c>
      <c r="F110" s="64" t="s">
        <v>311</v>
      </c>
      <c r="G110" s="64" t="s">
        <v>97</v>
      </c>
    </row>
    <row r="111" spans="1:7">
      <c r="A111" s="64" t="s">
        <v>1421</v>
      </c>
      <c r="B111" s="64" t="s">
        <v>1362</v>
      </c>
      <c r="C111" s="64" t="s">
        <v>1363</v>
      </c>
      <c r="D111" s="64" t="s">
        <v>1420</v>
      </c>
      <c r="E111" s="64" t="s">
        <v>311</v>
      </c>
      <c r="F111" s="64" t="s">
        <v>311</v>
      </c>
      <c r="G111" s="64" t="s">
        <v>97</v>
      </c>
    </row>
    <row r="112" spans="1:7">
      <c r="A112" s="64" t="s">
        <v>1422</v>
      </c>
      <c r="B112" s="64" t="s">
        <v>1362</v>
      </c>
      <c r="C112" s="64" t="s">
        <v>1363</v>
      </c>
      <c r="D112" s="64" t="s">
        <v>1423</v>
      </c>
      <c r="E112" s="64" t="s">
        <v>311</v>
      </c>
      <c r="F112" s="64" t="s">
        <v>311</v>
      </c>
      <c r="G112" s="64" t="s">
        <v>97</v>
      </c>
    </row>
    <row r="113" spans="1:7">
      <c r="A113" s="64" t="s">
        <v>1424</v>
      </c>
      <c r="B113" s="64" t="s">
        <v>1362</v>
      </c>
      <c r="C113" s="64" t="s">
        <v>1363</v>
      </c>
      <c r="D113" s="64" t="s">
        <v>1423</v>
      </c>
      <c r="E113" s="64" t="s">
        <v>311</v>
      </c>
      <c r="F113" s="64" t="s">
        <v>311</v>
      </c>
      <c r="G113" s="64" t="s">
        <v>97</v>
      </c>
    </row>
    <row r="114" spans="1:7">
      <c r="A114" s="64" t="s">
        <v>1361</v>
      </c>
      <c r="B114" s="64" t="s">
        <v>1362</v>
      </c>
      <c r="C114" s="64" t="s">
        <v>1363</v>
      </c>
      <c r="D114" s="64" t="s">
        <v>1425</v>
      </c>
      <c r="E114" s="64" t="s">
        <v>311</v>
      </c>
      <c r="F114" s="64" t="s">
        <v>311</v>
      </c>
      <c r="G114" s="64" t="s">
        <v>100</v>
      </c>
    </row>
    <row r="115" spans="1:7">
      <c r="A115" s="64" t="s">
        <v>1366</v>
      </c>
      <c r="B115" s="64" t="s">
        <v>1362</v>
      </c>
      <c r="C115" s="64" t="s">
        <v>1363</v>
      </c>
      <c r="D115" s="64" t="s">
        <v>1425</v>
      </c>
      <c r="E115" s="64" t="s">
        <v>311</v>
      </c>
      <c r="F115" s="64" t="s">
        <v>311</v>
      </c>
      <c r="G115" s="64" t="s">
        <v>100</v>
      </c>
    </row>
    <row r="116" spans="1:7">
      <c r="A116" s="64" t="s">
        <v>1367</v>
      </c>
      <c r="B116" s="64" t="s">
        <v>1362</v>
      </c>
      <c r="C116" s="64" t="s">
        <v>1363</v>
      </c>
      <c r="D116" s="64" t="s">
        <v>1426</v>
      </c>
      <c r="E116" s="64" t="s">
        <v>311</v>
      </c>
      <c r="F116" s="64" t="s">
        <v>311</v>
      </c>
      <c r="G116" s="64" t="s">
        <v>100</v>
      </c>
    </row>
    <row r="117" spans="1:7">
      <c r="A117" s="64" t="s">
        <v>1369</v>
      </c>
      <c r="B117" s="64" t="s">
        <v>1362</v>
      </c>
      <c r="C117" s="64" t="s">
        <v>1363</v>
      </c>
      <c r="D117" s="64" t="s">
        <v>1426</v>
      </c>
      <c r="E117" s="64" t="s">
        <v>311</v>
      </c>
      <c r="F117" s="64" t="s">
        <v>311</v>
      </c>
      <c r="G117" s="64" t="s">
        <v>100</v>
      </c>
    </row>
    <row r="118" spans="1:7">
      <c r="A118" s="64" t="s">
        <v>1398</v>
      </c>
      <c r="B118" s="64" t="s">
        <v>1362</v>
      </c>
      <c r="C118" s="64" t="s">
        <v>1363</v>
      </c>
      <c r="D118" s="64" t="s">
        <v>1427</v>
      </c>
      <c r="E118" s="64" t="s">
        <v>311</v>
      </c>
      <c r="F118" s="64" t="s">
        <v>311</v>
      </c>
      <c r="G118" s="64" t="s">
        <v>100</v>
      </c>
    </row>
    <row r="119" spans="1:7">
      <c r="A119" s="64" t="s">
        <v>1400</v>
      </c>
      <c r="B119" s="64" t="s">
        <v>1362</v>
      </c>
      <c r="C119" s="64" t="s">
        <v>1363</v>
      </c>
      <c r="D119" s="64" t="s">
        <v>1427</v>
      </c>
      <c r="E119" s="64" t="s">
        <v>311</v>
      </c>
      <c r="F119" s="64" t="s">
        <v>311</v>
      </c>
      <c r="G119" s="64" t="s">
        <v>100</v>
      </c>
    </row>
    <row r="120" spans="1:7">
      <c r="A120" s="64" t="s">
        <v>1401</v>
      </c>
      <c r="B120" s="64" t="s">
        <v>1362</v>
      </c>
      <c r="C120" s="64" t="s">
        <v>1363</v>
      </c>
      <c r="D120" s="64" t="s">
        <v>1428</v>
      </c>
      <c r="E120" s="64" t="s">
        <v>311</v>
      </c>
      <c r="F120" s="64" t="s">
        <v>311</v>
      </c>
      <c r="G120" s="64" t="s">
        <v>100</v>
      </c>
    </row>
    <row r="121" spans="1:7">
      <c r="A121" s="64" t="s">
        <v>1403</v>
      </c>
      <c r="B121" s="64" t="s">
        <v>1362</v>
      </c>
      <c r="C121" s="64" t="s">
        <v>1363</v>
      </c>
      <c r="D121" s="64" t="s">
        <v>1428</v>
      </c>
      <c r="E121" s="64" t="s">
        <v>311</v>
      </c>
      <c r="F121" s="64" t="s">
        <v>311</v>
      </c>
      <c r="G121" s="64" t="s">
        <v>100</v>
      </c>
    </row>
    <row r="122" spans="1:7">
      <c r="A122" s="64" t="s">
        <v>1404</v>
      </c>
      <c r="B122" s="64" t="s">
        <v>1362</v>
      </c>
      <c r="C122" s="64" t="s">
        <v>1363</v>
      </c>
      <c r="D122" s="64" t="s">
        <v>1429</v>
      </c>
      <c r="E122" s="64" t="s">
        <v>311</v>
      </c>
      <c r="F122" s="64" t="s">
        <v>311</v>
      </c>
      <c r="G122" s="64" t="s">
        <v>100</v>
      </c>
    </row>
    <row r="123" spans="1:7">
      <c r="A123" s="64" t="s">
        <v>1406</v>
      </c>
      <c r="B123" s="64" t="s">
        <v>1362</v>
      </c>
      <c r="C123" s="64" t="s">
        <v>1363</v>
      </c>
      <c r="D123" s="64" t="s">
        <v>1429</v>
      </c>
      <c r="E123" s="64" t="s">
        <v>311</v>
      </c>
      <c r="F123" s="64" t="s">
        <v>311</v>
      </c>
      <c r="G123" s="64" t="s">
        <v>100</v>
      </c>
    </row>
    <row r="124" spans="1:7">
      <c r="A124" s="64" t="s">
        <v>1407</v>
      </c>
      <c r="B124" s="64" t="s">
        <v>1362</v>
      </c>
      <c r="C124" s="64" t="s">
        <v>1363</v>
      </c>
      <c r="D124" s="64" t="s">
        <v>1430</v>
      </c>
      <c r="E124" s="64" t="s">
        <v>311</v>
      </c>
      <c r="F124" s="64" t="s">
        <v>311</v>
      </c>
      <c r="G124" s="64" t="s">
        <v>100</v>
      </c>
    </row>
    <row r="125" spans="1:7">
      <c r="A125" s="64" t="s">
        <v>1409</v>
      </c>
      <c r="B125" s="64" t="s">
        <v>1362</v>
      </c>
      <c r="C125" s="64" t="s">
        <v>1363</v>
      </c>
      <c r="D125" s="64" t="s">
        <v>1430</v>
      </c>
      <c r="E125" s="64" t="s">
        <v>311</v>
      </c>
      <c r="F125" s="64" t="s">
        <v>311</v>
      </c>
      <c r="G125" s="64" t="s">
        <v>100</v>
      </c>
    </row>
    <row r="126" spans="1:7">
      <c r="A126" s="64" t="s">
        <v>1419</v>
      </c>
      <c r="B126" s="64" t="s">
        <v>1362</v>
      </c>
      <c r="C126" s="64" t="s">
        <v>1363</v>
      </c>
      <c r="D126" s="64" t="s">
        <v>1431</v>
      </c>
      <c r="E126" s="64" t="s">
        <v>311</v>
      </c>
      <c r="F126" s="64" t="s">
        <v>311</v>
      </c>
      <c r="G126" s="64" t="s">
        <v>100</v>
      </c>
    </row>
    <row r="127" spans="1:7">
      <c r="A127" s="64" t="s">
        <v>1421</v>
      </c>
      <c r="B127" s="64" t="s">
        <v>1362</v>
      </c>
      <c r="C127" s="64" t="s">
        <v>1363</v>
      </c>
      <c r="D127" s="64" t="s">
        <v>1431</v>
      </c>
      <c r="E127" s="64" t="s">
        <v>311</v>
      </c>
      <c r="F127" s="64" t="s">
        <v>311</v>
      </c>
      <c r="G127" s="64" t="s">
        <v>100</v>
      </c>
    </row>
    <row r="128" spans="1:7">
      <c r="A128" s="64" t="s">
        <v>1422</v>
      </c>
      <c r="B128" s="64" t="s">
        <v>1362</v>
      </c>
      <c r="C128" s="64" t="s">
        <v>1363</v>
      </c>
      <c r="D128" s="64" t="s">
        <v>1432</v>
      </c>
      <c r="E128" s="64" t="s">
        <v>311</v>
      </c>
      <c r="F128" s="64" t="s">
        <v>311</v>
      </c>
      <c r="G128" s="64" t="s">
        <v>100</v>
      </c>
    </row>
    <row r="129" spans="1:7">
      <c r="A129" s="64" t="s">
        <v>1424</v>
      </c>
      <c r="B129" s="64" t="s">
        <v>1362</v>
      </c>
      <c r="C129" s="64" t="s">
        <v>1363</v>
      </c>
      <c r="D129" s="64" t="s">
        <v>1432</v>
      </c>
      <c r="E129" s="64" t="s">
        <v>311</v>
      </c>
      <c r="F129" s="64" t="s">
        <v>311</v>
      </c>
      <c r="G129" s="64" t="s">
        <v>100</v>
      </c>
    </row>
    <row r="130" spans="1:7">
      <c r="A130" s="64" t="s">
        <v>1393</v>
      </c>
      <c r="B130" s="64" t="s">
        <v>1362</v>
      </c>
      <c r="C130" s="64" t="s">
        <v>1363</v>
      </c>
      <c r="D130" s="64" t="s">
        <v>1433</v>
      </c>
      <c r="E130" s="64" t="s">
        <v>311</v>
      </c>
      <c r="F130" s="64" t="s">
        <v>311</v>
      </c>
      <c r="G130" s="64" t="s">
        <v>100</v>
      </c>
    </row>
    <row r="131" spans="1:7">
      <c r="A131" s="64" t="s">
        <v>1395</v>
      </c>
      <c r="B131" s="64" t="s">
        <v>1362</v>
      </c>
      <c r="C131" s="64" t="s">
        <v>1363</v>
      </c>
      <c r="D131" s="64" t="s">
        <v>1433</v>
      </c>
      <c r="E131" s="64" t="s">
        <v>311</v>
      </c>
      <c r="F131" s="64" t="s">
        <v>311</v>
      </c>
      <c r="G131" s="64" t="s">
        <v>100</v>
      </c>
    </row>
    <row r="132" spans="1:7">
      <c r="A132" s="64" t="s">
        <v>1434</v>
      </c>
      <c r="B132" s="64" t="s">
        <v>1362</v>
      </c>
      <c r="C132" s="64" t="s">
        <v>1363</v>
      </c>
      <c r="D132" s="64" t="s">
        <v>1435</v>
      </c>
      <c r="E132" s="64" t="s">
        <v>311</v>
      </c>
      <c r="F132" s="64" t="s">
        <v>311</v>
      </c>
      <c r="G132" s="64" t="s">
        <v>100</v>
      </c>
    </row>
    <row r="133" spans="1:7">
      <c r="A133" s="64" t="s">
        <v>1436</v>
      </c>
      <c r="B133" s="64" t="s">
        <v>1362</v>
      </c>
      <c r="C133" s="64" t="s">
        <v>1363</v>
      </c>
      <c r="D133" s="64" t="s">
        <v>1435</v>
      </c>
      <c r="E133" s="64" t="s">
        <v>311</v>
      </c>
      <c r="F133" s="64" t="s">
        <v>311</v>
      </c>
      <c r="G133" s="64" t="s">
        <v>100</v>
      </c>
    </row>
    <row r="134" spans="1:7">
      <c r="A134" s="64" t="s">
        <v>1388</v>
      </c>
      <c r="B134" s="64" t="s">
        <v>1362</v>
      </c>
      <c r="C134" s="64" t="s">
        <v>1371</v>
      </c>
      <c r="D134" s="64" t="s">
        <v>1417</v>
      </c>
      <c r="E134" s="64">
        <v>23.63</v>
      </c>
      <c r="F134" s="64" t="s">
        <v>311</v>
      </c>
      <c r="G134" s="64" t="s">
        <v>100</v>
      </c>
    </row>
    <row r="135" spans="1:7">
      <c r="A135" s="64" t="s">
        <v>1389</v>
      </c>
      <c r="B135" s="64" t="s">
        <v>1362</v>
      </c>
      <c r="C135" s="64" t="s">
        <v>1371</v>
      </c>
      <c r="D135" s="64" t="s">
        <v>1417</v>
      </c>
      <c r="E135" s="64">
        <v>23.3</v>
      </c>
      <c r="F135" s="64" t="s">
        <v>311</v>
      </c>
      <c r="G135" s="64" t="s">
        <v>100</v>
      </c>
    </row>
    <row r="136" spans="1:7">
      <c r="A136" s="64" t="s">
        <v>1361</v>
      </c>
      <c r="B136" s="64" t="s">
        <v>1362</v>
      </c>
      <c r="C136" s="64" t="s">
        <v>1363</v>
      </c>
      <c r="D136" s="64" t="s">
        <v>1437</v>
      </c>
      <c r="E136" s="64" t="s">
        <v>311</v>
      </c>
      <c r="F136" s="64" t="s">
        <v>311</v>
      </c>
      <c r="G136" s="64" t="s">
        <v>112</v>
      </c>
    </row>
    <row r="137" spans="1:7">
      <c r="A137" s="64" t="s">
        <v>1366</v>
      </c>
      <c r="B137" s="64" t="s">
        <v>1362</v>
      </c>
      <c r="C137" s="64" t="s">
        <v>1363</v>
      </c>
      <c r="D137" s="64" t="s">
        <v>1437</v>
      </c>
      <c r="E137" s="64" t="s">
        <v>311</v>
      </c>
      <c r="F137" s="64" t="s">
        <v>311</v>
      </c>
      <c r="G137" s="64" t="s">
        <v>112</v>
      </c>
    </row>
    <row r="138" spans="1:7">
      <c r="A138" s="64" t="s">
        <v>1367</v>
      </c>
      <c r="B138" s="64" t="s">
        <v>1362</v>
      </c>
      <c r="C138" s="64" t="s">
        <v>1363</v>
      </c>
      <c r="D138" s="64" t="s">
        <v>1438</v>
      </c>
      <c r="E138" s="64" t="s">
        <v>311</v>
      </c>
      <c r="F138" s="64" t="s">
        <v>311</v>
      </c>
      <c r="G138" s="64" t="s">
        <v>112</v>
      </c>
    </row>
    <row r="139" spans="1:7">
      <c r="A139" s="64" t="s">
        <v>1369</v>
      </c>
      <c r="B139" s="64" t="s">
        <v>1362</v>
      </c>
      <c r="C139" s="64" t="s">
        <v>1363</v>
      </c>
      <c r="D139" s="64" t="s">
        <v>1438</v>
      </c>
      <c r="E139" s="64" t="s">
        <v>311</v>
      </c>
      <c r="F139" s="64" t="s">
        <v>311</v>
      </c>
      <c r="G139" s="64" t="s">
        <v>112</v>
      </c>
    </row>
    <row r="140" spans="1:7">
      <c r="A140" s="64" t="s">
        <v>1398</v>
      </c>
      <c r="B140" s="64" t="s">
        <v>1362</v>
      </c>
      <c r="C140" s="64" t="s">
        <v>1363</v>
      </c>
      <c r="D140" s="64" t="s">
        <v>1439</v>
      </c>
      <c r="E140" s="64" t="s">
        <v>311</v>
      </c>
      <c r="F140" s="64" t="s">
        <v>311</v>
      </c>
      <c r="G140" s="64" t="s">
        <v>112</v>
      </c>
    </row>
    <row r="141" spans="1:7">
      <c r="A141" s="64" t="s">
        <v>1400</v>
      </c>
      <c r="B141" s="64" t="s">
        <v>1362</v>
      </c>
      <c r="C141" s="64" t="s">
        <v>1363</v>
      </c>
      <c r="D141" s="64" t="s">
        <v>1439</v>
      </c>
      <c r="E141" s="64" t="s">
        <v>311</v>
      </c>
      <c r="F141" s="64" t="s">
        <v>311</v>
      </c>
      <c r="G141" s="64" t="s">
        <v>112</v>
      </c>
    </row>
    <row r="142" spans="1:7">
      <c r="A142" s="64" t="s">
        <v>1401</v>
      </c>
      <c r="B142" s="64" t="s">
        <v>1362</v>
      </c>
      <c r="C142" s="64" t="s">
        <v>1363</v>
      </c>
      <c r="D142" s="64" t="s">
        <v>1440</v>
      </c>
      <c r="E142" s="64" t="s">
        <v>311</v>
      </c>
      <c r="F142" s="64" t="s">
        <v>311</v>
      </c>
      <c r="G142" s="64" t="s">
        <v>112</v>
      </c>
    </row>
    <row r="143" spans="1:7">
      <c r="A143" s="64" t="s">
        <v>1403</v>
      </c>
      <c r="B143" s="64" t="s">
        <v>1362</v>
      </c>
      <c r="C143" s="64" t="s">
        <v>1363</v>
      </c>
      <c r="D143" s="64" t="s">
        <v>1440</v>
      </c>
      <c r="E143" s="64" t="s">
        <v>311</v>
      </c>
      <c r="F143" s="64" t="s">
        <v>311</v>
      </c>
      <c r="G143" s="64" t="s">
        <v>112</v>
      </c>
    </row>
    <row r="144" spans="1:7">
      <c r="A144" s="64" t="s">
        <v>1404</v>
      </c>
      <c r="B144" s="64" t="s">
        <v>1362</v>
      </c>
      <c r="C144" s="64" t="s">
        <v>1363</v>
      </c>
      <c r="D144" s="64" t="s">
        <v>1441</v>
      </c>
      <c r="E144" s="64" t="s">
        <v>311</v>
      </c>
      <c r="F144" s="64" t="s">
        <v>311</v>
      </c>
      <c r="G144" s="64" t="s">
        <v>112</v>
      </c>
    </row>
    <row r="145" spans="1:7">
      <c r="A145" s="64" t="s">
        <v>1406</v>
      </c>
      <c r="B145" s="64" t="s">
        <v>1362</v>
      </c>
      <c r="C145" s="64" t="s">
        <v>1363</v>
      </c>
      <c r="D145" s="64" t="s">
        <v>1441</v>
      </c>
      <c r="E145" s="64" t="s">
        <v>311</v>
      </c>
      <c r="F145" s="64" t="s">
        <v>311</v>
      </c>
      <c r="G145" s="64" t="s">
        <v>112</v>
      </c>
    </row>
    <row r="146" spans="1:7">
      <c r="A146" s="64" t="s">
        <v>1407</v>
      </c>
      <c r="B146" s="64" t="s">
        <v>1362</v>
      </c>
      <c r="C146" s="64" t="s">
        <v>1363</v>
      </c>
      <c r="D146" s="64" t="s">
        <v>1442</v>
      </c>
      <c r="E146" s="64" t="s">
        <v>311</v>
      </c>
      <c r="F146" s="64" t="s">
        <v>311</v>
      </c>
      <c r="G146" s="64" t="s">
        <v>112</v>
      </c>
    </row>
    <row r="147" spans="1:7">
      <c r="A147" s="64" t="s">
        <v>1409</v>
      </c>
      <c r="B147" s="64" t="s">
        <v>1362</v>
      </c>
      <c r="C147" s="64" t="s">
        <v>1363</v>
      </c>
      <c r="D147" s="64" t="s">
        <v>1442</v>
      </c>
      <c r="E147" s="64" t="s">
        <v>311</v>
      </c>
      <c r="F147" s="64" t="s">
        <v>311</v>
      </c>
      <c r="G147" s="64" t="s">
        <v>112</v>
      </c>
    </row>
    <row r="148" spans="1:7">
      <c r="A148" s="64" t="s">
        <v>1410</v>
      </c>
      <c r="B148" s="64" t="s">
        <v>1362</v>
      </c>
      <c r="C148" s="64" t="s">
        <v>1363</v>
      </c>
      <c r="D148" s="64" t="s">
        <v>1443</v>
      </c>
      <c r="E148" s="64" t="s">
        <v>311</v>
      </c>
      <c r="F148" s="64" t="s">
        <v>311</v>
      </c>
      <c r="G148" s="64" t="s">
        <v>112</v>
      </c>
    </row>
    <row r="149" spans="1:7">
      <c r="A149" s="64" t="s">
        <v>1412</v>
      </c>
      <c r="B149" s="64" t="s">
        <v>1362</v>
      </c>
      <c r="C149" s="64" t="s">
        <v>1363</v>
      </c>
      <c r="D149" s="64" t="s">
        <v>1443</v>
      </c>
      <c r="E149" s="64" t="s">
        <v>311</v>
      </c>
      <c r="F149" s="64" t="s">
        <v>311</v>
      </c>
      <c r="G149" s="64" t="s">
        <v>112</v>
      </c>
    </row>
    <row r="150" spans="1:7">
      <c r="A150" s="64" t="s">
        <v>1413</v>
      </c>
      <c r="B150" s="64" t="s">
        <v>1362</v>
      </c>
      <c r="C150" s="64" t="s">
        <v>1363</v>
      </c>
      <c r="D150" s="64" t="s">
        <v>1444</v>
      </c>
      <c r="E150" s="64" t="s">
        <v>311</v>
      </c>
      <c r="F150" s="64" t="s">
        <v>311</v>
      </c>
      <c r="G150" s="64" t="s">
        <v>112</v>
      </c>
    </row>
    <row r="151" spans="1:7">
      <c r="A151" s="64" t="s">
        <v>1415</v>
      </c>
      <c r="B151" s="64" t="s">
        <v>1362</v>
      </c>
      <c r="C151" s="64" t="s">
        <v>1363</v>
      </c>
      <c r="D151" s="64" t="s">
        <v>1444</v>
      </c>
      <c r="E151" s="64" t="s">
        <v>311</v>
      </c>
      <c r="F151" s="64" t="s">
        <v>311</v>
      </c>
      <c r="G151" s="64" t="s">
        <v>112</v>
      </c>
    </row>
    <row r="152" spans="1:7">
      <c r="A152" s="64" t="s">
        <v>1378</v>
      </c>
      <c r="B152" s="64" t="s">
        <v>1362</v>
      </c>
      <c r="C152" s="64" t="s">
        <v>1371</v>
      </c>
      <c r="D152" s="64" t="s">
        <v>1445</v>
      </c>
      <c r="E152" s="64">
        <v>27.06</v>
      </c>
      <c r="F152" s="64" t="s">
        <v>311</v>
      </c>
      <c r="G152" s="64" t="s">
        <v>112</v>
      </c>
    </row>
    <row r="153" spans="1:7">
      <c r="A153" s="64" t="s">
        <v>1380</v>
      </c>
      <c r="B153" s="64" t="s">
        <v>1362</v>
      </c>
      <c r="C153" s="64" t="s">
        <v>1371</v>
      </c>
      <c r="D153" s="64" t="s">
        <v>1445</v>
      </c>
      <c r="E153" s="64">
        <v>27.24</v>
      </c>
      <c r="F153" s="64" t="s">
        <v>311</v>
      </c>
      <c r="G153" s="64" t="s">
        <v>112</v>
      </c>
    </row>
    <row r="154" spans="1:7">
      <c r="A154" s="64" t="s">
        <v>1361</v>
      </c>
      <c r="B154" s="64" t="s">
        <v>1362</v>
      </c>
      <c r="C154" s="64" t="s">
        <v>1363</v>
      </c>
      <c r="D154" s="64" t="s">
        <v>1437</v>
      </c>
      <c r="E154" s="64" t="s">
        <v>311</v>
      </c>
      <c r="F154" s="64" t="s">
        <v>311</v>
      </c>
      <c r="G154" s="64" t="s">
        <v>109</v>
      </c>
    </row>
    <row r="155" spans="1:7">
      <c r="A155" s="64" t="s">
        <v>1366</v>
      </c>
      <c r="B155" s="64" t="s">
        <v>1362</v>
      </c>
      <c r="C155" s="64" t="s">
        <v>1363</v>
      </c>
      <c r="D155" s="64" t="s">
        <v>1437</v>
      </c>
      <c r="E155" s="64" t="s">
        <v>311</v>
      </c>
      <c r="F155" s="64" t="s">
        <v>311</v>
      </c>
      <c r="G155" s="64" t="s">
        <v>109</v>
      </c>
    </row>
    <row r="156" spans="1:7">
      <c r="A156" s="64" t="s">
        <v>1367</v>
      </c>
      <c r="B156" s="64" t="s">
        <v>1362</v>
      </c>
      <c r="C156" s="64" t="s">
        <v>1363</v>
      </c>
      <c r="D156" s="64" t="s">
        <v>1438</v>
      </c>
      <c r="E156" s="64" t="s">
        <v>311</v>
      </c>
      <c r="F156" s="64" t="s">
        <v>311</v>
      </c>
      <c r="G156" s="64" t="s">
        <v>109</v>
      </c>
    </row>
    <row r="157" spans="1:7">
      <c r="A157" s="64" t="s">
        <v>1369</v>
      </c>
      <c r="B157" s="64" t="s">
        <v>1362</v>
      </c>
      <c r="C157" s="64" t="s">
        <v>1363</v>
      </c>
      <c r="D157" s="64" t="s">
        <v>1438</v>
      </c>
      <c r="E157" s="64" t="s">
        <v>311</v>
      </c>
      <c r="F157" s="64" t="s">
        <v>311</v>
      </c>
      <c r="G157" s="64" t="s">
        <v>109</v>
      </c>
    </row>
    <row r="158" spans="1:7">
      <c r="A158" s="64" t="s">
        <v>1398</v>
      </c>
      <c r="B158" s="64" t="s">
        <v>1362</v>
      </c>
      <c r="C158" s="64" t="s">
        <v>1363</v>
      </c>
      <c r="D158" s="64" t="s">
        <v>1439</v>
      </c>
      <c r="E158" s="64" t="s">
        <v>311</v>
      </c>
      <c r="F158" s="64" t="s">
        <v>311</v>
      </c>
      <c r="G158" s="64" t="s">
        <v>109</v>
      </c>
    </row>
    <row r="159" spans="1:7">
      <c r="A159" s="64" t="s">
        <v>1400</v>
      </c>
      <c r="B159" s="64" t="s">
        <v>1362</v>
      </c>
      <c r="C159" s="64" t="s">
        <v>1363</v>
      </c>
      <c r="D159" s="64" t="s">
        <v>1439</v>
      </c>
      <c r="E159" s="64" t="s">
        <v>311</v>
      </c>
      <c r="F159" s="64" t="s">
        <v>311</v>
      </c>
      <c r="G159" s="64" t="s">
        <v>109</v>
      </c>
    </row>
    <row r="160" spans="1:7">
      <c r="A160" s="64" t="s">
        <v>1401</v>
      </c>
      <c r="B160" s="64" t="s">
        <v>1362</v>
      </c>
      <c r="C160" s="64" t="s">
        <v>1363</v>
      </c>
      <c r="D160" s="64" t="s">
        <v>1440</v>
      </c>
      <c r="E160" s="64" t="s">
        <v>311</v>
      </c>
      <c r="F160" s="64" t="s">
        <v>311</v>
      </c>
      <c r="G160" s="64" t="s">
        <v>109</v>
      </c>
    </row>
    <row r="161" spans="1:7">
      <c r="A161" s="64" t="s">
        <v>1403</v>
      </c>
      <c r="B161" s="64" t="s">
        <v>1362</v>
      </c>
      <c r="C161" s="64" t="s">
        <v>1363</v>
      </c>
      <c r="D161" s="64" t="s">
        <v>1440</v>
      </c>
      <c r="E161" s="64" t="s">
        <v>311</v>
      </c>
      <c r="F161" s="64" t="s">
        <v>311</v>
      </c>
      <c r="G161" s="64" t="s">
        <v>109</v>
      </c>
    </row>
    <row r="162" spans="1:7">
      <c r="A162" s="64" t="s">
        <v>1404</v>
      </c>
      <c r="B162" s="64" t="s">
        <v>1362</v>
      </c>
      <c r="C162" s="64" t="s">
        <v>1363</v>
      </c>
      <c r="D162" s="64" t="s">
        <v>1441</v>
      </c>
      <c r="E162" s="64" t="s">
        <v>311</v>
      </c>
      <c r="F162" s="64" t="s">
        <v>311</v>
      </c>
      <c r="G162" s="64" t="s">
        <v>109</v>
      </c>
    </row>
    <row r="163" spans="1:7">
      <c r="A163" s="64" t="s">
        <v>1406</v>
      </c>
      <c r="B163" s="64" t="s">
        <v>1362</v>
      </c>
      <c r="C163" s="64" t="s">
        <v>1363</v>
      </c>
      <c r="D163" s="64" t="s">
        <v>1441</v>
      </c>
      <c r="E163" s="64" t="s">
        <v>311</v>
      </c>
      <c r="F163" s="64" t="s">
        <v>311</v>
      </c>
      <c r="G163" s="64" t="s">
        <v>109</v>
      </c>
    </row>
    <row r="164" spans="1:7">
      <c r="A164" s="64" t="s">
        <v>1407</v>
      </c>
      <c r="B164" s="64" t="s">
        <v>1362</v>
      </c>
      <c r="C164" s="64" t="s">
        <v>1363</v>
      </c>
      <c r="D164" s="64" t="s">
        <v>1442</v>
      </c>
      <c r="E164" s="64" t="s">
        <v>311</v>
      </c>
      <c r="F164" s="64" t="s">
        <v>311</v>
      </c>
      <c r="G164" s="64" t="s">
        <v>109</v>
      </c>
    </row>
    <row r="165" spans="1:7">
      <c r="A165" s="64" t="s">
        <v>1409</v>
      </c>
      <c r="B165" s="64" t="s">
        <v>1362</v>
      </c>
      <c r="C165" s="64" t="s">
        <v>1363</v>
      </c>
      <c r="D165" s="64" t="s">
        <v>1442</v>
      </c>
      <c r="E165" s="64" t="s">
        <v>311</v>
      </c>
      <c r="F165" s="64" t="s">
        <v>311</v>
      </c>
      <c r="G165" s="64" t="s">
        <v>109</v>
      </c>
    </row>
    <row r="166" spans="1:7">
      <c r="A166" s="64" t="s">
        <v>1410</v>
      </c>
      <c r="B166" s="64" t="s">
        <v>1362</v>
      </c>
      <c r="C166" s="64" t="s">
        <v>1363</v>
      </c>
      <c r="D166" s="64" t="s">
        <v>1443</v>
      </c>
      <c r="E166" s="64" t="s">
        <v>311</v>
      </c>
      <c r="F166" s="64" t="s">
        <v>311</v>
      </c>
      <c r="G166" s="64" t="s">
        <v>109</v>
      </c>
    </row>
    <row r="167" spans="1:7">
      <c r="A167" s="64" t="s">
        <v>1412</v>
      </c>
      <c r="B167" s="64" t="s">
        <v>1362</v>
      </c>
      <c r="C167" s="64" t="s">
        <v>1363</v>
      </c>
      <c r="D167" s="64" t="s">
        <v>1443</v>
      </c>
      <c r="E167" s="64" t="s">
        <v>311</v>
      </c>
      <c r="F167" s="64" t="s">
        <v>311</v>
      </c>
      <c r="G167" s="64" t="s">
        <v>109</v>
      </c>
    </row>
    <row r="168" spans="1:7">
      <c r="A168" s="64" t="s">
        <v>1413</v>
      </c>
      <c r="B168" s="64" t="s">
        <v>1362</v>
      </c>
      <c r="C168" s="64" t="s">
        <v>1363</v>
      </c>
      <c r="D168" s="64" t="s">
        <v>1444</v>
      </c>
      <c r="E168" s="64" t="s">
        <v>311</v>
      </c>
      <c r="F168" s="64" t="s">
        <v>311</v>
      </c>
      <c r="G168" s="64" t="s">
        <v>109</v>
      </c>
    </row>
    <row r="169" spans="1:7">
      <c r="A169" s="64" t="s">
        <v>1415</v>
      </c>
      <c r="B169" s="64" t="s">
        <v>1362</v>
      </c>
      <c r="C169" s="64" t="s">
        <v>1363</v>
      </c>
      <c r="D169" s="64" t="s">
        <v>1444</v>
      </c>
      <c r="E169" s="64" t="s">
        <v>311</v>
      </c>
      <c r="F169" s="64" t="s">
        <v>311</v>
      </c>
      <c r="G169" s="64" t="s">
        <v>109</v>
      </c>
    </row>
    <row r="170" spans="1:7">
      <c r="A170" s="64" t="s">
        <v>1378</v>
      </c>
      <c r="B170" s="64" t="s">
        <v>1362</v>
      </c>
      <c r="C170" s="64" t="s">
        <v>1371</v>
      </c>
      <c r="D170" s="64" t="s">
        <v>1445</v>
      </c>
      <c r="E170" s="64">
        <v>27.06</v>
      </c>
      <c r="F170" s="64" t="s">
        <v>311</v>
      </c>
      <c r="G170" s="64" t="s">
        <v>109</v>
      </c>
    </row>
    <row r="171" spans="1:7">
      <c r="A171" s="64" t="s">
        <v>1380</v>
      </c>
      <c r="B171" s="64" t="s">
        <v>1362</v>
      </c>
      <c r="C171" s="64" t="s">
        <v>1371</v>
      </c>
      <c r="D171" s="64" t="s">
        <v>1445</v>
      </c>
      <c r="E171" s="64">
        <v>27.24</v>
      </c>
      <c r="F171" s="64" t="s">
        <v>311</v>
      </c>
      <c r="G171" s="64" t="s">
        <v>109</v>
      </c>
    </row>
    <row r="172" spans="1:7">
      <c r="A172" s="64" t="s">
        <v>1361</v>
      </c>
      <c r="B172" s="64" t="s">
        <v>1362</v>
      </c>
      <c r="C172" s="64" t="s">
        <v>1363</v>
      </c>
      <c r="D172" s="64" t="s">
        <v>1446</v>
      </c>
      <c r="E172" s="64" t="s">
        <v>311</v>
      </c>
      <c r="F172" s="64" t="s">
        <v>311</v>
      </c>
      <c r="G172" s="64" t="s">
        <v>122</v>
      </c>
    </row>
    <row r="173" spans="1:7">
      <c r="A173" s="64" t="s">
        <v>1366</v>
      </c>
      <c r="B173" s="64" t="s">
        <v>1362</v>
      </c>
      <c r="C173" s="64" t="s">
        <v>1363</v>
      </c>
      <c r="D173" s="64" t="s">
        <v>1446</v>
      </c>
      <c r="E173" s="64" t="s">
        <v>311</v>
      </c>
      <c r="F173" s="64" t="s">
        <v>311</v>
      </c>
      <c r="G173" s="64" t="s">
        <v>122</v>
      </c>
    </row>
    <row r="174" spans="1:7">
      <c r="A174" s="64" t="s">
        <v>1367</v>
      </c>
      <c r="B174" s="64" t="s">
        <v>1362</v>
      </c>
      <c r="C174" s="64" t="s">
        <v>1363</v>
      </c>
      <c r="D174" s="64" t="s">
        <v>1438</v>
      </c>
      <c r="E174" s="64" t="s">
        <v>311</v>
      </c>
      <c r="F174" s="64" t="s">
        <v>311</v>
      </c>
      <c r="G174" s="64" t="s">
        <v>122</v>
      </c>
    </row>
    <row r="175" spans="1:7">
      <c r="A175" s="64" t="s">
        <v>1369</v>
      </c>
      <c r="B175" s="64" t="s">
        <v>1362</v>
      </c>
      <c r="C175" s="64" t="s">
        <v>1363</v>
      </c>
      <c r="D175" s="64" t="s">
        <v>1438</v>
      </c>
      <c r="E175" s="64">
        <v>3.22</v>
      </c>
      <c r="F175" s="64" t="s">
        <v>311</v>
      </c>
      <c r="G175" s="64" t="s">
        <v>122</v>
      </c>
    </row>
    <row r="176" spans="1:7">
      <c r="A176" s="64" t="s">
        <v>1398</v>
      </c>
      <c r="B176" s="64" t="s">
        <v>1362</v>
      </c>
      <c r="C176" s="64" t="s">
        <v>1363</v>
      </c>
      <c r="D176" s="64" t="s">
        <v>1447</v>
      </c>
      <c r="E176" s="64" t="s">
        <v>311</v>
      </c>
      <c r="F176" s="64" t="s">
        <v>311</v>
      </c>
      <c r="G176" s="64" t="s">
        <v>122</v>
      </c>
    </row>
    <row r="177" spans="1:7">
      <c r="A177" s="64" t="s">
        <v>1400</v>
      </c>
      <c r="B177" s="64" t="s">
        <v>1362</v>
      </c>
      <c r="C177" s="64" t="s">
        <v>1363</v>
      </c>
      <c r="D177" s="64" t="s">
        <v>1447</v>
      </c>
      <c r="E177" s="64" t="s">
        <v>311</v>
      </c>
      <c r="F177" s="64" t="s">
        <v>311</v>
      </c>
      <c r="G177" s="64" t="s">
        <v>122</v>
      </c>
    </row>
    <row r="178" spans="1:7">
      <c r="A178" s="64" t="s">
        <v>1401</v>
      </c>
      <c r="B178" s="64" t="s">
        <v>1362</v>
      </c>
      <c r="C178" s="64" t="s">
        <v>1363</v>
      </c>
      <c r="D178" s="64" t="s">
        <v>1448</v>
      </c>
      <c r="E178" s="64">
        <v>2.19</v>
      </c>
      <c r="F178" s="64" t="s">
        <v>311</v>
      </c>
      <c r="G178" s="64" t="s">
        <v>122</v>
      </c>
    </row>
    <row r="179" spans="1:7">
      <c r="A179" s="64" t="s">
        <v>1403</v>
      </c>
      <c r="B179" s="64" t="s">
        <v>1362</v>
      </c>
      <c r="C179" s="64" t="s">
        <v>1363</v>
      </c>
      <c r="D179" s="64" t="s">
        <v>1448</v>
      </c>
      <c r="E179" s="64" t="s">
        <v>311</v>
      </c>
      <c r="F179" s="64" t="s">
        <v>311</v>
      </c>
      <c r="G179" s="64" t="s">
        <v>122</v>
      </c>
    </row>
    <row r="180" spans="1:7">
      <c r="A180" s="64" t="s">
        <v>1370</v>
      </c>
      <c r="B180" s="64" t="s">
        <v>1362</v>
      </c>
      <c r="C180" s="64" t="s">
        <v>1371</v>
      </c>
      <c r="D180" s="64" t="s">
        <v>1445</v>
      </c>
      <c r="E180" s="64">
        <v>28.41</v>
      </c>
      <c r="F180" s="64" t="s">
        <v>311</v>
      </c>
      <c r="G180" s="64" t="s">
        <v>122</v>
      </c>
    </row>
    <row r="181" spans="1:7">
      <c r="A181" s="64" t="s">
        <v>1373</v>
      </c>
      <c r="B181" s="64" t="s">
        <v>1362</v>
      </c>
      <c r="C181" s="64" t="s">
        <v>1371</v>
      </c>
      <c r="D181" s="64" t="s">
        <v>1445</v>
      </c>
      <c r="E181" s="64">
        <v>28.17</v>
      </c>
      <c r="F181" s="64" t="s">
        <v>311</v>
      </c>
      <c r="G181" s="64" t="s">
        <v>122</v>
      </c>
    </row>
    <row r="182" spans="1:7">
      <c r="A182" s="64" t="s">
        <v>1361</v>
      </c>
      <c r="B182" s="64" t="s">
        <v>1362</v>
      </c>
      <c r="C182" s="64" t="s">
        <v>1363</v>
      </c>
      <c r="D182" s="64" t="s">
        <v>1449</v>
      </c>
      <c r="E182" s="64" t="s">
        <v>311</v>
      </c>
      <c r="F182" s="64" t="s">
        <v>311</v>
      </c>
      <c r="G182" s="64" t="s">
        <v>1450</v>
      </c>
    </row>
    <row r="183" spans="1:7">
      <c r="A183" s="64" t="s">
        <v>1366</v>
      </c>
      <c r="B183" s="64" t="s">
        <v>1362</v>
      </c>
      <c r="C183" s="64" t="s">
        <v>1363</v>
      </c>
      <c r="D183" s="64" t="s">
        <v>1449</v>
      </c>
      <c r="E183" s="64" t="s">
        <v>311</v>
      </c>
      <c r="F183" s="64" t="s">
        <v>311</v>
      </c>
      <c r="G183" s="64" t="s">
        <v>1450</v>
      </c>
    </row>
    <row r="184" spans="1:7">
      <c r="A184" s="64" t="s">
        <v>1367</v>
      </c>
      <c r="B184" s="64" t="s">
        <v>1362</v>
      </c>
      <c r="C184" s="64" t="s">
        <v>1363</v>
      </c>
      <c r="D184" s="64" t="s">
        <v>1426</v>
      </c>
      <c r="E184" s="64" t="s">
        <v>311</v>
      </c>
      <c r="F184" s="64" t="s">
        <v>311</v>
      </c>
      <c r="G184" s="64" t="s">
        <v>1450</v>
      </c>
    </row>
    <row r="185" spans="1:7">
      <c r="A185" s="64" t="s">
        <v>1369</v>
      </c>
      <c r="B185" s="64" t="s">
        <v>1362</v>
      </c>
      <c r="C185" s="64" t="s">
        <v>1363</v>
      </c>
      <c r="D185" s="64" t="s">
        <v>1426</v>
      </c>
      <c r="E185" s="64" t="s">
        <v>311</v>
      </c>
      <c r="F185" s="64" t="s">
        <v>311</v>
      </c>
      <c r="G185" s="64" t="s">
        <v>1450</v>
      </c>
    </row>
    <row r="186" spans="1:7">
      <c r="A186" s="64" t="s">
        <v>1398</v>
      </c>
      <c r="B186" s="64" t="s">
        <v>1362</v>
      </c>
      <c r="C186" s="64" t="s">
        <v>1363</v>
      </c>
      <c r="D186" s="64" t="s">
        <v>1451</v>
      </c>
      <c r="E186" s="64" t="s">
        <v>311</v>
      </c>
      <c r="F186" s="64" t="s">
        <v>311</v>
      </c>
      <c r="G186" s="64" t="s">
        <v>1450</v>
      </c>
    </row>
    <row r="187" spans="1:7">
      <c r="A187" s="64" t="s">
        <v>1400</v>
      </c>
      <c r="B187" s="64" t="s">
        <v>1362</v>
      </c>
      <c r="C187" s="64" t="s">
        <v>1363</v>
      </c>
      <c r="D187" s="64" t="s">
        <v>1451</v>
      </c>
      <c r="E187" s="64" t="s">
        <v>311</v>
      </c>
      <c r="F187" s="64" t="s">
        <v>311</v>
      </c>
      <c r="G187" s="64" t="s">
        <v>1450</v>
      </c>
    </row>
    <row r="188" spans="1:7">
      <c r="A188" s="64" t="s">
        <v>1401</v>
      </c>
      <c r="B188" s="64" t="s">
        <v>1362</v>
      </c>
      <c r="C188" s="64" t="s">
        <v>1363</v>
      </c>
      <c r="D188" s="64" t="s">
        <v>1452</v>
      </c>
      <c r="E188" s="64" t="s">
        <v>311</v>
      </c>
      <c r="F188" s="64" t="s">
        <v>311</v>
      </c>
      <c r="G188" s="64" t="s">
        <v>1450</v>
      </c>
    </row>
    <row r="189" spans="1:7">
      <c r="A189" s="64" t="s">
        <v>1403</v>
      </c>
      <c r="B189" s="64" t="s">
        <v>1362</v>
      </c>
      <c r="C189" s="64" t="s">
        <v>1363</v>
      </c>
      <c r="D189" s="64" t="s">
        <v>1452</v>
      </c>
      <c r="E189" s="64" t="s">
        <v>311</v>
      </c>
      <c r="F189" s="64" t="s">
        <v>311</v>
      </c>
      <c r="G189" s="64" t="s">
        <v>1450</v>
      </c>
    </row>
    <row r="190" spans="1:7">
      <c r="A190" s="64" t="s">
        <v>1404</v>
      </c>
      <c r="B190" s="64" t="s">
        <v>1362</v>
      </c>
      <c r="C190" s="64" t="s">
        <v>1363</v>
      </c>
      <c r="D190" s="64" t="s">
        <v>1453</v>
      </c>
      <c r="E190" s="64" t="s">
        <v>311</v>
      </c>
      <c r="F190" s="64" t="s">
        <v>311</v>
      </c>
      <c r="G190" s="64" t="s">
        <v>1450</v>
      </c>
    </row>
    <row r="191" spans="1:7">
      <c r="A191" s="64" t="s">
        <v>1406</v>
      </c>
      <c r="B191" s="64" t="s">
        <v>1362</v>
      </c>
      <c r="C191" s="64" t="s">
        <v>1363</v>
      </c>
      <c r="D191" s="64" t="s">
        <v>1453</v>
      </c>
      <c r="E191" s="64" t="s">
        <v>311</v>
      </c>
      <c r="F191" s="64" t="s">
        <v>311</v>
      </c>
      <c r="G191" s="64" t="s">
        <v>1450</v>
      </c>
    </row>
    <row r="192" spans="1:7">
      <c r="A192" s="64" t="s">
        <v>1407</v>
      </c>
      <c r="B192" s="64" t="s">
        <v>1362</v>
      </c>
      <c r="C192" s="64" t="s">
        <v>1363</v>
      </c>
      <c r="D192" s="64" t="s">
        <v>1454</v>
      </c>
      <c r="E192" s="64" t="s">
        <v>311</v>
      </c>
      <c r="F192" s="64" t="s">
        <v>311</v>
      </c>
      <c r="G192" s="64" t="s">
        <v>1450</v>
      </c>
    </row>
    <row r="193" spans="1:7">
      <c r="A193" s="64" t="s">
        <v>1409</v>
      </c>
      <c r="B193" s="64" t="s">
        <v>1362</v>
      </c>
      <c r="C193" s="64" t="s">
        <v>1363</v>
      </c>
      <c r="D193" s="64" t="s">
        <v>1454</v>
      </c>
      <c r="E193" s="64" t="s">
        <v>311</v>
      </c>
      <c r="F193" s="64" t="s">
        <v>311</v>
      </c>
      <c r="G193" s="64" t="s">
        <v>1450</v>
      </c>
    </row>
    <row r="194" spans="1:7">
      <c r="A194" s="64" t="s">
        <v>1410</v>
      </c>
      <c r="B194" s="64" t="s">
        <v>1362</v>
      </c>
      <c r="C194" s="64" t="s">
        <v>1363</v>
      </c>
      <c r="D194" s="64" t="s">
        <v>1455</v>
      </c>
      <c r="E194" s="64" t="s">
        <v>311</v>
      </c>
      <c r="F194" s="64" t="s">
        <v>311</v>
      </c>
      <c r="G194" s="64" t="s">
        <v>1450</v>
      </c>
    </row>
    <row r="195" spans="1:7">
      <c r="A195" s="64" t="s">
        <v>1412</v>
      </c>
      <c r="B195" s="64" t="s">
        <v>1362</v>
      </c>
      <c r="C195" s="64" t="s">
        <v>1363</v>
      </c>
      <c r="D195" s="64" t="s">
        <v>1455</v>
      </c>
      <c r="E195" s="64" t="s">
        <v>311</v>
      </c>
      <c r="F195" s="64" t="s">
        <v>311</v>
      </c>
      <c r="G195" s="64" t="s">
        <v>1450</v>
      </c>
    </row>
    <row r="196" spans="1:7">
      <c r="A196" s="64" t="s">
        <v>1413</v>
      </c>
      <c r="B196" s="64" t="s">
        <v>1362</v>
      </c>
      <c r="C196" s="64" t="s">
        <v>1363</v>
      </c>
      <c r="D196" s="64" t="s">
        <v>1456</v>
      </c>
      <c r="E196" s="64" t="s">
        <v>311</v>
      </c>
      <c r="F196" s="64" t="s">
        <v>311</v>
      </c>
      <c r="G196" s="64" t="s">
        <v>1450</v>
      </c>
    </row>
    <row r="197" spans="1:7">
      <c r="A197" s="64" t="s">
        <v>1415</v>
      </c>
      <c r="B197" s="64" t="s">
        <v>1362</v>
      </c>
      <c r="C197" s="64" t="s">
        <v>1363</v>
      </c>
      <c r="D197" s="64" t="s">
        <v>1456</v>
      </c>
      <c r="E197" s="64" t="s">
        <v>311</v>
      </c>
      <c r="F197" s="64" t="s">
        <v>311</v>
      </c>
      <c r="G197" s="64" t="s">
        <v>1450</v>
      </c>
    </row>
    <row r="198" spans="1:7">
      <c r="A198" s="64" t="s">
        <v>1370</v>
      </c>
      <c r="B198" s="64" t="s">
        <v>1362</v>
      </c>
      <c r="C198" s="64" t="s">
        <v>1371</v>
      </c>
      <c r="D198" s="64" t="s">
        <v>1457</v>
      </c>
      <c r="E198" s="64">
        <v>26.19</v>
      </c>
      <c r="F198" s="64" t="s">
        <v>311</v>
      </c>
      <c r="G198" s="64" t="s">
        <v>1450</v>
      </c>
    </row>
    <row r="199" spans="1:7">
      <c r="A199" s="64" t="s">
        <v>1373</v>
      </c>
      <c r="B199" s="64" t="s">
        <v>1362</v>
      </c>
      <c r="C199" s="64" t="s">
        <v>1371</v>
      </c>
      <c r="D199" s="64" t="s">
        <v>1457</v>
      </c>
      <c r="E199" s="64">
        <v>26.21</v>
      </c>
      <c r="F199" s="64" t="s">
        <v>311</v>
      </c>
      <c r="G199" s="64" t="s">
        <v>1450</v>
      </c>
    </row>
    <row r="200" spans="1:7">
      <c r="A200" s="64" t="s">
        <v>1361</v>
      </c>
      <c r="B200" s="64" t="s">
        <v>1362</v>
      </c>
      <c r="C200" s="64" t="s">
        <v>1363</v>
      </c>
      <c r="D200" s="64" t="s">
        <v>1449</v>
      </c>
      <c r="E200" s="64" t="s">
        <v>311</v>
      </c>
      <c r="F200" s="64" t="s">
        <v>311</v>
      </c>
      <c r="G200" s="64" t="s">
        <v>120</v>
      </c>
    </row>
    <row r="201" spans="1:7">
      <c r="A201" s="64" t="s">
        <v>1366</v>
      </c>
      <c r="B201" s="64" t="s">
        <v>1362</v>
      </c>
      <c r="C201" s="64" t="s">
        <v>1363</v>
      </c>
      <c r="D201" s="64" t="s">
        <v>1449</v>
      </c>
      <c r="E201" s="64" t="s">
        <v>311</v>
      </c>
      <c r="F201" s="64" t="s">
        <v>311</v>
      </c>
      <c r="G201" s="64" t="s">
        <v>120</v>
      </c>
    </row>
    <row r="202" spans="1:7">
      <c r="A202" s="64" t="s">
        <v>1367</v>
      </c>
      <c r="B202" s="64" t="s">
        <v>1362</v>
      </c>
      <c r="C202" s="64" t="s">
        <v>1363</v>
      </c>
      <c r="D202" s="64" t="s">
        <v>1426</v>
      </c>
      <c r="E202" s="64" t="s">
        <v>311</v>
      </c>
      <c r="F202" s="64" t="s">
        <v>311</v>
      </c>
      <c r="G202" s="64" t="s">
        <v>120</v>
      </c>
    </row>
    <row r="203" spans="1:7">
      <c r="A203" s="64" t="s">
        <v>1369</v>
      </c>
      <c r="B203" s="64" t="s">
        <v>1362</v>
      </c>
      <c r="C203" s="64" t="s">
        <v>1363</v>
      </c>
      <c r="D203" s="64" t="s">
        <v>1426</v>
      </c>
      <c r="E203" s="64" t="s">
        <v>311</v>
      </c>
      <c r="F203" s="64" t="s">
        <v>311</v>
      </c>
      <c r="G203" s="64" t="s">
        <v>120</v>
      </c>
    </row>
    <row r="204" spans="1:7">
      <c r="A204" s="64" t="s">
        <v>1398</v>
      </c>
      <c r="B204" s="64" t="s">
        <v>1362</v>
      </c>
      <c r="C204" s="64" t="s">
        <v>1363</v>
      </c>
      <c r="D204" s="64" t="s">
        <v>1451</v>
      </c>
      <c r="E204" s="64" t="s">
        <v>311</v>
      </c>
      <c r="F204" s="64" t="s">
        <v>311</v>
      </c>
      <c r="G204" s="64" t="s">
        <v>120</v>
      </c>
    </row>
    <row r="205" spans="1:7">
      <c r="A205" s="64" t="s">
        <v>1400</v>
      </c>
      <c r="B205" s="64" t="s">
        <v>1362</v>
      </c>
      <c r="C205" s="64" t="s">
        <v>1363</v>
      </c>
      <c r="D205" s="64" t="s">
        <v>1451</v>
      </c>
      <c r="E205" s="64" t="s">
        <v>311</v>
      </c>
      <c r="F205" s="64" t="s">
        <v>311</v>
      </c>
      <c r="G205" s="64" t="s">
        <v>120</v>
      </c>
    </row>
    <row r="206" spans="1:7">
      <c r="A206" s="64" t="s">
        <v>1401</v>
      </c>
      <c r="B206" s="64" t="s">
        <v>1362</v>
      </c>
      <c r="C206" s="64" t="s">
        <v>1363</v>
      </c>
      <c r="D206" s="64" t="s">
        <v>1452</v>
      </c>
      <c r="E206" s="64" t="s">
        <v>311</v>
      </c>
      <c r="F206" s="64" t="s">
        <v>311</v>
      </c>
      <c r="G206" s="64" t="s">
        <v>120</v>
      </c>
    </row>
    <row r="207" spans="1:7">
      <c r="A207" s="64" t="s">
        <v>1403</v>
      </c>
      <c r="B207" s="64" t="s">
        <v>1362</v>
      </c>
      <c r="C207" s="64" t="s">
        <v>1363</v>
      </c>
      <c r="D207" s="64" t="s">
        <v>1452</v>
      </c>
      <c r="E207" s="64" t="s">
        <v>311</v>
      </c>
      <c r="F207" s="64" t="s">
        <v>311</v>
      </c>
      <c r="G207" s="64" t="s">
        <v>120</v>
      </c>
    </row>
    <row r="208" spans="1:7">
      <c r="A208" s="64" t="s">
        <v>1404</v>
      </c>
      <c r="B208" s="64" t="s">
        <v>1362</v>
      </c>
      <c r="C208" s="64" t="s">
        <v>1363</v>
      </c>
      <c r="D208" s="64" t="s">
        <v>1453</v>
      </c>
      <c r="E208" s="64" t="s">
        <v>311</v>
      </c>
      <c r="F208" s="64" t="s">
        <v>311</v>
      </c>
      <c r="G208" s="64" t="s">
        <v>120</v>
      </c>
    </row>
    <row r="209" spans="1:7">
      <c r="A209" s="64" t="s">
        <v>1406</v>
      </c>
      <c r="B209" s="64" t="s">
        <v>1362</v>
      </c>
      <c r="C209" s="64" t="s">
        <v>1363</v>
      </c>
      <c r="D209" s="64" t="s">
        <v>1453</v>
      </c>
      <c r="E209" s="64" t="s">
        <v>311</v>
      </c>
      <c r="F209" s="64" t="s">
        <v>311</v>
      </c>
      <c r="G209" s="64" t="s">
        <v>120</v>
      </c>
    </row>
    <row r="210" spans="1:7">
      <c r="A210" s="64" t="s">
        <v>1407</v>
      </c>
      <c r="B210" s="64" t="s">
        <v>1362</v>
      </c>
      <c r="C210" s="64" t="s">
        <v>1363</v>
      </c>
      <c r="D210" s="64" t="s">
        <v>1454</v>
      </c>
      <c r="E210" s="64" t="s">
        <v>311</v>
      </c>
      <c r="F210" s="64" t="s">
        <v>311</v>
      </c>
      <c r="G210" s="64" t="s">
        <v>120</v>
      </c>
    </row>
    <row r="211" spans="1:7">
      <c r="A211" s="64" t="s">
        <v>1409</v>
      </c>
      <c r="B211" s="64" t="s">
        <v>1362</v>
      </c>
      <c r="C211" s="64" t="s">
        <v>1363</v>
      </c>
      <c r="D211" s="64" t="s">
        <v>1454</v>
      </c>
      <c r="E211" s="64" t="s">
        <v>311</v>
      </c>
      <c r="F211" s="64" t="s">
        <v>311</v>
      </c>
      <c r="G211" s="64" t="s">
        <v>120</v>
      </c>
    </row>
    <row r="212" spans="1:7">
      <c r="A212" s="64" t="s">
        <v>1410</v>
      </c>
      <c r="B212" s="64" t="s">
        <v>1362</v>
      </c>
      <c r="C212" s="64" t="s">
        <v>1363</v>
      </c>
      <c r="D212" s="64" t="s">
        <v>1455</v>
      </c>
      <c r="E212" s="64" t="s">
        <v>311</v>
      </c>
      <c r="F212" s="64" t="s">
        <v>311</v>
      </c>
      <c r="G212" s="64" t="s">
        <v>120</v>
      </c>
    </row>
    <row r="213" spans="1:7">
      <c r="A213" s="64" t="s">
        <v>1412</v>
      </c>
      <c r="B213" s="64" t="s">
        <v>1362</v>
      </c>
      <c r="C213" s="64" t="s">
        <v>1363</v>
      </c>
      <c r="D213" s="64" t="s">
        <v>1455</v>
      </c>
      <c r="E213" s="64" t="s">
        <v>311</v>
      </c>
      <c r="F213" s="64" t="s">
        <v>311</v>
      </c>
      <c r="G213" s="64" t="s">
        <v>120</v>
      </c>
    </row>
    <row r="214" spans="1:7">
      <c r="A214" s="64" t="s">
        <v>1413</v>
      </c>
      <c r="B214" s="64" t="s">
        <v>1362</v>
      </c>
      <c r="C214" s="64" t="s">
        <v>1363</v>
      </c>
      <c r="D214" s="64" t="s">
        <v>1456</v>
      </c>
      <c r="E214" s="64" t="s">
        <v>311</v>
      </c>
      <c r="F214" s="64" t="s">
        <v>311</v>
      </c>
      <c r="G214" s="64" t="s">
        <v>120</v>
      </c>
    </row>
    <row r="215" spans="1:7">
      <c r="A215" s="64" t="s">
        <v>1415</v>
      </c>
      <c r="B215" s="64" t="s">
        <v>1362</v>
      </c>
      <c r="C215" s="64" t="s">
        <v>1363</v>
      </c>
      <c r="D215" s="64" t="s">
        <v>1456</v>
      </c>
      <c r="E215" s="64" t="s">
        <v>311</v>
      </c>
      <c r="F215" s="64" t="s">
        <v>311</v>
      </c>
      <c r="G215" s="64" t="s">
        <v>120</v>
      </c>
    </row>
    <row r="216" spans="1:7">
      <c r="A216" s="64" t="s">
        <v>1370</v>
      </c>
      <c r="B216" s="64" t="s">
        <v>1362</v>
      </c>
      <c r="C216" s="64" t="s">
        <v>1371</v>
      </c>
      <c r="D216" s="64" t="s">
        <v>1457</v>
      </c>
      <c r="E216" s="64">
        <v>26.19</v>
      </c>
      <c r="F216" s="64" t="s">
        <v>311</v>
      </c>
      <c r="G216" s="64" t="s">
        <v>120</v>
      </c>
    </row>
    <row r="217" spans="1:7">
      <c r="A217" s="64" t="s">
        <v>1373</v>
      </c>
      <c r="B217" s="64" t="s">
        <v>1362</v>
      </c>
      <c r="C217" s="64" t="s">
        <v>1371</v>
      </c>
      <c r="D217" s="64" t="s">
        <v>1457</v>
      </c>
      <c r="E217" s="64">
        <v>26.21</v>
      </c>
      <c r="F217" s="64" t="s">
        <v>311</v>
      </c>
      <c r="G217" s="64" t="s">
        <v>120</v>
      </c>
    </row>
    <row r="218" spans="1:7">
      <c r="A218" s="64" t="s">
        <v>1361</v>
      </c>
      <c r="B218" s="64" t="s">
        <v>1362</v>
      </c>
      <c r="C218" s="64" t="s">
        <v>1363</v>
      </c>
      <c r="D218" s="64" t="s">
        <v>1446</v>
      </c>
      <c r="E218" s="64" t="s">
        <v>311</v>
      </c>
      <c r="F218" s="64" t="s">
        <v>311</v>
      </c>
      <c r="G218" s="64" t="s">
        <v>1458</v>
      </c>
    </row>
    <row r="219" spans="1:7">
      <c r="A219" s="64" t="s">
        <v>1366</v>
      </c>
      <c r="B219" s="64" t="s">
        <v>1362</v>
      </c>
      <c r="C219" s="64" t="s">
        <v>1363</v>
      </c>
      <c r="D219" s="64" t="s">
        <v>1446</v>
      </c>
      <c r="E219" s="64" t="s">
        <v>311</v>
      </c>
      <c r="F219" s="64" t="s">
        <v>311</v>
      </c>
      <c r="G219" s="64" t="s">
        <v>1458</v>
      </c>
    </row>
    <row r="220" spans="1:7">
      <c r="A220" s="64" t="s">
        <v>1367</v>
      </c>
      <c r="B220" s="64" t="s">
        <v>1362</v>
      </c>
      <c r="C220" s="64" t="s">
        <v>1363</v>
      </c>
      <c r="D220" s="64" t="s">
        <v>1438</v>
      </c>
      <c r="E220" s="64" t="s">
        <v>311</v>
      </c>
      <c r="F220" s="64" t="s">
        <v>311</v>
      </c>
      <c r="G220" s="64" t="s">
        <v>1458</v>
      </c>
    </row>
    <row r="221" spans="1:7">
      <c r="A221" s="64" t="s">
        <v>1369</v>
      </c>
      <c r="B221" s="64" t="s">
        <v>1362</v>
      </c>
      <c r="C221" s="64" t="s">
        <v>1363</v>
      </c>
      <c r="D221" s="64" t="s">
        <v>1438</v>
      </c>
      <c r="E221" s="64" t="s">
        <v>311</v>
      </c>
      <c r="F221" s="64" t="s">
        <v>311</v>
      </c>
      <c r="G221" s="64" t="s">
        <v>1458</v>
      </c>
    </row>
    <row r="222" spans="1:7">
      <c r="A222" s="64" t="s">
        <v>1388</v>
      </c>
      <c r="B222" s="64" t="s">
        <v>1362</v>
      </c>
      <c r="C222" s="64" t="s">
        <v>1363</v>
      </c>
      <c r="D222" s="64" t="s">
        <v>1459</v>
      </c>
      <c r="E222" s="64" t="s">
        <v>311</v>
      </c>
      <c r="F222" s="64" t="s">
        <v>311</v>
      </c>
      <c r="G222" s="64" t="s">
        <v>1458</v>
      </c>
    </row>
    <row r="223" spans="1:7">
      <c r="A223" s="64" t="s">
        <v>1389</v>
      </c>
      <c r="B223" s="64" t="s">
        <v>1362</v>
      </c>
      <c r="C223" s="64" t="s">
        <v>1363</v>
      </c>
      <c r="D223" s="64" t="s">
        <v>1459</v>
      </c>
      <c r="E223" s="64" t="s">
        <v>311</v>
      </c>
      <c r="F223" s="64" t="s">
        <v>311</v>
      </c>
      <c r="G223" s="64" t="s">
        <v>1458</v>
      </c>
    </row>
    <row r="224" spans="1:7">
      <c r="A224" s="64" t="s">
        <v>1460</v>
      </c>
      <c r="B224" s="64" t="s">
        <v>1362</v>
      </c>
      <c r="C224" s="64" t="s">
        <v>1363</v>
      </c>
      <c r="D224" s="64" t="s">
        <v>1461</v>
      </c>
      <c r="E224" s="64">
        <v>1.97</v>
      </c>
      <c r="F224" s="64" t="s">
        <v>311</v>
      </c>
      <c r="G224" s="64" t="s">
        <v>1458</v>
      </c>
    </row>
    <row r="225" spans="1:7">
      <c r="A225" s="64" t="s">
        <v>1462</v>
      </c>
      <c r="B225" s="64" t="s">
        <v>1362</v>
      </c>
      <c r="C225" s="64" t="s">
        <v>1363</v>
      </c>
      <c r="D225" s="64" t="s">
        <v>1461</v>
      </c>
      <c r="E225" s="64">
        <v>1.9</v>
      </c>
      <c r="F225" s="64" t="s">
        <v>311</v>
      </c>
      <c r="G225" s="64" t="s">
        <v>1458</v>
      </c>
    </row>
    <row r="226" spans="1:7">
      <c r="A226" s="64" t="s">
        <v>1370</v>
      </c>
      <c r="B226" s="64" t="s">
        <v>1362</v>
      </c>
      <c r="C226" s="64" t="s">
        <v>1371</v>
      </c>
      <c r="D226" s="64" t="s">
        <v>1445</v>
      </c>
      <c r="E226" s="64">
        <v>26.28</v>
      </c>
      <c r="F226" s="64" t="s">
        <v>311</v>
      </c>
      <c r="G226" s="64" t="s">
        <v>1458</v>
      </c>
    </row>
    <row r="227" spans="1:7">
      <c r="A227" s="64" t="s">
        <v>1373</v>
      </c>
      <c r="B227" s="64" t="s">
        <v>1362</v>
      </c>
      <c r="C227" s="64" t="s">
        <v>1371</v>
      </c>
      <c r="D227" s="64" t="s">
        <v>1445</v>
      </c>
      <c r="E227" s="64">
        <v>26.01</v>
      </c>
      <c r="F227" s="64" t="s">
        <v>311</v>
      </c>
      <c r="G227" s="64" t="s">
        <v>1458</v>
      </c>
    </row>
    <row r="228" spans="1:7">
      <c r="A228" s="64" t="s">
        <v>1361</v>
      </c>
      <c r="B228" s="64" t="s">
        <v>1362</v>
      </c>
      <c r="C228" s="64" t="s">
        <v>1363</v>
      </c>
      <c r="D228" s="64" t="s">
        <v>1446</v>
      </c>
      <c r="E228" s="64" t="s">
        <v>311</v>
      </c>
      <c r="F228" s="64" t="s">
        <v>311</v>
      </c>
      <c r="G228" s="64" t="s">
        <v>128</v>
      </c>
    </row>
    <row r="229" spans="1:7">
      <c r="A229" s="64" t="s">
        <v>1366</v>
      </c>
      <c r="B229" s="64" t="s">
        <v>1362</v>
      </c>
      <c r="C229" s="64" t="s">
        <v>1363</v>
      </c>
      <c r="D229" s="64" t="s">
        <v>1446</v>
      </c>
      <c r="E229" s="64" t="s">
        <v>311</v>
      </c>
      <c r="F229" s="64" t="s">
        <v>311</v>
      </c>
      <c r="G229" s="64" t="s">
        <v>128</v>
      </c>
    </row>
    <row r="230" spans="1:7">
      <c r="A230" s="64" t="s">
        <v>1367</v>
      </c>
      <c r="B230" s="64" t="s">
        <v>1362</v>
      </c>
      <c r="C230" s="64" t="s">
        <v>1363</v>
      </c>
      <c r="D230" s="64" t="s">
        <v>1438</v>
      </c>
      <c r="E230" s="64" t="s">
        <v>311</v>
      </c>
      <c r="F230" s="64" t="s">
        <v>311</v>
      </c>
      <c r="G230" s="64" t="s">
        <v>128</v>
      </c>
    </row>
    <row r="231" spans="1:7">
      <c r="A231" s="64" t="s">
        <v>1369</v>
      </c>
      <c r="B231" s="64" t="s">
        <v>1362</v>
      </c>
      <c r="C231" s="64" t="s">
        <v>1363</v>
      </c>
      <c r="D231" s="64" t="s">
        <v>1438</v>
      </c>
      <c r="E231" s="64" t="s">
        <v>311</v>
      </c>
      <c r="F231" s="64" t="s">
        <v>311</v>
      </c>
      <c r="G231" s="64" t="s">
        <v>128</v>
      </c>
    </row>
    <row r="232" spans="1:7">
      <c r="A232" s="64" t="s">
        <v>1388</v>
      </c>
      <c r="B232" s="64" t="s">
        <v>1362</v>
      </c>
      <c r="C232" s="64" t="s">
        <v>1363</v>
      </c>
      <c r="D232" s="64" t="s">
        <v>1459</v>
      </c>
      <c r="E232" s="64" t="s">
        <v>311</v>
      </c>
      <c r="F232" s="64" t="s">
        <v>311</v>
      </c>
      <c r="G232" s="64" t="s">
        <v>128</v>
      </c>
    </row>
    <row r="233" spans="1:7">
      <c r="A233" s="64" t="s">
        <v>1389</v>
      </c>
      <c r="B233" s="64" t="s">
        <v>1362</v>
      </c>
      <c r="C233" s="64" t="s">
        <v>1363</v>
      </c>
      <c r="D233" s="64" t="s">
        <v>1459</v>
      </c>
      <c r="E233" s="64" t="s">
        <v>311</v>
      </c>
      <c r="F233" s="64" t="s">
        <v>311</v>
      </c>
      <c r="G233" s="64" t="s">
        <v>128</v>
      </c>
    </row>
    <row r="234" spans="1:7">
      <c r="A234" s="64" t="s">
        <v>1460</v>
      </c>
      <c r="B234" s="64" t="s">
        <v>1362</v>
      </c>
      <c r="C234" s="64" t="s">
        <v>1363</v>
      </c>
      <c r="D234" s="64" t="s">
        <v>1461</v>
      </c>
      <c r="E234" s="64">
        <v>1.97</v>
      </c>
      <c r="F234" s="64" t="s">
        <v>311</v>
      </c>
      <c r="G234" s="64" t="s">
        <v>128</v>
      </c>
    </row>
    <row r="235" spans="1:7">
      <c r="A235" s="64" t="s">
        <v>1462</v>
      </c>
      <c r="B235" s="64" t="s">
        <v>1362</v>
      </c>
      <c r="C235" s="64" t="s">
        <v>1363</v>
      </c>
      <c r="D235" s="64" t="s">
        <v>1461</v>
      </c>
      <c r="E235" s="64">
        <v>1.9</v>
      </c>
      <c r="F235" s="64" t="s">
        <v>311</v>
      </c>
      <c r="G235" s="64" t="s">
        <v>128</v>
      </c>
    </row>
    <row r="236" spans="1:7">
      <c r="A236" s="64" t="s">
        <v>1370</v>
      </c>
      <c r="B236" s="64" t="s">
        <v>1362</v>
      </c>
      <c r="C236" s="64" t="s">
        <v>1371</v>
      </c>
      <c r="D236" s="64" t="s">
        <v>1445</v>
      </c>
      <c r="E236" s="64">
        <v>26.28</v>
      </c>
      <c r="F236" s="64" t="s">
        <v>311</v>
      </c>
      <c r="G236" s="64" t="s">
        <v>128</v>
      </c>
    </row>
    <row r="237" spans="1:7">
      <c r="A237" s="64" t="s">
        <v>1373</v>
      </c>
      <c r="B237" s="64" t="s">
        <v>1362</v>
      </c>
      <c r="C237" s="64" t="s">
        <v>1371</v>
      </c>
      <c r="D237" s="64" t="s">
        <v>1445</v>
      </c>
      <c r="E237" s="64">
        <v>26.01</v>
      </c>
      <c r="F237" s="64" t="s">
        <v>311</v>
      </c>
      <c r="G237" s="64" t="s">
        <v>128</v>
      </c>
    </row>
    <row r="238" spans="1:7">
      <c r="A238" s="64" t="s">
        <v>1361</v>
      </c>
      <c r="B238" s="64" t="s">
        <v>1362</v>
      </c>
      <c r="C238" s="64" t="s">
        <v>1363</v>
      </c>
      <c r="D238" s="64" t="s">
        <v>1446</v>
      </c>
      <c r="E238" s="64" t="s">
        <v>311</v>
      </c>
      <c r="F238" s="64" t="s">
        <v>311</v>
      </c>
      <c r="G238" s="64" t="s">
        <v>130</v>
      </c>
    </row>
    <row r="239" spans="1:7">
      <c r="A239" s="64" t="s">
        <v>1366</v>
      </c>
      <c r="B239" s="64" t="s">
        <v>1362</v>
      </c>
      <c r="C239" s="64" t="s">
        <v>1363</v>
      </c>
      <c r="D239" s="64" t="s">
        <v>1446</v>
      </c>
      <c r="E239" s="64" t="s">
        <v>311</v>
      </c>
      <c r="F239" s="64" t="s">
        <v>311</v>
      </c>
      <c r="G239" s="64" t="s">
        <v>130</v>
      </c>
    </row>
    <row r="240" spans="1:7">
      <c r="A240" s="64" t="s">
        <v>1367</v>
      </c>
      <c r="B240" s="64" t="s">
        <v>1362</v>
      </c>
      <c r="C240" s="64" t="s">
        <v>1363</v>
      </c>
      <c r="D240" s="64" t="s">
        <v>1438</v>
      </c>
      <c r="E240" s="64" t="s">
        <v>311</v>
      </c>
      <c r="F240" s="64" t="s">
        <v>311</v>
      </c>
      <c r="G240" s="64" t="s">
        <v>130</v>
      </c>
    </row>
    <row r="241" spans="1:7">
      <c r="A241" s="64" t="s">
        <v>1369</v>
      </c>
      <c r="B241" s="64" t="s">
        <v>1362</v>
      </c>
      <c r="C241" s="64" t="s">
        <v>1363</v>
      </c>
      <c r="D241" s="64" t="s">
        <v>1438</v>
      </c>
      <c r="E241" s="64" t="s">
        <v>311</v>
      </c>
      <c r="F241" s="64" t="s">
        <v>311</v>
      </c>
      <c r="G241" s="64" t="s">
        <v>130</v>
      </c>
    </row>
    <row r="242" spans="1:7">
      <c r="A242" s="64" t="s">
        <v>1398</v>
      </c>
      <c r="B242" s="64" t="s">
        <v>1362</v>
      </c>
      <c r="C242" s="64" t="s">
        <v>1363</v>
      </c>
      <c r="D242" s="64" t="s">
        <v>1463</v>
      </c>
      <c r="E242" s="64" t="s">
        <v>311</v>
      </c>
      <c r="F242" s="64" t="s">
        <v>311</v>
      </c>
      <c r="G242" s="64" t="s">
        <v>130</v>
      </c>
    </row>
    <row r="243" spans="1:7">
      <c r="A243" s="64" t="s">
        <v>1400</v>
      </c>
      <c r="B243" s="64" t="s">
        <v>1362</v>
      </c>
      <c r="C243" s="64" t="s">
        <v>1363</v>
      </c>
      <c r="D243" s="64" t="s">
        <v>1463</v>
      </c>
      <c r="E243" s="64" t="s">
        <v>311</v>
      </c>
      <c r="F243" s="64" t="s">
        <v>311</v>
      </c>
      <c r="G243" s="64" t="s">
        <v>130</v>
      </c>
    </row>
    <row r="244" spans="1:7">
      <c r="A244" s="64" t="s">
        <v>1401</v>
      </c>
      <c r="B244" s="64" t="s">
        <v>1362</v>
      </c>
      <c r="C244" s="64" t="s">
        <v>1363</v>
      </c>
      <c r="D244" s="64" t="s">
        <v>1464</v>
      </c>
      <c r="E244" s="64" t="s">
        <v>311</v>
      </c>
      <c r="F244" s="64" t="s">
        <v>311</v>
      </c>
      <c r="G244" s="64" t="s">
        <v>130</v>
      </c>
    </row>
    <row r="245" spans="1:7">
      <c r="A245" s="64" t="s">
        <v>1403</v>
      </c>
      <c r="B245" s="64" t="s">
        <v>1362</v>
      </c>
      <c r="C245" s="64" t="s">
        <v>1363</v>
      </c>
      <c r="D245" s="64" t="s">
        <v>1464</v>
      </c>
      <c r="E245" s="64" t="s">
        <v>311</v>
      </c>
      <c r="F245" s="64" t="s">
        <v>311</v>
      </c>
      <c r="G245" s="64" t="s">
        <v>130</v>
      </c>
    </row>
    <row r="246" spans="1:7">
      <c r="A246" s="64" t="s">
        <v>1404</v>
      </c>
      <c r="B246" s="64" t="s">
        <v>1362</v>
      </c>
      <c r="C246" s="64" t="s">
        <v>1363</v>
      </c>
      <c r="D246" s="64" t="s">
        <v>1465</v>
      </c>
      <c r="E246" s="64" t="s">
        <v>311</v>
      </c>
      <c r="F246" s="64" t="s">
        <v>311</v>
      </c>
      <c r="G246" s="64" t="s">
        <v>130</v>
      </c>
    </row>
    <row r="247" spans="1:7">
      <c r="A247" s="64" t="s">
        <v>1406</v>
      </c>
      <c r="B247" s="64" t="s">
        <v>1362</v>
      </c>
      <c r="C247" s="64" t="s">
        <v>1363</v>
      </c>
      <c r="D247" s="64" t="s">
        <v>1465</v>
      </c>
      <c r="E247" s="64" t="s">
        <v>311</v>
      </c>
      <c r="F247" s="64" t="s">
        <v>311</v>
      </c>
      <c r="G247" s="64" t="s">
        <v>130</v>
      </c>
    </row>
    <row r="248" spans="1:7">
      <c r="A248" s="64" t="s">
        <v>1407</v>
      </c>
      <c r="B248" s="64" t="s">
        <v>1362</v>
      </c>
      <c r="C248" s="64" t="s">
        <v>1363</v>
      </c>
      <c r="D248" s="64" t="s">
        <v>1466</v>
      </c>
      <c r="E248" s="64" t="s">
        <v>311</v>
      </c>
      <c r="F248" s="64" t="s">
        <v>311</v>
      </c>
      <c r="G248" s="64" t="s">
        <v>130</v>
      </c>
    </row>
    <row r="249" spans="1:7">
      <c r="A249" s="64" t="s">
        <v>1409</v>
      </c>
      <c r="B249" s="64" t="s">
        <v>1362</v>
      </c>
      <c r="C249" s="64" t="s">
        <v>1363</v>
      </c>
      <c r="D249" s="64" t="s">
        <v>1466</v>
      </c>
      <c r="E249" s="64" t="s">
        <v>311</v>
      </c>
      <c r="F249" s="64" t="s">
        <v>311</v>
      </c>
      <c r="G249" s="64" t="s">
        <v>130</v>
      </c>
    </row>
    <row r="250" spans="1:7">
      <c r="A250" s="64" t="s">
        <v>1410</v>
      </c>
      <c r="B250" s="64" t="s">
        <v>1362</v>
      </c>
      <c r="C250" s="64" t="s">
        <v>1363</v>
      </c>
      <c r="D250" s="64" t="s">
        <v>1467</v>
      </c>
      <c r="E250" s="64" t="s">
        <v>311</v>
      </c>
      <c r="F250" s="64" t="s">
        <v>311</v>
      </c>
      <c r="G250" s="64" t="s">
        <v>130</v>
      </c>
    </row>
    <row r="251" spans="1:7">
      <c r="A251" s="64" t="s">
        <v>1412</v>
      </c>
      <c r="B251" s="64" t="s">
        <v>1362</v>
      </c>
      <c r="C251" s="64" t="s">
        <v>1363</v>
      </c>
      <c r="D251" s="64" t="s">
        <v>1467</v>
      </c>
      <c r="E251" s="64" t="s">
        <v>311</v>
      </c>
      <c r="F251" s="64" t="s">
        <v>311</v>
      </c>
      <c r="G251" s="64" t="s">
        <v>130</v>
      </c>
    </row>
    <row r="252" spans="1:7">
      <c r="A252" s="64" t="s">
        <v>1413</v>
      </c>
      <c r="B252" s="64" t="s">
        <v>1362</v>
      </c>
      <c r="C252" s="64" t="s">
        <v>1363</v>
      </c>
      <c r="D252" s="64" t="s">
        <v>1468</v>
      </c>
      <c r="E252" s="64" t="s">
        <v>311</v>
      </c>
      <c r="F252" s="64" t="s">
        <v>311</v>
      </c>
      <c r="G252" s="64" t="s">
        <v>130</v>
      </c>
    </row>
    <row r="253" spans="1:7">
      <c r="A253" s="64" t="s">
        <v>1415</v>
      </c>
      <c r="B253" s="64" t="s">
        <v>1362</v>
      </c>
      <c r="C253" s="64" t="s">
        <v>1363</v>
      </c>
      <c r="D253" s="64" t="s">
        <v>1468</v>
      </c>
      <c r="E253" s="64" t="s">
        <v>311</v>
      </c>
      <c r="F253" s="64" t="s">
        <v>311</v>
      </c>
      <c r="G253" s="64" t="s">
        <v>130</v>
      </c>
    </row>
    <row r="254" spans="1:7">
      <c r="A254" s="64" t="s">
        <v>1370</v>
      </c>
      <c r="B254" s="64" t="s">
        <v>1362</v>
      </c>
      <c r="C254" s="64" t="s">
        <v>1371</v>
      </c>
      <c r="D254" s="64" t="s">
        <v>1445</v>
      </c>
      <c r="E254" s="64">
        <v>23.21</v>
      </c>
      <c r="F254" s="64" t="s">
        <v>311</v>
      </c>
      <c r="G254" s="64" t="s">
        <v>130</v>
      </c>
    </row>
    <row r="255" spans="1:7">
      <c r="A255" s="64" t="s">
        <v>1373</v>
      </c>
      <c r="B255" s="64" t="s">
        <v>1362</v>
      </c>
      <c r="C255" s="64" t="s">
        <v>1371</v>
      </c>
      <c r="D255" s="64" t="s">
        <v>1445</v>
      </c>
      <c r="E255" s="64">
        <v>23.13</v>
      </c>
      <c r="F255" s="64" t="s">
        <v>311</v>
      </c>
      <c r="G255" s="64" t="s">
        <v>130</v>
      </c>
    </row>
    <row r="256" spans="1:7">
      <c r="A256" s="64" t="s">
        <v>1361</v>
      </c>
      <c r="B256" s="64" t="s">
        <v>1362</v>
      </c>
      <c r="C256" s="64" t="s">
        <v>1363</v>
      </c>
      <c r="D256" s="64" t="s">
        <v>1469</v>
      </c>
      <c r="E256" s="64" t="s">
        <v>311</v>
      </c>
      <c r="F256" s="64" t="s">
        <v>311</v>
      </c>
      <c r="G256" s="64" t="s">
        <v>131</v>
      </c>
    </row>
    <row r="257" spans="1:7">
      <c r="A257" s="64" t="s">
        <v>1366</v>
      </c>
      <c r="B257" s="64" t="s">
        <v>1362</v>
      </c>
      <c r="C257" s="64" t="s">
        <v>1363</v>
      </c>
      <c r="D257" s="64" t="s">
        <v>1469</v>
      </c>
      <c r="E257" s="64" t="s">
        <v>311</v>
      </c>
      <c r="F257" s="64" t="s">
        <v>311</v>
      </c>
      <c r="G257" s="64" t="s">
        <v>131</v>
      </c>
    </row>
    <row r="258" spans="1:7">
      <c r="A258" s="64" t="s">
        <v>1367</v>
      </c>
      <c r="B258" s="64" t="s">
        <v>1362</v>
      </c>
      <c r="C258" s="64" t="s">
        <v>1363</v>
      </c>
      <c r="D258" s="64" t="s">
        <v>1375</v>
      </c>
      <c r="E258" s="64" t="s">
        <v>311</v>
      </c>
      <c r="F258" s="64" t="s">
        <v>311</v>
      </c>
      <c r="G258" s="64" t="s">
        <v>131</v>
      </c>
    </row>
    <row r="259" spans="1:7">
      <c r="A259" s="64" t="s">
        <v>1369</v>
      </c>
      <c r="B259" s="64" t="s">
        <v>1362</v>
      </c>
      <c r="C259" s="64" t="s">
        <v>1363</v>
      </c>
      <c r="D259" s="64" t="s">
        <v>1375</v>
      </c>
      <c r="E259" s="64" t="s">
        <v>311</v>
      </c>
      <c r="F259" s="64" t="s">
        <v>311</v>
      </c>
      <c r="G259" s="64" t="s">
        <v>131</v>
      </c>
    </row>
    <row r="260" spans="1:7">
      <c r="A260" s="64" t="s">
        <v>1378</v>
      </c>
      <c r="B260" s="64" t="s">
        <v>1362</v>
      </c>
      <c r="C260" s="64" t="s">
        <v>1363</v>
      </c>
      <c r="D260" s="64" t="s">
        <v>1470</v>
      </c>
      <c r="E260" s="64" t="s">
        <v>311</v>
      </c>
      <c r="F260" s="64" t="s">
        <v>311</v>
      </c>
      <c r="G260" s="64" t="s">
        <v>131</v>
      </c>
    </row>
    <row r="261" spans="1:7">
      <c r="A261" s="64" t="s">
        <v>1380</v>
      </c>
      <c r="B261" s="64" t="s">
        <v>1362</v>
      </c>
      <c r="C261" s="64" t="s">
        <v>1363</v>
      </c>
      <c r="D261" s="64" t="s">
        <v>1470</v>
      </c>
      <c r="E261" s="64" t="s">
        <v>311</v>
      </c>
      <c r="F261" s="64" t="s">
        <v>311</v>
      </c>
      <c r="G261" s="64" t="s">
        <v>131</v>
      </c>
    </row>
    <row r="262" spans="1:7">
      <c r="A262" s="64" t="s">
        <v>1471</v>
      </c>
      <c r="B262" s="64" t="s">
        <v>1362</v>
      </c>
      <c r="C262" s="64" t="s">
        <v>1363</v>
      </c>
      <c r="D262" s="64" t="s">
        <v>1472</v>
      </c>
      <c r="E262" s="64" t="s">
        <v>311</v>
      </c>
      <c r="F262" s="64" t="s">
        <v>311</v>
      </c>
      <c r="G262" s="64" t="s">
        <v>131</v>
      </c>
    </row>
    <row r="263" spans="1:7">
      <c r="A263" s="64" t="s">
        <v>1473</v>
      </c>
      <c r="B263" s="64" t="s">
        <v>1362</v>
      </c>
      <c r="C263" s="64" t="s">
        <v>1363</v>
      </c>
      <c r="D263" s="64" t="s">
        <v>1472</v>
      </c>
      <c r="E263" s="64" t="s">
        <v>311</v>
      </c>
      <c r="F263" s="64" t="s">
        <v>311</v>
      </c>
      <c r="G263" s="64" t="s">
        <v>131</v>
      </c>
    </row>
    <row r="264" spans="1:7">
      <c r="A264" s="64" t="s">
        <v>1474</v>
      </c>
      <c r="B264" s="64" t="s">
        <v>1362</v>
      </c>
      <c r="C264" s="64" t="s">
        <v>1363</v>
      </c>
      <c r="D264" s="64" t="s">
        <v>1475</v>
      </c>
      <c r="E264" s="64" t="s">
        <v>311</v>
      </c>
      <c r="F264" s="64" t="s">
        <v>311</v>
      </c>
      <c r="G264" s="64" t="s">
        <v>131</v>
      </c>
    </row>
    <row r="265" spans="1:7">
      <c r="A265" s="64" t="s">
        <v>1476</v>
      </c>
      <c r="B265" s="64" t="s">
        <v>1362</v>
      </c>
      <c r="C265" s="64" t="s">
        <v>1363</v>
      </c>
      <c r="D265" s="64" t="s">
        <v>1475</v>
      </c>
      <c r="E265" s="64" t="s">
        <v>311</v>
      </c>
      <c r="F265" s="64" t="s">
        <v>311</v>
      </c>
      <c r="G265" s="64" t="s">
        <v>131</v>
      </c>
    </row>
    <row r="266" spans="1:7">
      <c r="A266" s="64" t="s">
        <v>1477</v>
      </c>
      <c r="B266" s="64" t="s">
        <v>1362</v>
      </c>
      <c r="C266" s="64" t="s">
        <v>1363</v>
      </c>
      <c r="D266" s="64" t="s">
        <v>1478</v>
      </c>
      <c r="E266" s="64" t="s">
        <v>311</v>
      </c>
      <c r="F266" s="64" t="s">
        <v>311</v>
      </c>
      <c r="G266" s="64" t="s">
        <v>131</v>
      </c>
    </row>
    <row r="267" spans="1:7">
      <c r="A267" s="64" t="s">
        <v>1479</v>
      </c>
      <c r="B267" s="64" t="s">
        <v>1362</v>
      </c>
      <c r="C267" s="64" t="s">
        <v>1363</v>
      </c>
      <c r="D267" s="64" t="s">
        <v>1478</v>
      </c>
      <c r="E267" s="64" t="s">
        <v>311</v>
      </c>
      <c r="F267" s="64" t="s">
        <v>311</v>
      </c>
      <c r="G267" s="64" t="s">
        <v>131</v>
      </c>
    </row>
    <row r="268" spans="1:7">
      <c r="A268" s="64" t="s">
        <v>1370</v>
      </c>
      <c r="B268" s="64" t="s">
        <v>1362</v>
      </c>
      <c r="C268" s="64" t="s">
        <v>1371</v>
      </c>
      <c r="D268" s="64" t="s">
        <v>1445</v>
      </c>
      <c r="E268" s="64">
        <v>23.47</v>
      </c>
      <c r="F268" s="64" t="s">
        <v>311</v>
      </c>
      <c r="G268" s="64" t="s">
        <v>131</v>
      </c>
    </row>
    <row r="269" spans="1:7">
      <c r="A269" s="64" t="s">
        <v>1373</v>
      </c>
      <c r="B269" s="64" t="s">
        <v>1362</v>
      </c>
      <c r="C269" s="64" t="s">
        <v>1371</v>
      </c>
      <c r="D269" s="64" t="s">
        <v>1445</v>
      </c>
      <c r="E269" s="64">
        <v>23.37</v>
      </c>
      <c r="F269" s="64" t="s">
        <v>311</v>
      </c>
      <c r="G269" s="64" t="s">
        <v>131</v>
      </c>
    </row>
    <row r="270" spans="1:7">
      <c r="A270" s="64" t="s">
        <v>1361</v>
      </c>
      <c r="B270" s="64" t="s">
        <v>1362</v>
      </c>
      <c r="C270" s="64" t="s">
        <v>1363</v>
      </c>
      <c r="D270" s="64" t="s">
        <v>1469</v>
      </c>
      <c r="E270" s="64" t="s">
        <v>311</v>
      </c>
      <c r="F270" s="64" t="s">
        <v>311</v>
      </c>
      <c r="G270" s="64" t="s">
        <v>1480</v>
      </c>
    </row>
    <row r="271" spans="1:7">
      <c r="A271" s="64" t="s">
        <v>1366</v>
      </c>
      <c r="B271" s="64" t="s">
        <v>1362</v>
      </c>
      <c r="C271" s="64" t="s">
        <v>1363</v>
      </c>
      <c r="D271" s="64" t="s">
        <v>1469</v>
      </c>
      <c r="E271" s="64" t="s">
        <v>311</v>
      </c>
      <c r="F271" s="64" t="s">
        <v>311</v>
      </c>
      <c r="G271" s="64" t="s">
        <v>1480</v>
      </c>
    </row>
    <row r="272" spans="1:7">
      <c r="A272" s="64" t="s">
        <v>1367</v>
      </c>
      <c r="B272" s="64" t="s">
        <v>1362</v>
      </c>
      <c r="C272" s="64" t="s">
        <v>1363</v>
      </c>
      <c r="D272" s="64" t="s">
        <v>1375</v>
      </c>
      <c r="E272" s="64" t="s">
        <v>311</v>
      </c>
      <c r="F272" s="64" t="s">
        <v>311</v>
      </c>
      <c r="G272" s="64" t="s">
        <v>1480</v>
      </c>
    </row>
    <row r="273" spans="1:7">
      <c r="A273" s="64" t="s">
        <v>1369</v>
      </c>
      <c r="B273" s="64" t="s">
        <v>1362</v>
      </c>
      <c r="C273" s="64" t="s">
        <v>1363</v>
      </c>
      <c r="D273" s="64" t="s">
        <v>1375</v>
      </c>
      <c r="E273" s="64" t="s">
        <v>311</v>
      </c>
      <c r="F273" s="64" t="s">
        <v>311</v>
      </c>
      <c r="G273" s="64" t="s">
        <v>1480</v>
      </c>
    </row>
    <row r="274" spans="1:7">
      <c r="A274" s="64" t="s">
        <v>1378</v>
      </c>
      <c r="B274" s="64" t="s">
        <v>1362</v>
      </c>
      <c r="C274" s="64" t="s">
        <v>1363</v>
      </c>
      <c r="D274" s="64" t="s">
        <v>1470</v>
      </c>
      <c r="E274" s="64" t="s">
        <v>311</v>
      </c>
      <c r="F274" s="64" t="s">
        <v>311</v>
      </c>
      <c r="G274" s="64" t="s">
        <v>1480</v>
      </c>
    </row>
    <row r="275" spans="1:7">
      <c r="A275" s="64" t="s">
        <v>1380</v>
      </c>
      <c r="B275" s="64" t="s">
        <v>1362</v>
      </c>
      <c r="C275" s="64" t="s">
        <v>1363</v>
      </c>
      <c r="D275" s="64" t="s">
        <v>1470</v>
      </c>
      <c r="E275" s="64" t="s">
        <v>311</v>
      </c>
      <c r="F275" s="64" t="s">
        <v>311</v>
      </c>
      <c r="G275" s="64" t="s">
        <v>1480</v>
      </c>
    </row>
    <row r="276" spans="1:7">
      <c r="A276" s="64" t="s">
        <v>1471</v>
      </c>
      <c r="B276" s="64" t="s">
        <v>1362</v>
      </c>
      <c r="C276" s="64" t="s">
        <v>1363</v>
      </c>
      <c r="D276" s="64" t="s">
        <v>1472</v>
      </c>
      <c r="E276" s="64" t="s">
        <v>311</v>
      </c>
      <c r="F276" s="64" t="s">
        <v>311</v>
      </c>
      <c r="G276" s="64" t="s">
        <v>1480</v>
      </c>
    </row>
    <row r="277" spans="1:7">
      <c r="A277" s="64" t="s">
        <v>1473</v>
      </c>
      <c r="B277" s="64" t="s">
        <v>1362</v>
      </c>
      <c r="C277" s="64" t="s">
        <v>1363</v>
      </c>
      <c r="D277" s="64" t="s">
        <v>1472</v>
      </c>
      <c r="E277" s="64" t="s">
        <v>311</v>
      </c>
      <c r="F277" s="64" t="s">
        <v>311</v>
      </c>
      <c r="G277" s="64" t="s">
        <v>1480</v>
      </c>
    </row>
    <row r="278" spans="1:7">
      <c r="A278" s="64" t="s">
        <v>1474</v>
      </c>
      <c r="B278" s="64" t="s">
        <v>1362</v>
      </c>
      <c r="C278" s="64" t="s">
        <v>1363</v>
      </c>
      <c r="D278" s="64" t="s">
        <v>1475</v>
      </c>
      <c r="E278" s="64" t="s">
        <v>311</v>
      </c>
      <c r="F278" s="64" t="s">
        <v>311</v>
      </c>
      <c r="G278" s="64" t="s">
        <v>1480</v>
      </c>
    </row>
    <row r="279" spans="1:7">
      <c r="A279" s="64" t="s">
        <v>1476</v>
      </c>
      <c r="B279" s="64" t="s">
        <v>1362</v>
      </c>
      <c r="C279" s="64" t="s">
        <v>1363</v>
      </c>
      <c r="D279" s="64" t="s">
        <v>1475</v>
      </c>
      <c r="E279" s="64" t="s">
        <v>311</v>
      </c>
      <c r="F279" s="64" t="s">
        <v>311</v>
      </c>
      <c r="G279" s="64" t="s">
        <v>1480</v>
      </c>
    </row>
    <row r="280" spans="1:7">
      <c r="A280" s="64" t="s">
        <v>1477</v>
      </c>
      <c r="B280" s="64" t="s">
        <v>1362</v>
      </c>
      <c r="C280" s="64" t="s">
        <v>1363</v>
      </c>
      <c r="D280" s="64" t="s">
        <v>1478</v>
      </c>
      <c r="E280" s="64" t="s">
        <v>311</v>
      </c>
      <c r="F280" s="64" t="s">
        <v>311</v>
      </c>
      <c r="G280" s="64" t="s">
        <v>1480</v>
      </c>
    </row>
    <row r="281" spans="1:7">
      <c r="A281" s="64" t="s">
        <v>1479</v>
      </c>
      <c r="B281" s="64" t="s">
        <v>1362</v>
      </c>
      <c r="C281" s="64" t="s">
        <v>1363</v>
      </c>
      <c r="D281" s="64" t="s">
        <v>1478</v>
      </c>
      <c r="E281" s="64" t="s">
        <v>311</v>
      </c>
      <c r="F281" s="64" t="s">
        <v>311</v>
      </c>
      <c r="G281" s="64" t="s">
        <v>1480</v>
      </c>
    </row>
    <row r="282" spans="1:7">
      <c r="A282" s="64" t="s">
        <v>1370</v>
      </c>
      <c r="B282" s="64" t="s">
        <v>1362</v>
      </c>
      <c r="C282" s="64" t="s">
        <v>1371</v>
      </c>
      <c r="D282" s="64" t="s">
        <v>1445</v>
      </c>
      <c r="E282" s="64">
        <v>23.47</v>
      </c>
      <c r="F282" s="64" t="s">
        <v>311</v>
      </c>
      <c r="G282" s="64" t="s">
        <v>1480</v>
      </c>
    </row>
    <row r="283" spans="1:7">
      <c r="A283" s="64" t="s">
        <v>1373</v>
      </c>
      <c r="B283" s="64" t="s">
        <v>1362</v>
      </c>
      <c r="C283" s="64" t="s">
        <v>1371</v>
      </c>
      <c r="D283" s="64" t="s">
        <v>1445</v>
      </c>
      <c r="E283" s="64">
        <v>23.37</v>
      </c>
      <c r="F283" s="64" t="s">
        <v>311</v>
      </c>
      <c r="G283" s="64" t="s">
        <v>1480</v>
      </c>
    </row>
    <row r="284" spans="1:7">
      <c r="A284" s="64" t="s">
        <v>1361</v>
      </c>
      <c r="B284" s="64" t="s">
        <v>1362</v>
      </c>
      <c r="C284" s="64" t="s">
        <v>1363</v>
      </c>
      <c r="D284" s="64" t="s">
        <v>1449</v>
      </c>
      <c r="E284" s="64" t="s">
        <v>311</v>
      </c>
      <c r="F284" s="64" t="s">
        <v>311</v>
      </c>
      <c r="G284" s="64" t="s">
        <v>132</v>
      </c>
    </row>
    <row r="285" spans="1:7">
      <c r="A285" s="64" t="s">
        <v>1366</v>
      </c>
      <c r="B285" s="64" t="s">
        <v>1362</v>
      </c>
      <c r="C285" s="64" t="s">
        <v>1363</v>
      </c>
      <c r="D285" s="64" t="s">
        <v>1449</v>
      </c>
      <c r="E285" s="64" t="s">
        <v>311</v>
      </c>
      <c r="F285" s="64" t="s">
        <v>311</v>
      </c>
      <c r="G285" s="64" t="s">
        <v>132</v>
      </c>
    </row>
    <row r="286" spans="1:7">
      <c r="A286" s="64" t="s">
        <v>1367</v>
      </c>
      <c r="B286" s="64" t="s">
        <v>1362</v>
      </c>
      <c r="C286" s="64" t="s">
        <v>1363</v>
      </c>
      <c r="D286" s="64" t="s">
        <v>1426</v>
      </c>
      <c r="E286" s="64" t="s">
        <v>311</v>
      </c>
      <c r="F286" s="64" t="s">
        <v>311</v>
      </c>
      <c r="G286" s="64" t="s">
        <v>132</v>
      </c>
    </row>
    <row r="287" spans="1:7">
      <c r="A287" s="64" t="s">
        <v>1369</v>
      </c>
      <c r="B287" s="64" t="s">
        <v>1362</v>
      </c>
      <c r="C287" s="64" t="s">
        <v>1363</v>
      </c>
      <c r="D287" s="64" t="s">
        <v>1426</v>
      </c>
      <c r="E287" s="64" t="s">
        <v>311</v>
      </c>
      <c r="F287" s="64" t="s">
        <v>311</v>
      </c>
      <c r="G287" s="64" t="s">
        <v>132</v>
      </c>
    </row>
    <row r="288" spans="1:7">
      <c r="A288" s="64" t="s">
        <v>1370</v>
      </c>
      <c r="B288" s="64" t="s">
        <v>1362</v>
      </c>
      <c r="C288" s="64" t="s">
        <v>1371</v>
      </c>
      <c r="D288" s="64" t="s">
        <v>1481</v>
      </c>
      <c r="E288" s="64">
        <v>21.84</v>
      </c>
      <c r="F288" s="64" t="s">
        <v>311</v>
      </c>
      <c r="G288" s="64" t="s">
        <v>132</v>
      </c>
    </row>
    <row r="289" spans="1:7">
      <c r="A289" s="64" t="s">
        <v>1373</v>
      </c>
      <c r="B289" s="64" t="s">
        <v>1362</v>
      </c>
      <c r="C289" s="64" t="s">
        <v>1371</v>
      </c>
      <c r="D289" s="64" t="s">
        <v>1481</v>
      </c>
      <c r="E289" s="64">
        <v>20.37</v>
      </c>
      <c r="F289" s="64" t="s">
        <v>311</v>
      </c>
      <c r="G289" s="64" t="s">
        <v>132</v>
      </c>
    </row>
    <row r="290" spans="1:7">
      <c r="A290" s="64" t="s">
        <v>1361</v>
      </c>
      <c r="B290" s="64" t="s">
        <v>1362</v>
      </c>
      <c r="C290" s="64" t="s">
        <v>1363</v>
      </c>
      <c r="D290" s="64" t="s">
        <v>1482</v>
      </c>
      <c r="E290" s="64" t="s">
        <v>311</v>
      </c>
      <c r="F290" s="64" t="s">
        <v>311</v>
      </c>
      <c r="G290" s="64" t="s">
        <v>1483</v>
      </c>
    </row>
    <row r="291" spans="1:7">
      <c r="A291" s="64" t="s">
        <v>1366</v>
      </c>
      <c r="B291" s="64" t="s">
        <v>1362</v>
      </c>
      <c r="C291" s="64" t="s">
        <v>1363</v>
      </c>
      <c r="D291" s="64" t="s">
        <v>1482</v>
      </c>
      <c r="E291" s="64" t="s">
        <v>311</v>
      </c>
      <c r="F291" s="64" t="s">
        <v>311</v>
      </c>
      <c r="G291" s="64" t="s">
        <v>1483</v>
      </c>
    </row>
    <row r="292" spans="1:7">
      <c r="A292" s="64" t="s">
        <v>1367</v>
      </c>
      <c r="B292" s="64" t="s">
        <v>1362</v>
      </c>
      <c r="C292" s="64" t="s">
        <v>1363</v>
      </c>
      <c r="D292" s="64" t="s">
        <v>1484</v>
      </c>
      <c r="E292" s="64" t="s">
        <v>311</v>
      </c>
      <c r="F292" s="64" t="s">
        <v>311</v>
      </c>
      <c r="G292" s="64" t="s">
        <v>1483</v>
      </c>
    </row>
    <row r="293" spans="1:7">
      <c r="A293" s="64" t="s">
        <v>1369</v>
      </c>
      <c r="B293" s="64" t="s">
        <v>1362</v>
      </c>
      <c r="C293" s="64" t="s">
        <v>1363</v>
      </c>
      <c r="D293" s="64" t="s">
        <v>1484</v>
      </c>
      <c r="E293" s="64" t="s">
        <v>311</v>
      </c>
      <c r="F293" s="64" t="s">
        <v>311</v>
      </c>
      <c r="G293" s="64" t="s">
        <v>1483</v>
      </c>
    </row>
    <row r="294" spans="1:7">
      <c r="A294" s="64" t="s">
        <v>1485</v>
      </c>
      <c r="B294" s="64" t="s">
        <v>1362</v>
      </c>
      <c r="C294" s="64" t="s">
        <v>1486</v>
      </c>
      <c r="D294" s="64" t="s">
        <v>1487</v>
      </c>
      <c r="E294" s="64">
        <v>38.29</v>
      </c>
      <c r="F294" s="64">
        <v>4</v>
      </c>
      <c r="G294" s="64" t="s">
        <v>1483</v>
      </c>
    </row>
    <row r="295" spans="1:7">
      <c r="A295" s="64" t="s">
        <v>1488</v>
      </c>
      <c r="B295" s="64" t="s">
        <v>1362</v>
      </c>
      <c r="C295" s="64" t="s">
        <v>1486</v>
      </c>
      <c r="D295" s="64" t="s">
        <v>1487</v>
      </c>
      <c r="E295" s="64" t="s">
        <v>311</v>
      </c>
      <c r="F295" s="64">
        <v>4</v>
      </c>
      <c r="G295" s="64" t="s">
        <v>1483</v>
      </c>
    </row>
    <row r="296" spans="1:7">
      <c r="A296" s="64" t="s">
        <v>1460</v>
      </c>
      <c r="B296" s="64" t="s">
        <v>1362</v>
      </c>
      <c r="C296" s="64" t="s">
        <v>1486</v>
      </c>
      <c r="D296" s="64" t="s">
        <v>1489</v>
      </c>
      <c r="E296" s="64" t="s">
        <v>311</v>
      </c>
      <c r="F296" s="64">
        <v>40</v>
      </c>
      <c r="G296" s="64" t="s">
        <v>1483</v>
      </c>
    </row>
    <row r="297" spans="1:7">
      <c r="A297" s="64" t="s">
        <v>1462</v>
      </c>
      <c r="B297" s="64" t="s">
        <v>1362</v>
      </c>
      <c r="C297" s="64" t="s">
        <v>1486</v>
      </c>
      <c r="D297" s="64" t="s">
        <v>1489</v>
      </c>
      <c r="E297" s="64" t="s">
        <v>311</v>
      </c>
      <c r="F297" s="64">
        <v>40</v>
      </c>
      <c r="G297" s="64" t="s">
        <v>1483</v>
      </c>
    </row>
    <row r="298" spans="1:7">
      <c r="A298" s="64" t="s">
        <v>1471</v>
      </c>
      <c r="B298" s="64" t="s">
        <v>1362</v>
      </c>
      <c r="C298" s="64" t="s">
        <v>1486</v>
      </c>
      <c r="D298" s="64" t="s">
        <v>1490</v>
      </c>
      <c r="E298" s="64">
        <v>34.450000000000003</v>
      </c>
      <c r="F298" s="64">
        <v>400</v>
      </c>
      <c r="G298" s="64" t="s">
        <v>1483</v>
      </c>
    </row>
    <row r="299" spans="1:7">
      <c r="A299" s="64" t="s">
        <v>1473</v>
      </c>
      <c r="B299" s="64" t="s">
        <v>1362</v>
      </c>
      <c r="C299" s="64" t="s">
        <v>1486</v>
      </c>
      <c r="D299" s="64" t="s">
        <v>1490</v>
      </c>
      <c r="E299" s="64">
        <v>35.15</v>
      </c>
      <c r="F299" s="64">
        <v>400</v>
      </c>
      <c r="G299" s="64" t="s">
        <v>1483</v>
      </c>
    </row>
    <row r="300" spans="1:7">
      <c r="A300" s="64" t="s">
        <v>1491</v>
      </c>
      <c r="B300" s="64" t="s">
        <v>1362</v>
      </c>
      <c r="C300" s="64" t="s">
        <v>1486</v>
      </c>
      <c r="D300" s="64" t="s">
        <v>1492</v>
      </c>
      <c r="E300" s="64">
        <v>30.76</v>
      </c>
      <c r="F300" s="64">
        <v>4000</v>
      </c>
      <c r="G300" s="64" t="s">
        <v>1483</v>
      </c>
    </row>
    <row r="301" spans="1:7">
      <c r="A301" s="64" t="s">
        <v>1493</v>
      </c>
      <c r="B301" s="64" t="s">
        <v>1362</v>
      </c>
      <c r="C301" s="64" t="s">
        <v>1486</v>
      </c>
      <c r="D301" s="64" t="s">
        <v>1492</v>
      </c>
      <c r="E301" s="64">
        <v>31.13</v>
      </c>
      <c r="F301" s="64">
        <v>4000</v>
      </c>
      <c r="G301" s="64" t="s">
        <v>1483</v>
      </c>
    </row>
    <row r="302" spans="1:7">
      <c r="A302" s="64" t="s">
        <v>1494</v>
      </c>
      <c r="B302" s="64" t="s">
        <v>1362</v>
      </c>
      <c r="C302" s="64" t="s">
        <v>1486</v>
      </c>
      <c r="D302" s="64" t="s">
        <v>1495</v>
      </c>
      <c r="E302" s="64">
        <v>27.75</v>
      </c>
      <c r="F302" s="64">
        <v>40000</v>
      </c>
      <c r="G302" s="64" t="s">
        <v>1483</v>
      </c>
    </row>
    <row r="303" spans="1:7">
      <c r="A303" s="64" t="s">
        <v>1383</v>
      </c>
      <c r="B303" s="64" t="s">
        <v>1362</v>
      </c>
      <c r="C303" s="64" t="s">
        <v>1486</v>
      </c>
      <c r="D303" s="64" t="s">
        <v>1495</v>
      </c>
      <c r="E303" s="64">
        <v>27.52</v>
      </c>
      <c r="F303" s="64">
        <v>40000</v>
      </c>
      <c r="G303" s="64" t="s">
        <v>1483</v>
      </c>
    </row>
    <row r="304" spans="1:7">
      <c r="A304" s="64" t="s">
        <v>1361</v>
      </c>
      <c r="B304" s="64" t="s">
        <v>1362</v>
      </c>
      <c r="C304" s="64" t="s">
        <v>1363</v>
      </c>
      <c r="D304" s="64" t="s">
        <v>1449</v>
      </c>
      <c r="E304" s="64" t="s">
        <v>311</v>
      </c>
      <c r="F304" s="64" t="s">
        <v>311</v>
      </c>
      <c r="G304" s="64" t="s">
        <v>133</v>
      </c>
    </row>
    <row r="305" spans="1:7">
      <c r="A305" s="64" t="s">
        <v>1366</v>
      </c>
      <c r="B305" s="64" t="s">
        <v>1362</v>
      </c>
      <c r="C305" s="64" t="s">
        <v>1363</v>
      </c>
      <c r="D305" s="64" t="s">
        <v>1449</v>
      </c>
      <c r="E305" s="64" t="s">
        <v>311</v>
      </c>
      <c r="F305" s="64" t="s">
        <v>311</v>
      </c>
      <c r="G305" s="64" t="s">
        <v>133</v>
      </c>
    </row>
    <row r="306" spans="1:7">
      <c r="A306" s="64" t="s">
        <v>1367</v>
      </c>
      <c r="B306" s="64" t="s">
        <v>1362</v>
      </c>
      <c r="C306" s="64" t="s">
        <v>1363</v>
      </c>
      <c r="D306" s="64" t="s">
        <v>1426</v>
      </c>
      <c r="E306" s="64" t="s">
        <v>311</v>
      </c>
      <c r="F306" s="64" t="s">
        <v>311</v>
      </c>
      <c r="G306" s="64" t="s">
        <v>133</v>
      </c>
    </row>
    <row r="307" spans="1:7">
      <c r="A307" s="64" t="s">
        <v>1369</v>
      </c>
      <c r="B307" s="64" t="s">
        <v>1362</v>
      </c>
      <c r="C307" s="64" t="s">
        <v>1363</v>
      </c>
      <c r="D307" s="64" t="s">
        <v>1426</v>
      </c>
      <c r="E307" s="64" t="s">
        <v>311</v>
      </c>
      <c r="F307" s="64" t="s">
        <v>311</v>
      </c>
      <c r="G307" s="64" t="s">
        <v>133</v>
      </c>
    </row>
    <row r="308" spans="1:7">
      <c r="A308" s="64" t="s">
        <v>1398</v>
      </c>
      <c r="B308" s="64" t="s">
        <v>1362</v>
      </c>
      <c r="C308" s="64" t="s">
        <v>1363</v>
      </c>
      <c r="D308" s="64" t="s">
        <v>1496</v>
      </c>
      <c r="E308" s="64" t="s">
        <v>311</v>
      </c>
      <c r="F308" s="64" t="s">
        <v>311</v>
      </c>
      <c r="G308" s="64" t="s">
        <v>133</v>
      </c>
    </row>
    <row r="309" spans="1:7">
      <c r="A309" s="64" t="s">
        <v>1400</v>
      </c>
      <c r="B309" s="64" t="s">
        <v>1362</v>
      </c>
      <c r="C309" s="64" t="s">
        <v>1363</v>
      </c>
      <c r="D309" s="64" t="s">
        <v>1496</v>
      </c>
      <c r="E309" s="64" t="s">
        <v>311</v>
      </c>
      <c r="F309" s="64" t="s">
        <v>311</v>
      </c>
      <c r="G309" s="64" t="s">
        <v>133</v>
      </c>
    </row>
    <row r="310" spans="1:7">
      <c r="A310" s="64" t="s">
        <v>1401</v>
      </c>
      <c r="B310" s="64" t="s">
        <v>1362</v>
      </c>
      <c r="C310" s="64" t="s">
        <v>1363</v>
      </c>
      <c r="D310" s="64" t="s">
        <v>1497</v>
      </c>
      <c r="E310" s="64" t="s">
        <v>311</v>
      </c>
      <c r="F310" s="64" t="s">
        <v>311</v>
      </c>
      <c r="G310" s="64" t="s">
        <v>133</v>
      </c>
    </row>
    <row r="311" spans="1:7">
      <c r="A311" s="64" t="s">
        <v>1403</v>
      </c>
      <c r="B311" s="64" t="s">
        <v>1362</v>
      </c>
      <c r="C311" s="64" t="s">
        <v>1363</v>
      </c>
      <c r="D311" s="64" t="s">
        <v>1497</v>
      </c>
      <c r="E311" s="64" t="s">
        <v>311</v>
      </c>
      <c r="F311" s="64" t="s">
        <v>311</v>
      </c>
      <c r="G311" s="64" t="s">
        <v>133</v>
      </c>
    </row>
    <row r="312" spans="1:7">
      <c r="A312" s="64" t="s">
        <v>1370</v>
      </c>
      <c r="B312" s="64" t="s">
        <v>1362</v>
      </c>
      <c r="C312" s="64" t="s">
        <v>1371</v>
      </c>
      <c r="D312" s="64" t="s">
        <v>1498</v>
      </c>
      <c r="E312" s="64">
        <v>22.77</v>
      </c>
      <c r="F312" s="64" t="s">
        <v>311</v>
      </c>
      <c r="G312" s="64" t="s">
        <v>133</v>
      </c>
    </row>
    <row r="313" spans="1:7">
      <c r="A313" s="64" t="s">
        <v>1373</v>
      </c>
      <c r="B313" s="64" t="s">
        <v>1362</v>
      </c>
      <c r="C313" s="64" t="s">
        <v>1371</v>
      </c>
      <c r="D313" s="64" t="s">
        <v>1498</v>
      </c>
      <c r="E313" s="64">
        <v>22.21</v>
      </c>
      <c r="F313" s="64" t="s">
        <v>311</v>
      </c>
      <c r="G313" s="64" t="s">
        <v>133</v>
      </c>
    </row>
    <row r="314" spans="1:7">
      <c r="A314" s="64" t="s">
        <v>1494</v>
      </c>
      <c r="B314" s="64" t="s">
        <v>1362</v>
      </c>
      <c r="C314" s="64" t="s">
        <v>1371</v>
      </c>
      <c r="D314" s="64" t="s">
        <v>1499</v>
      </c>
      <c r="E314" s="64">
        <v>27.14</v>
      </c>
      <c r="F314" s="64" t="s">
        <v>311</v>
      </c>
      <c r="G314" s="64" t="s">
        <v>133</v>
      </c>
    </row>
    <row r="315" spans="1:7">
      <c r="A315" s="64" t="s">
        <v>1383</v>
      </c>
      <c r="B315" s="64" t="s">
        <v>1362</v>
      </c>
      <c r="C315" s="64" t="s">
        <v>1371</v>
      </c>
      <c r="D315" s="64" t="s">
        <v>1499</v>
      </c>
      <c r="E315" s="64">
        <v>25.68</v>
      </c>
      <c r="F315" s="64" t="s">
        <v>311</v>
      </c>
      <c r="G315" s="64" t="s">
        <v>133</v>
      </c>
    </row>
    <row r="316" spans="1:7">
      <c r="A316" s="64" t="s">
        <v>1361</v>
      </c>
      <c r="B316" s="64" t="s">
        <v>1362</v>
      </c>
      <c r="C316" s="64" t="s">
        <v>1363</v>
      </c>
      <c r="D316" s="64" t="s">
        <v>1500</v>
      </c>
      <c r="E316" s="64" t="s">
        <v>311</v>
      </c>
      <c r="F316" s="64" t="s">
        <v>311</v>
      </c>
      <c r="G316" s="64" t="s">
        <v>134</v>
      </c>
    </row>
    <row r="317" spans="1:7">
      <c r="A317" s="64" t="s">
        <v>1366</v>
      </c>
      <c r="B317" s="64" t="s">
        <v>1362</v>
      </c>
      <c r="C317" s="64" t="s">
        <v>1363</v>
      </c>
      <c r="D317" s="64" t="s">
        <v>1500</v>
      </c>
      <c r="E317" s="64" t="s">
        <v>311</v>
      </c>
      <c r="F317" s="64" t="s">
        <v>311</v>
      </c>
      <c r="G317" s="64" t="s">
        <v>134</v>
      </c>
    </row>
    <row r="318" spans="1:7">
      <c r="A318" s="64" t="s">
        <v>1367</v>
      </c>
      <c r="B318" s="64" t="s">
        <v>1362</v>
      </c>
      <c r="C318" s="64" t="s">
        <v>1363</v>
      </c>
      <c r="D318" s="64" t="s">
        <v>1501</v>
      </c>
      <c r="E318" s="64" t="s">
        <v>311</v>
      </c>
      <c r="F318" s="64" t="s">
        <v>311</v>
      </c>
      <c r="G318" s="64" t="s">
        <v>134</v>
      </c>
    </row>
    <row r="319" spans="1:7">
      <c r="A319" s="64" t="s">
        <v>1369</v>
      </c>
      <c r="B319" s="64" t="s">
        <v>1362</v>
      </c>
      <c r="C319" s="64" t="s">
        <v>1363</v>
      </c>
      <c r="D319" s="64" t="s">
        <v>1501</v>
      </c>
      <c r="E319" s="64" t="s">
        <v>311</v>
      </c>
      <c r="F319" s="64" t="s">
        <v>311</v>
      </c>
      <c r="G319" s="64" t="s">
        <v>134</v>
      </c>
    </row>
    <row r="320" spans="1:7">
      <c r="A320" s="64" t="s">
        <v>1502</v>
      </c>
      <c r="B320" s="64" t="s">
        <v>1362</v>
      </c>
      <c r="C320" s="64" t="s">
        <v>1363</v>
      </c>
      <c r="D320" s="64" t="s">
        <v>1503</v>
      </c>
      <c r="E320" s="64" t="s">
        <v>311</v>
      </c>
      <c r="F320" s="64" t="s">
        <v>311</v>
      </c>
      <c r="G320" s="64" t="s">
        <v>134</v>
      </c>
    </row>
    <row r="321" spans="1:7">
      <c r="A321" s="64" t="s">
        <v>1504</v>
      </c>
      <c r="B321" s="64" t="s">
        <v>1362</v>
      </c>
      <c r="C321" s="64" t="s">
        <v>1363</v>
      </c>
      <c r="D321" s="64" t="s">
        <v>1503</v>
      </c>
      <c r="E321" s="64" t="s">
        <v>311</v>
      </c>
      <c r="F321" s="64" t="s">
        <v>311</v>
      </c>
      <c r="G321" s="64" t="s">
        <v>134</v>
      </c>
    </row>
    <row r="322" spans="1:7">
      <c r="A322" s="64" t="s">
        <v>1505</v>
      </c>
      <c r="B322" s="64" t="s">
        <v>1362</v>
      </c>
      <c r="C322" s="64" t="s">
        <v>1363</v>
      </c>
      <c r="D322" s="64" t="s">
        <v>1506</v>
      </c>
      <c r="E322" s="64" t="s">
        <v>311</v>
      </c>
      <c r="F322" s="64" t="s">
        <v>311</v>
      </c>
      <c r="G322" s="64" t="s">
        <v>134</v>
      </c>
    </row>
    <row r="323" spans="1:7">
      <c r="A323" s="64" t="s">
        <v>1507</v>
      </c>
      <c r="B323" s="64" t="s">
        <v>1362</v>
      </c>
      <c r="C323" s="64" t="s">
        <v>1363</v>
      </c>
      <c r="D323" s="64" t="s">
        <v>1506</v>
      </c>
      <c r="E323" s="64" t="s">
        <v>311</v>
      </c>
      <c r="F323" s="64" t="s">
        <v>311</v>
      </c>
      <c r="G323" s="64" t="s">
        <v>134</v>
      </c>
    </row>
    <row r="324" spans="1:7">
      <c r="A324" s="64" t="s">
        <v>1370</v>
      </c>
      <c r="B324" s="64" t="s">
        <v>1362</v>
      </c>
      <c r="C324" s="64" t="s">
        <v>1371</v>
      </c>
      <c r="D324" s="64" t="s">
        <v>1508</v>
      </c>
      <c r="E324" s="64">
        <v>27.78</v>
      </c>
      <c r="F324" s="64" t="s">
        <v>311</v>
      </c>
      <c r="G324" s="64" t="s">
        <v>134</v>
      </c>
    </row>
    <row r="325" spans="1:7">
      <c r="A325" s="64" t="s">
        <v>1373</v>
      </c>
      <c r="B325" s="64" t="s">
        <v>1362</v>
      </c>
      <c r="C325" s="64" t="s">
        <v>1371</v>
      </c>
      <c r="D325" s="64" t="s">
        <v>1508</v>
      </c>
      <c r="E325" s="64">
        <v>28.08</v>
      </c>
      <c r="F325" s="64" t="s">
        <v>311</v>
      </c>
      <c r="G325" s="64" t="s">
        <v>134</v>
      </c>
    </row>
    <row r="326" spans="1:7">
      <c r="A326" s="64" t="s">
        <v>1361</v>
      </c>
      <c r="B326" s="64" t="s">
        <v>1362</v>
      </c>
      <c r="C326" s="64" t="s">
        <v>1363</v>
      </c>
      <c r="D326" s="64" t="s">
        <v>1449</v>
      </c>
      <c r="E326" s="64" t="s">
        <v>311</v>
      </c>
      <c r="F326" s="64" t="s">
        <v>311</v>
      </c>
      <c r="G326" s="64" t="s">
        <v>135</v>
      </c>
    </row>
    <row r="327" spans="1:7">
      <c r="A327" s="64" t="s">
        <v>1366</v>
      </c>
      <c r="B327" s="64" t="s">
        <v>1362</v>
      </c>
      <c r="C327" s="64" t="s">
        <v>1363</v>
      </c>
      <c r="D327" s="64" t="s">
        <v>1449</v>
      </c>
      <c r="E327" s="64" t="s">
        <v>311</v>
      </c>
      <c r="F327" s="64" t="s">
        <v>311</v>
      </c>
      <c r="G327" s="64" t="s">
        <v>135</v>
      </c>
    </row>
    <row r="328" spans="1:7">
      <c r="A328" s="64" t="s">
        <v>1367</v>
      </c>
      <c r="B328" s="64" t="s">
        <v>1362</v>
      </c>
      <c r="C328" s="64" t="s">
        <v>1363</v>
      </c>
      <c r="D328" s="64" t="s">
        <v>1426</v>
      </c>
      <c r="E328" s="64" t="s">
        <v>311</v>
      </c>
      <c r="F328" s="64" t="s">
        <v>311</v>
      </c>
      <c r="G328" s="64" t="s">
        <v>135</v>
      </c>
    </row>
    <row r="329" spans="1:7">
      <c r="A329" s="64" t="s">
        <v>1369</v>
      </c>
      <c r="B329" s="64" t="s">
        <v>1362</v>
      </c>
      <c r="C329" s="64" t="s">
        <v>1363</v>
      </c>
      <c r="D329" s="64" t="s">
        <v>1426</v>
      </c>
      <c r="E329" s="64" t="s">
        <v>311</v>
      </c>
      <c r="F329" s="64" t="s">
        <v>311</v>
      </c>
      <c r="G329" s="64" t="s">
        <v>135</v>
      </c>
    </row>
    <row r="330" spans="1:7">
      <c r="A330" s="64" t="s">
        <v>1381</v>
      </c>
      <c r="B330" s="64" t="s">
        <v>1362</v>
      </c>
      <c r="C330" s="64" t="s">
        <v>1363</v>
      </c>
      <c r="D330" s="64" t="s">
        <v>1509</v>
      </c>
      <c r="E330" s="64" t="s">
        <v>311</v>
      </c>
      <c r="F330" s="64" t="s">
        <v>311</v>
      </c>
      <c r="G330" s="64" t="s">
        <v>135</v>
      </c>
    </row>
    <row r="331" spans="1:7">
      <c r="A331" s="64" t="s">
        <v>1382</v>
      </c>
      <c r="B331" s="64" t="s">
        <v>1362</v>
      </c>
      <c r="C331" s="64" t="s">
        <v>1363</v>
      </c>
      <c r="D331" s="64" t="s">
        <v>1509</v>
      </c>
      <c r="E331" s="64" t="s">
        <v>311</v>
      </c>
      <c r="F331" s="64" t="s">
        <v>311</v>
      </c>
      <c r="G331" s="64" t="s">
        <v>135</v>
      </c>
    </row>
    <row r="332" spans="1:7">
      <c r="A332" s="64" t="s">
        <v>1510</v>
      </c>
      <c r="B332" s="64" t="s">
        <v>1362</v>
      </c>
      <c r="C332" s="64" t="s">
        <v>1363</v>
      </c>
      <c r="D332" s="64" t="s">
        <v>1511</v>
      </c>
      <c r="E332" s="64" t="s">
        <v>311</v>
      </c>
      <c r="F332" s="64" t="s">
        <v>311</v>
      </c>
      <c r="G332" s="64" t="s">
        <v>135</v>
      </c>
    </row>
    <row r="333" spans="1:7">
      <c r="A333" s="64" t="s">
        <v>1512</v>
      </c>
      <c r="B333" s="64" t="s">
        <v>1362</v>
      </c>
      <c r="C333" s="64" t="s">
        <v>1363</v>
      </c>
      <c r="D333" s="64" t="s">
        <v>1511</v>
      </c>
      <c r="E333" s="64" t="s">
        <v>311</v>
      </c>
      <c r="F333" s="64" t="s">
        <v>311</v>
      </c>
      <c r="G333" s="64" t="s">
        <v>135</v>
      </c>
    </row>
    <row r="334" spans="1:7">
      <c r="A334" s="64" t="s">
        <v>1513</v>
      </c>
      <c r="B334" s="64" t="s">
        <v>1362</v>
      </c>
      <c r="C334" s="64" t="s">
        <v>1363</v>
      </c>
      <c r="D334" s="64" t="s">
        <v>1514</v>
      </c>
      <c r="E334" s="64" t="s">
        <v>311</v>
      </c>
      <c r="F334" s="64" t="s">
        <v>311</v>
      </c>
      <c r="G334" s="64" t="s">
        <v>135</v>
      </c>
    </row>
    <row r="335" spans="1:7">
      <c r="A335" s="64" t="s">
        <v>1515</v>
      </c>
      <c r="B335" s="64" t="s">
        <v>1362</v>
      </c>
      <c r="C335" s="64" t="s">
        <v>1363</v>
      </c>
      <c r="D335" s="64" t="s">
        <v>1514</v>
      </c>
      <c r="E335" s="64" t="s">
        <v>311</v>
      </c>
      <c r="F335" s="64" t="s">
        <v>311</v>
      </c>
      <c r="G335" s="64" t="s">
        <v>135</v>
      </c>
    </row>
    <row r="336" spans="1:7">
      <c r="A336" s="64" t="s">
        <v>1516</v>
      </c>
      <c r="B336" s="64" t="s">
        <v>1362</v>
      </c>
      <c r="C336" s="64" t="s">
        <v>1363</v>
      </c>
      <c r="D336" s="64" t="s">
        <v>1517</v>
      </c>
      <c r="E336" s="64" t="s">
        <v>311</v>
      </c>
      <c r="F336" s="64" t="s">
        <v>311</v>
      </c>
      <c r="G336" s="64" t="s">
        <v>135</v>
      </c>
    </row>
    <row r="337" spans="1:7">
      <c r="A337" s="64" t="s">
        <v>1518</v>
      </c>
      <c r="B337" s="64" t="s">
        <v>1362</v>
      </c>
      <c r="C337" s="64" t="s">
        <v>1363</v>
      </c>
      <c r="D337" s="64" t="s">
        <v>1517</v>
      </c>
      <c r="E337" s="64" t="s">
        <v>311</v>
      </c>
      <c r="F337" s="64" t="s">
        <v>311</v>
      </c>
      <c r="G337" s="64" t="s">
        <v>135</v>
      </c>
    </row>
    <row r="338" spans="1:7">
      <c r="A338" s="64" t="s">
        <v>1370</v>
      </c>
      <c r="B338" s="64" t="s">
        <v>1362</v>
      </c>
      <c r="C338" s="64" t="s">
        <v>1371</v>
      </c>
      <c r="D338" s="64" t="s">
        <v>1457</v>
      </c>
      <c r="E338" s="64">
        <v>23.04</v>
      </c>
      <c r="F338" s="64" t="s">
        <v>311</v>
      </c>
      <c r="G338" s="64" t="s">
        <v>135</v>
      </c>
    </row>
    <row r="339" spans="1:7">
      <c r="A339" s="64" t="s">
        <v>1373</v>
      </c>
      <c r="B339" s="64" t="s">
        <v>1362</v>
      </c>
      <c r="C339" s="64" t="s">
        <v>1371</v>
      </c>
      <c r="D339" s="64" t="s">
        <v>1457</v>
      </c>
      <c r="E339" s="64">
        <v>22.97</v>
      </c>
      <c r="F339" s="64" t="s">
        <v>311</v>
      </c>
      <c r="G339" s="64" t="s">
        <v>135</v>
      </c>
    </row>
    <row r="340" spans="1:7">
      <c r="A340" s="64" t="s">
        <v>1361</v>
      </c>
      <c r="B340" s="64" t="s">
        <v>1362</v>
      </c>
      <c r="C340" s="64" t="s">
        <v>1363</v>
      </c>
      <c r="D340" s="64" t="s">
        <v>1449</v>
      </c>
      <c r="E340" s="64" t="s">
        <v>311</v>
      </c>
      <c r="F340" s="64" t="s">
        <v>311</v>
      </c>
      <c r="G340" s="64" t="s">
        <v>1519</v>
      </c>
    </row>
    <row r="341" spans="1:7">
      <c r="A341" s="64" t="s">
        <v>1366</v>
      </c>
      <c r="B341" s="64" t="s">
        <v>1362</v>
      </c>
      <c r="C341" s="64" t="s">
        <v>1363</v>
      </c>
      <c r="D341" s="64" t="s">
        <v>1449</v>
      </c>
      <c r="E341" s="64" t="s">
        <v>311</v>
      </c>
      <c r="F341" s="64" t="s">
        <v>311</v>
      </c>
      <c r="G341" s="64" t="s">
        <v>1519</v>
      </c>
    </row>
    <row r="342" spans="1:7">
      <c r="A342" s="64" t="s">
        <v>1367</v>
      </c>
      <c r="B342" s="64" t="s">
        <v>1362</v>
      </c>
      <c r="C342" s="64" t="s">
        <v>1363</v>
      </c>
      <c r="D342" s="64" t="s">
        <v>1426</v>
      </c>
      <c r="E342" s="64" t="s">
        <v>311</v>
      </c>
      <c r="F342" s="64" t="s">
        <v>311</v>
      </c>
      <c r="G342" s="64" t="s">
        <v>1519</v>
      </c>
    </row>
    <row r="343" spans="1:7">
      <c r="A343" s="64" t="s">
        <v>1369</v>
      </c>
      <c r="B343" s="64" t="s">
        <v>1362</v>
      </c>
      <c r="C343" s="64" t="s">
        <v>1363</v>
      </c>
      <c r="D343" s="64" t="s">
        <v>1426</v>
      </c>
      <c r="E343" s="64" t="s">
        <v>311</v>
      </c>
      <c r="F343" s="64" t="s">
        <v>311</v>
      </c>
      <c r="G343" s="64" t="s">
        <v>1519</v>
      </c>
    </row>
    <row r="344" spans="1:7">
      <c r="A344" s="64" t="s">
        <v>1381</v>
      </c>
      <c r="B344" s="64" t="s">
        <v>1362</v>
      </c>
      <c r="C344" s="64" t="s">
        <v>1363</v>
      </c>
      <c r="D344" s="64" t="s">
        <v>1509</v>
      </c>
      <c r="E344" s="64" t="s">
        <v>311</v>
      </c>
      <c r="F344" s="64" t="s">
        <v>311</v>
      </c>
      <c r="G344" s="64" t="s">
        <v>1519</v>
      </c>
    </row>
    <row r="345" spans="1:7">
      <c r="A345" s="64" t="s">
        <v>1382</v>
      </c>
      <c r="B345" s="64" t="s">
        <v>1362</v>
      </c>
      <c r="C345" s="64" t="s">
        <v>1363</v>
      </c>
      <c r="D345" s="64" t="s">
        <v>1509</v>
      </c>
      <c r="E345" s="64" t="s">
        <v>311</v>
      </c>
      <c r="F345" s="64" t="s">
        <v>311</v>
      </c>
      <c r="G345" s="64" t="s">
        <v>1519</v>
      </c>
    </row>
    <row r="346" spans="1:7">
      <c r="A346" s="64" t="s">
        <v>1510</v>
      </c>
      <c r="B346" s="64" t="s">
        <v>1362</v>
      </c>
      <c r="C346" s="64" t="s">
        <v>1363</v>
      </c>
      <c r="D346" s="64" t="s">
        <v>1511</v>
      </c>
      <c r="E346" s="64" t="s">
        <v>311</v>
      </c>
      <c r="F346" s="64" t="s">
        <v>311</v>
      </c>
      <c r="G346" s="64" t="s">
        <v>1519</v>
      </c>
    </row>
    <row r="347" spans="1:7">
      <c r="A347" s="64" t="s">
        <v>1512</v>
      </c>
      <c r="B347" s="64" t="s">
        <v>1362</v>
      </c>
      <c r="C347" s="64" t="s">
        <v>1363</v>
      </c>
      <c r="D347" s="64" t="s">
        <v>1511</v>
      </c>
      <c r="E347" s="64" t="s">
        <v>311</v>
      </c>
      <c r="F347" s="64" t="s">
        <v>311</v>
      </c>
      <c r="G347" s="64" t="s">
        <v>1519</v>
      </c>
    </row>
    <row r="348" spans="1:7">
      <c r="A348" s="64" t="s">
        <v>1513</v>
      </c>
      <c r="B348" s="64" t="s">
        <v>1362</v>
      </c>
      <c r="C348" s="64" t="s">
        <v>1363</v>
      </c>
      <c r="D348" s="64" t="s">
        <v>1514</v>
      </c>
      <c r="E348" s="64" t="s">
        <v>311</v>
      </c>
      <c r="F348" s="64" t="s">
        <v>311</v>
      </c>
      <c r="G348" s="64" t="s">
        <v>1519</v>
      </c>
    </row>
    <row r="349" spans="1:7">
      <c r="A349" s="64" t="s">
        <v>1515</v>
      </c>
      <c r="B349" s="64" t="s">
        <v>1362</v>
      </c>
      <c r="C349" s="64" t="s">
        <v>1363</v>
      </c>
      <c r="D349" s="64" t="s">
        <v>1514</v>
      </c>
      <c r="E349" s="64" t="s">
        <v>311</v>
      </c>
      <c r="F349" s="64" t="s">
        <v>311</v>
      </c>
      <c r="G349" s="64" t="s">
        <v>1519</v>
      </c>
    </row>
    <row r="350" spans="1:7">
      <c r="A350" s="64" t="s">
        <v>1516</v>
      </c>
      <c r="B350" s="64" t="s">
        <v>1362</v>
      </c>
      <c r="C350" s="64" t="s">
        <v>1363</v>
      </c>
      <c r="D350" s="64" t="s">
        <v>1517</v>
      </c>
      <c r="E350" s="64" t="s">
        <v>311</v>
      </c>
      <c r="F350" s="64" t="s">
        <v>311</v>
      </c>
      <c r="G350" s="64" t="s">
        <v>1519</v>
      </c>
    </row>
    <row r="351" spans="1:7">
      <c r="A351" s="64" t="s">
        <v>1518</v>
      </c>
      <c r="B351" s="64" t="s">
        <v>1362</v>
      </c>
      <c r="C351" s="64" t="s">
        <v>1363</v>
      </c>
      <c r="D351" s="64" t="s">
        <v>1517</v>
      </c>
      <c r="E351" s="64" t="s">
        <v>311</v>
      </c>
      <c r="F351" s="64" t="s">
        <v>311</v>
      </c>
      <c r="G351" s="64" t="s">
        <v>1519</v>
      </c>
    </row>
    <row r="352" spans="1:7">
      <c r="A352" s="64" t="s">
        <v>1370</v>
      </c>
      <c r="B352" s="64" t="s">
        <v>1362</v>
      </c>
      <c r="C352" s="64" t="s">
        <v>1371</v>
      </c>
      <c r="D352" s="64" t="s">
        <v>1457</v>
      </c>
      <c r="E352" s="64">
        <v>23.04</v>
      </c>
      <c r="F352" s="64" t="s">
        <v>311</v>
      </c>
      <c r="G352" s="64" t="s">
        <v>1519</v>
      </c>
    </row>
    <row r="353" spans="1:7">
      <c r="A353" s="64" t="s">
        <v>1373</v>
      </c>
      <c r="B353" s="64" t="s">
        <v>1362</v>
      </c>
      <c r="C353" s="64" t="s">
        <v>1371</v>
      </c>
      <c r="D353" s="64" t="s">
        <v>1457</v>
      </c>
      <c r="E353" s="64">
        <v>22.97</v>
      </c>
      <c r="F353" s="64" t="s">
        <v>311</v>
      </c>
      <c r="G353" s="64" t="s">
        <v>1519</v>
      </c>
    </row>
    <row r="354" spans="1:7">
      <c r="A354" s="64" t="s">
        <v>1361</v>
      </c>
      <c r="B354" s="64" t="s">
        <v>1362</v>
      </c>
      <c r="C354" s="64" t="s">
        <v>1363</v>
      </c>
      <c r="D354" s="64" t="s">
        <v>1520</v>
      </c>
      <c r="E354" s="64" t="s">
        <v>311</v>
      </c>
      <c r="F354" s="64" t="s">
        <v>311</v>
      </c>
      <c r="G354" s="64" t="s">
        <v>137</v>
      </c>
    </row>
    <row r="355" spans="1:7">
      <c r="A355" s="64" t="s">
        <v>1366</v>
      </c>
      <c r="B355" s="64" t="s">
        <v>1362</v>
      </c>
      <c r="C355" s="64" t="s">
        <v>1363</v>
      </c>
      <c r="D355" s="64" t="s">
        <v>1520</v>
      </c>
      <c r="E355" s="64" t="s">
        <v>311</v>
      </c>
      <c r="F355" s="64" t="s">
        <v>311</v>
      </c>
      <c r="G355" s="64" t="s">
        <v>137</v>
      </c>
    </row>
    <row r="356" spans="1:7">
      <c r="A356" s="64" t="s">
        <v>1367</v>
      </c>
      <c r="B356" s="64" t="s">
        <v>1362</v>
      </c>
      <c r="C356" s="64" t="s">
        <v>1363</v>
      </c>
      <c r="D356" s="64" t="s">
        <v>1521</v>
      </c>
      <c r="E356" s="64" t="s">
        <v>311</v>
      </c>
      <c r="F356" s="64" t="s">
        <v>311</v>
      </c>
      <c r="G356" s="64" t="s">
        <v>137</v>
      </c>
    </row>
    <row r="357" spans="1:7">
      <c r="A357" s="64" t="s">
        <v>1369</v>
      </c>
      <c r="B357" s="64" t="s">
        <v>1362</v>
      </c>
      <c r="C357" s="64" t="s">
        <v>1363</v>
      </c>
      <c r="D357" s="64" t="s">
        <v>1521</v>
      </c>
      <c r="E357" s="64" t="s">
        <v>311</v>
      </c>
      <c r="F357" s="64" t="s">
        <v>311</v>
      </c>
      <c r="G357" s="64" t="s">
        <v>137</v>
      </c>
    </row>
    <row r="358" spans="1:7">
      <c r="A358" s="64" t="s">
        <v>1370</v>
      </c>
      <c r="B358" s="64" t="s">
        <v>1362</v>
      </c>
      <c r="C358" s="64" t="s">
        <v>1371</v>
      </c>
      <c r="D358" s="64" t="s">
        <v>1522</v>
      </c>
      <c r="E358" s="64">
        <v>27.28</v>
      </c>
      <c r="F358" s="64" t="s">
        <v>311</v>
      </c>
      <c r="G358" s="64" t="s">
        <v>137</v>
      </c>
    </row>
    <row r="359" spans="1:7">
      <c r="A359" s="64" t="s">
        <v>1373</v>
      </c>
      <c r="B359" s="64" t="s">
        <v>1362</v>
      </c>
      <c r="C359" s="64" t="s">
        <v>1371</v>
      </c>
      <c r="D359" s="64" t="s">
        <v>1522</v>
      </c>
      <c r="E359" s="64">
        <v>27.29</v>
      </c>
      <c r="F359" s="64" t="s">
        <v>311</v>
      </c>
      <c r="G359" s="64" t="s">
        <v>137</v>
      </c>
    </row>
    <row r="360" spans="1:7">
      <c r="A360" s="64" t="s">
        <v>1361</v>
      </c>
      <c r="B360" s="64" t="s">
        <v>1362</v>
      </c>
      <c r="C360" s="64" t="s">
        <v>1363</v>
      </c>
      <c r="D360" s="64" t="s">
        <v>1449</v>
      </c>
      <c r="E360" s="64" t="s">
        <v>311</v>
      </c>
      <c r="F360" s="64" t="s">
        <v>311</v>
      </c>
      <c r="G360" s="64" t="s">
        <v>140</v>
      </c>
    </row>
    <row r="361" spans="1:7">
      <c r="A361" s="64" t="s">
        <v>1366</v>
      </c>
      <c r="B361" s="64" t="s">
        <v>1362</v>
      </c>
      <c r="C361" s="64" t="s">
        <v>1363</v>
      </c>
      <c r="D361" s="64" t="s">
        <v>1449</v>
      </c>
      <c r="E361" s="64" t="s">
        <v>311</v>
      </c>
      <c r="F361" s="64" t="s">
        <v>311</v>
      </c>
      <c r="G361" s="64" t="s">
        <v>140</v>
      </c>
    </row>
    <row r="362" spans="1:7">
      <c r="A362" s="64" t="s">
        <v>1367</v>
      </c>
      <c r="B362" s="64" t="s">
        <v>1362</v>
      </c>
      <c r="C362" s="64" t="s">
        <v>1363</v>
      </c>
      <c r="D362" s="64" t="s">
        <v>1426</v>
      </c>
      <c r="E362" s="64" t="s">
        <v>311</v>
      </c>
      <c r="F362" s="64" t="s">
        <v>311</v>
      </c>
      <c r="G362" s="64" t="s">
        <v>140</v>
      </c>
    </row>
    <row r="363" spans="1:7">
      <c r="A363" s="64" t="s">
        <v>1369</v>
      </c>
      <c r="B363" s="64" t="s">
        <v>1362</v>
      </c>
      <c r="C363" s="64" t="s">
        <v>1363</v>
      </c>
      <c r="D363" s="64" t="s">
        <v>1426</v>
      </c>
      <c r="E363" s="64" t="s">
        <v>311</v>
      </c>
      <c r="F363" s="64" t="s">
        <v>311</v>
      </c>
      <c r="G363" s="64" t="s">
        <v>140</v>
      </c>
    </row>
    <row r="364" spans="1:7">
      <c r="A364" s="64" t="s">
        <v>1370</v>
      </c>
      <c r="B364" s="64" t="s">
        <v>1362</v>
      </c>
      <c r="C364" s="64" t="s">
        <v>1371</v>
      </c>
      <c r="D364" s="64" t="s">
        <v>1481</v>
      </c>
      <c r="E364" s="64">
        <v>27.04</v>
      </c>
      <c r="F364" s="64" t="s">
        <v>311</v>
      </c>
      <c r="G364" s="64" t="s">
        <v>140</v>
      </c>
    </row>
    <row r="365" spans="1:7">
      <c r="A365" s="64" t="s">
        <v>1373</v>
      </c>
      <c r="B365" s="64" t="s">
        <v>1362</v>
      </c>
      <c r="C365" s="64" t="s">
        <v>1371</v>
      </c>
      <c r="D365" s="64" t="s">
        <v>1481</v>
      </c>
      <c r="E365" s="64">
        <v>26.98</v>
      </c>
      <c r="F365" s="64" t="s">
        <v>311</v>
      </c>
      <c r="G365" s="64" t="s">
        <v>140</v>
      </c>
    </row>
    <row r="366" spans="1:7">
      <c r="A366" s="64" t="s">
        <v>1361</v>
      </c>
      <c r="B366" s="64" t="s">
        <v>1362</v>
      </c>
      <c r="C366" s="64" t="s">
        <v>1363</v>
      </c>
      <c r="D366" s="64" t="s">
        <v>1449</v>
      </c>
      <c r="E366" s="64" t="s">
        <v>311</v>
      </c>
      <c r="F366" s="64" t="s">
        <v>311</v>
      </c>
      <c r="G366" s="64" t="s">
        <v>141</v>
      </c>
    </row>
    <row r="367" spans="1:7">
      <c r="A367" s="64" t="s">
        <v>1366</v>
      </c>
      <c r="B367" s="64" t="s">
        <v>1362</v>
      </c>
      <c r="C367" s="64" t="s">
        <v>1363</v>
      </c>
      <c r="D367" s="64" t="s">
        <v>1449</v>
      </c>
      <c r="E367" s="64" t="s">
        <v>311</v>
      </c>
      <c r="F367" s="64" t="s">
        <v>311</v>
      </c>
      <c r="G367" s="64" t="s">
        <v>141</v>
      </c>
    </row>
    <row r="368" spans="1:7">
      <c r="A368" s="64" t="s">
        <v>1367</v>
      </c>
      <c r="B368" s="64" t="s">
        <v>1362</v>
      </c>
      <c r="C368" s="64" t="s">
        <v>1363</v>
      </c>
      <c r="D368" s="64" t="s">
        <v>1426</v>
      </c>
      <c r="E368" s="64" t="s">
        <v>311</v>
      </c>
      <c r="F368" s="64" t="s">
        <v>311</v>
      </c>
      <c r="G368" s="64" t="s">
        <v>141</v>
      </c>
    </row>
    <row r="369" spans="1:7">
      <c r="A369" s="64" t="s">
        <v>1369</v>
      </c>
      <c r="B369" s="64" t="s">
        <v>1362</v>
      </c>
      <c r="C369" s="64" t="s">
        <v>1363</v>
      </c>
      <c r="D369" s="64" t="s">
        <v>1426</v>
      </c>
      <c r="E369" s="64" t="s">
        <v>311</v>
      </c>
      <c r="F369" s="64" t="s">
        <v>311</v>
      </c>
      <c r="G369" s="64" t="s">
        <v>141</v>
      </c>
    </row>
    <row r="370" spans="1:7">
      <c r="A370" s="64" t="s">
        <v>1398</v>
      </c>
      <c r="B370" s="64" t="s">
        <v>1362</v>
      </c>
      <c r="C370" s="64" t="s">
        <v>1363</v>
      </c>
      <c r="D370" s="64" t="s">
        <v>1523</v>
      </c>
      <c r="E370" s="64" t="s">
        <v>311</v>
      </c>
      <c r="F370" s="64" t="s">
        <v>311</v>
      </c>
      <c r="G370" s="64" t="s">
        <v>141</v>
      </c>
    </row>
    <row r="371" spans="1:7">
      <c r="A371" s="64" t="s">
        <v>1400</v>
      </c>
      <c r="B371" s="64" t="s">
        <v>1362</v>
      </c>
      <c r="C371" s="64" t="s">
        <v>1363</v>
      </c>
      <c r="D371" s="64" t="s">
        <v>1523</v>
      </c>
      <c r="E371" s="64" t="s">
        <v>311</v>
      </c>
      <c r="F371" s="64" t="s">
        <v>311</v>
      </c>
      <c r="G371" s="64" t="s">
        <v>141</v>
      </c>
    </row>
    <row r="372" spans="1:7">
      <c r="A372" s="64" t="s">
        <v>1401</v>
      </c>
      <c r="B372" s="64" t="s">
        <v>1362</v>
      </c>
      <c r="C372" s="64" t="s">
        <v>1363</v>
      </c>
      <c r="D372" s="64" t="s">
        <v>1524</v>
      </c>
      <c r="E372" s="64" t="s">
        <v>311</v>
      </c>
      <c r="F372" s="64" t="s">
        <v>311</v>
      </c>
      <c r="G372" s="64" t="s">
        <v>141</v>
      </c>
    </row>
    <row r="373" spans="1:7">
      <c r="A373" s="64" t="s">
        <v>1403</v>
      </c>
      <c r="B373" s="64" t="s">
        <v>1362</v>
      </c>
      <c r="C373" s="64" t="s">
        <v>1363</v>
      </c>
      <c r="D373" s="64" t="s">
        <v>1524</v>
      </c>
      <c r="E373" s="64" t="s">
        <v>311</v>
      </c>
      <c r="F373" s="64" t="s">
        <v>311</v>
      </c>
      <c r="G373" s="64" t="s">
        <v>141</v>
      </c>
    </row>
    <row r="374" spans="1:7">
      <c r="A374" s="64" t="s">
        <v>1404</v>
      </c>
      <c r="B374" s="64" t="s">
        <v>1362</v>
      </c>
      <c r="C374" s="64" t="s">
        <v>1363</v>
      </c>
      <c r="D374" s="64" t="s">
        <v>1525</v>
      </c>
      <c r="E374" s="64" t="s">
        <v>311</v>
      </c>
      <c r="F374" s="64" t="s">
        <v>311</v>
      </c>
      <c r="G374" s="64" t="s">
        <v>141</v>
      </c>
    </row>
    <row r="375" spans="1:7">
      <c r="A375" s="64" t="s">
        <v>1406</v>
      </c>
      <c r="B375" s="64" t="s">
        <v>1362</v>
      </c>
      <c r="C375" s="64" t="s">
        <v>1363</v>
      </c>
      <c r="D375" s="64" t="s">
        <v>1525</v>
      </c>
      <c r="E375" s="64" t="s">
        <v>311</v>
      </c>
      <c r="F375" s="64" t="s">
        <v>311</v>
      </c>
      <c r="G375" s="64" t="s">
        <v>141</v>
      </c>
    </row>
    <row r="376" spans="1:7">
      <c r="A376" s="64" t="s">
        <v>1407</v>
      </c>
      <c r="B376" s="64" t="s">
        <v>1362</v>
      </c>
      <c r="C376" s="64" t="s">
        <v>1363</v>
      </c>
      <c r="D376" s="64" t="s">
        <v>1526</v>
      </c>
      <c r="E376" s="64" t="s">
        <v>311</v>
      </c>
      <c r="F376" s="64" t="s">
        <v>311</v>
      </c>
      <c r="G376" s="64" t="s">
        <v>141</v>
      </c>
    </row>
    <row r="377" spans="1:7">
      <c r="A377" s="64" t="s">
        <v>1409</v>
      </c>
      <c r="B377" s="64" t="s">
        <v>1362</v>
      </c>
      <c r="C377" s="64" t="s">
        <v>1363</v>
      </c>
      <c r="D377" s="64" t="s">
        <v>1526</v>
      </c>
      <c r="E377" s="64" t="s">
        <v>311</v>
      </c>
      <c r="F377" s="64" t="s">
        <v>311</v>
      </c>
      <c r="G377" s="64" t="s">
        <v>141</v>
      </c>
    </row>
    <row r="378" spans="1:7">
      <c r="A378" s="64" t="s">
        <v>1370</v>
      </c>
      <c r="B378" s="64" t="s">
        <v>1362</v>
      </c>
      <c r="C378" s="64" t="s">
        <v>1371</v>
      </c>
      <c r="D378" s="64" t="s">
        <v>1481</v>
      </c>
      <c r="E378" s="64">
        <v>26.96</v>
      </c>
      <c r="F378" s="64" t="s">
        <v>311</v>
      </c>
      <c r="G378" s="64" t="s">
        <v>141</v>
      </c>
    </row>
    <row r="379" spans="1:7">
      <c r="A379" s="64" t="s">
        <v>1373</v>
      </c>
      <c r="B379" s="64" t="s">
        <v>1362</v>
      </c>
      <c r="C379" s="64" t="s">
        <v>1371</v>
      </c>
      <c r="D379" s="64" t="s">
        <v>1481</v>
      </c>
      <c r="E379" s="64">
        <v>27.95</v>
      </c>
      <c r="F379" s="64" t="s">
        <v>311</v>
      </c>
      <c r="G379" s="64" t="s">
        <v>141</v>
      </c>
    </row>
    <row r="380" spans="1:7">
      <c r="A380" s="64" t="s">
        <v>1361</v>
      </c>
      <c r="B380" s="64" t="s">
        <v>1362</v>
      </c>
      <c r="C380" s="64" t="s">
        <v>1363</v>
      </c>
      <c r="D380" s="64" t="s">
        <v>1449</v>
      </c>
      <c r="E380" s="64" t="s">
        <v>311</v>
      </c>
      <c r="F380" s="64" t="s">
        <v>311</v>
      </c>
      <c r="G380" s="64" t="s">
        <v>146</v>
      </c>
    </row>
    <row r="381" spans="1:7">
      <c r="A381" s="64" t="s">
        <v>1366</v>
      </c>
      <c r="B381" s="64" t="s">
        <v>1362</v>
      </c>
      <c r="C381" s="64" t="s">
        <v>1363</v>
      </c>
      <c r="D381" s="64" t="s">
        <v>1449</v>
      </c>
      <c r="E381" s="64" t="s">
        <v>311</v>
      </c>
      <c r="F381" s="64" t="s">
        <v>311</v>
      </c>
      <c r="G381" s="64" t="s">
        <v>146</v>
      </c>
    </row>
    <row r="382" spans="1:7">
      <c r="A382" s="64" t="s">
        <v>1367</v>
      </c>
      <c r="B382" s="64" t="s">
        <v>1362</v>
      </c>
      <c r="C382" s="64" t="s">
        <v>1363</v>
      </c>
      <c r="D382" s="64" t="s">
        <v>1426</v>
      </c>
      <c r="E382" s="64" t="s">
        <v>311</v>
      </c>
      <c r="F382" s="64" t="s">
        <v>311</v>
      </c>
      <c r="G382" s="64" t="s">
        <v>146</v>
      </c>
    </row>
    <row r="383" spans="1:7">
      <c r="A383" s="64" t="s">
        <v>1369</v>
      </c>
      <c r="B383" s="64" t="s">
        <v>1362</v>
      </c>
      <c r="C383" s="64" t="s">
        <v>1363</v>
      </c>
      <c r="D383" s="64" t="s">
        <v>1426</v>
      </c>
      <c r="E383" s="64" t="s">
        <v>311</v>
      </c>
      <c r="F383" s="64" t="s">
        <v>311</v>
      </c>
      <c r="G383" s="64" t="s">
        <v>146</v>
      </c>
    </row>
    <row r="384" spans="1:7">
      <c r="A384" s="64" t="s">
        <v>1474</v>
      </c>
      <c r="B384" s="64" t="s">
        <v>1362</v>
      </c>
      <c r="C384" s="64" t="s">
        <v>1363</v>
      </c>
      <c r="D384" s="64" t="s">
        <v>1527</v>
      </c>
      <c r="E384" s="64" t="s">
        <v>311</v>
      </c>
      <c r="F384" s="64" t="s">
        <v>311</v>
      </c>
      <c r="G384" s="64" t="s">
        <v>146</v>
      </c>
    </row>
    <row r="385" spans="1:7">
      <c r="A385" s="64" t="s">
        <v>1476</v>
      </c>
      <c r="B385" s="64" t="s">
        <v>1362</v>
      </c>
      <c r="C385" s="64" t="s">
        <v>1363</v>
      </c>
      <c r="D385" s="64" t="s">
        <v>1527</v>
      </c>
      <c r="E385" s="64" t="s">
        <v>311</v>
      </c>
      <c r="F385" s="64" t="s">
        <v>311</v>
      </c>
      <c r="G385" s="64" t="s">
        <v>146</v>
      </c>
    </row>
    <row r="386" spans="1:7">
      <c r="A386" s="64" t="s">
        <v>1477</v>
      </c>
      <c r="B386" s="64" t="s">
        <v>1362</v>
      </c>
      <c r="C386" s="64" t="s">
        <v>1363</v>
      </c>
      <c r="D386" s="64" t="s">
        <v>1528</v>
      </c>
      <c r="E386" s="64">
        <v>29.58</v>
      </c>
      <c r="F386" s="64" t="s">
        <v>311</v>
      </c>
      <c r="G386" s="64" t="s">
        <v>146</v>
      </c>
    </row>
    <row r="387" spans="1:7">
      <c r="A387" s="64" t="s">
        <v>1479</v>
      </c>
      <c r="B387" s="64" t="s">
        <v>1362</v>
      </c>
      <c r="C387" s="64" t="s">
        <v>1363</v>
      </c>
      <c r="D387" s="64" t="s">
        <v>1528</v>
      </c>
      <c r="E387" s="64" t="s">
        <v>311</v>
      </c>
      <c r="F387" s="64" t="s">
        <v>311</v>
      </c>
      <c r="G387" s="64" t="s">
        <v>146</v>
      </c>
    </row>
    <row r="388" spans="1:7">
      <c r="A388" s="64" t="s">
        <v>1370</v>
      </c>
      <c r="B388" s="64" t="s">
        <v>1362</v>
      </c>
      <c r="C388" s="64" t="s">
        <v>1371</v>
      </c>
      <c r="D388" s="64" t="s">
        <v>1529</v>
      </c>
      <c r="E388" s="64">
        <v>29.38</v>
      </c>
      <c r="F388" s="64" t="s">
        <v>311</v>
      </c>
      <c r="G388" s="64" t="s">
        <v>146</v>
      </c>
    </row>
    <row r="389" spans="1:7">
      <c r="A389" s="64" t="s">
        <v>1373</v>
      </c>
      <c r="B389" s="64" t="s">
        <v>1362</v>
      </c>
      <c r="C389" s="64" t="s">
        <v>1371</v>
      </c>
      <c r="D389" s="64" t="s">
        <v>1529</v>
      </c>
      <c r="E389" s="64">
        <v>30.2</v>
      </c>
      <c r="F389" s="64" t="s">
        <v>311</v>
      </c>
      <c r="G389" s="64" t="s">
        <v>146</v>
      </c>
    </row>
    <row r="390" spans="1:7">
      <c r="A390" s="64" t="s">
        <v>1361</v>
      </c>
      <c r="B390" s="64" t="s">
        <v>1362</v>
      </c>
      <c r="C390" s="64" t="s">
        <v>1363</v>
      </c>
      <c r="D390" s="64" t="s">
        <v>1482</v>
      </c>
      <c r="E390" s="64" t="s">
        <v>311</v>
      </c>
      <c r="F390" s="64" t="s">
        <v>311</v>
      </c>
      <c r="G390" s="64" t="s">
        <v>147</v>
      </c>
    </row>
    <row r="391" spans="1:7">
      <c r="A391" s="64" t="s">
        <v>1366</v>
      </c>
      <c r="B391" s="64" t="s">
        <v>1362</v>
      </c>
      <c r="C391" s="64" t="s">
        <v>1363</v>
      </c>
      <c r="D391" s="64" t="s">
        <v>1482</v>
      </c>
      <c r="E391" s="64" t="s">
        <v>311</v>
      </c>
      <c r="F391" s="64" t="s">
        <v>311</v>
      </c>
      <c r="G391" s="64" t="s">
        <v>147</v>
      </c>
    </row>
    <row r="392" spans="1:7">
      <c r="A392" s="64" t="s">
        <v>1367</v>
      </c>
      <c r="B392" s="64" t="s">
        <v>1362</v>
      </c>
      <c r="C392" s="64" t="s">
        <v>1363</v>
      </c>
      <c r="D392" s="64" t="s">
        <v>1484</v>
      </c>
      <c r="E392" s="64">
        <v>2.14</v>
      </c>
      <c r="F392" s="64" t="s">
        <v>311</v>
      </c>
      <c r="G392" s="64" t="s">
        <v>147</v>
      </c>
    </row>
    <row r="393" spans="1:7">
      <c r="A393" s="64" t="s">
        <v>1369</v>
      </c>
      <c r="B393" s="64" t="s">
        <v>1362</v>
      </c>
      <c r="C393" s="64" t="s">
        <v>1363</v>
      </c>
      <c r="D393" s="64" t="s">
        <v>1484</v>
      </c>
      <c r="E393" s="64" t="s">
        <v>311</v>
      </c>
      <c r="F393" s="64" t="s">
        <v>311</v>
      </c>
      <c r="G393" s="64" t="s">
        <v>147</v>
      </c>
    </row>
    <row r="394" spans="1:7">
      <c r="A394" s="64" t="s">
        <v>1370</v>
      </c>
      <c r="B394" s="64" t="s">
        <v>1362</v>
      </c>
      <c r="C394" s="64" t="s">
        <v>1371</v>
      </c>
      <c r="D394" s="64" t="s">
        <v>1508</v>
      </c>
      <c r="E394" s="64">
        <v>21.6</v>
      </c>
      <c r="F394" s="64" t="s">
        <v>311</v>
      </c>
      <c r="G394" s="64" t="s">
        <v>147</v>
      </c>
    </row>
    <row r="395" spans="1:7">
      <c r="A395" s="64" t="s">
        <v>1373</v>
      </c>
      <c r="B395" s="64" t="s">
        <v>1362</v>
      </c>
      <c r="C395" s="64" t="s">
        <v>1371</v>
      </c>
      <c r="D395" s="64" t="s">
        <v>1508</v>
      </c>
      <c r="E395" s="64">
        <v>21.59</v>
      </c>
      <c r="F395" s="64" t="s">
        <v>311</v>
      </c>
      <c r="G395" s="64" t="s">
        <v>147</v>
      </c>
    </row>
    <row r="396" spans="1:7">
      <c r="A396" s="64" t="s">
        <v>1530</v>
      </c>
      <c r="B396" s="64" t="s">
        <v>1362</v>
      </c>
      <c r="C396" s="64" t="s">
        <v>1486</v>
      </c>
      <c r="D396" s="64" t="s">
        <v>1531</v>
      </c>
      <c r="E396" s="64">
        <v>23.22</v>
      </c>
      <c r="F396" s="64">
        <v>40000</v>
      </c>
      <c r="G396" s="64" t="s">
        <v>1104</v>
      </c>
    </row>
    <row r="397" spans="1:7">
      <c r="A397" s="64" t="s">
        <v>1532</v>
      </c>
      <c r="B397" s="64" t="s">
        <v>1362</v>
      </c>
      <c r="C397" s="64" t="s">
        <v>1486</v>
      </c>
      <c r="D397" s="64" t="s">
        <v>1531</v>
      </c>
      <c r="E397" s="64">
        <v>23.38</v>
      </c>
      <c r="F397" s="64">
        <v>40000</v>
      </c>
      <c r="G397" s="64" t="s">
        <v>1104</v>
      </c>
    </row>
    <row r="398" spans="1:7">
      <c r="A398" s="64" t="s">
        <v>1510</v>
      </c>
      <c r="B398" s="64" t="s">
        <v>1362</v>
      </c>
      <c r="C398" s="64" t="s">
        <v>1486</v>
      </c>
      <c r="D398" s="64" t="s">
        <v>66</v>
      </c>
      <c r="E398" s="64">
        <v>27.06</v>
      </c>
      <c r="F398" s="64">
        <v>4000</v>
      </c>
      <c r="G398" s="64" t="s">
        <v>1104</v>
      </c>
    </row>
    <row r="399" spans="1:7">
      <c r="A399" s="64" t="s">
        <v>1512</v>
      </c>
      <c r="B399" s="64" t="s">
        <v>1362</v>
      </c>
      <c r="C399" s="64" t="s">
        <v>1486</v>
      </c>
      <c r="D399" s="64" t="s">
        <v>66</v>
      </c>
      <c r="E399" s="64">
        <v>26.98</v>
      </c>
      <c r="F399" s="64">
        <v>4000</v>
      </c>
      <c r="G399" s="64" t="s">
        <v>1104</v>
      </c>
    </row>
    <row r="400" spans="1:7">
      <c r="A400" s="64" t="s">
        <v>1516</v>
      </c>
      <c r="B400" s="64" t="s">
        <v>1362</v>
      </c>
      <c r="C400" s="64" t="s">
        <v>1486</v>
      </c>
      <c r="D400" s="64" t="s">
        <v>1533</v>
      </c>
      <c r="E400" s="64">
        <v>30.68</v>
      </c>
      <c r="F400" s="64">
        <v>400</v>
      </c>
      <c r="G400" s="64" t="s">
        <v>1104</v>
      </c>
    </row>
    <row r="401" spans="1:7">
      <c r="A401" s="64" t="s">
        <v>1518</v>
      </c>
      <c r="B401" s="64" t="s">
        <v>1362</v>
      </c>
      <c r="C401" s="64" t="s">
        <v>1486</v>
      </c>
      <c r="D401" s="64" t="s">
        <v>1533</v>
      </c>
      <c r="E401" s="64">
        <v>30.94</v>
      </c>
      <c r="F401" s="64">
        <v>400</v>
      </c>
      <c r="G401" s="64" t="s">
        <v>1104</v>
      </c>
    </row>
    <row r="402" spans="1:7">
      <c r="A402" s="64" t="s">
        <v>1485</v>
      </c>
      <c r="B402" s="64" t="s">
        <v>1362</v>
      </c>
      <c r="C402" s="64" t="s">
        <v>1486</v>
      </c>
      <c r="D402" s="64" t="s">
        <v>1534</v>
      </c>
      <c r="E402" s="64">
        <v>34.049999999999997</v>
      </c>
      <c r="F402" s="64">
        <v>40</v>
      </c>
      <c r="G402" s="64" t="s">
        <v>1104</v>
      </c>
    </row>
    <row r="403" spans="1:7">
      <c r="A403" s="64" t="s">
        <v>1488</v>
      </c>
      <c r="B403" s="64" t="s">
        <v>1362</v>
      </c>
      <c r="C403" s="64" t="s">
        <v>1486</v>
      </c>
      <c r="D403" s="64" t="s">
        <v>1534</v>
      </c>
      <c r="E403" s="64">
        <v>34.89</v>
      </c>
      <c r="F403" s="64">
        <v>40</v>
      </c>
      <c r="G403" s="64" t="s">
        <v>1104</v>
      </c>
    </row>
    <row r="404" spans="1:7">
      <c r="A404" s="64" t="s">
        <v>1460</v>
      </c>
      <c r="B404" s="64" t="s">
        <v>1362</v>
      </c>
      <c r="C404" s="64" t="s">
        <v>1363</v>
      </c>
      <c r="D404" s="64" t="s">
        <v>1535</v>
      </c>
      <c r="E404" s="64" t="s">
        <v>311</v>
      </c>
      <c r="F404" s="64" t="s">
        <v>311</v>
      </c>
      <c r="G404" s="64" t="s">
        <v>1104</v>
      </c>
    </row>
    <row r="405" spans="1:7">
      <c r="A405" s="64" t="s">
        <v>1462</v>
      </c>
      <c r="B405" s="64" t="s">
        <v>1362</v>
      </c>
      <c r="C405" s="64" t="s">
        <v>1363</v>
      </c>
      <c r="D405" s="64" t="s">
        <v>1535</v>
      </c>
      <c r="E405" s="64" t="s">
        <v>311</v>
      </c>
      <c r="F405" s="64" t="s">
        <v>311</v>
      </c>
      <c r="G405" s="64" t="s">
        <v>1104</v>
      </c>
    </row>
    <row r="406" spans="1:7">
      <c r="A406" s="64" t="s">
        <v>1471</v>
      </c>
      <c r="B406" s="64" t="s">
        <v>1362</v>
      </c>
      <c r="C406" s="64" t="s">
        <v>1363</v>
      </c>
      <c r="D406" s="64" t="s">
        <v>1536</v>
      </c>
      <c r="E406" s="64" t="s">
        <v>311</v>
      </c>
      <c r="F406" s="64" t="s">
        <v>311</v>
      </c>
      <c r="G406" s="64" t="s">
        <v>1104</v>
      </c>
    </row>
    <row r="407" spans="1:7">
      <c r="A407" s="64" t="s">
        <v>1473</v>
      </c>
      <c r="B407" s="64" t="s">
        <v>1362</v>
      </c>
      <c r="C407" s="64" t="s">
        <v>1363</v>
      </c>
      <c r="D407" s="64" t="s">
        <v>1536</v>
      </c>
      <c r="E407" s="64" t="s">
        <v>311</v>
      </c>
      <c r="F407" s="64" t="s">
        <v>311</v>
      </c>
      <c r="G407" s="64" t="s">
        <v>1104</v>
      </c>
    </row>
    <row r="408" spans="1:7">
      <c r="A408" s="64" t="s">
        <v>1537</v>
      </c>
      <c r="B408" s="64" t="s">
        <v>1362</v>
      </c>
      <c r="C408" s="64" t="s">
        <v>1363</v>
      </c>
      <c r="D408" s="64" t="s">
        <v>1538</v>
      </c>
      <c r="E408" s="64" t="s">
        <v>311</v>
      </c>
      <c r="F408" s="64" t="s">
        <v>311</v>
      </c>
      <c r="G408" s="64" t="s">
        <v>1104</v>
      </c>
    </row>
    <row r="409" spans="1:7">
      <c r="A409" s="64" t="s">
        <v>1539</v>
      </c>
      <c r="B409" s="64" t="s">
        <v>1362</v>
      </c>
      <c r="C409" s="64" t="s">
        <v>1363</v>
      </c>
      <c r="D409" s="64" t="s">
        <v>1538</v>
      </c>
      <c r="E409" s="64" t="s">
        <v>311</v>
      </c>
      <c r="F409" s="64" t="s">
        <v>311</v>
      </c>
      <c r="G409" s="64" t="s">
        <v>1104</v>
      </c>
    </row>
    <row r="410" spans="1:7">
      <c r="A410" s="64" t="s">
        <v>1540</v>
      </c>
      <c r="B410" s="64" t="s">
        <v>1362</v>
      </c>
      <c r="C410" s="64" t="s">
        <v>1363</v>
      </c>
      <c r="D410" s="64" t="s">
        <v>1541</v>
      </c>
      <c r="E410" s="64" t="s">
        <v>311</v>
      </c>
      <c r="F410" s="64" t="s">
        <v>311</v>
      </c>
      <c r="G410" s="64" t="s">
        <v>1104</v>
      </c>
    </row>
    <row r="411" spans="1:7">
      <c r="A411" s="64" t="s">
        <v>1542</v>
      </c>
      <c r="B411" s="64" t="s">
        <v>1362</v>
      </c>
      <c r="C411" s="64" t="s">
        <v>1363</v>
      </c>
      <c r="D411" s="64" t="s">
        <v>1541</v>
      </c>
      <c r="E411" s="64" t="s">
        <v>311</v>
      </c>
      <c r="F411" s="64" t="s">
        <v>311</v>
      </c>
      <c r="G411" s="64" t="s">
        <v>1104</v>
      </c>
    </row>
    <row r="412" spans="1:7">
      <c r="A412" s="64" t="s">
        <v>1361</v>
      </c>
      <c r="B412" s="64" t="s">
        <v>1362</v>
      </c>
      <c r="C412" s="64" t="s">
        <v>1363</v>
      </c>
      <c r="D412" s="64" t="s">
        <v>1449</v>
      </c>
      <c r="E412" s="64" t="s">
        <v>311</v>
      </c>
      <c r="F412" s="64" t="s">
        <v>311</v>
      </c>
      <c r="G412" s="64" t="s">
        <v>148</v>
      </c>
    </row>
    <row r="413" spans="1:7">
      <c r="A413" s="64" t="s">
        <v>1366</v>
      </c>
      <c r="B413" s="64" t="s">
        <v>1362</v>
      </c>
      <c r="C413" s="64" t="s">
        <v>1363</v>
      </c>
      <c r="D413" s="64" t="s">
        <v>1449</v>
      </c>
      <c r="E413" s="64" t="s">
        <v>311</v>
      </c>
      <c r="F413" s="64" t="s">
        <v>311</v>
      </c>
      <c r="G413" s="64" t="s">
        <v>148</v>
      </c>
    </row>
    <row r="414" spans="1:7">
      <c r="A414" s="64" t="s">
        <v>1367</v>
      </c>
      <c r="B414" s="64" t="s">
        <v>1362</v>
      </c>
      <c r="C414" s="64" t="s">
        <v>1363</v>
      </c>
      <c r="D414" s="64" t="s">
        <v>1426</v>
      </c>
      <c r="E414" s="64" t="s">
        <v>311</v>
      </c>
      <c r="F414" s="64" t="s">
        <v>311</v>
      </c>
      <c r="G414" s="64" t="s">
        <v>148</v>
      </c>
    </row>
    <row r="415" spans="1:7">
      <c r="A415" s="64" t="s">
        <v>1369</v>
      </c>
      <c r="B415" s="64" t="s">
        <v>1362</v>
      </c>
      <c r="C415" s="64" t="s">
        <v>1363</v>
      </c>
      <c r="D415" s="64" t="s">
        <v>1426</v>
      </c>
      <c r="E415" s="64" t="s">
        <v>311</v>
      </c>
      <c r="F415" s="64" t="s">
        <v>311</v>
      </c>
      <c r="G415" s="64" t="s">
        <v>148</v>
      </c>
    </row>
    <row r="416" spans="1:7">
      <c r="A416" s="64" t="s">
        <v>1370</v>
      </c>
      <c r="B416" s="64" t="s">
        <v>1362</v>
      </c>
      <c r="C416" s="64" t="s">
        <v>1371</v>
      </c>
      <c r="D416" s="64" t="s">
        <v>1529</v>
      </c>
      <c r="E416" s="64">
        <v>24.09</v>
      </c>
      <c r="F416" s="64" t="s">
        <v>311</v>
      </c>
      <c r="G416" s="64" t="s">
        <v>148</v>
      </c>
    </row>
    <row r="417" spans="1:7">
      <c r="A417" s="64" t="s">
        <v>1373</v>
      </c>
      <c r="B417" s="64" t="s">
        <v>1362</v>
      </c>
      <c r="C417" s="64" t="s">
        <v>1371</v>
      </c>
      <c r="D417" s="64" t="s">
        <v>1529</v>
      </c>
      <c r="E417" s="64">
        <v>24.12</v>
      </c>
      <c r="F417" s="64" t="s">
        <v>311</v>
      </c>
      <c r="G417" s="64" t="s">
        <v>148</v>
      </c>
    </row>
    <row r="418" spans="1:7">
      <c r="A418" s="64" t="s">
        <v>1361</v>
      </c>
      <c r="B418" s="64" t="s">
        <v>1362</v>
      </c>
      <c r="C418" s="64" t="s">
        <v>1363</v>
      </c>
      <c r="D418" s="64" t="s">
        <v>1449</v>
      </c>
      <c r="E418" s="64" t="s">
        <v>311</v>
      </c>
      <c r="F418" s="64" t="s">
        <v>311</v>
      </c>
      <c r="G418" s="64" t="s">
        <v>1543</v>
      </c>
    </row>
    <row r="419" spans="1:7">
      <c r="A419" s="64" t="s">
        <v>1366</v>
      </c>
      <c r="B419" s="64" t="s">
        <v>1362</v>
      </c>
      <c r="C419" s="64" t="s">
        <v>1363</v>
      </c>
      <c r="D419" s="64" t="s">
        <v>1449</v>
      </c>
      <c r="E419" s="64" t="s">
        <v>311</v>
      </c>
      <c r="F419" s="64" t="s">
        <v>311</v>
      </c>
      <c r="G419" s="64" t="s">
        <v>1543</v>
      </c>
    </row>
    <row r="420" spans="1:7">
      <c r="A420" s="64" t="s">
        <v>1367</v>
      </c>
      <c r="B420" s="64" t="s">
        <v>1362</v>
      </c>
      <c r="C420" s="64" t="s">
        <v>1363</v>
      </c>
      <c r="D420" s="64" t="s">
        <v>1426</v>
      </c>
      <c r="E420" s="64">
        <v>23.06</v>
      </c>
      <c r="F420" s="64" t="s">
        <v>311</v>
      </c>
      <c r="G420" s="64" t="s">
        <v>1543</v>
      </c>
    </row>
    <row r="421" spans="1:7">
      <c r="A421" s="64" t="s">
        <v>1369</v>
      </c>
      <c r="B421" s="64" t="s">
        <v>1362</v>
      </c>
      <c r="C421" s="64" t="s">
        <v>1363</v>
      </c>
      <c r="D421" s="64" t="s">
        <v>1426</v>
      </c>
      <c r="E421" s="64" t="s">
        <v>311</v>
      </c>
      <c r="F421" s="64" t="s">
        <v>311</v>
      </c>
      <c r="G421" s="64" t="s">
        <v>1543</v>
      </c>
    </row>
    <row r="422" spans="1:7">
      <c r="A422" s="64" t="s">
        <v>1370</v>
      </c>
      <c r="B422" s="64" t="s">
        <v>1362</v>
      </c>
      <c r="C422" s="64" t="s">
        <v>1371</v>
      </c>
      <c r="D422" s="64" t="s">
        <v>1529</v>
      </c>
      <c r="E422" s="64">
        <v>24.54</v>
      </c>
      <c r="F422" s="64" t="s">
        <v>311</v>
      </c>
      <c r="G422" s="64" t="s">
        <v>1543</v>
      </c>
    </row>
    <row r="423" spans="1:7">
      <c r="A423" s="64" t="s">
        <v>1373</v>
      </c>
      <c r="B423" s="64" t="s">
        <v>1362</v>
      </c>
      <c r="C423" s="64" t="s">
        <v>1371</v>
      </c>
      <c r="D423" s="64" t="s">
        <v>1529</v>
      </c>
      <c r="E423" s="64">
        <v>24.17</v>
      </c>
      <c r="F423" s="64" t="s">
        <v>311</v>
      </c>
      <c r="G423" s="64" t="s">
        <v>1543</v>
      </c>
    </row>
    <row r="424" spans="1:7">
      <c r="A424" s="64" t="s">
        <v>1361</v>
      </c>
      <c r="B424" s="64" t="s">
        <v>1362</v>
      </c>
      <c r="C424" s="64" t="s">
        <v>1363</v>
      </c>
      <c r="D424" s="64" t="s">
        <v>1449</v>
      </c>
      <c r="E424" s="64" t="s">
        <v>311</v>
      </c>
      <c r="F424" s="64" t="s">
        <v>311</v>
      </c>
      <c r="G424" s="64" t="s">
        <v>153</v>
      </c>
    </row>
    <row r="425" spans="1:7">
      <c r="A425" s="64" t="s">
        <v>1366</v>
      </c>
      <c r="B425" s="64" t="s">
        <v>1362</v>
      </c>
      <c r="C425" s="64" t="s">
        <v>1363</v>
      </c>
      <c r="D425" s="64" t="s">
        <v>1449</v>
      </c>
      <c r="E425" s="64" t="s">
        <v>311</v>
      </c>
      <c r="F425" s="64" t="s">
        <v>311</v>
      </c>
      <c r="G425" s="64" t="s">
        <v>153</v>
      </c>
    </row>
    <row r="426" spans="1:7">
      <c r="A426" s="64" t="s">
        <v>1367</v>
      </c>
      <c r="B426" s="64" t="s">
        <v>1362</v>
      </c>
      <c r="C426" s="64" t="s">
        <v>1363</v>
      </c>
      <c r="D426" s="64" t="s">
        <v>1426</v>
      </c>
      <c r="E426" s="64">
        <v>23.06</v>
      </c>
      <c r="F426" s="64" t="s">
        <v>311</v>
      </c>
      <c r="G426" s="64" t="s">
        <v>153</v>
      </c>
    </row>
    <row r="427" spans="1:7">
      <c r="A427" s="64" t="s">
        <v>1369</v>
      </c>
      <c r="B427" s="64" t="s">
        <v>1362</v>
      </c>
      <c r="C427" s="64" t="s">
        <v>1363</v>
      </c>
      <c r="D427" s="64" t="s">
        <v>1426</v>
      </c>
      <c r="E427" s="64" t="s">
        <v>311</v>
      </c>
      <c r="F427" s="64" t="s">
        <v>311</v>
      </c>
      <c r="G427" s="64" t="s">
        <v>153</v>
      </c>
    </row>
    <row r="428" spans="1:7">
      <c r="A428" s="64" t="s">
        <v>1370</v>
      </c>
      <c r="B428" s="64" t="s">
        <v>1362</v>
      </c>
      <c r="C428" s="64" t="s">
        <v>1371</v>
      </c>
      <c r="D428" s="64" t="s">
        <v>1529</v>
      </c>
      <c r="E428" s="64">
        <v>24.54</v>
      </c>
      <c r="F428" s="64" t="s">
        <v>311</v>
      </c>
      <c r="G428" s="64" t="s">
        <v>153</v>
      </c>
    </row>
    <row r="429" spans="1:7">
      <c r="A429" s="64" t="s">
        <v>1373</v>
      </c>
      <c r="B429" s="64" t="s">
        <v>1362</v>
      </c>
      <c r="C429" s="64" t="s">
        <v>1371</v>
      </c>
      <c r="D429" s="64" t="s">
        <v>1529</v>
      </c>
      <c r="E429" s="64">
        <v>24.17</v>
      </c>
      <c r="F429" s="64" t="s">
        <v>311</v>
      </c>
      <c r="G429" s="64" t="s">
        <v>153</v>
      </c>
    </row>
    <row r="430" spans="1:7">
      <c r="A430" s="64" t="s">
        <v>1361</v>
      </c>
      <c r="B430" s="64" t="s">
        <v>1362</v>
      </c>
      <c r="C430" s="64" t="s">
        <v>1363</v>
      </c>
      <c r="D430" s="64" t="s">
        <v>1449</v>
      </c>
      <c r="E430" s="64" t="s">
        <v>311</v>
      </c>
      <c r="F430" s="64" t="s">
        <v>311</v>
      </c>
      <c r="G430" s="64" t="s">
        <v>1544</v>
      </c>
    </row>
    <row r="431" spans="1:7">
      <c r="A431" s="64" t="s">
        <v>1366</v>
      </c>
      <c r="B431" s="64" t="s">
        <v>1362</v>
      </c>
      <c r="C431" s="64" t="s">
        <v>1363</v>
      </c>
      <c r="D431" s="64" t="s">
        <v>1449</v>
      </c>
      <c r="E431" s="64" t="s">
        <v>311</v>
      </c>
      <c r="F431" s="64" t="s">
        <v>311</v>
      </c>
      <c r="G431" s="64" t="s">
        <v>1544</v>
      </c>
    </row>
    <row r="432" spans="1:7">
      <c r="A432" s="64" t="s">
        <v>1367</v>
      </c>
      <c r="B432" s="64" t="s">
        <v>1362</v>
      </c>
      <c r="C432" s="64" t="s">
        <v>1363</v>
      </c>
      <c r="D432" s="64" t="s">
        <v>1426</v>
      </c>
      <c r="E432" s="64" t="s">
        <v>311</v>
      </c>
      <c r="F432" s="64" t="s">
        <v>311</v>
      </c>
      <c r="G432" s="64" t="s">
        <v>1544</v>
      </c>
    </row>
    <row r="433" spans="1:7">
      <c r="A433" s="64" t="s">
        <v>1369</v>
      </c>
      <c r="B433" s="64" t="s">
        <v>1362</v>
      </c>
      <c r="C433" s="64" t="s">
        <v>1363</v>
      </c>
      <c r="D433" s="64" t="s">
        <v>1426</v>
      </c>
      <c r="E433" s="64" t="s">
        <v>311</v>
      </c>
      <c r="F433" s="64" t="s">
        <v>311</v>
      </c>
      <c r="G433" s="64" t="s">
        <v>1544</v>
      </c>
    </row>
    <row r="434" spans="1:7">
      <c r="A434" s="64" t="s">
        <v>1545</v>
      </c>
      <c r="B434" s="64" t="s">
        <v>1362</v>
      </c>
      <c r="C434" s="64" t="s">
        <v>1486</v>
      </c>
      <c r="D434" s="64" t="s">
        <v>1531</v>
      </c>
      <c r="E434" s="64">
        <v>24.17</v>
      </c>
      <c r="F434" s="64">
        <v>40000</v>
      </c>
      <c r="G434" s="64" t="s">
        <v>1544</v>
      </c>
    </row>
    <row r="435" spans="1:7">
      <c r="A435" s="64" t="s">
        <v>1546</v>
      </c>
      <c r="B435" s="64" t="s">
        <v>1362</v>
      </c>
      <c r="C435" s="64" t="s">
        <v>1486</v>
      </c>
      <c r="D435" s="64" t="s">
        <v>1531</v>
      </c>
      <c r="E435" s="64">
        <v>30.9</v>
      </c>
      <c r="F435" s="64">
        <v>40000</v>
      </c>
      <c r="G435" s="64" t="s">
        <v>1544</v>
      </c>
    </row>
    <row r="436" spans="1:7">
      <c r="A436" s="64" t="s">
        <v>1381</v>
      </c>
      <c r="B436" s="64" t="s">
        <v>1362</v>
      </c>
      <c r="C436" s="64" t="s">
        <v>1486</v>
      </c>
      <c r="D436" s="64" t="s">
        <v>66</v>
      </c>
      <c r="E436" s="64">
        <v>28.08</v>
      </c>
      <c r="F436" s="64">
        <v>4000</v>
      </c>
      <c r="G436" s="64" t="s">
        <v>1544</v>
      </c>
    </row>
    <row r="437" spans="1:7">
      <c r="A437" s="64" t="s">
        <v>1382</v>
      </c>
      <c r="B437" s="64" t="s">
        <v>1362</v>
      </c>
      <c r="C437" s="64" t="s">
        <v>1486</v>
      </c>
      <c r="D437" s="64" t="s">
        <v>66</v>
      </c>
      <c r="E437" s="64">
        <v>28.06</v>
      </c>
      <c r="F437" s="64">
        <v>4000</v>
      </c>
      <c r="G437" s="64" t="s">
        <v>1544</v>
      </c>
    </row>
    <row r="438" spans="1:7">
      <c r="A438" s="64" t="s">
        <v>1513</v>
      </c>
      <c r="B438" s="64" t="s">
        <v>1362</v>
      </c>
      <c r="C438" s="64" t="s">
        <v>1486</v>
      </c>
      <c r="D438" s="64" t="s">
        <v>1533</v>
      </c>
      <c r="E438" s="64">
        <v>30.3</v>
      </c>
      <c r="F438" s="64">
        <v>400</v>
      </c>
      <c r="G438" s="64" t="s">
        <v>1544</v>
      </c>
    </row>
    <row r="439" spans="1:7">
      <c r="A439" s="64" t="s">
        <v>1515</v>
      </c>
      <c r="B439" s="64" t="s">
        <v>1362</v>
      </c>
      <c r="C439" s="64" t="s">
        <v>1486</v>
      </c>
      <c r="D439" s="64" t="s">
        <v>1533</v>
      </c>
      <c r="E439" s="64">
        <v>30.32</v>
      </c>
      <c r="F439" s="64">
        <v>400</v>
      </c>
      <c r="G439" s="64" t="s">
        <v>1544</v>
      </c>
    </row>
    <row r="440" spans="1:7">
      <c r="A440" s="64" t="s">
        <v>1376</v>
      </c>
      <c r="B440" s="64" t="s">
        <v>1362</v>
      </c>
      <c r="C440" s="64" t="s">
        <v>1363</v>
      </c>
      <c r="D440" s="64" t="s">
        <v>1547</v>
      </c>
      <c r="E440" s="64" t="s">
        <v>311</v>
      </c>
      <c r="F440" s="64" t="s">
        <v>311</v>
      </c>
      <c r="G440" s="64" t="s">
        <v>1544</v>
      </c>
    </row>
    <row r="441" spans="1:7">
      <c r="A441" s="64" t="s">
        <v>1377</v>
      </c>
      <c r="B441" s="64" t="s">
        <v>1362</v>
      </c>
      <c r="C441" s="64" t="s">
        <v>1363</v>
      </c>
      <c r="D441" s="64" t="s">
        <v>1547</v>
      </c>
      <c r="E441" s="64" t="s">
        <v>311</v>
      </c>
      <c r="F441" s="64" t="s">
        <v>311</v>
      </c>
      <c r="G441" s="64" t="s">
        <v>1544</v>
      </c>
    </row>
    <row r="442" spans="1:7">
      <c r="A442" s="64" t="s">
        <v>1548</v>
      </c>
      <c r="B442" s="64" t="s">
        <v>1362</v>
      </c>
      <c r="C442" s="64" t="s">
        <v>1363</v>
      </c>
      <c r="D442" s="64" t="s">
        <v>1549</v>
      </c>
      <c r="E442" s="64" t="s">
        <v>311</v>
      </c>
      <c r="F442" s="64" t="s">
        <v>311</v>
      </c>
      <c r="G442" s="64" t="s">
        <v>1544</v>
      </c>
    </row>
    <row r="443" spans="1:7">
      <c r="A443" s="64" t="s">
        <v>1550</v>
      </c>
      <c r="B443" s="64" t="s">
        <v>1362</v>
      </c>
      <c r="C443" s="64" t="s">
        <v>1363</v>
      </c>
      <c r="D443" s="64" t="s">
        <v>1549</v>
      </c>
      <c r="E443" s="64" t="s">
        <v>311</v>
      </c>
      <c r="F443" s="64" t="s">
        <v>311</v>
      </c>
      <c r="G443" s="64" t="s">
        <v>1544</v>
      </c>
    </row>
    <row r="444" spans="1:7">
      <c r="A444" s="64" t="s">
        <v>1416</v>
      </c>
      <c r="B444" s="64" t="s">
        <v>1362</v>
      </c>
      <c r="C444" s="64" t="s">
        <v>1486</v>
      </c>
      <c r="D444" s="64" t="s">
        <v>1534</v>
      </c>
      <c r="E444" s="64">
        <v>33.89</v>
      </c>
      <c r="F444" s="64">
        <v>40</v>
      </c>
      <c r="G444" s="64" t="s">
        <v>1544</v>
      </c>
    </row>
    <row r="445" spans="1:7">
      <c r="A445" s="64" t="s">
        <v>1418</v>
      </c>
      <c r="B445" s="64" t="s">
        <v>1362</v>
      </c>
      <c r="C445" s="64" t="s">
        <v>1486</v>
      </c>
      <c r="D445" s="64" t="s">
        <v>1534</v>
      </c>
      <c r="E445" s="64">
        <v>33.6</v>
      </c>
      <c r="F445" s="64">
        <v>40</v>
      </c>
      <c r="G445" s="64" t="s">
        <v>1544</v>
      </c>
    </row>
    <row r="446" spans="1:7">
      <c r="A446" s="64" t="s">
        <v>1370</v>
      </c>
      <c r="B446" s="64" t="s">
        <v>1362</v>
      </c>
      <c r="C446" s="64" t="s">
        <v>1371</v>
      </c>
      <c r="D446" s="64" t="s">
        <v>1481</v>
      </c>
      <c r="E446" s="64">
        <v>24.45</v>
      </c>
      <c r="F446" s="64">
        <v>527650.69999999995</v>
      </c>
      <c r="G446" s="64" t="s">
        <v>1544</v>
      </c>
    </row>
    <row r="447" spans="1:7">
      <c r="A447" s="64" t="s">
        <v>1373</v>
      </c>
      <c r="B447" s="64" t="s">
        <v>1362</v>
      </c>
      <c r="C447" s="64" t="s">
        <v>1371</v>
      </c>
      <c r="D447" s="64" t="s">
        <v>1481</v>
      </c>
      <c r="E447" s="64">
        <v>24.3</v>
      </c>
      <c r="F447" s="64">
        <v>619285.9</v>
      </c>
      <c r="G447" s="64" t="s">
        <v>1544</v>
      </c>
    </row>
    <row r="448" spans="1:7">
      <c r="A448" s="64" t="s">
        <v>1551</v>
      </c>
      <c r="B448" s="64" t="s">
        <v>1362</v>
      </c>
      <c r="C448" s="64" t="s">
        <v>1363</v>
      </c>
      <c r="D448" s="64" t="s">
        <v>1552</v>
      </c>
      <c r="E448" s="64" t="s">
        <v>311</v>
      </c>
      <c r="F448" s="64" t="s">
        <v>311</v>
      </c>
      <c r="G448" s="64" t="s">
        <v>1553</v>
      </c>
    </row>
    <row r="449" spans="1:7">
      <c r="A449" s="64" t="s">
        <v>1554</v>
      </c>
      <c r="B449" s="64" t="s">
        <v>1362</v>
      </c>
      <c r="C449" s="64" t="s">
        <v>1363</v>
      </c>
      <c r="D449" s="64" t="s">
        <v>1552</v>
      </c>
      <c r="E449" s="64" t="s">
        <v>311</v>
      </c>
      <c r="F449" s="64" t="s">
        <v>311</v>
      </c>
      <c r="G449" s="64" t="s">
        <v>1553</v>
      </c>
    </row>
    <row r="450" spans="1:7">
      <c r="A450" s="64" t="s">
        <v>1545</v>
      </c>
      <c r="B450" s="64" t="s">
        <v>1362</v>
      </c>
      <c r="C450" s="64" t="s">
        <v>1363</v>
      </c>
      <c r="D450" s="64" t="s">
        <v>1555</v>
      </c>
      <c r="E450" s="64" t="s">
        <v>311</v>
      </c>
      <c r="F450" s="64" t="s">
        <v>311</v>
      </c>
      <c r="G450" s="64" t="s">
        <v>1553</v>
      </c>
    </row>
    <row r="451" spans="1:7">
      <c r="A451" s="64" t="s">
        <v>1546</v>
      </c>
      <c r="B451" s="64" t="s">
        <v>1362</v>
      </c>
      <c r="C451" s="64" t="s">
        <v>1363</v>
      </c>
      <c r="D451" s="64" t="s">
        <v>1555</v>
      </c>
      <c r="E451" s="64" t="s">
        <v>311</v>
      </c>
      <c r="F451" s="64" t="s">
        <v>311</v>
      </c>
      <c r="G451" s="64" t="s">
        <v>1553</v>
      </c>
    </row>
    <row r="452" spans="1:7">
      <c r="A452" s="64" t="s">
        <v>1410</v>
      </c>
      <c r="B452" s="64" t="s">
        <v>1362</v>
      </c>
      <c r="C452" s="64" t="s">
        <v>1486</v>
      </c>
      <c r="D452" s="64" t="s">
        <v>1531</v>
      </c>
      <c r="E452" s="64">
        <v>24.04</v>
      </c>
      <c r="F452" s="64">
        <v>40000</v>
      </c>
      <c r="G452" s="64" t="s">
        <v>1553</v>
      </c>
    </row>
    <row r="453" spans="1:7">
      <c r="A453" s="64" t="s">
        <v>1412</v>
      </c>
      <c r="B453" s="64" t="s">
        <v>1362</v>
      </c>
      <c r="C453" s="64" t="s">
        <v>1486</v>
      </c>
      <c r="D453" s="64" t="s">
        <v>1531</v>
      </c>
      <c r="E453" s="64">
        <v>23.4</v>
      </c>
      <c r="F453" s="64">
        <v>40000</v>
      </c>
      <c r="G453" s="64" t="s">
        <v>1553</v>
      </c>
    </row>
    <row r="454" spans="1:7">
      <c r="A454" s="64" t="s">
        <v>1419</v>
      </c>
      <c r="B454" s="64" t="s">
        <v>1362</v>
      </c>
      <c r="C454" s="64" t="s">
        <v>1486</v>
      </c>
      <c r="D454" s="64" t="s">
        <v>66</v>
      </c>
      <c r="E454" s="64">
        <v>27.4</v>
      </c>
      <c r="F454" s="64">
        <v>4000</v>
      </c>
      <c r="G454" s="64" t="s">
        <v>1553</v>
      </c>
    </row>
    <row r="455" spans="1:7">
      <c r="A455" s="64" t="s">
        <v>1421</v>
      </c>
      <c r="B455" s="64" t="s">
        <v>1362</v>
      </c>
      <c r="C455" s="64" t="s">
        <v>1486</v>
      </c>
      <c r="D455" s="64" t="s">
        <v>66</v>
      </c>
      <c r="E455" s="64">
        <v>27.09</v>
      </c>
      <c r="F455" s="64">
        <v>4000</v>
      </c>
      <c r="G455" s="64" t="s">
        <v>1553</v>
      </c>
    </row>
    <row r="456" spans="1:7">
      <c r="A456" s="64" t="s">
        <v>1556</v>
      </c>
      <c r="B456" s="64" t="s">
        <v>1362</v>
      </c>
      <c r="C456" s="64" t="s">
        <v>1486</v>
      </c>
      <c r="D456" s="64" t="s">
        <v>1533</v>
      </c>
      <c r="E456" s="64">
        <v>30.51</v>
      </c>
      <c r="F456" s="64">
        <v>400</v>
      </c>
      <c r="G456" s="64" t="s">
        <v>1553</v>
      </c>
    </row>
    <row r="457" spans="1:7">
      <c r="A457" s="64" t="s">
        <v>1557</v>
      </c>
      <c r="B457" s="64" t="s">
        <v>1362</v>
      </c>
      <c r="C457" s="64" t="s">
        <v>1486</v>
      </c>
      <c r="D457" s="64" t="s">
        <v>1533</v>
      </c>
      <c r="E457" s="64">
        <v>31.57</v>
      </c>
      <c r="F457" s="64">
        <v>400</v>
      </c>
      <c r="G457" s="64" t="s">
        <v>1553</v>
      </c>
    </row>
    <row r="458" spans="1:7">
      <c r="A458" s="64" t="s">
        <v>1537</v>
      </c>
      <c r="B458" s="64" t="s">
        <v>1362</v>
      </c>
      <c r="C458" s="64" t="s">
        <v>1486</v>
      </c>
      <c r="D458" s="64" t="s">
        <v>1534</v>
      </c>
      <c r="E458" s="64">
        <v>35.25</v>
      </c>
      <c r="F458" s="64">
        <v>40</v>
      </c>
      <c r="G458" s="64" t="s">
        <v>1553</v>
      </c>
    </row>
    <row r="459" spans="1:7">
      <c r="A459" s="64" t="s">
        <v>1539</v>
      </c>
      <c r="B459" s="64" t="s">
        <v>1362</v>
      </c>
      <c r="C459" s="64" t="s">
        <v>1486</v>
      </c>
      <c r="D459" s="64" t="s">
        <v>1534</v>
      </c>
      <c r="E459" s="64">
        <v>36.1</v>
      </c>
      <c r="F459" s="64">
        <v>40</v>
      </c>
      <c r="G459" s="64" t="s">
        <v>1553</v>
      </c>
    </row>
    <row r="460" spans="1:7">
      <c r="A460" s="64" t="s">
        <v>1558</v>
      </c>
      <c r="B460" s="64" t="s">
        <v>1362</v>
      </c>
      <c r="C460" s="64" t="s">
        <v>1363</v>
      </c>
      <c r="D460" s="64" t="s">
        <v>1559</v>
      </c>
      <c r="E460" s="64" t="s">
        <v>311</v>
      </c>
      <c r="F460" s="64" t="s">
        <v>311</v>
      </c>
      <c r="G460" s="64" t="s">
        <v>1553</v>
      </c>
    </row>
    <row r="461" spans="1:7">
      <c r="A461" s="64" t="s">
        <v>1560</v>
      </c>
      <c r="B461" s="64" t="s">
        <v>1362</v>
      </c>
      <c r="C461" s="64" t="s">
        <v>1363</v>
      </c>
      <c r="D461" s="64" t="s">
        <v>1559</v>
      </c>
      <c r="E461" s="64" t="s">
        <v>311</v>
      </c>
      <c r="F461" s="64" t="s">
        <v>311</v>
      </c>
      <c r="G461" s="64" t="s">
        <v>1553</v>
      </c>
    </row>
    <row r="462" spans="1:7">
      <c r="A462" s="64" t="s">
        <v>1361</v>
      </c>
      <c r="B462" s="64" t="s">
        <v>1362</v>
      </c>
      <c r="C462" s="64" t="s">
        <v>1363</v>
      </c>
      <c r="D462" s="64" t="s">
        <v>1449</v>
      </c>
      <c r="E462" s="64" t="s">
        <v>311</v>
      </c>
      <c r="F462" s="64" t="s">
        <v>311</v>
      </c>
      <c r="G462" s="64" t="s">
        <v>156</v>
      </c>
    </row>
    <row r="463" spans="1:7">
      <c r="A463" s="64" t="s">
        <v>1366</v>
      </c>
      <c r="B463" s="64" t="s">
        <v>1362</v>
      </c>
      <c r="C463" s="64" t="s">
        <v>1363</v>
      </c>
      <c r="D463" s="64" t="s">
        <v>1449</v>
      </c>
      <c r="E463" s="64" t="s">
        <v>311</v>
      </c>
      <c r="F463" s="64" t="s">
        <v>311</v>
      </c>
      <c r="G463" s="64" t="s">
        <v>156</v>
      </c>
    </row>
    <row r="464" spans="1:7">
      <c r="A464" s="64" t="s">
        <v>1367</v>
      </c>
      <c r="B464" s="64" t="s">
        <v>1362</v>
      </c>
      <c r="C464" s="64" t="s">
        <v>1363</v>
      </c>
      <c r="D464" s="64" t="s">
        <v>1426</v>
      </c>
      <c r="E464" s="64" t="s">
        <v>311</v>
      </c>
      <c r="F464" s="64" t="s">
        <v>311</v>
      </c>
      <c r="G464" s="64" t="s">
        <v>156</v>
      </c>
    </row>
    <row r="465" spans="1:7">
      <c r="A465" s="64" t="s">
        <v>1369</v>
      </c>
      <c r="B465" s="64" t="s">
        <v>1362</v>
      </c>
      <c r="C465" s="64" t="s">
        <v>1363</v>
      </c>
      <c r="D465" s="64" t="s">
        <v>1426</v>
      </c>
      <c r="E465" s="64" t="s">
        <v>311</v>
      </c>
      <c r="F465" s="64" t="s">
        <v>311</v>
      </c>
      <c r="G465" s="64" t="s">
        <v>156</v>
      </c>
    </row>
    <row r="466" spans="1:7">
      <c r="A466" s="64" t="s">
        <v>1545</v>
      </c>
      <c r="B466" s="64" t="s">
        <v>1362</v>
      </c>
      <c r="C466" s="64" t="s">
        <v>1486</v>
      </c>
      <c r="D466" s="64" t="s">
        <v>1531</v>
      </c>
      <c r="E466" s="64">
        <v>24.17</v>
      </c>
      <c r="F466" s="64">
        <v>40000</v>
      </c>
      <c r="G466" s="64" t="s">
        <v>156</v>
      </c>
    </row>
    <row r="467" spans="1:7">
      <c r="A467" s="64" t="s">
        <v>1546</v>
      </c>
      <c r="B467" s="64" t="s">
        <v>1362</v>
      </c>
      <c r="C467" s="64" t="s">
        <v>1486</v>
      </c>
      <c r="D467" s="64" t="s">
        <v>1531</v>
      </c>
      <c r="E467" s="64">
        <v>30.9</v>
      </c>
      <c r="F467" s="64">
        <v>40000</v>
      </c>
      <c r="G467" s="64" t="s">
        <v>156</v>
      </c>
    </row>
    <row r="468" spans="1:7">
      <c r="A468" s="64" t="s">
        <v>1381</v>
      </c>
      <c r="B468" s="64" t="s">
        <v>1362</v>
      </c>
      <c r="C468" s="64" t="s">
        <v>1486</v>
      </c>
      <c r="D468" s="64" t="s">
        <v>66</v>
      </c>
      <c r="E468" s="64">
        <v>28.08</v>
      </c>
      <c r="F468" s="64">
        <v>4000</v>
      </c>
      <c r="G468" s="64" t="s">
        <v>156</v>
      </c>
    </row>
    <row r="469" spans="1:7">
      <c r="A469" s="64" t="s">
        <v>1382</v>
      </c>
      <c r="B469" s="64" t="s">
        <v>1362</v>
      </c>
      <c r="C469" s="64" t="s">
        <v>1486</v>
      </c>
      <c r="D469" s="64" t="s">
        <v>66</v>
      </c>
      <c r="E469" s="64">
        <v>28.06</v>
      </c>
      <c r="F469" s="64">
        <v>4000</v>
      </c>
      <c r="G469" s="64" t="s">
        <v>156</v>
      </c>
    </row>
    <row r="470" spans="1:7">
      <c r="A470" s="64" t="s">
        <v>1513</v>
      </c>
      <c r="B470" s="64" t="s">
        <v>1362</v>
      </c>
      <c r="C470" s="64" t="s">
        <v>1486</v>
      </c>
      <c r="D470" s="64" t="s">
        <v>1533</v>
      </c>
      <c r="E470" s="64">
        <v>30.3</v>
      </c>
      <c r="F470" s="64">
        <v>400</v>
      </c>
      <c r="G470" s="64" t="s">
        <v>156</v>
      </c>
    </row>
    <row r="471" spans="1:7">
      <c r="A471" s="64" t="s">
        <v>1515</v>
      </c>
      <c r="B471" s="64" t="s">
        <v>1362</v>
      </c>
      <c r="C471" s="64" t="s">
        <v>1486</v>
      </c>
      <c r="D471" s="64" t="s">
        <v>1533</v>
      </c>
      <c r="E471" s="64">
        <v>30.32</v>
      </c>
      <c r="F471" s="64">
        <v>400</v>
      </c>
      <c r="G471" s="64" t="s">
        <v>156</v>
      </c>
    </row>
    <row r="472" spans="1:7">
      <c r="A472" s="64" t="s">
        <v>1376</v>
      </c>
      <c r="B472" s="64" t="s">
        <v>1362</v>
      </c>
      <c r="C472" s="64" t="s">
        <v>1363</v>
      </c>
      <c r="D472" s="64" t="s">
        <v>1547</v>
      </c>
      <c r="E472" s="64" t="s">
        <v>311</v>
      </c>
      <c r="F472" s="64" t="s">
        <v>311</v>
      </c>
      <c r="G472" s="64" t="s">
        <v>156</v>
      </c>
    </row>
    <row r="473" spans="1:7">
      <c r="A473" s="64" t="s">
        <v>1377</v>
      </c>
      <c r="B473" s="64" t="s">
        <v>1362</v>
      </c>
      <c r="C473" s="64" t="s">
        <v>1363</v>
      </c>
      <c r="D473" s="64" t="s">
        <v>1547</v>
      </c>
      <c r="E473" s="64" t="s">
        <v>311</v>
      </c>
      <c r="F473" s="64" t="s">
        <v>311</v>
      </c>
      <c r="G473" s="64" t="s">
        <v>156</v>
      </c>
    </row>
    <row r="474" spans="1:7">
      <c r="A474" s="64" t="s">
        <v>1548</v>
      </c>
      <c r="B474" s="64" t="s">
        <v>1362</v>
      </c>
      <c r="C474" s="64" t="s">
        <v>1363</v>
      </c>
      <c r="D474" s="64" t="s">
        <v>1549</v>
      </c>
      <c r="E474" s="64" t="s">
        <v>311</v>
      </c>
      <c r="F474" s="64" t="s">
        <v>311</v>
      </c>
      <c r="G474" s="64" t="s">
        <v>156</v>
      </c>
    </row>
    <row r="475" spans="1:7">
      <c r="A475" s="64" t="s">
        <v>1550</v>
      </c>
      <c r="B475" s="64" t="s">
        <v>1362</v>
      </c>
      <c r="C475" s="64" t="s">
        <v>1363</v>
      </c>
      <c r="D475" s="64" t="s">
        <v>1549</v>
      </c>
      <c r="E475" s="64" t="s">
        <v>311</v>
      </c>
      <c r="F475" s="64" t="s">
        <v>311</v>
      </c>
      <c r="G475" s="64" t="s">
        <v>156</v>
      </c>
    </row>
    <row r="476" spans="1:7">
      <c r="A476" s="64" t="s">
        <v>1416</v>
      </c>
      <c r="B476" s="64" t="s">
        <v>1362</v>
      </c>
      <c r="C476" s="64" t="s">
        <v>1486</v>
      </c>
      <c r="D476" s="64" t="s">
        <v>1534</v>
      </c>
      <c r="E476" s="64">
        <v>33.89</v>
      </c>
      <c r="F476" s="64">
        <v>40</v>
      </c>
      <c r="G476" s="64" t="s">
        <v>156</v>
      </c>
    </row>
    <row r="477" spans="1:7">
      <c r="A477" s="64" t="s">
        <v>1418</v>
      </c>
      <c r="B477" s="64" t="s">
        <v>1362</v>
      </c>
      <c r="C477" s="64" t="s">
        <v>1486</v>
      </c>
      <c r="D477" s="64" t="s">
        <v>1534</v>
      </c>
      <c r="E477" s="64">
        <v>33.6</v>
      </c>
      <c r="F477" s="64">
        <v>40</v>
      </c>
      <c r="G477" s="64" t="s">
        <v>156</v>
      </c>
    </row>
    <row r="478" spans="1:7">
      <c r="A478" s="64" t="s">
        <v>1370</v>
      </c>
      <c r="B478" s="64" t="s">
        <v>1362</v>
      </c>
      <c r="C478" s="64" t="s">
        <v>1371</v>
      </c>
      <c r="D478" s="64" t="s">
        <v>1481</v>
      </c>
      <c r="E478" s="64">
        <v>24.45</v>
      </c>
      <c r="F478" s="64">
        <v>527650.69999999995</v>
      </c>
      <c r="G478" s="64" t="s">
        <v>156</v>
      </c>
    </row>
    <row r="479" spans="1:7">
      <c r="A479" s="64" t="s">
        <v>1373</v>
      </c>
      <c r="B479" s="64" t="s">
        <v>1362</v>
      </c>
      <c r="C479" s="64" t="s">
        <v>1371</v>
      </c>
      <c r="D479" s="64" t="s">
        <v>1481</v>
      </c>
      <c r="E479" s="64">
        <v>24.3</v>
      </c>
      <c r="F479" s="64">
        <v>619285.9</v>
      </c>
      <c r="G479" s="64" t="s">
        <v>156</v>
      </c>
    </row>
    <row r="480" spans="1:7">
      <c r="A480" s="64" t="s">
        <v>1361</v>
      </c>
      <c r="B480" s="64" t="s">
        <v>1362</v>
      </c>
      <c r="C480" s="64" t="s">
        <v>1363</v>
      </c>
      <c r="D480" s="64" t="s">
        <v>1482</v>
      </c>
      <c r="E480" s="64" t="s">
        <v>311</v>
      </c>
      <c r="F480" s="64" t="s">
        <v>311</v>
      </c>
      <c r="G480" s="64" t="s">
        <v>162</v>
      </c>
    </row>
    <row r="481" spans="1:7">
      <c r="A481" s="64" t="s">
        <v>1366</v>
      </c>
      <c r="B481" s="64" t="s">
        <v>1362</v>
      </c>
      <c r="C481" s="64" t="s">
        <v>1363</v>
      </c>
      <c r="D481" s="64" t="s">
        <v>1482</v>
      </c>
      <c r="E481" s="64" t="s">
        <v>311</v>
      </c>
      <c r="F481" s="64" t="s">
        <v>311</v>
      </c>
      <c r="G481" s="64" t="s">
        <v>162</v>
      </c>
    </row>
    <row r="482" spans="1:7">
      <c r="A482" s="64" t="s">
        <v>1367</v>
      </c>
      <c r="B482" s="64" t="s">
        <v>1362</v>
      </c>
      <c r="C482" s="64" t="s">
        <v>1363</v>
      </c>
      <c r="D482" s="64" t="s">
        <v>1484</v>
      </c>
      <c r="E482" s="64" t="s">
        <v>311</v>
      </c>
      <c r="F482" s="64" t="s">
        <v>311</v>
      </c>
      <c r="G482" s="64" t="s">
        <v>162</v>
      </c>
    </row>
    <row r="483" spans="1:7">
      <c r="A483" s="64" t="s">
        <v>1369</v>
      </c>
      <c r="B483" s="64" t="s">
        <v>1362</v>
      </c>
      <c r="C483" s="64" t="s">
        <v>1363</v>
      </c>
      <c r="D483" s="64" t="s">
        <v>1484</v>
      </c>
      <c r="E483" s="64" t="s">
        <v>311</v>
      </c>
      <c r="F483" s="64" t="s">
        <v>311</v>
      </c>
      <c r="G483" s="64" t="s">
        <v>162</v>
      </c>
    </row>
    <row r="484" spans="1:7">
      <c r="A484" s="64" t="s">
        <v>1545</v>
      </c>
      <c r="B484" s="64" t="s">
        <v>1362</v>
      </c>
      <c r="C484" s="64" t="s">
        <v>1371</v>
      </c>
      <c r="D484" s="64" t="s">
        <v>1508</v>
      </c>
      <c r="E484" s="64">
        <v>23.65</v>
      </c>
      <c r="F484" s="64" t="s">
        <v>311</v>
      </c>
      <c r="G484" s="64" t="s">
        <v>162</v>
      </c>
    </row>
    <row r="485" spans="1:7">
      <c r="A485" s="64" t="s">
        <v>1546</v>
      </c>
      <c r="B485" s="64" t="s">
        <v>1362</v>
      </c>
      <c r="C485" s="64" t="s">
        <v>1371</v>
      </c>
      <c r="D485" s="64" t="s">
        <v>1508</v>
      </c>
      <c r="E485" s="64">
        <v>23.59</v>
      </c>
      <c r="F485" s="64" t="s">
        <v>311</v>
      </c>
      <c r="G485" s="64" t="s">
        <v>162</v>
      </c>
    </row>
    <row r="486" spans="1:7">
      <c r="A486" s="64" t="s">
        <v>1398</v>
      </c>
      <c r="B486" s="64" t="s">
        <v>1362</v>
      </c>
      <c r="C486" s="64" t="s">
        <v>1363</v>
      </c>
      <c r="D486" s="64" t="s">
        <v>1561</v>
      </c>
      <c r="E486" s="64" t="s">
        <v>311</v>
      </c>
      <c r="F486" s="64" t="s">
        <v>311</v>
      </c>
      <c r="G486" s="64" t="s">
        <v>162</v>
      </c>
    </row>
    <row r="487" spans="1:7">
      <c r="A487" s="64" t="s">
        <v>1400</v>
      </c>
      <c r="B487" s="64" t="s">
        <v>1362</v>
      </c>
      <c r="C487" s="64" t="s">
        <v>1363</v>
      </c>
      <c r="D487" s="64" t="s">
        <v>1561</v>
      </c>
      <c r="E487" s="64" t="s">
        <v>311</v>
      </c>
      <c r="F487" s="64" t="s">
        <v>311</v>
      </c>
      <c r="G487" s="64" t="s">
        <v>162</v>
      </c>
    </row>
    <row r="488" spans="1:7">
      <c r="A488" s="64" t="s">
        <v>1401</v>
      </c>
      <c r="B488" s="64" t="s">
        <v>1362</v>
      </c>
      <c r="C488" s="64" t="s">
        <v>1363</v>
      </c>
      <c r="D488" s="64" t="s">
        <v>1562</v>
      </c>
      <c r="E488" s="64" t="s">
        <v>311</v>
      </c>
      <c r="F488" s="64" t="s">
        <v>311</v>
      </c>
      <c r="G488" s="64" t="s">
        <v>162</v>
      </c>
    </row>
    <row r="489" spans="1:7">
      <c r="A489" s="64" t="s">
        <v>1403</v>
      </c>
      <c r="B489" s="64" t="s">
        <v>1362</v>
      </c>
      <c r="C489" s="64" t="s">
        <v>1363</v>
      </c>
      <c r="D489" s="64" t="s">
        <v>1562</v>
      </c>
      <c r="E489" s="64">
        <v>7.99</v>
      </c>
      <c r="F489" s="64" t="s">
        <v>311</v>
      </c>
      <c r="G489" s="64" t="s">
        <v>162</v>
      </c>
    </row>
    <row r="490" spans="1:7">
      <c r="A490" s="64" t="s">
        <v>1361</v>
      </c>
      <c r="B490" s="64" t="s">
        <v>1362</v>
      </c>
      <c r="C490" s="64" t="s">
        <v>1363</v>
      </c>
      <c r="D490" s="64" t="s">
        <v>1482</v>
      </c>
      <c r="E490" s="64" t="s">
        <v>311</v>
      </c>
      <c r="F490" s="64" t="s">
        <v>311</v>
      </c>
      <c r="G490" s="64" t="s">
        <v>1563</v>
      </c>
    </row>
    <row r="491" spans="1:7">
      <c r="A491" s="64" t="s">
        <v>1366</v>
      </c>
      <c r="B491" s="64" t="s">
        <v>1362</v>
      </c>
      <c r="C491" s="64" t="s">
        <v>1363</v>
      </c>
      <c r="D491" s="64" t="s">
        <v>1482</v>
      </c>
      <c r="E491" s="64" t="s">
        <v>311</v>
      </c>
      <c r="F491" s="64" t="s">
        <v>311</v>
      </c>
      <c r="G491" s="64" t="s">
        <v>1563</v>
      </c>
    </row>
    <row r="492" spans="1:7">
      <c r="A492" s="64" t="s">
        <v>1367</v>
      </c>
      <c r="B492" s="64" t="s">
        <v>1362</v>
      </c>
      <c r="C492" s="64" t="s">
        <v>1363</v>
      </c>
      <c r="D492" s="64" t="s">
        <v>1484</v>
      </c>
      <c r="E492" s="64" t="s">
        <v>311</v>
      </c>
      <c r="F492" s="64" t="s">
        <v>311</v>
      </c>
      <c r="G492" s="64" t="s">
        <v>1563</v>
      </c>
    </row>
    <row r="493" spans="1:7">
      <c r="A493" s="64" t="s">
        <v>1369</v>
      </c>
      <c r="B493" s="64" t="s">
        <v>1362</v>
      </c>
      <c r="C493" s="64" t="s">
        <v>1363</v>
      </c>
      <c r="D493" s="64" t="s">
        <v>1484</v>
      </c>
      <c r="E493" s="64" t="s">
        <v>311</v>
      </c>
      <c r="F493" s="64" t="s">
        <v>311</v>
      </c>
      <c r="G493" s="64" t="s">
        <v>1563</v>
      </c>
    </row>
    <row r="494" spans="1:7">
      <c r="A494" s="64" t="s">
        <v>1370</v>
      </c>
      <c r="B494" s="64" t="s">
        <v>1362</v>
      </c>
      <c r="C494" s="64" t="s">
        <v>1371</v>
      </c>
      <c r="D494" s="64" t="s">
        <v>1508</v>
      </c>
      <c r="E494" s="64">
        <v>23.51</v>
      </c>
      <c r="F494" s="64" t="s">
        <v>311</v>
      </c>
      <c r="G494" s="64" t="s">
        <v>1563</v>
      </c>
    </row>
    <row r="495" spans="1:7">
      <c r="A495" s="64" t="s">
        <v>1373</v>
      </c>
      <c r="B495" s="64" t="s">
        <v>1362</v>
      </c>
      <c r="C495" s="64" t="s">
        <v>1371</v>
      </c>
      <c r="D495" s="64" t="s">
        <v>1508</v>
      </c>
      <c r="E495" s="64">
        <v>23.49</v>
      </c>
      <c r="F495" s="64" t="s">
        <v>311</v>
      </c>
      <c r="G495" s="64" t="s">
        <v>1563</v>
      </c>
    </row>
    <row r="496" spans="1:7">
      <c r="A496" s="64" t="s">
        <v>1361</v>
      </c>
      <c r="B496" s="64" t="s">
        <v>1362</v>
      </c>
      <c r="C496" s="64" t="s">
        <v>1363</v>
      </c>
      <c r="D496" s="64" t="s">
        <v>1500</v>
      </c>
      <c r="E496" s="64" t="s">
        <v>311</v>
      </c>
      <c r="F496" s="64" t="s">
        <v>311</v>
      </c>
      <c r="G496" s="64" t="s">
        <v>1564</v>
      </c>
    </row>
    <row r="497" spans="1:7">
      <c r="A497" s="64" t="s">
        <v>1366</v>
      </c>
      <c r="B497" s="64" t="s">
        <v>1362</v>
      </c>
      <c r="C497" s="64" t="s">
        <v>1363</v>
      </c>
      <c r="D497" s="64" t="s">
        <v>1500</v>
      </c>
      <c r="E497" s="64" t="s">
        <v>311</v>
      </c>
      <c r="F497" s="64" t="s">
        <v>311</v>
      </c>
      <c r="G497" s="64" t="s">
        <v>1564</v>
      </c>
    </row>
    <row r="498" spans="1:7">
      <c r="A498" s="64" t="s">
        <v>1367</v>
      </c>
      <c r="B498" s="64" t="s">
        <v>1362</v>
      </c>
      <c r="C498" s="64" t="s">
        <v>1363</v>
      </c>
      <c r="D498" s="64" t="s">
        <v>1501</v>
      </c>
      <c r="E498" s="64">
        <v>6.9</v>
      </c>
      <c r="F498" s="64" t="s">
        <v>311</v>
      </c>
      <c r="G498" s="64" t="s">
        <v>1564</v>
      </c>
    </row>
    <row r="499" spans="1:7">
      <c r="A499" s="64" t="s">
        <v>1369</v>
      </c>
      <c r="B499" s="64" t="s">
        <v>1362</v>
      </c>
      <c r="C499" s="64" t="s">
        <v>1363</v>
      </c>
      <c r="D499" s="64" t="s">
        <v>1501</v>
      </c>
      <c r="E499" s="64">
        <v>7.02</v>
      </c>
      <c r="F499" s="64" t="s">
        <v>311</v>
      </c>
      <c r="G499" s="64" t="s">
        <v>1564</v>
      </c>
    </row>
    <row r="500" spans="1:7">
      <c r="A500" s="64" t="s">
        <v>1565</v>
      </c>
      <c r="B500" s="64" t="s">
        <v>1362</v>
      </c>
      <c r="C500" s="64" t="s">
        <v>1363</v>
      </c>
      <c r="D500" s="64" t="s">
        <v>1566</v>
      </c>
      <c r="E500" s="64" t="s">
        <v>311</v>
      </c>
      <c r="F500" s="64" t="s">
        <v>311</v>
      </c>
      <c r="G500" s="64" t="s">
        <v>1564</v>
      </c>
    </row>
    <row r="501" spans="1:7">
      <c r="A501" s="64" t="s">
        <v>1567</v>
      </c>
      <c r="B501" s="64" t="s">
        <v>1362</v>
      </c>
      <c r="C501" s="64" t="s">
        <v>1363</v>
      </c>
      <c r="D501" s="64" t="s">
        <v>1566</v>
      </c>
      <c r="E501" s="64" t="s">
        <v>311</v>
      </c>
      <c r="F501" s="64" t="s">
        <v>311</v>
      </c>
      <c r="G501" s="64" t="s">
        <v>1564</v>
      </c>
    </row>
    <row r="502" spans="1:7">
      <c r="A502" s="64" t="s">
        <v>1551</v>
      </c>
      <c r="B502" s="64" t="s">
        <v>1362</v>
      </c>
      <c r="C502" s="64" t="s">
        <v>1363</v>
      </c>
      <c r="D502" s="64" t="s">
        <v>1568</v>
      </c>
      <c r="E502" s="64" t="s">
        <v>311</v>
      </c>
      <c r="F502" s="64" t="s">
        <v>311</v>
      </c>
      <c r="G502" s="64" t="s">
        <v>1564</v>
      </c>
    </row>
    <row r="503" spans="1:7">
      <c r="A503" s="64" t="s">
        <v>1554</v>
      </c>
      <c r="B503" s="64" t="s">
        <v>1362</v>
      </c>
      <c r="C503" s="64" t="s">
        <v>1363</v>
      </c>
      <c r="D503" s="64" t="s">
        <v>1568</v>
      </c>
      <c r="E503" s="64">
        <v>6.31</v>
      </c>
      <c r="F503" s="64" t="s">
        <v>311</v>
      </c>
      <c r="G503" s="64" t="s">
        <v>1564</v>
      </c>
    </row>
    <row r="504" spans="1:7">
      <c r="A504" s="64" t="s">
        <v>1370</v>
      </c>
      <c r="B504" s="64" t="s">
        <v>1362</v>
      </c>
      <c r="C504" s="64" t="s">
        <v>1371</v>
      </c>
      <c r="D504" s="64" t="s">
        <v>1569</v>
      </c>
      <c r="E504" s="64">
        <v>31.74</v>
      </c>
      <c r="F504" s="64" t="s">
        <v>311</v>
      </c>
      <c r="G504" s="64" t="s">
        <v>1564</v>
      </c>
    </row>
    <row r="505" spans="1:7">
      <c r="A505" s="64" t="s">
        <v>1373</v>
      </c>
      <c r="B505" s="64" t="s">
        <v>1362</v>
      </c>
      <c r="C505" s="64" t="s">
        <v>1371</v>
      </c>
      <c r="D505" s="64" t="s">
        <v>1569</v>
      </c>
      <c r="E505" s="64" t="s">
        <v>311</v>
      </c>
      <c r="F505" s="64" t="s">
        <v>311</v>
      </c>
      <c r="G505" s="64" t="s">
        <v>1564</v>
      </c>
    </row>
    <row r="506" spans="1:7">
      <c r="A506" s="64" t="s">
        <v>1361</v>
      </c>
      <c r="B506" s="64" t="s">
        <v>1362</v>
      </c>
      <c r="C506" s="64" t="s">
        <v>1363</v>
      </c>
      <c r="D506" s="64" t="s">
        <v>1500</v>
      </c>
      <c r="E506" s="64">
        <v>3.5</v>
      </c>
      <c r="F506" s="64" t="s">
        <v>311</v>
      </c>
      <c r="G506" s="64" t="s">
        <v>158</v>
      </c>
    </row>
    <row r="507" spans="1:7">
      <c r="A507" s="64" t="s">
        <v>1366</v>
      </c>
      <c r="B507" s="64" t="s">
        <v>1362</v>
      </c>
      <c r="C507" s="64" t="s">
        <v>1363</v>
      </c>
      <c r="D507" s="64" t="s">
        <v>1500</v>
      </c>
      <c r="E507" s="64" t="s">
        <v>311</v>
      </c>
      <c r="F507" s="64" t="s">
        <v>311</v>
      </c>
      <c r="G507" s="64" t="s">
        <v>158</v>
      </c>
    </row>
    <row r="508" spans="1:7">
      <c r="A508" s="64" t="s">
        <v>1367</v>
      </c>
      <c r="B508" s="64" t="s">
        <v>1362</v>
      </c>
      <c r="C508" s="64" t="s">
        <v>1363</v>
      </c>
      <c r="D508" s="64" t="s">
        <v>1501</v>
      </c>
      <c r="E508" s="64" t="s">
        <v>311</v>
      </c>
      <c r="F508" s="64" t="s">
        <v>311</v>
      </c>
      <c r="G508" s="64" t="s">
        <v>158</v>
      </c>
    </row>
    <row r="509" spans="1:7">
      <c r="A509" s="64" t="s">
        <v>1369</v>
      </c>
      <c r="B509" s="64" t="s">
        <v>1362</v>
      </c>
      <c r="C509" s="64" t="s">
        <v>1363</v>
      </c>
      <c r="D509" s="64" t="s">
        <v>1501</v>
      </c>
      <c r="E509" s="64" t="s">
        <v>311</v>
      </c>
      <c r="F509" s="64" t="s">
        <v>311</v>
      </c>
      <c r="G509" s="64" t="s">
        <v>158</v>
      </c>
    </row>
    <row r="510" spans="1:7">
      <c r="A510" s="64" t="s">
        <v>1398</v>
      </c>
      <c r="B510" s="64" t="s">
        <v>1362</v>
      </c>
      <c r="C510" s="64" t="s">
        <v>1363</v>
      </c>
      <c r="D510" s="64" t="s">
        <v>1570</v>
      </c>
      <c r="E510" s="64">
        <v>2.88</v>
      </c>
      <c r="F510" s="64" t="s">
        <v>311</v>
      </c>
      <c r="G510" s="64" t="s">
        <v>158</v>
      </c>
    </row>
    <row r="511" spans="1:7">
      <c r="A511" s="64" t="s">
        <v>1400</v>
      </c>
      <c r="B511" s="64" t="s">
        <v>1362</v>
      </c>
      <c r="C511" s="64" t="s">
        <v>1363</v>
      </c>
      <c r="D511" s="64" t="s">
        <v>1570</v>
      </c>
      <c r="E511" s="64" t="s">
        <v>311</v>
      </c>
      <c r="F511" s="64" t="s">
        <v>311</v>
      </c>
      <c r="G511" s="64" t="s">
        <v>158</v>
      </c>
    </row>
    <row r="512" spans="1:7">
      <c r="A512" s="64" t="s">
        <v>1401</v>
      </c>
      <c r="B512" s="64" t="s">
        <v>1362</v>
      </c>
      <c r="C512" s="64" t="s">
        <v>1363</v>
      </c>
      <c r="D512" s="64" t="s">
        <v>1571</v>
      </c>
      <c r="E512" s="64" t="s">
        <v>311</v>
      </c>
      <c r="F512" s="64" t="s">
        <v>311</v>
      </c>
      <c r="G512" s="64" t="s">
        <v>158</v>
      </c>
    </row>
    <row r="513" spans="1:7">
      <c r="A513" s="64" t="s">
        <v>1403</v>
      </c>
      <c r="B513" s="64" t="s">
        <v>1362</v>
      </c>
      <c r="C513" s="64" t="s">
        <v>1363</v>
      </c>
      <c r="D513" s="64" t="s">
        <v>1571</v>
      </c>
      <c r="E513" s="64" t="s">
        <v>311</v>
      </c>
      <c r="F513" s="64" t="s">
        <v>311</v>
      </c>
      <c r="G513" s="64" t="s">
        <v>158</v>
      </c>
    </row>
    <row r="514" spans="1:7">
      <c r="A514" s="64" t="s">
        <v>1502</v>
      </c>
      <c r="B514" s="64" t="s">
        <v>1362</v>
      </c>
      <c r="C514" s="64" t="s">
        <v>1363</v>
      </c>
      <c r="D514" s="64" t="s">
        <v>1572</v>
      </c>
      <c r="E514" s="64" t="s">
        <v>311</v>
      </c>
      <c r="F514" s="64" t="s">
        <v>311</v>
      </c>
      <c r="G514" s="64" t="s">
        <v>158</v>
      </c>
    </row>
    <row r="515" spans="1:7">
      <c r="A515" s="64" t="s">
        <v>1504</v>
      </c>
      <c r="B515" s="64" t="s">
        <v>1362</v>
      </c>
      <c r="C515" s="64" t="s">
        <v>1363</v>
      </c>
      <c r="D515" s="64" t="s">
        <v>1572</v>
      </c>
      <c r="E515" s="64">
        <v>3.35</v>
      </c>
      <c r="F515" s="64" t="s">
        <v>311</v>
      </c>
      <c r="G515" s="64" t="s">
        <v>158</v>
      </c>
    </row>
    <row r="516" spans="1:7">
      <c r="A516" s="64" t="s">
        <v>1505</v>
      </c>
      <c r="B516" s="64" t="s">
        <v>1362</v>
      </c>
      <c r="C516" s="64" t="s">
        <v>1363</v>
      </c>
      <c r="D516" s="64" t="s">
        <v>1573</v>
      </c>
      <c r="E516" s="64" t="s">
        <v>311</v>
      </c>
      <c r="F516" s="64" t="s">
        <v>311</v>
      </c>
      <c r="G516" s="64" t="s">
        <v>158</v>
      </c>
    </row>
    <row r="517" spans="1:7">
      <c r="A517" s="64" t="s">
        <v>1507</v>
      </c>
      <c r="B517" s="64" t="s">
        <v>1362</v>
      </c>
      <c r="C517" s="64" t="s">
        <v>1363</v>
      </c>
      <c r="D517" s="64" t="s">
        <v>1573</v>
      </c>
      <c r="E517" s="64" t="s">
        <v>311</v>
      </c>
      <c r="F517" s="64" t="s">
        <v>311</v>
      </c>
      <c r="G517" s="64" t="s">
        <v>158</v>
      </c>
    </row>
    <row r="518" spans="1:7">
      <c r="A518" s="64" t="s">
        <v>1370</v>
      </c>
      <c r="B518" s="64" t="s">
        <v>1362</v>
      </c>
      <c r="C518" s="64" t="s">
        <v>1371</v>
      </c>
      <c r="D518" s="64" t="s">
        <v>1508</v>
      </c>
      <c r="E518" s="64">
        <v>21.26</v>
      </c>
      <c r="F518" s="64" t="s">
        <v>311</v>
      </c>
      <c r="G518" s="64" t="s">
        <v>158</v>
      </c>
    </row>
    <row r="519" spans="1:7">
      <c r="A519" s="64" t="s">
        <v>1373</v>
      </c>
      <c r="B519" s="64" t="s">
        <v>1362</v>
      </c>
      <c r="C519" s="64" t="s">
        <v>1371</v>
      </c>
      <c r="D519" s="64" t="s">
        <v>1508</v>
      </c>
      <c r="E519" s="64">
        <v>21.2</v>
      </c>
      <c r="F519" s="64" t="s">
        <v>311</v>
      </c>
      <c r="G519" s="64" t="s">
        <v>158</v>
      </c>
    </row>
    <row r="520" spans="1:7">
      <c r="A520" s="64" t="s">
        <v>1361</v>
      </c>
      <c r="B520" s="64" t="s">
        <v>1362</v>
      </c>
      <c r="C520" s="64" t="s">
        <v>1363</v>
      </c>
      <c r="D520" s="64" t="s">
        <v>1500</v>
      </c>
      <c r="E520" s="64" t="s">
        <v>311</v>
      </c>
      <c r="F520" s="64" t="s">
        <v>311</v>
      </c>
      <c r="G520" s="64" t="s">
        <v>159</v>
      </c>
    </row>
    <row r="521" spans="1:7">
      <c r="A521" s="64" t="s">
        <v>1366</v>
      </c>
      <c r="B521" s="64" t="s">
        <v>1362</v>
      </c>
      <c r="C521" s="64" t="s">
        <v>1363</v>
      </c>
      <c r="D521" s="64" t="s">
        <v>1500</v>
      </c>
      <c r="E521" s="64" t="s">
        <v>311</v>
      </c>
      <c r="F521" s="64" t="s">
        <v>311</v>
      </c>
      <c r="G521" s="64" t="s">
        <v>159</v>
      </c>
    </row>
    <row r="522" spans="1:7">
      <c r="A522" s="64" t="s">
        <v>1367</v>
      </c>
      <c r="B522" s="64" t="s">
        <v>1362</v>
      </c>
      <c r="C522" s="64" t="s">
        <v>1363</v>
      </c>
      <c r="D522" s="64" t="s">
        <v>1501</v>
      </c>
      <c r="E522" s="64">
        <v>6.9</v>
      </c>
      <c r="F522" s="64" t="s">
        <v>311</v>
      </c>
      <c r="G522" s="64" t="s">
        <v>159</v>
      </c>
    </row>
    <row r="523" spans="1:7">
      <c r="A523" s="64" t="s">
        <v>1369</v>
      </c>
      <c r="B523" s="64" t="s">
        <v>1362</v>
      </c>
      <c r="C523" s="64" t="s">
        <v>1363</v>
      </c>
      <c r="D523" s="64" t="s">
        <v>1501</v>
      </c>
      <c r="E523" s="64">
        <v>7.02</v>
      </c>
      <c r="F523" s="64" t="s">
        <v>311</v>
      </c>
      <c r="G523" s="64" t="s">
        <v>159</v>
      </c>
    </row>
    <row r="524" spans="1:7">
      <c r="A524" s="64" t="s">
        <v>1565</v>
      </c>
      <c r="B524" s="64" t="s">
        <v>1362</v>
      </c>
      <c r="C524" s="64" t="s">
        <v>1363</v>
      </c>
      <c r="D524" s="64" t="s">
        <v>1566</v>
      </c>
      <c r="E524" s="64" t="s">
        <v>311</v>
      </c>
      <c r="F524" s="64" t="s">
        <v>311</v>
      </c>
      <c r="G524" s="64" t="s">
        <v>159</v>
      </c>
    </row>
    <row r="525" spans="1:7">
      <c r="A525" s="64" t="s">
        <v>1567</v>
      </c>
      <c r="B525" s="64" t="s">
        <v>1362</v>
      </c>
      <c r="C525" s="64" t="s">
        <v>1363</v>
      </c>
      <c r="D525" s="64" t="s">
        <v>1566</v>
      </c>
      <c r="E525" s="64" t="s">
        <v>311</v>
      </c>
      <c r="F525" s="64" t="s">
        <v>311</v>
      </c>
      <c r="G525" s="64" t="s">
        <v>159</v>
      </c>
    </row>
    <row r="526" spans="1:7">
      <c r="A526" s="64" t="s">
        <v>1551</v>
      </c>
      <c r="B526" s="64" t="s">
        <v>1362</v>
      </c>
      <c r="C526" s="64" t="s">
        <v>1363</v>
      </c>
      <c r="D526" s="64" t="s">
        <v>1568</v>
      </c>
      <c r="E526" s="64" t="s">
        <v>311</v>
      </c>
      <c r="F526" s="64" t="s">
        <v>311</v>
      </c>
      <c r="G526" s="64" t="s">
        <v>159</v>
      </c>
    </row>
    <row r="527" spans="1:7">
      <c r="A527" s="64" t="s">
        <v>1554</v>
      </c>
      <c r="B527" s="64" t="s">
        <v>1362</v>
      </c>
      <c r="C527" s="64" t="s">
        <v>1363</v>
      </c>
      <c r="D527" s="64" t="s">
        <v>1568</v>
      </c>
      <c r="E527" s="64">
        <v>6.31</v>
      </c>
      <c r="F527" s="64" t="s">
        <v>311</v>
      </c>
      <c r="G527" s="64" t="s">
        <v>159</v>
      </c>
    </row>
    <row r="528" spans="1:7">
      <c r="A528" s="64" t="s">
        <v>1370</v>
      </c>
      <c r="B528" s="64" t="s">
        <v>1362</v>
      </c>
      <c r="C528" s="64" t="s">
        <v>1371</v>
      </c>
      <c r="D528" s="64" t="s">
        <v>1569</v>
      </c>
      <c r="E528" s="64">
        <v>31.74</v>
      </c>
      <c r="F528" s="64" t="s">
        <v>311</v>
      </c>
      <c r="G528" s="64" t="s">
        <v>159</v>
      </c>
    </row>
    <row r="529" spans="1:7">
      <c r="A529" s="64" t="s">
        <v>1373</v>
      </c>
      <c r="B529" s="64" t="s">
        <v>1362</v>
      </c>
      <c r="C529" s="64" t="s">
        <v>1371</v>
      </c>
      <c r="D529" s="64" t="s">
        <v>1569</v>
      </c>
      <c r="E529" s="64" t="s">
        <v>311</v>
      </c>
      <c r="F529" s="64" t="s">
        <v>311</v>
      </c>
      <c r="G529" s="64" t="s">
        <v>159</v>
      </c>
    </row>
    <row r="530" spans="1:7">
      <c r="A530" s="64" t="s">
        <v>1361</v>
      </c>
      <c r="B530" s="64" t="s">
        <v>1362</v>
      </c>
      <c r="C530" s="64" t="s">
        <v>1363</v>
      </c>
      <c r="D530" s="64" t="s">
        <v>1500</v>
      </c>
      <c r="E530" s="64" t="s">
        <v>311</v>
      </c>
      <c r="F530" s="64" t="s">
        <v>311</v>
      </c>
      <c r="G530" s="64" t="s">
        <v>1574</v>
      </c>
    </row>
    <row r="531" spans="1:7">
      <c r="A531" s="64" t="s">
        <v>1366</v>
      </c>
      <c r="B531" s="64" t="s">
        <v>1362</v>
      </c>
      <c r="C531" s="64" t="s">
        <v>1363</v>
      </c>
      <c r="D531" s="64" t="s">
        <v>1500</v>
      </c>
      <c r="E531" s="64" t="s">
        <v>311</v>
      </c>
      <c r="F531" s="64" t="s">
        <v>311</v>
      </c>
      <c r="G531" s="64" t="s">
        <v>1574</v>
      </c>
    </row>
    <row r="532" spans="1:7">
      <c r="A532" s="64" t="s">
        <v>1367</v>
      </c>
      <c r="B532" s="64" t="s">
        <v>1362</v>
      </c>
      <c r="C532" s="64" t="s">
        <v>1363</v>
      </c>
      <c r="D532" s="64" t="s">
        <v>1501</v>
      </c>
      <c r="E532" s="64" t="s">
        <v>311</v>
      </c>
      <c r="F532" s="64" t="s">
        <v>311</v>
      </c>
      <c r="G532" s="64" t="s">
        <v>1574</v>
      </c>
    </row>
    <row r="533" spans="1:7">
      <c r="A533" s="64" t="s">
        <v>1369</v>
      </c>
      <c r="B533" s="64" t="s">
        <v>1362</v>
      </c>
      <c r="C533" s="64" t="s">
        <v>1363</v>
      </c>
      <c r="D533" s="64" t="s">
        <v>1501</v>
      </c>
      <c r="E533" s="64" t="s">
        <v>311</v>
      </c>
      <c r="F533" s="64" t="s">
        <v>311</v>
      </c>
      <c r="G533" s="64" t="s">
        <v>1574</v>
      </c>
    </row>
    <row r="534" spans="1:7">
      <c r="A534" s="64" t="s">
        <v>1378</v>
      </c>
      <c r="B534" s="64" t="s">
        <v>1362</v>
      </c>
      <c r="C534" s="64" t="s">
        <v>1363</v>
      </c>
      <c r="D534" s="64" t="s">
        <v>1575</v>
      </c>
      <c r="E534" s="64" t="s">
        <v>311</v>
      </c>
      <c r="F534" s="64" t="s">
        <v>311</v>
      </c>
      <c r="G534" s="64" t="s">
        <v>1574</v>
      </c>
    </row>
    <row r="535" spans="1:7">
      <c r="A535" s="64" t="s">
        <v>1380</v>
      </c>
      <c r="B535" s="64" t="s">
        <v>1362</v>
      </c>
      <c r="C535" s="64" t="s">
        <v>1363</v>
      </c>
      <c r="D535" s="64" t="s">
        <v>1575</v>
      </c>
      <c r="E535" s="64" t="s">
        <v>311</v>
      </c>
      <c r="F535" s="64" t="s">
        <v>311</v>
      </c>
      <c r="G535" s="64" t="s">
        <v>1574</v>
      </c>
    </row>
    <row r="536" spans="1:7">
      <c r="A536" s="64" t="s">
        <v>1471</v>
      </c>
      <c r="B536" s="64" t="s">
        <v>1362</v>
      </c>
      <c r="C536" s="64" t="s">
        <v>1363</v>
      </c>
      <c r="D536" s="64" t="s">
        <v>1576</v>
      </c>
      <c r="E536" s="64" t="s">
        <v>311</v>
      </c>
      <c r="F536" s="64" t="s">
        <v>311</v>
      </c>
      <c r="G536" s="64" t="s">
        <v>1574</v>
      </c>
    </row>
    <row r="537" spans="1:7">
      <c r="A537" s="64" t="s">
        <v>1473</v>
      </c>
      <c r="B537" s="64" t="s">
        <v>1362</v>
      </c>
      <c r="C537" s="64" t="s">
        <v>1363</v>
      </c>
      <c r="D537" s="64" t="s">
        <v>1576</v>
      </c>
      <c r="E537" s="64" t="s">
        <v>311</v>
      </c>
      <c r="F537" s="64" t="s">
        <v>311</v>
      </c>
      <c r="G537" s="64" t="s">
        <v>1574</v>
      </c>
    </row>
    <row r="538" spans="1:7">
      <c r="A538" s="64" t="s">
        <v>1384</v>
      </c>
      <c r="B538" s="64" t="s">
        <v>1362</v>
      </c>
      <c r="C538" s="64" t="s">
        <v>1486</v>
      </c>
      <c r="D538" s="64" t="s">
        <v>1577</v>
      </c>
      <c r="E538" s="64">
        <v>35.06</v>
      </c>
      <c r="F538" s="64">
        <v>40</v>
      </c>
      <c r="G538" s="64" t="s">
        <v>1574</v>
      </c>
    </row>
    <row r="539" spans="1:7">
      <c r="A539" s="64" t="s">
        <v>1385</v>
      </c>
      <c r="B539" s="64" t="s">
        <v>1362</v>
      </c>
      <c r="C539" s="64" t="s">
        <v>1486</v>
      </c>
      <c r="D539" s="64" t="s">
        <v>1577</v>
      </c>
      <c r="E539" s="64">
        <v>35.08</v>
      </c>
      <c r="F539" s="64">
        <v>40</v>
      </c>
      <c r="G539" s="64" t="s">
        <v>1574</v>
      </c>
    </row>
    <row r="540" spans="1:7">
      <c r="A540" s="64" t="s">
        <v>1491</v>
      </c>
      <c r="B540" s="64" t="s">
        <v>1362</v>
      </c>
      <c r="C540" s="64" t="s">
        <v>1486</v>
      </c>
      <c r="D540" s="64" t="s">
        <v>1578</v>
      </c>
      <c r="E540" s="64">
        <v>27.88</v>
      </c>
      <c r="F540" s="64">
        <v>4000</v>
      </c>
      <c r="G540" s="64" t="s">
        <v>1574</v>
      </c>
    </row>
    <row r="541" spans="1:7">
      <c r="A541" s="64" t="s">
        <v>1493</v>
      </c>
      <c r="B541" s="64" t="s">
        <v>1362</v>
      </c>
      <c r="C541" s="64" t="s">
        <v>1486</v>
      </c>
      <c r="D541" s="64" t="s">
        <v>1578</v>
      </c>
      <c r="E541" s="64">
        <v>27.63</v>
      </c>
      <c r="F541" s="64">
        <v>4000</v>
      </c>
      <c r="G541" s="64" t="s">
        <v>1574</v>
      </c>
    </row>
    <row r="542" spans="1:7">
      <c r="A542" s="64" t="s">
        <v>1370</v>
      </c>
      <c r="B542" s="64" t="s">
        <v>1362</v>
      </c>
      <c r="C542" s="64" t="s">
        <v>1486</v>
      </c>
      <c r="D542" s="64" t="s">
        <v>1579</v>
      </c>
      <c r="E542" s="64">
        <v>31.74</v>
      </c>
      <c r="F542" s="64">
        <v>400</v>
      </c>
      <c r="G542" s="64" t="s">
        <v>1574</v>
      </c>
    </row>
    <row r="543" spans="1:7">
      <c r="A543" s="64" t="s">
        <v>1373</v>
      </c>
      <c r="B543" s="64" t="s">
        <v>1362</v>
      </c>
      <c r="C543" s="64" t="s">
        <v>1486</v>
      </c>
      <c r="D543" s="64" t="s">
        <v>1579</v>
      </c>
      <c r="E543" s="64">
        <v>30.97</v>
      </c>
      <c r="F543" s="64">
        <v>400</v>
      </c>
      <c r="G543" s="64" t="s">
        <v>1574</v>
      </c>
    </row>
    <row r="544" spans="1:7">
      <c r="A544" s="64" t="s">
        <v>1494</v>
      </c>
      <c r="B544" s="64" t="s">
        <v>1362</v>
      </c>
      <c r="C544" s="64" t="s">
        <v>1486</v>
      </c>
      <c r="D544" s="64" t="s">
        <v>1580</v>
      </c>
      <c r="E544" s="64">
        <v>24.95</v>
      </c>
      <c r="F544" s="64">
        <v>40000</v>
      </c>
      <c r="G544" s="64" t="s">
        <v>1574</v>
      </c>
    </row>
    <row r="545" spans="1:7">
      <c r="A545" s="64" t="s">
        <v>1383</v>
      </c>
      <c r="B545" s="64" t="s">
        <v>1362</v>
      </c>
      <c r="C545" s="64" t="s">
        <v>1486</v>
      </c>
      <c r="D545" s="64" t="s">
        <v>1580</v>
      </c>
      <c r="E545" s="64">
        <v>25.01</v>
      </c>
      <c r="F545" s="64">
        <v>40000</v>
      </c>
      <c r="G545" s="64" t="s">
        <v>1574</v>
      </c>
    </row>
    <row r="546" spans="1:7">
      <c r="A546" s="64" t="s">
        <v>1361</v>
      </c>
      <c r="B546" s="64" t="s">
        <v>1362</v>
      </c>
      <c r="C546" s="64" t="s">
        <v>1363</v>
      </c>
      <c r="D546" s="64" t="s">
        <v>1500</v>
      </c>
      <c r="E546" s="64" t="s">
        <v>311</v>
      </c>
      <c r="F546" s="64" t="s">
        <v>311</v>
      </c>
      <c r="G546" s="64" t="s">
        <v>161</v>
      </c>
    </row>
    <row r="547" spans="1:7">
      <c r="A547" s="64" t="s">
        <v>1366</v>
      </c>
      <c r="B547" s="64" t="s">
        <v>1362</v>
      </c>
      <c r="C547" s="64" t="s">
        <v>1363</v>
      </c>
      <c r="D547" s="64" t="s">
        <v>1500</v>
      </c>
      <c r="E547" s="64" t="s">
        <v>311</v>
      </c>
      <c r="F547" s="64" t="s">
        <v>311</v>
      </c>
      <c r="G547" s="64" t="s">
        <v>161</v>
      </c>
    </row>
    <row r="548" spans="1:7">
      <c r="A548" s="64" t="s">
        <v>1367</v>
      </c>
      <c r="B548" s="64" t="s">
        <v>1362</v>
      </c>
      <c r="C548" s="64" t="s">
        <v>1363</v>
      </c>
      <c r="D548" s="64" t="s">
        <v>1501</v>
      </c>
      <c r="E548" s="64" t="s">
        <v>311</v>
      </c>
      <c r="F548" s="64" t="s">
        <v>311</v>
      </c>
      <c r="G548" s="64" t="s">
        <v>161</v>
      </c>
    </row>
    <row r="549" spans="1:7">
      <c r="A549" s="64" t="s">
        <v>1369</v>
      </c>
      <c r="B549" s="64" t="s">
        <v>1362</v>
      </c>
      <c r="C549" s="64" t="s">
        <v>1363</v>
      </c>
      <c r="D549" s="64" t="s">
        <v>1501</v>
      </c>
      <c r="E549" s="64" t="s">
        <v>311</v>
      </c>
      <c r="F549" s="64" t="s">
        <v>311</v>
      </c>
      <c r="G549" s="64" t="s">
        <v>161</v>
      </c>
    </row>
    <row r="550" spans="1:7">
      <c r="A550" s="64" t="s">
        <v>1378</v>
      </c>
      <c r="B550" s="64" t="s">
        <v>1362</v>
      </c>
      <c r="C550" s="64" t="s">
        <v>1363</v>
      </c>
      <c r="D550" s="64" t="s">
        <v>1575</v>
      </c>
      <c r="E550" s="64" t="s">
        <v>311</v>
      </c>
      <c r="F550" s="64" t="s">
        <v>311</v>
      </c>
      <c r="G550" s="64" t="s">
        <v>161</v>
      </c>
    </row>
    <row r="551" spans="1:7">
      <c r="A551" s="64" t="s">
        <v>1380</v>
      </c>
      <c r="B551" s="64" t="s">
        <v>1362</v>
      </c>
      <c r="C551" s="64" t="s">
        <v>1363</v>
      </c>
      <c r="D551" s="64" t="s">
        <v>1575</v>
      </c>
      <c r="E551" s="64" t="s">
        <v>311</v>
      </c>
      <c r="F551" s="64" t="s">
        <v>311</v>
      </c>
      <c r="G551" s="64" t="s">
        <v>161</v>
      </c>
    </row>
    <row r="552" spans="1:7">
      <c r="A552" s="64" t="s">
        <v>1471</v>
      </c>
      <c r="B552" s="64" t="s">
        <v>1362</v>
      </c>
      <c r="C552" s="64" t="s">
        <v>1363</v>
      </c>
      <c r="D552" s="64" t="s">
        <v>1576</v>
      </c>
      <c r="E552" s="64" t="s">
        <v>311</v>
      </c>
      <c r="F552" s="64" t="s">
        <v>311</v>
      </c>
      <c r="G552" s="64" t="s">
        <v>161</v>
      </c>
    </row>
    <row r="553" spans="1:7">
      <c r="A553" s="64" t="s">
        <v>1473</v>
      </c>
      <c r="B553" s="64" t="s">
        <v>1362</v>
      </c>
      <c r="C553" s="64" t="s">
        <v>1363</v>
      </c>
      <c r="D553" s="64" t="s">
        <v>1576</v>
      </c>
      <c r="E553" s="64" t="s">
        <v>311</v>
      </c>
      <c r="F553" s="64" t="s">
        <v>311</v>
      </c>
      <c r="G553" s="64" t="s">
        <v>161</v>
      </c>
    </row>
    <row r="554" spans="1:7">
      <c r="A554" s="64" t="s">
        <v>1384</v>
      </c>
      <c r="B554" s="64" t="s">
        <v>1362</v>
      </c>
      <c r="C554" s="64" t="s">
        <v>1486</v>
      </c>
      <c r="D554" s="64" t="s">
        <v>1577</v>
      </c>
      <c r="E554" s="64">
        <v>35.06</v>
      </c>
      <c r="F554" s="64">
        <v>40</v>
      </c>
      <c r="G554" s="64" t="s">
        <v>161</v>
      </c>
    </row>
    <row r="555" spans="1:7">
      <c r="A555" s="64" t="s">
        <v>1385</v>
      </c>
      <c r="B555" s="64" t="s">
        <v>1362</v>
      </c>
      <c r="C555" s="64" t="s">
        <v>1486</v>
      </c>
      <c r="D555" s="64" t="s">
        <v>1577</v>
      </c>
      <c r="E555" s="64">
        <v>35.08</v>
      </c>
      <c r="F555" s="64">
        <v>40</v>
      </c>
      <c r="G555" s="64" t="s">
        <v>161</v>
      </c>
    </row>
    <row r="556" spans="1:7">
      <c r="A556" s="64" t="s">
        <v>1491</v>
      </c>
      <c r="B556" s="64" t="s">
        <v>1362</v>
      </c>
      <c r="C556" s="64" t="s">
        <v>1486</v>
      </c>
      <c r="D556" s="64" t="s">
        <v>1578</v>
      </c>
      <c r="E556" s="64">
        <v>27.88</v>
      </c>
      <c r="F556" s="64">
        <v>4000</v>
      </c>
      <c r="G556" s="64" t="s">
        <v>161</v>
      </c>
    </row>
    <row r="557" spans="1:7">
      <c r="A557" s="64" t="s">
        <v>1493</v>
      </c>
      <c r="B557" s="64" t="s">
        <v>1362</v>
      </c>
      <c r="C557" s="64" t="s">
        <v>1486</v>
      </c>
      <c r="D557" s="64" t="s">
        <v>1578</v>
      </c>
      <c r="E557" s="64">
        <v>27.63</v>
      </c>
      <c r="F557" s="64">
        <v>4000</v>
      </c>
      <c r="G557" s="64" t="s">
        <v>161</v>
      </c>
    </row>
    <row r="558" spans="1:7">
      <c r="A558" s="64" t="s">
        <v>1370</v>
      </c>
      <c r="B558" s="64" t="s">
        <v>1362</v>
      </c>
      <c r="C558" s="64" t="s">
        <v>1486</v>
      </c>
      <c r="D558" s="64" t="s">
        <v>1579</v>
      </c>
      <c r="E558" s="64">
        <v>31.74</v>
      </c>
      <c r="F558" s="64">
        <v>400</v>
      </c>
      <c r="G558" s="64" t="s">
        <v>161</v>
      </c>
    </row>
    <row r="559" spans="1:7">
      <c r="A559" s="64" t="s">
        <v>1373</v>
      </c>
      <c r="B559" s="64" t="s">
        <v>1362</v>
      </c>
      <c r="C559" s="64" t="s">
        <v>1486</v>
      </c>
      <c r="D559" s="64" t="s">
        <v>1579</v>
      </c>
      <c r="E559" s="64">
        <v>30.97</v>
      </c>
      <c r="F559" s="64">
        <v>400</v>
      </c>
      <c r="G559" s="64" t="s">
        <v>161</v>
      </c>
    </row>
    <row r="560" spans="1:7">
      <c r="A560" s="64" t="s">
        <v>1494</v>
      </c>
      <c r="B560" s="64" t="s">
        <v>1362</v>
      </c>
      <c r="C560" s="64" t="s">
        <v>1486</v>
      </c>
      <c r="D560" s="64" t="s">
        <v>1580</v>
      </c>
      <c r="E560" s="64">
        <v>24.95</v>
      </c>
      <c r="F560" s="64">
        <v>40000</v>
      </c>
      <c r="G560" s="64" t="s">
        <v>161</v>
      </c>
    </row>
    <row r="561" spans="1:7">
      <c r="A561" s="64" t="s">
        <v>1383</v>
      </c>
      <c r="B561" s="64" t="s">
        <v>1362</v>
      </c>
      <c r="C561" s="64" t="s">
        <v>1486</v>
      </c>
      <c r="D561" s="64" t="s">
        <v>1580</v>
      </c>
      <c r="E561" s="64">
        <v>25.01</v>
      </c>
      <c r="F561" s="64">
        <v>40000</v>
      </c>
      <c r="G561" s="64" t="s">
        <v>161</v>
      </c>
    </row>
    <row r="562" spans="1:7">
      <c r="A562" s="64" t="s">
        <v>1361</v>
      </c>
      <c r="B562" s="64" t="s">
        <v>1362</v>
      </c>
      <c r="C562" s="64" t="s">
        <v>1363</v>
      </c>
      <c r="D562" s="64" t="s">
        <v>1500</v>
      </c>
      <c r="E562" s="64">
        <v>10.1</v>
      </c>
      <c r="F562" s="64" t="s">
        <v>311</v>
      </c>
      <c r="G562" s="64" t="s">
        <v>165</v>
      </c>
    </row>
    <row r="563" spans="1:7">
      <c r="A563" s="64" t="s">
        <v>1366</v>
      </c>
      <c r="B563" s="64" t="s">
        <v>1362</v>
      </c>
      <c r="C563" s="64" t="s">
        <v>1363</v>
      </c>
      <c r="D563" s="64" t="s">
        <v>1500</v>
      </c>
      <c r="E563" s="64">
        <v>9.7100000000000009</v>
      </c>
      <c r="F563" s="64" t="s">
        <v>311</v>
      </c>
      <c r="G563" s="64" t="s">
        <v>165</v>
      </c>
    </row>
    <row r="564" spans="1:7">
      <c r="A564" s="64" t="s">
        <v>1367</v>
      </c>
      <c r="B564" s="64" t="s">
        <v>1362</v>
      </c>
      <c r="C564" s="64" t="s">
        <v>1363</v>
      </c>
      <c r="D564" s="64" t="s">
        <v>1501</v>
      </c>
      <c r="E564" s="64" t="s">
        <v>311</v>
      </c>
      <c r="F564" s="64" t="s">
        <v>311</v>
      </c>
      <c r="G564" s="64" t="s">
        <v>165</v>
      </c>
    </row>
    <row r="565" spans="1:7">
      <c r="A565" s="64" t="s">
        <v>1369</v>
      </c>
      <c r="B565" s="64" t="s">
        <v>1362</v>
      </c>
      <c r="C565" s="64" t="s">
        <v>1363</v>
      </c>
      <c r="D565" s="64" t="s">
        <v>1501</v>
      </c>
      <c r="E565" s="64">
        <v>1.1000000000000001</v>
      </c>
      <c r="F565" s="64" t="s">
        <v>311</v>
      </c>
      <c r="G565" s="64" t="s">
        <v>165</v>
      </c>
    </row>
    <row r="566" spans="1:7">
      <c r="A566" s="64" t="s">
        <v>1370</v>
      </c>
      <c r="B566" s="64" t="s">
        <v>1362</v>
      </c>
      <c r="C566" s="64" t="s">
        <v>1371</v>
      </c>
      <c r="D566" s="64" t="s">
        <v>1508</v>
      </c>
      <c r="E566" s="64">
        <v>25.04</v>
      </c>
      <c r="F566" s="64" t="s">
        <v>311</v>
      </c>
      <c r="G566" s="64" t="s">
        <v>165</v>
      </c>
    </row>
    <row r="567" spans="1:7">
      <c r="A567" s="64" t="s">
        <v>1373</v>
      </c>
      <c r="B567" s="64" t="s">
        <v>1362</v>
      </c>
      <c r="C567" s="64" t="s">
        <v>1371</v>
      </c>
      <c r="D567" s="64" t="s">
        <v>1508</v>
      </c>
      <c r="E567" s="64">
        <v>22.48</v>
      </c>
      <c r="F567" s="64" t="s">
        <v>311</v>
      </c>
      <c r="G567" s="64" t="s">
        <v>165</v>
      </c>
    </row>
    <row r="568" spans="1:7">
      <c r="A568" s="64" t="s">
        <v>1361</v>
      </c>
      <c r="B568" s="64" t="s">
        <v>1362</v>
      </c>
      <c r="C568" s="64" t="s">
        <v>1363</v>
      </c>
      <c r="D568" s="64" t="s">
        <v>1500</v>
      </c>
      <c r="E568" s="64" t="s">
        <v>311</v>
      </c>
      <c r="F568" s="64" t="s">
        <v>311</v>
      </c>
      <c r="G568" s="64" t="s">
        <v>166</v>
      </c>
    </row>
    <row r="569" spans="1:7">
      <c r="A569" s="64" t="s">
        <v>1366</v>
      </c>
      <c r="B569" s="64" t="s">
        <v>1362</v>
      </c>
      <c r="C569" s="64" t="s">
        <v>1363</v>
      </c>
      <c r="D569" s="64" t="s">
        <v>1500</v>
      </c>
      <c r="E569" s="64" t="s">
        <v>311</v>
      </c>
      <c r="F569" s="64" t="s">
        <v>311</v>
      </c>
      <c r="G569" s="64" t="s">
        <v>166</v>
      </c>
    </row>
    <row r="570" spans="1:7">
      <c r="A570" s="64" t="s">
        <v>1367</v>
      </c>
      <c r="B570" s="64" t="s">
        <v>1362</v>
      </c>
      <c r="C570" s="64" t="s">
        <v>1363</v>
      </c>
      <c r="D570" s="64" t="s">
        <v>1501</v>
      </c>
      <c r="E570" s="64" t="s">
        <v>311</v>
      </c>
      <c r="F570" s="64" t="s">
        <v>311</v>
      </c>
      <c r="G570" s="64" t="s">
        <v>166</v>
      </c>
    </row>
    <row r="571" spans="1:7">
      <c r="A571" s="64" t="s">
        <v>1369</v>
      </c>
      <c r="B571" s="64" t="s">
        <v>1362</v>
      </c>
      <c r="C571" s="64" t="s">
        <v>1363</v>
      </c>
      <c r="D571" s="64" t="s">
        <v>1501</v>
      </c>
      <c r="E571" s="64" t="s">
        <v>311</v>
      </c>
      <c r="F571" s="64" t="s">
        <v>311</v>
      </c>
      <c r="G571" s="64" t="s">
        <v>166</v>
      </c>
    </row>
    <row r="572" spans="1:7">
      <c r="A572" s="64" t="s">
        <v>1398</v>
      </c>
      <c r="B572" s="64" t="s">
        <v>1362</v>
      </c>
      <c r="C572" s="64" t="s">
        <v>1363</v>
      </c>
      <c r="D572" s="64" t="s">
        <v>1581</v>
      </c>
      <c r="E572" s="64" t="s">
        <v>311</v>
      </c>
      <c r="F572" s="64" t="s">
        <v>311</v>
      </c>
      <c r="G572" s="64" t="s">
        <v>166</v>
      </c>
    </row>
    <row r="573" spans="1:7">
      <c r="A573" s="64" t="s">
        <v>1400</v>
      </c>
      <c r="B573" s="64" t="s">
        <v>1362</v>
      </c>
      <c r="C573" s="64" t="s">
        <v>1363</v>
      </c>
      <c r="D573" s="64" t="s">
        <v>1581</v>
      </c>
      <c r="E573" s="64" t="s">
        <v>311</v>
      </c>
      <c r="F573" s="64" t="s">
        <v>311</v>
      </c>
      <c r="G573" s="64" t="s">
        <v>166</v>
      </c>
    </row>
    <row r="574" spans="1:7">
      <c r="A574" s="64" t="s">
        <v>1401</v>
      </c>
      <c r="B574" s="64" t="s">
        <v>1362</v>
      </c>
      <c r="C574" s="64" t="s">
        <v>1363</v>
      </c>
      <c r="D574" s="64" t="s">
        <v>1582</v>
      </c>
      <c r="E574" s="64" t="s">
        <v>311</v>
      </c>
      <c r="F574" s="64" t="s">
        <v>311</v>
      </c>
      <c r="G574" s="64" t="s">
        <v>166</v>
      </c>
    </row>
    <row r="575" spans="1:7">
      <c r="A575" s="64" t="s">
        <v>1403</v>
      </c>
      <c r="B575" s="64" t="s">
        <v>1362</v>
      </c>
      <c r="C575" s="64" t="s">
        <v>1363</v>
      </c>
      <c r="D575" s="64" t="s">
        <v>1582</v>
      </c>
      <c r="E575" s="64" t="s">
        <v>311</v>
      </c>
      <c r="F575" s="64" t="s">
        <v>311</v>
      </c>
      <c r="G575" s="64" t="s">
        <v>166</v>
      </c>
    </row>
    <row r="576" spans="1:7">
      <c r="A576" s="64" t="s">
        <v>1384</v>
      </c>
      <c r="B576" s="64" t="s">
        <v>1362</v>
      </c>
      <c r="C576" s="64" t="s">
        <v>1486</v>
      </c>
      <c r="D576" s="64" t="s">
        <v>1583</v>
      </c>
      <c r="E576" s="64">
        <v>21.46</v>
      </c>
      <c r="F576" s="64">
        <v>40000</v>
      </c>
      <c r="G576" s="64" t="s">
        <v>166</v>
      </c>
    </row>
    <row r="577" spans="1:7">
      <c r="A577" s="64" t="s">
        <v>1385</v>
      </c>
      <c r="B577" s="64" t="s">
        <v>1362</v>
      </c>
      <c r="C577" s="64" t="s">
        <v>1486</v>
      </c>
      <c r="D577" s="64" t="s">
        <v>1583</v>
      </c>
      <c r="E577" s="64">
        <v>20.56</v>
      </c>
      <c r="F577" s="64">
        <v>40000</v>
      </c>
      <c r="G577" s="64" t="s">
        <v>166</v>
      </c>
    </row>
    <row r="578" spans="1:7">
      <c r="A578" s="64" t="s">
        <v>1491</v>
      </c>
      <c r="B578" s="64" t="s">
        <v>1362</v>
      </c>
      <c r="C578" s="64" t="s">
        <v>1486</v>
      </c>
      <c r="D578" s="64" t="s">
        <v>1584</v>
      </c>
      <c r="E578" s="64">
        <v>25.14</v>
      </c>
      <c r="F578" s="64">
        <v>4000</v>
      </c>
      <c r="G578" s="64" t="s">
        <v>166</v>
      </c>
    </row>
    <row r="579" spans="1:7">
      <c r="A579" s="64" t="s">
        <v>1493</v>
      </c>
      <c r="B579" s="64" t="s">
        <v>1362</v>
      </c>
      <c r="C579" s="64" t="s">
        <v>1486</v>
      </c>
      <c r="D579" s="64" t="s">
        <v>1584</v>
      </c>
      <c r="E579" s="64">
        <v>25.24</v>
      </c>
      <c r="F579" s="64">
        <v>4000</v>
      </c>
      <c r="G579" s="64" t="s">
        <v>166</v>
      </c>
    </row>
    <row r="580" spans="1:7">
      <c r="A580" s="64" t="s">
        <v>1370</v>
      </c>
      <c r="B580" s="64" t="s">
        <v>1362</v>
      </c>
      <c r="C580" s="64" t="s">
        <v>1486</v>
      </c>
      <c r="D580" s="64" t="s">
        <v>1585</v>
      </c>
      <c r="E580" s="64">
        <v>29.32</v>
      </c>
      <c r="F580" s="64">
        <v>400</v>
      </c>
      <c r="G580" s="64" t="s">
        <v>166</v>
      </c>
    </row>
    <row r="581" spans="1:7">
      <c r="A581" s="64" t="s">
        <v>1373</v>
      </c>
      <c r="B581" s="64" t="s">
        <v>1362</v>
      </c>
      <c r="C581" s="64" t="s">
        <v>1486</v>
      </c>
      <c r="D581" s="64" t="s">
        <v>1585</v>
      </c>
      <c r="E581" s="64">
        <v>28.27</v>
      </c>
      <c r="F581" s="64">
        <v>400</v>
      </c>
      <c r="G581" s="64" t="s">
        <v>166</v>
      </c>
    </row>
    <row r="582" spans="1:7">
      <c r="A582" s="64" t="s">
        <v>1494</v>
      </c>
      <c r="B582" s="64" t="s">
        <v>1362</v>
      </c>
      <c r="C582" s="64" t="s">
        <v>1486</v>
      </c>
      <c r="D582" s="64" t="s">
        <v>1586</v>
      </c>
      <c r="E582" s="64">
        <v>33.799999999999997</v>
      </c>
      <c r="F582" s="64">
        <v>40</v>
      </c>
      <c r="G582" s="64" t="s">
        <v>166</v>
      </c>
    </row>
    <row r="583" spans="1:7">
      <c r="A583" s="64" t="s">
        <v>1383</v>
      </c>
      <c r="B583" s="64" t="s">
        <v>1362</v>
      </c>
      <c r="C583" s="64" t="s">
        <v>1486</v>
      </c>
      <c r="D583" s="64" t="s">
        <v>1586</v>
      </c>
      <c r="E583" s="64">
        <v>33.049999999999997</v>
      </c>
      <c r="F583" s="64">
        <v>40</v>
      </c>
      <c r="G583" s="64" t="s">
        <v>166</v>
      </c>
    </row>
    <row r="584" spans="1:7">
      <c r="A584" s="64" t="s">
        <v>1361</v>
      </c>
      <c r="B584" s="64" t="s">
        <v>1362</v>
      </c>
      <c r="C584" s="64" t="s">
        <v>1363</v>
      </c>
      <c r="D584" s="64" t="s">
        <v>1425</v>
      </c>
      <c r="E584" s="64" t="s">
        <v>311</v>
      </c>
      <c r="F584" s="64" t="s">
        <v>311</v>
      </c>
      <c r="G584" s="64" t="s">
        <v>167</v>
      </c>
    </row>
    <row r="585" spans="1:7">
      <c r="A585" s="64" t="s">
        <v>1366</v>
      </c>
      <c r="B585" s="64" t="s">
        <v>1362</v>
      </c>
      <c r="C585" s="64" t="s">
        <v>1363</v>
      </c>
      <c r="D585" s="64" t="s">
        <v>1425</v>
      </c>
      <c r="E585" s="64" t="s">
        <v>311</v>
      </c>
      <c r="F585" s="64" t="s">
        <v>311</v>
      </c>
      <c r="G585" s="64" t="s">
        <v>167</v>
      </c>
    </row>
    <row r="586" spans="1:7">
      <c r="A586" s="64" t="s">
        <v>1494</v>
      </c>
      <c r="B586" s="64" t="s">
        <v>1362</v>
      </c>
      <c r="C586" s="64" t="s">
        <v>1371</v>
      </c>
      <c r="D586" s="64" t="s">
        <v>1417</v>
      </c>
      <c r="E586" s="64">
        <v>22.85</v>
      </c>
      <c r="F586" s="64" t="s">
        <v>311</v>
      </c>
      <c r="G586" s="64" t="s">
        <v>167</v>
      </c>
    </row>
    <row r="587" spans="1:7">
      <c r="A587" s="64" t="s">
        <v>1383</v>
      </c>
      <c r="B587" s="64" t="s">
        <v>1362</v>
      </c>
      <c r="C587" s="64" t="s">
        <v>1371</v>
      </c>
      <c r="D587" s="64" t="s">
        <v>1417</v>
      </c>
      <c r="E587" s="64">
        <v>22.76</v>
      </c>
      <c r="F587" s="64" t="s">
        <v>311</v>
      </c>
      <c r="G587" s="64" t="s">
        <v>167</v>
      </c>
    </row>
    <row r="588" spans="1:7">
      <c r="A588" s="64" t="s">
        <v>1361</v>
      </c>
      <c r="B588" s="64" t="s">
        <v>1362</v>
      </c>
      <c r="C588" s="64" t="s">
        <v>1363</v>
      </c>
      <c r="D588" s="64" t="s">
        <v>1425</v>
      </c>
      <c r="E588" s="64" t="s">
        <v>311</v>
      </c>
      <c r="F588" s="64" t="s">
        <v>311</v>
      </c>
      <c r="G588" s="64" t="s">
        <v>1107</v>
      </c>
    </row>
    <row r="589" spans="1:7">
      <c r="A589" s="64" t="s">
        <v>1366</v>
      </c>
      <c r="B589" s="64" t="s">
        <v>1362</v>
      </c>
      <c r="C589" s="64" t="s">
        <v>1363</v>
      </c>
      <c r="D589" s="64" t="s">
        <v>1425</v>
      </c>
      <c r="E589" s="64" t="s">
        <v>311</v>
      </c>
      <c r="F589" s="64" t="s">
        <v>311</v>
      </c>
      <c r="G589" s="64" t="s">
        <v>1107</v>
      </c>
    </row>
    <row r="590" spans="1:7">
      <c r="A590" s="64" t="s">
        <v>1367</v>
      </c>
      <c r="B590" s="64" t="s">
        <v>1362</v>
      </c>
      <c r="C590" s="64" t="s">
        <v>1363</v>
      </c>
      <c r="D590" s="64" t="s">
        <v>1426</v>
      </c>
      <c r="E590" s="64" t="s">
        <v>311</v>
      </c>
      <c r="F590" s="64" t="s">
        <v>311</v>
      </c>
      <c r="G590" s="64" t="s">
        <v>1107</v>
      </c>
    </row>
    <row r="591" spans="1:7">
      <c r="A591" s="64" t="s">
        <v>1369</v>
      </c>
      <c r="B591" s="64" t="s">
        <v>1362</v>
      </c>
      <c r="C591" s="64" t="s">
        <v>1363</v>
      </c>
      <c r="D591" s="64" t="s">
        <v>1426</v>
      </c>
      <c r="E591" s="64" t="s">
        <v>311</v>
      </c>
      <c r="F591" s="64" t="s">
        <v>311</v>
      </c>
      <c r="G591" s="64" t="s">
        <v>1107</v>
      </c>
    </row>
    <row r="592" spans="1:7">
      <c r="A592" s="64" t="s">
        <v>1494</v>
      </c>
      <c r="B592" s="64" t="s">
        <v>1362</v>
      </c>
      <c r="C592" s="64" t="s">
        <v>1371</v>
      </c>
      <c r="D592" s="64" t="s">
        <v>1417</v>
      </c>
      <c r="E592" s="64">
        <v>24.01</v>
      </c>
      <c r="F592" s="64" t="s">
        <v>311</v>
      </c>
      <c r="G592" s="64" t="s">
        <v>1107</v>
      </c>
    </row>
    <row r="593" spans="1:7">
      <c r="A593" s="64" t="s">
        <v>1383</v>
      </c>
      <c r="B593" s="64" t="s">
        <v>1362</v>
      </c>
      <c r="C593" s="64" t="s">
        <v>1371</v>
      </c>
      <c r="D593" s="64" t="s">
        <v>1417</v>
      </c>
      <c r="E593" s="64">
        <v>24.83</v>
      </c>
      <c r="F593" s="64" t="s">
        <v>311</v>
      </c>
      <c r="G593" s="64" t="s">
        <v>1107</v>
      </c>
    </row>
    <row r="594" spans="1:7">
      <c r="A594" s="64" t="s">
        <v>1361</v>
      </c>
      <c r="B594" s="64" t="s">
        <v>1362</v>
      </c>
      <c r="C594" s="64" t="s">
        <v>1363</v>
      </c>
      <c r="D594" s="64" t="s">
        <v>1587</v>
      </c>
      <c r="E594" s="64" t="s">
        <v>311</v>
      </c>
      <c r="F594" s="64" t="s">
        <v>311</v>
      </c>
      <c r="G594" s="64" t="s">
        <v>174</v>
      </c>
    </row>
    <row r="595" spans="1:7">
      <c r="A595" s="64" t="s">
        <v>1366</v>
      </c>
      <c r="B595" s="64" t="s">
        <v>1362</v>
      </c>
      <c r="C595" s="64" t="s">
        <v>1363</v>
      </c>
      <c r="D595" s="64" t="s">
        <v>1587</v>
      </c>
      <c r="E595" s="64">
        <v>38.729999999999997</v>
      </c>
      <c r="F595" s="64" t="s">
        <v>311</v>
      </c>
      <c r="G595" s="64" t="s">
        <v>174</v>
      </c>
    </row>
    <row r="596" spans="1:7">
      <c r="A596" s="64" t="s">
        <v>1410</v>
      </c>
      <c r="B596" s="64" t="s">
        <v>1362</v>
      </c>
      <c r="C596" s="64" t="s">
        <v>1371</v>
      </c>
      <c r="D596" s="64" t="s">
        <v>1588</v>
      </c>
      <c r="E596" s="64">
        <v>24.21</v>
      </c>
      <c r="F596" s="64" t="s">
        <v>311</v>
      </c>
      <c r="G596" s="64" t="s">
        <v>174</v>
      </c>
    </row>
    <row r="597" spans="1:7">
      <c r="A597" s="64" t="s">
        <v>1412</v>
      </c>
      <c r="B597" s="64" t="s">
        <v>1362</v>
      </c>
      <c r="C597" s="64" t="s">
        <v>1371</v>
      </c>
      <c r="D597" s="64" t="s">
        <v>1588</v>
      </c>
      <c r="E597" s="64">
        <v>24.14</v>
      </c>
      <c r="F597" s="64" t="s">
        <v>311</v>
      </c>
      <c r="G597" s="64" t="s">
        <v>174</v>
      </c>
    </row>
    <row r="598" spans="1:7">
      <c r="A598" s="64" t="s">
        <v>1361</v>
      </c>
      <c r="B598" s="64" t="s">
        <v>1362</v>
      </c>
      <c r="C598" s="64" t="s">
        <v>1363</v>
      </c>
      <c r="D598" s="64" t="s">
        <v>1500</v>
      </c>
      <c r="E598" s="64" t="s">
        <v>311</v>
      </c>
      <c r="F598" s="64" t="s">
        <v>311</v>
      </c>
      <c r="G598" s="64" t="s">
        <v>1589</v>
      </c>
    </row>
    <row r="599" spans="1:7">
      <c r="A599" s="64" t="s">
        <v>1366</v>
      </c>
      <c r="B599" s="64" t="s">
        <v>1362</v>
      </c>
      <c r="C599" s="64" t="s">
        <v>1363</v>
      </c>
      <c r="D599" s="64" t="s">
        <v>1500</v>
      </c>
      <c r="E599" s="64" t="s">
        <v>311</v>
      </c>
      <c r="F599" s="64" t="s">
        <v>311</v>
      </c>
      <c r="G599" s="64" t="s">
        <v>1589</v>
      </c>
    </row>
    <row r="600" spans="1:7">
      <c r="A600" s="64" t="s">
        <v>1367</v>
      </c>
      <c r="B600" s="64" t="s">
        <v>1362</v>
      </c>
      <c r="C600" s="64" t="s">
        <v>1363</v>
      </c>
      <c r="D600" s="64" t="s">
        <v>1501</v>
      </c>
      <c r="E600" s="64" t="s">
        <v>311</v>
      </c>
      <c r="F600" s="64" t="s">
        <v>311</v>
      </c>
      <c r="G600" s="64" t="s">
        <v>1589</v>
      </c>
    </row>
    <row r="601" spans="1:7">
      <c r="A601" s="64" t="s">
        <v>1369</v>
      </c>
      <c r="B601" s="64" t="s">
        <v>1362</v>
      </c>
      <c r="C601" s="64" t="s">
        <v>1363</v>
      </c>
      <c r="D601" s="64" t="s">
        <v>1501</v>
      </c>
      <c r="E601" s="64" t="s">
        <v>311</v>
      </c>
      <c r="F601" s="64" t="s">
        <v>311</v>
      </c>
      <c r="G601" s="64" t="s">
        <v>1589</v>
      </c>
    </row>
    <row r="602" spans="1:7">
      <c r="A602" s="64" t="s">
        <v>1361</v>
      </c>
      <c r="B602" s="64" t="s">
        <v>1362</v>
      </c>
      <c r="C602" s="64" t="s">
        <v>1363</v>
      </c>
      <c r="D602" s="64" t="s">
        <v>1500</v>
      </c>
      <c r="E602" s="64" t="s">
        <v>311</v>
      </c>
      <c r="F602" s="64" t="s">
        <v>311</v>
      </c>
      <c r="G602" s="64" t="s">
        <v>171</v>
      </c>
    </row>
    <row r="603" spans="1:7">
      <c r="A603" s="64" t="s">
        <v>1366</v>
      </c>
      <c r="B603" s="64" t="s">
        <v>1362</v>
      </c>
      <c r="C603" s="64" t="s">
        <v>1363</v>
      </c>
      <c r="D603" s="64" t="s">
        <v>1500</v>
      </c>
      <c r="E603" s="64" t="s">
        <v>311</v>
      </c>
      <c r="F603" s="64" t="s">
        <v>311</v>
      </c>
      <c r="G603" s="64" t="s">
        <v>171</v>
      </c>
    </row>
    <row r="604" spans="1:7">
      <c r="A604" s="64" t="s">
        <v>1367</v>
      </c>
      <c r="B604" s="64" t="s">
        <v>1362</v>
      </c>
      <c r="C604" s="64" t="s">
        <v>1363</v>
      </c>
      <c r="D604" s="64" t="s">
        <v>1501</v>
      </c>
      <c r="E604" s="64" t="s">
        <v>311</v>
      </c>
      <c r="F604" s="64" t="s">
        <v>311</v>
      </c>
      <c r="G604" s="64" t="s">
        <v>171</v>
      </c>
    </row>
    <row r="605" spans="1:7">
      <c r="A605" s="64" t="s">
        <v>1369</v>
      </c>
      <c r="B605" s="64" t="s">
        <v>1362</v>
      </c>
      <c r="C605" s="64" t="s">
        <v>1363</v>
      </c>
      <c r="D605" s="64" t="s">
        <v>1501</v>
      </c>
      <c r="E605" s="64" t="s">
        <v>311</v>
      </c>
      <c r="F605" s="64" t="s">
        <v>311</v>
      </c>
      <c r="G605" s="64" t="s">
        <v>171</v>
      </c>
    </row>
    <row r="606" spans="1:7">
      <c r="A606" s="64" t="s">
        <v>1361</v>
      </c>
      <c r="B606" s="64" t="s">
        <v>1362</v>
      </c>
      <c r="C606" s="64" t="s">
        <v>1363</v>
      </c>
      <c r="D606" s="64" t="s">
        <v>1449</v>
      </c>
      <c r="E606" s="64" t="s">
        <v>311</v>
      </c>
      <c r="F606" s="64" t="s">
        <v>311</v>
      </c>
      <c r="G606" s="64" t="s">
        <v>175</v>
      </c>
    </row>
    <row r="607" spans="1:7">
      <c r="A607" s="64" t="s">
        <v>1366</v>
      </c>
      <c r="B607" s="64" t="s">
        <v>1362</v>
      </c>
      <c r="C607" s="64" t="s">
        <v>1363</v>
      </c>
      <c r="D607" s="64" t="s">
        <v>1449</v>
      </c>
      <c r="E607" s="64" t="s">
        <v>311</v>
      </c>
      <c r="F607" s="64" t="s">
        <v>311</v>
      </c>
      <c r="G607" s="64" t="s">
        <v>175</v>
      </c>
    </row>
    <row r="608" spans="1:7">
      <c r="A608" s="64" t="s">
        <v>1367</v>
      </c>
      <c r="B608" s="64" t="s">
        <v>1362</v>
      </c>
      <c r="C608" s="64" t="s">
        <v>1363</v>
      </c>
      <c r="D608" s="64" t="s">
        <v>1426</v>
      </c>
      <c r="E608" s="64" t="s">
        <v>311</v>
      </c>
      <c r="F608" s="64" t="s">
        <v>311</v>
      </c>
      <c r="G608" s="64" t="s">
        <v>175</v>
      </c>
    </row>
    <row r="609" spans="1:7">
      <c r="A609" s="64" t="s">
        <v>1369</v>
      </c>
      <c r="B609" s="64" t="s">
        <v>1362</v>
      </c>
      <c r="C609" s="64" t="s">
        <v>1363</v>
      </c>
      <c r="D609" s="64" t="s">
        <v>1426</v>
      </c>
      <c r="E609" s="64" t="s">
        <v>311</v>
      </c>
      <c r="F609" s="64" t="s">
        <v>311</v>
      </c>
      <c r="G609" s="64" t="s">
        <v>175</v>
      </c>
    </row>
    <row r="610" spans="1:7">
      <c r="A610" s="64" t="s">
        <v>1376</v>
      </c>
      <c r="B610" s="64" t="s">
        <v>1362</v>
      </c>
      <c r="C610" s="64" t="s">
        <v>1363</v>
      </c>
      <c r="D610" s="64" t="s">
        <v>1590</v>
      </c>
      <c r="E610" s="64" t="s">
        <v>311</v>
      </c>
      <c r="F610" s="64" t="s">
        <v>311</v>
      </c>
      <c r="G610" s="64" t="s">
        <v>175</v>
      </c>
    </row>
    <row r="611" spans="1:7">
      <c r="A611" s="64" t="s">
        <v>1377</v>
      </c>
      <c r="B611" s="64" t="s">
        <v>1362</v>
      </c>
      <c r="C611" s="64" t="s">
        <v>1363</v>
      </c>
      <c r="D611" s="64" t="s">
        <v>1590</v>
      </c>
      <c r="E611" s="64" t="s">
        <v>311</v>
      </c>
      <c r="F611" s="64" t="s">
        <v>311</v>
      </c>
      <c r="G611" s="64" t="s">
        <v>175</v>
      </c>
    </row>
    <row r="612" spans="1:7">
      <c r="A612" s="64" t="s">
        <v>1548</v>
      </c>
      <c r="B612" s="64" t="s">
        <v>1362</v>
      </c>
      <c r="C612" s="64" t="s">
        <v>1363</v>
      </c>
      <c r="D612" s="64" t="s">
        <v>1591</v>
      </c>
      <c r="E612" s="64" t="s">
        <v>311</v>
      </c>
      <c r="F612" s="64" t="s">
        <v>311</v>
      </c>
      <c r="G612" s="64" t="s">
        <v>175</v>
      </c>
    </row>
    <row r="613" spans="1:7">
      <c r="A613" s="64" t="s">
        <v>1550</v>
      </c>
      <c r="B613" s="64" t="s">
        <v>1362</v>
      </c>
      <c r="C613" s="64" t="s">
        <v>1363</v>
      </c>
      <c r="D613" s="64" t="s">
        <v>1591</v>
      </c>
      <c r="E613" s="64" t="s">
        <v>311</v>
      </c>
      <c r="F613" s="64" t="s">
        <v>311</v>
      </c>
      <c r="G613" s="64" t="s">
        <v>175</v>
      </c>
    </row>
    <row r="614" spans="1:7">
      <c r="A614" s="64" t="s">
        <v>1370</v>
      </c>
      <c r="B614" s="64" t="s">
        <v>1362</v>
      </c>
      <c r="C614" s="64" t="s">
        <v>1371</v>
      </c>
      <c r="D614" s="64" t="s">
        <v>1481</v>
      </c>
      <c r="E614" s="64">
        <v>22.84</v>
      </c>
      <c r="F614" s="64" t="s">
        <v>311</v>
      </c>
      <c r="G614" s="64" t="s">
        <v>175</v>
      </c>
    </row>
    <row r="615" spans="1:7">
      <c r="A615" s="64" t="s">
        <v>1373</v>
      </c>
      <c r="B615" s="64" t="s">
        <v>1362</v>
      </c>
      <c r="C615" s="64" t="s">
        <v>1371</v>
      </c>
      <c r="D615" s="64" t="s">
        <v>1481</v>
      </c>
      <c r="E615" s="64">
        <v>22.68</v>
      </c>
      <c r="F615" s="64" t="s">
        <v>311</v>
      </c>
      <c r="G615" s="64" t="s">
        <v>175</v>
      </c>
    </row>
    <row r="616" spans="1:7">
      <c r="A616" s="64" t="s">
        <v>1367</v>
      </c>
      <c r="B616" s="64" t="s">
        <v>1362</v>
      </c>
      <c r="C616" s="64" t="s">
        <v>1363</v>
      </c>
      <c r="D616" s="64" t="s">
        <v>1484</v>
      </c>
      <c r="E616" s="64" t="s">
        <v>311</v>
      </c>
      <c r="F616" s="64" t="s">
        <v>311</v>
      </c>
      <c r="G616" s="64" t="s">
        <v>176</v>
      </c>
    </row>
    <row r="617" spans="1:7">
      <c r="A617" s="64" t="s">
        <v>1369</v>
      </c>
      <c r="B617" s="64" t="s">
        <v>1362</v>
      </c>
      <c r="C617" s="64" t="s">
        <v>1363</v>
      </c>
      <c r="D617" s="64" t="s">
        <v>1484</v>
      </c>
      <c r="E617" s="64" t="s">
        <v>311</v>
      </c>
      <c r="F617" s="64" t="s">
        <v>311</v>
      </c>
      <c r="G617" s="64" t="s">
        <v>176</v>
      </c>
    </row>
    <row r="618" spans="1:7">
      <c r="A618" s="64" t="s">
        <v>1401</v>
      </c>
      <c r="B618" s="64" t="s">
        <v>1362</v>
      </c>
      <c r="C618" s="64" t="s">
        <v>1363</v>
      </c>
      <c r="D618" s="64" t="s">
        <v>1592</v>
      </c>
      <c r="E618" s="64" t="s">
        <v>311</v>
      </c>
      <c r="F618" s="64" t="s">
        <v>311</v>
      </c>
      <c r="G618" s="64" t="s">
        <v>176</v>
      </c>
    </row>
    <row r="619" spans="1:7">
      <c r="A619" s="64" t="s">
        <v>1403</v>
      </c>
      <c r="B619" s="64" t="s">
        <v>1362</v>
      </c>
      <c r="C619" s="64" t="s">
        <v>1363</v>
      </c>
      <c r="D619" s="64" t="s">
        <v>1592</v>
      </c>
      <c r="E619" s="64" t="s">
        <v>311</v>
      </c>
      <c r="F619" s="64" t="s">
        <v>311</v>
      </c>
      <c r="G619" s="64" t="s">
        <v>176</v>
      </c>
    </row>
    <row r="620" spans="1:7">
      <c r="A620" s="64" t="s">
        <v>1361</v>
      </c>
      <c r="B620" s="64" t="s">
        <v>1362</v>
      </c>
      <c r="C620" s="64" t="s">
        <v>1363</v>
      </c>
      <c r="D620" s="64" t="s">
        <v>1482</v>
      </c>
      <c r="E620" s="64" t="s">
        <v>311</v>
      </c>
      <c r="F620" s="64" t="s">
        <v>311</v>
      </c>
      <c r="G620" s="64" t="s">
        <v>176</v>
      </c>
    </row>
    <row r="621" spans="1:7">
      <c r="A621" s="64" t="s">
        <v>1366</v>
      </c>
      <c r="B621" s="64" t="s">
        <v>1362</v>
      </c>
      <c r="C621" s="64" t="s">
        <v>1363</v>
      </c>
      <c r="D621" s="64" t="s">
        <v>1482</v>
      </c>
      <c r="E621" s="64" t="s">
        <v>311</v>
      </c>
      <c r="F621" s="64" t="s">
        <v>311</v>
      </c>
      <c r="G621" s="64" t="s">
        <v>176</v>
      </c>
    </row>
    <row r="622" spans="1:7">
      <c r="A622" s="64" t="s">
        <v>1398</v>
      </c>
      <c r="B622" s="64" t="s">
        <v>1362</v>
      </c>
      <c r="C622" s="64" t="s">
        <v>1363</v>
      </c>
      <c r="D622" s="64" t="s">
        <v>1593</v>
      </c>
      <c r="E622" s="64" t="s">
        <v>311</v>
      </c>
      <c r="F622" s="64" t="s">
        <v>311</v>
      </c>
      <c r="G622" s="64" t="s">
        <v>176</v>
      </c>
    </row>
    <row r="623" spans="1:7">
      <c r="A623" s="64" t="s">
        <v>1400</v>
      </c>
      <c r="B623" s="64" t="s">
        <v>1362</v>
      </c>
      <c r="C623" s="64" t="s">
        <v>1363</v>
      </c>
      <c r="D623" s="64" t="s">
        <v>1593</v>
      </c>
      <c r="E623" s="64" t="s">
        <v>311</v>
      </c>
      <c r="F623" s="64" t="s">
        <v>311</v>
      </c>
      <c r="G623" s="64" t="s">
        <v>176</v>
      </c>
    </row>
    <row r="624" spans="1:7">
      <c r="A624" s="64" t="s">
        <v>1384</v>
      </c>
      <c r="B624" s="64" t="s">
        <v>1362</v>
      </c>
      <c r="C624" s="64" t="s">
        <v>1486</v>
      </c>
      <c r="D624" s="64" t="s">
        <v>1495</v>
      </c>
      <c r="E624" s="64">
        <v>30.01</v>
      </c>
      <c r="F624" s="64">
        <v>40000</v>
      </c>
      <c r="G624" s="64" t="s">
        <v>176</v>
      </c>
    </row>
    <row r="625" spans="1:7">
      <c r="A625" s="64" t="s">
        <v>1385</v>
      </c>
      <c r="B625" s="64" t="s">
        <v>1362</v>
      </c>
      <c r="C625" s="64" t="s">
        <v>1486</v>
      </c>
      <c r="D625" s="64" t="s">
        <v>1495</v>
      </c>
      <c r="E625" s="64">
        <v>23.09</v>
      </c>
      <c r="F625" s="64">
        <v>40000</v>
      </c>
      <c r="G625" s="64" t="s">
        <v>176</v>
      </c>
    </row>
    <row r="626" spans="1:7">
      <c r="A626" s="64" t="s">
        <v>1491</v>
      </c>
      <c r="B626" s="64" t="s">
        <v>1362</v>
      </c>
      <c r="C626" s="64" t="s">
        <v>1486</v>
      </c>
      <c r="D626" s="64" t="s">
        <v>1492</v>
      </c>
      <c r="E626" s="64">
        <v>26.9</v>
      </c>
      <c r="F626" s="64">
        <v>4000</v>
      </c>
      <c r="G626" s="64" t="s">
        <v>176</v>
      </c>
    </row>
    <row r="627" spans="1:7">
      <c r="A627" s="64" t="s">
        <v>1493</v>
      </c>
      <c r="B627" s="64" t="s">
        <v>1362</v>
      </c>
      <c r="C627" s="64" t="s">
        <v>1486</v>
      </c>
      <c r="D627" s="64" t="s">
        <v>1492</v>
      </c>
      <c r="E627" s="64">
        <v>26.94</v>
      </c>
      <c r="F627" s="64">
        <v>4000</v>
      </c>
      <c r="G627" s="64" t="s">
        <v>176</v>
      </c>
    </row>
    <row r="628" spans="1:7">
      <c r="A628" s="64" t="s">
        <v>1370</v>
      </c>
      <c r="B628" s="64" t="s">
        <v>1362</v>
      </c>
      <c r="C628" s="64" t="s">
        <v>1486</v>
      </c>
      <c r="D628" s="64" t="s">
        <v>1490</v>
      </c>
      <c r="E628" s="64">
        <v>31.68</v>
      </c>
      <c r="F628" s="64">
        <v>400</v>
      </c>
      <c r="G628" s="64" t="s">
        <v>176</v>
      </c>
    </row>
    <row r="629" spans="1:7">
      <c r="A629" s="64" t="s">
        <v>1373</v>
      </c>
      <c r="B629" s="64" t="s">
        <v>1362</v>
      </c>
      <c r="C629" s="64" t="s">
        <v>1486</v>
      </c>
      <c r="D629" s="64" t="s">
        <v>1490</v>
      </c>
      <c r="E629" s="64">
        <v>31.31</v>
      </c>
      <c r="F629" s="64">
        <v>400</v>
      </c>
      <c r="G629" s="64" t="s">
        <v>176</v>
      </c>
    </row>
    <row r="630" spans="1:7">
      <c r="A630" s="64" t="s">
        <v>1494</v>
      </c>
      <c r="B630" s="64" t="s">
        <v>1362</v>
      </c>
      <c r="C630" s="64" t="s">
        <v>1486</v>
      </c>
      <c r="D630" s="64" t="s">
        <v>1489</v>
      </c>
      <c r="E630" s="64">
        <v>35.06</v>
      </c>
      <c r="F630" s="64">
        <v>40</v>
      </c>
      <c r="G630" s="64" t="s">
        <v>176</v>
      </c>
    </row>
    <row r="631" spans="1:7">
      <c r="A631" s="64" t="s">
        <v>1383</v>
      </c>
      <c r="B631" s="64" t="s">
        <v>1362</v>
      </c>
      <c r="C631" s="64" t="s">
        <v>1486</v>
      </c>
      <c r="D631" s="64" t="s">
        <v>1489</v>
      </c>
      <c r="E631" s="64">
        <v>34.909999999999997</v>
      </c>
      <c r="F631" s="64">
        <v>40</v>
      </c>
      <c r="G631" s="64" t="s">
        <v>176</v>
      </c>
    </row>
    <row r="632" spans="1:7">
      <c r="A632" s="64" t="s">
        <v>1361</v>
      </c>
      <c r="B632" s="64" t="s">
        <v>1362</v>
      </c>
      <c r="C632" s="64" t="s">
        <v>1363</v>
      </c>
      <c r="D632" s="64" t="s">
        <v>1425</v>
      </c>
      <c r="E632" s="64" t="s">
        <v>311</v>
      </c>
      <c r="F632" s="64" t="s">
        <v>311</v>
      </c>
      <c r="G632" s="64" t="s">
        <v>1594</v>
      </c>
    </row>
    <row r="633" spans="1:7">
      <c r="A633" s="64" t="s">
        <v>1366</v>
      </c>
      <c r="B633" s="64" t="s">
        <v>1362</v>
      </c>
      <c r="C633" s="64" t="s">
        <v>1363</v>
      </c>
      <c r="D633" s="64" t="s">
        <v>1425</v>
      </c>
      <c r="E633" s="64">
        <v>15.69</v>
      </c>
      <c r="F633" s="64" t="s">
        <v>311</v>
      </c>
      <c r="G633" s="64" t="s">
        <v>1594</v>
      </c>
    </row>
    <row r="634" spans="1:7">
      <c r="A634" s="64" t="s">
        <v>1367</v>
      </c>
      <c r="B634" s="64" t="s">
        <v>1362</v>
      </c>
      <c r="C634" s="64" t="s">
        <v>1363</v>
      </c>
      <c r="D634" s="64" t="s">
        <v>1426</v>
      </c>
      <c r="E634" s="64">
        <v>4.28</v>
      </c>
      <c r="F634" s="64" t="s">
        <v>311</v>
      </c>
      <c r="G634" s="64" t="s">
        <v>1594</v>
      </c>
    </row>
    <row r="635" spans="1:7">
      <c r="A635" s="64" t="s">
        <v>1369</v>
      </c>
      <c r="B635" s="64" t="s">
        <v>1362</v>
      </c>
      <c r="C635" s="64" t="s">
        <v>1363</v>
      </c>
      <c r="D635" s="64" t="s">
        <v>1426</v>
      </c>
      <c r="E635" s="64">
        <v>4.7</v>
      </c>
      <c r="F635" s="64" t="s">
        <v>311</v>
      </c>
      <c r="G635" s="64" t="s">
        <v>1594</v>
      </c>
    </row>
    <row r="636" spans="1:7">
      <c r="A636" s="64" t="s">
        <v>1494</v>
      </c>
      <c r="B636" s="64" t="s">
        <v>1362</v>
      </c>
      <c r="C636" s="64" t="s">
        <v>1371</v>
      </c>
      <c r="D636" s="64" t="s">
        <v>1417</v>
      </c>
      <c r="E636" s="64">
        <v>21.92</v>
      </c>
      <c r="F636" s="64" t="s">
        <v>311</v>
      </c>
      <c r="G636" s="64" t="s">
        <v>1594</v>
      </c>
    </row>
    <row r="637" spans="1:7">
      <c r="A637" s="64" t="s">
        <v>1383</v>
      </c>
      <c r="B637" s="64" t="s">
        <v>1362</v>
      </c>
      <c r="C637" s="64" t="s">
        <v>1371</v>
      </c>
      <c r="D637" s="64" t="s">
        <v>1417</v>
      </c>
      <c r="E637" s="64">
        <v>22.19</v>
      </c>
      <c r="F637" s="64" t="s">
        <v>311</v>
      </c>
      <c r="G637" s="64" t="s">
        <v>1594</v>
      </c>
    </row>
    <row r="638" spans="1:7">
      <c r="A638" s="64" t="s">
        <v>1545</v>
      </c>
      <c r="B638" s="64" t="s">
        <v>1362</v>
      </c>
      <c r="C638" s="64" t="s">
        <v>1363</v>
      </c>
      <c r="D638" s="64" t="s">
        <v>1595</v>
      </c>
      <c r="E638" s="64">
        <v>5.6</v>
      </c>
      <c r="F638" s="64" t="s">
        <v>311</v>
      </c>
      <c r="G638" s="64" t="s">
        <v>1596</v>
      </c>
    </row>
    <row r="639" spans="1:7">
      <c r="A639" s="64" t="s">
        <v>1546</v>
      </c>
      <c r="B639" s="64" t="s">
        <v>1362</v>
      </c>
      <c r="C639" s="64" t="s">
        <v>1363</v>
      </c>
      <c r="D639" s="64" t="s">
        <v>1595</v>
      </c>
      <c r="E639" s="64">
        <v>1.54</v>
      </c>
      <c r="F639" s="64" t="s">
        <v>311</v>
      </c>
      <c r="G639" s="64" t="s">
        <v>1596</v>
      </c>
    </row>
    <row r="640" spans="1:7">
      <c r="A640" s="64" t="s">
        <v>1530</v>
      </c>
      <c r="B640" s="64" t="s">
        <v>1362</v>
      </c>
      <c r="C640" s="64" t="s">
        <v>1363</v>
      </c>
      <c r="D640" s="64" t="s">
        <v>1597</v>
      </c>
      <c r="E640" s="64" t="s">
        <v>311</v>
      </c>
      <c r="F640" s="64" t="s">
        <v>311</v>
      </c>
      <c r="G640" s="64" t="s">
        <v>1596</v>
      </c>
    </row>
    <row r="641" spans="1:7">
      <c r="A641" s="64" t="s">
        <v>1532</v>
      </c>
      <c r="B641" s="64" t="s">
        <v>1362</v>
      </c>
      <c r="C641" s="64" t="s">
        <v>1363</v>
      </c>
      <c r="D641" s="64" t="s">
        <v>1597</v>
      </c>
      <c r="E641" s="64">
        <v>15.69</v>
      </c>
      <c r="F641" s="64" t="s">
        <v>311</v>
      </c>
      <c r="G641" s="64" t="s">
        <v>1596</v>
      </c>
    </row>
    <row r="642" spans="1:7">
      <c r="A642" s="64" t="s">
        <v>1494</v>
      </c>
      <c r="B642" s="64" t="s">
        <v>1362</v>
      </c>
      <c r="C642" s="64" t="s">
        <v>1371</v>
      </c>
      <c r="D642" s="64" t="s">
        <v>1417</v>
      </c>
      <c r="E642" s="64">
        <v>21.14</v>
      </c>
      <c r="F642" s="64" t="s">
        <v>311</v>
      </c>
      <c r="G642" s="64" t="s">
        <v>1596</v>
      </c>
    </row>
    <row r="643" spans="1:7">
      <c r="A643" s="64" t="s">
        <v>1383</v>
      </c>
      <c r="B643" s="64" t="s">
        <v>1362</v>
      </c>
      <c r="C643" s="64" t="s">
        <v>1371</v>
      </c>
      <c r="D643" s="64" t="s">
        <v>1417</v>
      </c>
      <c r="E643" s="64">
        <v>21.22</v>
      </c>
      <c r="F643" s="64" t="s">
        <v>311</v>
      </c>
      <c r="G643" s="64" t="s">
        <v>1596</v>
      </c>
    </row>
    <row r="644" spans="1:7">
      <c r="A644" s="64" t="s">
        <v>1361</v>
      </c>
      <c r="B644" s="64" t="s">
        <v>1362</v>
      </c>
      <c r="C644" s="64" t="s">
        <v>1363</v>
      </c>
      <c r="D644" s="64" t="s">
        <v>1425</v>
      </c>
      <c r="E644" s="64" t="s">
        <v>311</v>
      </c>
      <c r="F644" s="64" t="s">
        <v>311</v>
      </c>
      <c r="G644" s="64" t="s">
        <v>1598</v>
      </c>
    </row>
    <row r="645" spans="1:7">
      <c r="A645" s="64" t="s">
        <v>1366</v>
      </c>
      <c r="B645" s="64" t="s">
        <v>1362</v>
      </c>
      <c r="C645" s="64" t="s">
        <v>1363</v>
      </c>
      <c r="D645" s="64" t="s">
        <v>1425</v>
      </c>
      <c r="E645" s="64" t="s">
        <v>311</v>
      </c>
      <c r="F645" s="64" t="s">
        <v>311</v>
      </c>
      <c r="G645" s="64" t="s">
        <v>1598</v>
      </c>
    </row>
    <row r="646" spans="1:7">
      <c r="A646" s="64" t="s">
        <v>1419</v>
      </c>
      <c r="B646" s="64" t="s">
        <v>1362</v>
      </c>
      <c r="C646" s="64" t="s">
        <v>1371</v>
      </c>
      <c r="D646" s="64" t="s">
        <v>1417</v>
      </c>
      <c r="E646" s="64">
        <v>23.66</v>
      </c>
      <c r="F646" s="64" t="s">
        <v>311</v>
      </c>
      <c r="G646" s="64" t="s">
        <v>1598</v>
      </c>
    </row>
    <row r="647" spans="1:7">
      <c r="A647" s="64" t="s">
        <v>1421</v>
      </c>
      <c r="B647" s="64" t="s">
        <v>1362</v>
      </c>
      <c r="C647" s="64" t="s">
        <v>1371</v>
      </c>
      <c r="D647" s="64" t="s">
        <v>1417</v>
      </c>
      <c r="E647" s="64">
        <v>23.72</v>
      </c>
      <c r="F647" s="64" t="s">
        <v>311</v>
      </c>
      <c r="G647" s="64" t="s">
        <v>1598</v>
      </c>
    </row>
    <row r="648" spans="1:7">
      <c r="A648" s="64" t="s">
        <v>1361</v>
      </c>
      <c r="B648" s="64" t="s">
        <v>1362</v>
      </c>
      <c r="C648" s="64" t="s">
        <v>1363</v>
      </c>
      <c r="D648" s="64" t="s">
        <v>1500</v>
      </c>
      <c r="E648" s="64" t="s">
        <v>311</v>
      </c>
      <c r="F648" s="64" t="s">
        <v>311</v>
      </c>
      <c r="G648" s="64" t="s">
        <v>180</v>
      </c>
    </row>
    <row r="649" spans="1:7">
      <c r="A649" s="64" t="s">
        <v>1366</v>
      </c>
      <c r="B649" s="64" t="s">
        <v>1362</v>
      </c>
      <c r="C649" s="64" t="s">
        <v>1363</v>
      </c>
      <c r="D649" s="64" t="s">
        <v>1500</v>
      </c>
      <c r="E649" s="64" t="s">
        <v>311</v>
      </c>
      <c r="F649" s="64" t="s">
        <v>311</v>
      </c>
      <c r="G649" s="64" t="s">
        <v>180</v>
      </c>
    </row>
    <row r="650" spans="1:7">
      <c r="A650" s="64" t="s">
        <v>1367</v>
      </c>
      <c r="B650" s="64" t="s">
        <v>1362</v>
      </c>
      <c r="C650" s="64" t="s">
        <v>1363</v>
      </c>
      <c r="D650" s="64" t="s">
        <v>1501</v>
      </c>
      <c r="E650" s="64" t="s">
        <v>311</v>
      </c>
      <c r="F650" s="64" t="s">
        <v>311</v>
      </c>
      <c r="G650" s="64" t="s">
        <v>180</v>
      </c>
    </row>
    <row r="651" spans="1:7">
      <c r="A651" s="64" t="s">
        <v>1369</v>
      </c>
      <c r="B651" s="64" t="s">
        <v>1362</v>
      </c>
      <c r="C651" s="64" t="s">
        <v>1363</v>
      </c>
      <c r="D651" s="64" t="s">
        <v>1501</v>
      </c>
      <c r="E651" s="64">
        <v>2.5299999999999998</v>
      </c>
      <c r="F651" s="231">
        <v>3380000000</v>
      </c>
      <c r="G651" s="64" t="s">
        <v>180</v>
      </c>
    </row>
    <row r="652" spans="1:7">
      <c r="A652" s="64" t="s">
        <v>1398</v>
      </c>
      <c r="B652" s="64" t="s">
        <v>1362</v>
      </c>
      <c r="C652" s="64" t="s">
        <v>1363</v>
      </c>
      <c r="D652" s="64" t="s">
        <v>1599</v>
      </c>
      <c r="E652" s="64" t="s">
        <v>311</v>
      </c>
      <c r="F652" s="64" t="s">
        <v>311</v>
      </c>
      <c r="G652" s="64" t="s">
        <v>180</v>
      </c>
    </row>
    <row r="653" spans="1:7">
      <c r="A653" s="64" t="s">
        <v>1400</v>
      </c>
      <c r="B653" s="64" t="s">
        <v>1362</v>
      </c>
      <c r="C653" s="64" t="s">
        <v>1363</v>
      </c>
      <c r="D653" s="64" t="s">
        <v>1599</v>
      </c>
      <c r="E653" s="64" t="s">
        <v>311</v>
      </c>
      <c r="F653" s="64" t="s">
        <v>311</v>
      </c>
      <c r="G653" s="64" t="s">
        <v>180</v>
      </c>
    </row>
    <row r="654" spans="1:7">
      <c r="A654" s="64" t="s">
        <v>1401</v>
      </c>
      <c r="B654" s="64" t="s">
        <v>1362</v>
      </c>
      <c r="C654" s="64" t="s">
        <v>1363</v>
      </c>
      <c r="D654" s="64" t="s">
        <v>1600</v>
      </c>
      <c r="E654" s="64" t="s">
        <v>311</v>
      </c>
      <c r="F654" s="64" t="s">
        <v>311</v>
      </c>
      <c r="G654" s="64" t="s">
        <v>180</v>
      </c>
    </row>
    <row r="655" spans="1:7">
      <c r="A655" s="64" t="s">
        <v>1403</v>
      </c>
      <c r="B655" s="64" t="s">
        <v>1362</v>
      </c>
      <c r="C655" s="64" t="s">
        <v>1363</v>
      </c>
      <c r="D655" s="64" t="s">
        <v>1600</v>
      </c>
      <c r="E655" s="64">
        <v>4.54</v>
      </c>
      <c r="F655" s="231">
        <v>1110000000</v>
      </c>
      <c r="G655" s="64" t="s">
        <v>180</v>
      </c>
    </row>
    <row r="656" spans="1:7">
      <c r="A656" s="64" t="s">
        <v>1404</v>
      </c>
      <c r="B656" s="64" t="s">
        <v>1362</v>
      </c>
      <c r="C656" s="64" t="s">
        <v>1363</v>
      </c>
      <c r="D656" s="64" t="s">
        <v>1601</v>
      </c>
      <c r="E656" s="64" t="s">
        <v>311</v>
      </c>
      <c r="F656" s="64" t="s">
        <v>311</v>
      </c>
      <c r="G656" s="64" t="s">
        <v>180</v>
      </c>
    </row>
    <row r="657" spans="1:7">
      <c r="A657" s="64" t="s">
        <v>1406</v>
      </c>
      <c r="B657" s="64" t="s">
        <v>1362</v>
      </c>
      <c r="C657" s="64" t="s">
        <v>1363</v>
      </c>
      <c r="D657" s="64" t="s">
        <v>1601</v>
      </c>
      <c r="E657" s="64" t="s">
        <v>311</v>
      </c>
      <c r="F657" s="64" t="s">
        <v>311</v>
      </c>
      <c r="G657" s="64" t="s">
        <v>180</v>
      </c>
    </row>
    <row r="658" spans="1:7">
      <c r="A658" s="64" t="s">
        <v>1407</v>
      </c>
      <c r="B658" s="64" t="s">
        <v>1362</v>
      </c>
      <c r="C658" s="64" t="s">
        <v>1363</v>
      </c>
      <c r="D658" s="64" t="s">
        <v>1602</v>
      </c>
      <c r="E658" s="64">
        <v>2.61</v>
      </c>
      <c r="F658" s="231">
        <v>3230000000</v>
      </c>
      <c r="G658" s="64" t="s">
        <v>180</v>
      </c>
    </row>
    <row r="659" spans="1:7">
      <c r="A659" s="64" t="s">
        <v>1409</v>
      </c>
      <c r="B659" s="64" t="s">
        <v>1362</v>
      </c>
      <c r="C659" s="64" t="s">
        <v>1363</v>
      </c>
      <c r="D659" s="64" t="s">
        <v>1602</v>
      </c>
      <c r="E659" s="64">
        <v>3.31</v>
      </c>
      <c r="F659" s="231">
        <v>2200000000</v>
      </c>
      <c r="G659" s="64" t="s">
        <v>180</v>
      </c>
    </row>
    <row r="660" spans="1:7">
      <c r="A660" s="64" t="s">
        <v>1410</v>
      </c>
      <c r="B660" s="64" t="s">
        <v>1362</v>
      </c>
      <c r="C660" s="64" t="s">
        <v>1363</v>
      </c>
      <c r="D660" s="64" t="s">
        <v>1603</v>
      </c>
      <c r="E660" s="64" t="s">
        <v>311</v>
      </c>
      <c r="F660" s="64" t="s">
        <v>311</v>
      </c>
      <c r="G660" s="64" t="s">
        <v>180</v>
      </c>
    </row>
    <row r="661" spans="1:7">
      <c r="A661" s="64" t="s">
        <v>1412</v>
      </c>
      <c r="B661" s="64" t="s">
        <v>1362</v>
      </c>
      <c r="C661" s="64" t="s">
        <v>1363</v>
      </c>
      <c r="D661" s="64" t="s">
        <v>1603</v>
      </c>
      <c r="E661" s="64" t="s">
        <v>311</v>
      </c>
      <c r="F661" s="64" t="s">
        <v>311</v>
      </c>
      <c r="G661" s="64" t="s">
        <v>180</v>
      </c>
    </row>
    <row r="662" spans="1:7">
      <c r="A662" s="64" t="s">
        <v>1413</v>
      </c>
      <c r="B662" s="64" t="s">
        <v>1362</v>
      </c>
      <c r="C662" s="64" t="s">
        <v>1363</v>
      </c>
      <c r="D662" s="64" t="s">
        <v>1604</v>
      </c>
      <c r="E662" s="64">
        <v>2.4900000000000002</v>
      </c>
      <c r="F662" s="231">
        <v>3450000000</v>
      </c>
      <c r="G662" s="64" t="s">
        <v>180</v>
      </c>
    </row>
    <row r="663" spans="1:7">
      <c r="A663" s="64" t="s">
        <v>1415</v>
      </c>
      <c r="B663" s="64" t="s">
        <v>1362</v>
      </c>
      <c r="C663" s="64" t="s">
        <v>1363</v>
      </c>
      <c r="D663" s="64" t="s">
        <v>1604</v>
      </c>
      <c r="E663" s="64">
        <v>3.68</v>
      </c>
      <c r="F663" s="231">
        <v>1790000000</v>
      </c>
      <c r="G663" s="64" t="s">
        <v>180</v>
      </c>
    </row>
    <row r="664" spans="1:7">
      <c r="A664" s="64" t="s">
        <v>1419</v>
      </c>
      <c r="B664" s="64" t="s">
        <v>1362</v>
      </c>
      <c r="C664" s="64" t="s">
        <v>1363</v>
      </c>
      <c r="D664" s="64" t="s">
        <v>1581</v>
      </c>
      <c r="E664" s="64" t="s">
        <v>311</v>
      </c>
      <c r="F664" s="64" t="s">
        <v>311</v>
      </c>
      <c r="G664" s="64" t="s">
        <v>180</v>
      </c>
    </row>
    <row r="665" spans="1:7">
      <c r="A665" s="64" t="s">
        <v>1421</v>
      </c>
      <c r="B665" s="64" t="s">
        <v>1362</v>
      </c>
      <c r="C665" s="64" t="s">
        <v>1363</v>
      </c>
      <c r="D665" s="64" t="s">
        <v>1581</v>
      </c>
      <c r="E665" s="64" t="s">
        <v>311</v>
      </c>
      <c r="F665" s="64" t="s">
        <v>311</v>
      </c>
      <c r="G665" s="64" t="s">
        <v>180</v>
      </c>
    </row>
    <row r="666" spans="1:7">
      <c r="A666" s="64" t="s">
        <v>1422</v>
      </c>
      <c r="B666" s="64" t="s">
        <v>1362</v>
      </c>
      <c r="C666" s="64" t="s">
        <v>1363</v>
      </c>
      <c r="D666" s="64" t="s">
        <v>1582</v>
      </c>
      <c r="E666" s="64">
        <v>2.11</v>
      </c>
      <c r="F666" s="231">
        <v>4270000000</v>
      </c>
      <c r="G666" s="64" t="s">
        <v>180</v>
      </c>
    </row>
    <row r="667" spans="1:7">
      <c r="A667" s="64" t="s">
        <v>1424</v>
      </c>
      <c r="B667" s="64" t="s">
        <v>1362</v>
      </c>
      <c r="C667" s="64" t="s">
        <v>1363</v>
      </c>
      <c r="D667" s="64" t="s">
        <v>1582</v>
      </c>
      <c r="E667" s="64" t="s">
        <v>311</v>
      </c>
      <c r="F667" s="64" t="s">
        <v>311</v>
      </c>
      <c r="G667" s="64" t="s">
        <v>180</v>
      </c>
    </row>
    <row r="668" spans="1:7">
      <c r="A668" s="64" t="s">
        <v>1388</v>
      </c>
      <c r="B668" s="64" t="s">
        <v>1362</v>
      </c>
      <c r="C668" s="64" t="s">
        <v>1363</v>
      </c>
      <c r="D668" s="64" t="s">
        <v>1605</v>
      </c>
      <c r="E668" s="64" t="s">
        <v>311</v>
      </c>
      <c r="F668" s="64" t="s">
        <v>311</v>
      </c>
      <c r="G668" s="64" t="s">
        <v>180</v>
      </c>
    </row>
    <row r="669" spans="1:7">
      <c r="A669" s="64" t="s">
        <v>1389</v>
      </c>
      <c r="B669" s="64" t="s">
        <v>1362</v>
      </c>
      <c r="C669" s="64" t="s">
        <v>1363</v>
      </c>
      <c r="D669" s="64" t="s">
        <v>1605</v>
      </c>
      <c r="E669" s="64">
        <v>8.17</v>
      </c>
      <c r="F669" s="231">
        <v>148000000</v>
      </c>
      <c r="G669" s="64" t="s">
        <v>180</v>
      </c>
    </row>
    <row r="670" spans="1:7">
      <c r="A670" s="64" t="s">
        <v>1460</v>
      </c>
      <c r="B670" s="64" t="s">
        <v>1362</v>
      </c>
      <c r="C670" s="64" t="s">
        <v>1363</v>
      </c>
      <c r="D670" s="64" t="s">
        <v>1606</v>
      </c>
      <c r="E670" s="64" t="s">
        <v>311</v>
      </c>
      <c r="F670" s="64" t="s">
        <v>311</v>
      </c>
      <c r="G670" s="64" t="s">
        <v>180</v>
      </c>
    </row>
    <row r="671" spans="1:7">
      <c r="A671" s="64" t="s">
        <v>1462</v>
      </c>
      <c r="B671" s="64" t="s">
        <v>1362</v>
      </c>
      <c r="C671" s="64" t="s">
        <v>1363</v>
      </c>
      <c r="D671" s="64" t="s">
        <v>1606</v>
      </c>
      <c r="E671" s="64">
        <v>1.02</v>
      </c>
      <c r="F671" s="231">
        <v>7790000000</v>
      </c>
      <c r="G671" s="64" t="s">
        <v>180</v>
      </c>
    </row>
    <row r="672" spans="1:7">
      <c r="A672" s="64" t="s">
        <v>1384</v>
      </c>
      <c r="B672" s="64" t="s">
        <v>1362</v>
      </c>
      <c r="C672" s="64" t="s">
        <v>1486</v>
      </c>
      <c r="D672" s="64" t="s">
        <v>1495</v>
      </c>
      <c r="E672" s="64">
        <v>22.89</v>
      </c>
      <c r="F672" s="64">
        <v>40000</v>
      </c>
      <c r="G672" s="64" t="s">
        <v>180</v>
      </c>
    </row>
    <row r="673" spans="1:7">
      <c r="A673" s="64" t="s">
        <v>1385</v>
      </c>
      <c r="B673" s="64" t="s">
        <v>1362</v>
      </c>
      <c r="C673" s="64" t="s">
        <v>1486</v>
      </c>
      <c r="D673" s="64" t="s">
        <v>1495</v>
      </c>
      <c r="E673" s="64">
        <v>23</v>
      </c>
      <c r="F673" s="64">
        <v>40000</v>
      </c>
      <c r="G673" s="64" t="s">
        <v>180</v>
      </c>
    </row>
    <row r="674" spans="1:7">
      <c r="A674" s="64" t="s">
        <v>1491</v>
      </c>
      <c r="B674" s="64" t="s">
        <v>1362</v>
      </c>
      <c r="C674" s="64" t="s">
        <v>1486</v>
      </c>
      <c r="D674" s="64" t="s">
        <v>1492</v>
      </c>
      <c r="E674" s="64">
        <v>27.15</v>
      </c>
      <c r="F674" s="64">
        <v>4000</v>
      </c>
      <c r="G674" s="64" t="s">
        <v>180</v>
      </c>
    </row>
    <row r="675" spans="1:7">
      <c r="A675" s="64" t="s">
        <v>1493</v>
      </c>
      <c r="B675" s="64" t="s">
        <v>1362</v>
      </c>
      <c r="C675" s="64" t="s">
        <v>1486</v>
      </c>
      <c r="D675" s="64" t="s">
        <v>1492</v>
      </c>
      <c r="E675" s="64">
        <v>27.08</v>
      </c>
      <c r="F675" s="64">
        <v>4000</v>
      </c>
      <c r="G675" s="64" t="s">
        <v>180</v>
      </c>
    </row>
    <row r="676" spans="1:7">
      <c r="A676" s="64" t="s">
        <v>1370</v>
      </c>
      <c r="B676" s="64" t="s">
        <v>1362</v>
      </c>
      <c r="C676" s="64" t="s">
        <v>1486</v>
      </c>
      <c r="D676" s="64" t="s">
        <v>1490</v>
      </c>
      <c r="E676" s="64">
        <v>31.55</v>
      </c>
      <c r="F676" s="64">
        <v>400</v>
      </c>
      <c r="G676" s="64" t="s">
        <v>180</v>
      </c>
    </row>
    <row r="677" spans="1:7">
      <c r="A677" s="64" t="s">
        <v>1373</v>
      </c>
      <c r="B677" s="64" t="s">
        <v>1362</v>
      </c>
      <c r="C677" s="64" t="s">
        <v>1486</v>
      </c>
      <c r="D677" s="64" t="s">
        <v>1490</v>
      </c>
      <c r="E677" s="64">
        <v>31.34</v>
      </c>
      <c r="F677" s="64">
        <v>400</v>
      </c>
      <c r="G677" s="64" t="s">
        <v>180</v>
      </c>
    </row>
    <row r="678" spans="1:7">
      <c r="A678" s="64" t="s">
        <v>1494</v>
      </c>
      <c r="B678" s="64" t="s">
        <v>1362</v>
      </c>
      <c r="C678" s="64" t="s">
        <v>1486</v>
      </c>
      <c r="D678" s="64" t="s">
        <v>1489</v>
      </c>
      <c r="E678" s="64">
        <v>36.81</v>
      </c>
      <c r="F678" s="64">
        <v>40</v>
      </c>
      <c r="G678" s="64" t="s">
        <v>180</v>
      </c>
    </row>
    <row r="679" spans="1:7">
      <c r="A679" s="64" t="s">
        <v>1383</v>
      </c>
      <c r="B679" s="64" t="s">
        <v>1362</v>
      </c>
      <c r="C679" s="64" t="s">
        <v>1486</v>
      </c>
      <c r="D679" s="64" t="s">
        <v>1489</v>
      </c>
      <c r="E679" s="64">
        <v>33.880000000000003</v>
      </c>
      <c r="F679" s="64">
        <v>40</v>
      </c>
      <c r="G679" s="64" t="s">
        <v>180</v>
      </c>
    </row>
    <row r="680" spans="1:7">
      <c r="A680" s="64" t="s">
        <v>1367</v>
      </c>
      <c r="B680" s="64" t="s">
        <v>1362</v>
      </c>
      <c r="C680" s="64" t="s">
        <v>1363</v>
      </c>
      <c r="D680" s="64" t="s">
        <v>1501</v>
      </c>
      <c r="E680" s="64" t="s">
        <v>311</v>
      </c>
      <c r="F680" s="64" t="s">
        <v>311</v>
      </c>
      <c r="G680" s="64" t="s">
        <v>1109</v>
      </c>
    </row>
    <row r="681" spans="1:7">
      <c r="A681" s="64" t="s">
        <v>1369</v>
      </c>
      <c r="B681" s="64" t="s">
        <v>1362</v>
      </c>
      <c r="C681" s="64" t="s">
        <v>1363</v>
      </c>
      <c r="D681" s="64" t="s">
        <v>1501</v>
      </c>
      <c r="E681" s="64" t="s">
        <v>311</v>
      </c>
      <c r="F681" s="64" t="s">
        <v>311</v>
      </c>
      <c r="G681" s="64" t="s">
        <v>1109</v>
      </c>
    </row>
    <row r="682" spans="1:7">
      <c r="A682" s="64" t="s">
        <v>1361</v>
      </c>
      <c r="B682" s="64" t="s">
        <v>1362</v>
      </c>
      <c r="C682" s="64" t="s">
        <v>1363</v>
      </c>
      <c r="D682" s="64" t="s">
        <v>1500</v>
      </c>
      <c r="E682" s="64" t="s">
        <v>311</v>
      </c>
      <c r="F682" s="64" t="s">
        <v>311</v>
      </c>
      <c r="G682" s="64" t="s">
        <v>1109</v>
      </c>
    </row>
    <row r="683" spans="1:7">
      <c r="A683" s="64" t="s">
        <v>1366</v>
      </c>
      <c r="B683" s="64" t="s">
        <v>1362</v>
      </c>
      <c r="C683" s="64" t="s">
        <v>1363</v>
      </c>
      <c r="D683" s="64" t="s">
        <v>1500</v>
      </c>
      <c r="E683" s="64" t="s">
        <v>311</v>
      </c>
      <c r="F683" s="64" t="s">
        <v>311</v>
      </c>
      <c r="G683" s="64" t="s">
        <v>1109</v>
      </c>
    </row>
    <row r="684" spans="1:7">
      <c r="A684" s="64" t="s">
        <v>1384</v>
      </c>
      <c r="B684" s="64" t="s">
        <v>1362</v>
      </c>
      <c r="C684" s="64" t="s">
        <v>1486</v>
      </c>
      <c r="D684" s="64" t="s">
        <v>1495</v>
      </c>
      <c r="E684" s="64">
        <v>22.56</v>
      </c>
      <c r="F684" s="64">
        <v>40000</v>
      </c>
      <c r="G684" s="64" t="s">
        <v>1109</v>
      </c>
    </row>
    <row r="685" spans="1:7">
      <c r="A685" s="64" t="s">
        <v>1385</v>
      </c>
      <c r="B685" s="64" t="s">
        <v>1362</v>
      </c>
      <c r="C685" s="64" t="s">
        <v>1486</v>
      </c>
      <c r="D685" s="64" t="s">
        <v>1495</v>
      </c>
      <c r="E685" s="64">
        <v>22.84</v>
      </c>
      <c r="F685" s="64">
        <v>40000</v>
      </c>
      <c r="G685" s="64" t="s">
        <v>1109</v>
      </c>
    </row>
    <row r="686" spans="1:7">
      <c r="A686" s="64" t="s">
        <v>1491</v>
      </c>
      <c r="B686" s="64" t="s">
        <v>1362</v>
      </c>
      <c r="C686" s="64" t="s">
        <v>1486</v>
      </c>
      <c r="D686" s="64" t="s">
        <v>1492</v>
      </c>
      <c r="E686" s="64">
        <v>27.53</v>
      </c>
      <c r="F686" s="64">
        <v>4000</v>
      </c>
      <c r="G686" s="64" t="s">
        <v>1109</v>
      </c>
    </row>
    <row r="687" spans="1:7">
      <c r="A687" s="64" t="s">
        <v>1493</v>
      </c>
      <c r="B687" s="64" t="s">
        <v>1362</v>
      </c>
      <c r="C687" s="64" t="s">
        <v>1486</v>
      </c>
      <c r="D687" s="64" t="s">
        <v>1492</v>
      </c>
      <c r="E687" s="64">
        <v>27.35</v>
      </c>
      <c r="F687" s="64">
        <v>4000</v>
      </c>
      <c r="G687" s="64" t="s">
        <v>1109</v>
      </c>
    </row>
    <row r="688" spans="1:7">
      <c r="A688" s="64" t="s">
        <v>1370</v>
      </c>
      <c r="B688" s="64" t="s">
        <v>1362</v>
      </c>
      <c r="C688" s="64" t="s">
        <v>1486</v>
      </c>
      <c r="D688" s="64" t="s">
        <v>1490</v>
      </c>
      <c r="E688" s="64">
        <v>32.06</v>
      </c>
      <c r="F688" s="64">
        <v>400</v>
      </c>
      <c r="G688" s="64" t="s">
        <v>1109</v>
      </c>
    </row>
    <row r="689" spans="1:7">
      <c r="A689" s="64" t="s">
        <v>1373</v>
      </c>
      <c r="B689" s="64" t="s">
        <v>1362</v>
      </c>
      <c r="C689" s="64" t="s">
        <v>1486</v>
      </c>
      <c r="D689" s="64" t="s">
        <v>1490</v>
      </c>
      <c r="E689" s="64">
        <v>31.69</v>
      </c>
      <c r="F689" s="64">
        <v>400</v>
      </c>
      <c r="G689" s="64" t="s">
        <v>1109</v>
      </c>
    </row>
    <row r="690" spans="1:7">
      <c r="A690" s="64" t="s">
        <v>1494</v>
      </c>
      <c r="B690" s="64" t="s">
        <v>1362</v>
      </c>
      <c r="C690" s="64" t="s">
        <v>1486</v>
      </c>
      <c r="D690" s="64" t="s">
        <v>1489</v>
      </c>
      <c r="E690" s="64">
        <v>35.68</v>
      </c>
      <c r="F690" s="64">
        <v>40</v>
      </c>
      <c r="G690" s="64" t="s">
        <v>1109</v>
      </c>
    </row>
    <row r="691" spans="1:7">
      <c r="A691" s="64" t="s">
        <v>1383</v>
      </c>
      <c r="B691" s="64" t="s">
        <v>1362</v>
      </c>
      <c r="C691" s="64" t="s">
        <v>1486</v>
      </c>
      <c r="D691" s="64" t="s">
        <v>1489</v>
      </c>
      <c r="E691" s="64">
        <v>37.57</v>
      </c>
      <c r="F691" s="64">
        <v>40</v>
      </c>
      <c r="G691" s="64" t="s">
        <v>1109</v>
      </c>
    </row>
    <row r="692" spans="1:7">
      <c r="A692" s="64" t="s">
        <v>1361</v>
      </c>
      <c r="B692" s="64" t="s">
        <v>1362</v>
      </c>
      <c r="C692" s="64" t="s">
        <v>1363</v>
      </c>
      <c r="D692" s="64" t="s">
        <v>1500</v>
      </c>
      <c r="E692" s="64" t="s">
        <v>311</v>
      </c>
      <c r="F692" s="64" t="s">
        <v>311</v>
      </c>
      <c r="G692" s="64" t="s">
        <v>1607</v>
      </c>
    </row>
    <row r="693" spans="1:7">
      <c r="A693" s="64" t="s">
        <v>1366</v>
      </c>
      <c r="B693" s="64" t="s">
        <v>1362</v>
      </c>
      <c r="C693" s="64" t="s">
        <v>1363</v>
      </c>
      <c r="D693" s="64" t="s">
        <v>1500</v>
      </c>
      <c r="E693" s="64" t="s">
        <v>311</v>
      </c>
      <c r="F693" s="64" t="s">
        <v>311</v>
      </c>
      <c r="G693" s="64" t="s">
        <v>1607</v>
      </c>
    </row>
    <row r="694" spans="1:7">
      <c r="A694" s="64" t="s">
        <v>1367</v>
      </c>
      <c r="B694" s="64" t="s">
        <v>1362</v>
      </c>
      <c r="C694" s="64" t="s">
        <v>1363</v>
      </c>
      <c r="D694" s="64" t="s">
        <v>1501</v>
      </c>
      <c r="E694" s="64" t="s">
        <v>311</v>
      </c>
      <c r="F694" s="64" t="s">
        <v>311</v>
      </c>
      <c r="G694" s="64" t="s">
        <v>1607</v>
      </c>
    </row>
    <row r="695" spans="1:7">
      <c r="A695" s="64" t="s">
        <v>1369</v>
      </c>
      <c r="B695" s="64" t="s">
        <v>1362</v>
      </c>
      <c r="C695" s="64" t="s">
        <v>1363</v>
      </c>
      <c r="D695" s="64" t="s">
        <v>1501</v>
      </c>
      <c r="E695" s="64" t="s">
        <v>311</v>
      </c>
      <c r="F695" s="64" t="s">
        <v>311</v>
      </c>
      <c r="G695" s="64" t="s">
        <v>1607</v>
      </c>
    </row>
    <row r="696" spans="1:7">
      <c r="A696" s="64" t="s">
        <v>1370</v>
      </c>
      <c r="B696" s="64" t="s">
        <v>1362</v>
      </c>
      <c r="C696" s="64" t="s">
        <v>1371</v>
      </c>
      <c r="D696" s="64" t="s">
        <v>1588</v>
      </c>
      <c r="E696" s="64">
        <v>22.74</v>
      </c>
      <c r="F696" s="64" t="s">
        <v>311</v>
      </c>
      <c r="G696" s="64" t="s">
        <v>1607</v>
      </c>
    </row>
    <row r="697" spans="1:7">
      <c r="A697" s="64" t="s">
        <v>1373</v>
      </c>
      <c r="B697" s="64" t="s">
        <v>1362</v>
      </c>
      <c r="C697" s="64" t="s">
        <v>1371</v>
      </c>
      <c r="D697" s="64" t="s">
        <v>1588</v>
      </c>
      <c r="E697" s="64">
        <v>23.55</v>
      </c>
      <c r="F697" s="64" t="s">
        <v>311</v>
      </c>
      <c r="G697" s="64" t="s">
        <v>1607</v>
      </c>
    </row>
    <row r="698" spans="1:7">
      <c r="A698" s="64" t="s">
        <v>1367</v>
      </c>
      <c r="B698" s="64" t="s">
        <v>1362</v>
      </c>
      <c r="C698" s="64" t="s">
        <v>1363</v>
      </c>
      <c r="D698" s="64" t="s">
        <v>1484</v>
      </c>
      <c r="E698" s="64" t="s">
        <v>311</v>
      </c>
      <c r="F698" s="64" t="s">
        <v>311</v>
      </c>
      <c r="G698" s="64" t="s">
        <v>178</v>
      </c>
    </row>
    <row r="699" spans="1:7">
      <c r="A699" s="64" t="s">
        <v>1369</v>
      </c>
      <c r="B699" s="64" t="s">
        <v>1362</v>
      </c>
      <c r="C699" s="64" t="s">
        <v>1363</v>
      </c>
      <c r="D699" s="64" t="s">
        <v>1484</v>
      </c>
      <c r="E699" s="64" t="s">
        <v>311</v>
      </c>
      <c r="F699" s="64" t="s">
        <v>311</v>
      </c>
      <c r="G699" s="64" t="s">
        <v>178</v>
      </c>
    </row>
    <row r="700" spans="1:7">
      <c r="A700" s="64" t="s">
        <v>1361</v>
      </c>
      <c r="B700" s="64" t="s">
        <v>1362</v>
      </c>
      <c r="C700" s="64" t="s">
        <v>1363</v>
      </c>
      <c r="D700" s="64" t="s">
        <v>1482</v>
      </c>
      <c r="E700" s="64" t="s">
        <v>311</v>
      </c>
      <c r="F700" s="64" t="s">
        <v>311</v>
      </c>
      <c r="G700" s="64" t="s">
        <v>178</v>
      </c>
    </row>
    <row r="701" spans="1:7">
      <c r="A701" s="64" t="s">
        <v>1366</v>
      </c>
      <c r="B701" s="64" t="s">
        <v>1362</v>
      </c>
      <c r="C701" s="64" t="s">
        <v>1363</v>
      </c>
      <c r="D701" s="64" t="s">
        <v>1482</v>
      </c>
      <c r="E701" s="64" t="s">
        <v>311</v>
      </c>
      <c r="F701" s="64" t="s">
        <v>311</v>
      </c>
      <c r="G701" s="64" t="s">
        <v>178</v>
      </c>
    </row>
    <row r="702" spans="1:7">
      <c r="A702" s="64" t="s">
        <v>1370</v>
      </c>
      <c r="B702" s="64" t="s">
        <v>1362</v>
      </c>
      <c r="C702" s="64" t="s">
        <v>1371</v>
      </c>
      <c r="D702" s="64" t="s">
        <v>1508</v>
      </c>
      <c r="E702" s="64">
        <v>22.75</v>
      </c>
      <c r="F702" s="64" t="s">
        <v>311</v>
      </c>
      <c r="G702" s="64" t="s">
        <v>178</v>
      </c>
    </row>
    <row r="703" spans="1:7">
      <c r="A703" s="64" t="s">
        <v>1373</v>
      </c>
      <c r="B703" s="64" t="s">
        <v>1362</v>
      </c>
      <c r="C703" s="64" t="s">
        <v>1371</v>
      </c>
      <c r="D703" s="64" t="s">
        <v>1508</v>
      </c>
      <c r="E703" s="64">
        <v>22.63</v>
      </c>
      <c r="F703" s="64" t="s">
        <v>311</v>
      </c>
      <c r="G703" s="64" t="s">
        <v>178</v>
      </c>
    </row>
    <row r="704" spans="1:7">
      <c r="A704" s="64" t="s">
        <v>1367</v>
      </c>
      <c r="B704" s="64" t="s">
        <v>1362</v>
      </c>
      <c r="C704" s="64" t="s">
        <v>1363</v>
      </c>
      <c r="D704" s="64" t="s">
        <v>1501</v>
      </c>
      <c r="E704" s="64" t="s">
        <v>311</v>
      </c>
      <c r="F704" s="64" t="s">
        <v>311</v>
      </c>
      <c r="G704" s="64" t="s">
        <v>177</v>
      </c>
    </row>
    <row r="705" spans="1:7">
      <c r="A705" s="64" t="s">
        <v>1369</v>
      </c>
      <c r="B705" s="64" t="s">
        <v>1362</v>
      </c>
      <c r="C705" s="64" t="s">
        <v>1363</v>
      </c>
      <c r="D705" s="64" t="s">
        <v>1501</v>
      </c>
      <c r="E705" s="64" t="s">
        <v>311</v>
      </c>
      <c r="F705" s="64" t="s">
        <v>311</v>
      </c>
      <c r="G705" s="64" t="s">
        <v>177</v>
      </c>
    </row>
    <row r="706" spans="1:7">
      <c r="A706" s="64" t="s">
        <v>1361</v>
      </c>
      <c r="B706" s="64" t="s">
        <v>1362</v>
      </c>
      <c r="C706" s="64" t="s">
        <v>1363</v>
      </c>
      <c r="D706" s="64" t="s">
        <v>1500</v>
      </c>
      <c r="E706" s="64" t="s">
        <v>311</v>
      </c>
      <c r="F706" s="64" t="s">
        <v>311</v>
      </c>
      <c r="G706" s="64" t="s">
        <v>177</v>
      </c>
    </row>
    <row r="707" spans="1:7">
      <c r="A707" s="64" t="s">
        <v>1366</v>
      </c>
      <c r="B707" s="64" t="s">
        <v>1362</v>
      </c>
      <c r="C707" s="64" t="s">
        <v>1363</v>
      </c>
      <c r="D707" s="64" t="s">
        <v>1500</v>
      </c>
      <c r="E707" s="64" t="s">
        <v>311</v>
      </c>
      <c r="F707" s="64" t="s">
        <v>311</v>
      </c>
      <c r="G707" s="64" t="s">
        <v>177</v>
      </c>
    </row>
    <row r="708" spans="1:7">
      <c r="A708" s="64" t="s">
        <v>1370</v>
      </c>
      <c r="B708" s="64" t="s">
        <v>1362</v>
      </c>
      <c r="C708" s="64" t="s">
        <v>1371</v>
      </c>
      <c r="D708" s="64" t="s">
        <v>1588</v>
      </c>
      <c r="E708" s="64">
        <v>22.74</v>
      </c>
      <c r="F708" s="64" t="s">
        <v>311</v>
      </c>
      <c r="G708" s="64" t="s">
        <v>177</v>
      </c>
    </row>
    <row r="709" spans="1:7">
      <c r="A709" s="64" t="s">
        <v>1373</v>
      </c>
      <c r="B709" s="64" t="s">
        <v>1362</v>
      </c>
      <c r="C709" s="64" t="s">
        <v>1371</v>
      </c>
      <c r="D709" s="64" t="s">
        <v>1588</v>
      </c>
      <c r="E709" s="64">
        <v>23.55</v>
      </c>
      <c r="F709" s="64" t="s">
        <v>311</v>
      </c>
      <c r="G709" s="64" t="s">
        <v>177</v>
      </c>
    </row>
    <row r="710" spans="1:7">
      <c r="A710" s="64" t="s">
        <v>1367</v>
      </c>
      <c r="B710" s="64" t="s">
        <v>1362</v>
      </c>
      <c r="C710" s="64" t="s">
        <v>1363</v>
      </c>
      <c r="D710" s="64" t="s">
        <v>1426</v>
      </c>
      <c r="E710" s="64" t="s">
        <v>311</v>
      </c>
      <c r="F710" s="64" t="s">
        <v>311</v>
      </c>
      <c r="G710" s="64" t="s">
        <v>179</v>
      </c>
    </row>
    <row r="711" spans="1:7">
      <c r="A711" s="64" t="s">
        <v>1369</v>
      </c>
      <c r="B711" s="64" t="s">
        <v>1362</v>
      </c>
      <c r="C711" s="64" t="s">
        <v>1363</v>
      </c>
      <c r="D711" s="64" t="s">
        <v>1426</v>
      </c>
      <c r="E711" s="64">
        <v>23.19</v>
      </c>
      <c r="F711" s="64" t="s">
        <v>311</v>
      </c>
      <c r="G711" s="64" t="s">
        <v>179</v>
      </c>
    </row>
    <row r="712" spans="1:7">
      <c r="A712" s="64" t="s">
        <v>1361</v>
      </c>
      <c r="B712" s="64" t="s">
        <v>1362</v>
      </c>
      <c r="C712" s="64" t="s">
        <v>1363</v>
      </c>
      <c r="D712" s="64" t="s">
        <v>1449</v>
      </c>
      <c r="E712" s="64" t="s">
        <v>311</v>
      </c>
      <c r="F712" s="64" t="s">
        <v>311</v>
      </c>
      <c r="G712" s="64" t="s">
        <v>179</v>
      </c>
    </row>
    <row r="713" spans="1:7">
      <c r="A713" s="64" t="s">
        <v>1366</v>
      </c>
      <c r="B713" s="64" t="s">
        <v>1362</v>
      </c>
      <c r="C713" s="64" t="s">
        <v>1363</v>
      </c>
      <c r="D713" s="64" t="s">
        <v>1449</v>
      </c>
      <c r="E713" s="64" t="s">
        <v>311</v>
      </c>
      <c r="F713" s="64" t="s">
        <v>311</v>
      </c>
      <c r="G713" s="64" t="s">
        <v>179</v>
      </c>
    </row>
    <row r="714" spans="1:7">
      <c r="A714" s="64" t="s">
        <v>1370</v>
      </c>
      <c r="B714" s="64" t="s">
        <v>1362</v>
      </c>
      <c r="C714" s="64" t="s">
        <v>1371</v>
      </c>
      <c r="D714" s="64" t="s">
        <v>1608</v>
      </c>
      <c r="E714" s="64">
        <v>21.85</v>
      </c>
      <c r="F714" s="64" t="s">
        <v>311</v>
      </c>
      <c r="G714" s="64" t="s">
        <v>179</v>
      </c>
    </row>
    <row r="715" spans="1:7">
      <c r="A715" s="64" t="s">
        <v>1373</v>
      </c>
      <c r="B715" s="64" t="s">
        <v>1362</v>
      </c>
      <c r="C715" s="64" t="s">
        <v>1371</v>
      </c>
      <c r="D715" s="64" t="s">
        <v>1608</v>
      </c>
      <c r="E715" s="64">
        <v>21.98</v>
      </c>
      <c r="F715" s="64" t="s">
        <v>311</v>
      </c>
      <c r="G715" s="64" t="s">
        <v>179</v>
      </c>
    </row>
    <row r="716" spans="1:7">
      <c r="A716" s="64" t="s">
        <v>1361</v>
      </c>
      <c r="B716" s="64" t="s">
        <v>1362</v>
      </c>
      <c r="C716" s="64" t="s">
        <v>1363</v>
      </c>
      <c r="D716" s="64" t="s">
        <v>1425</v>
      </c>
      <c r="E716" s="64" t="s">
        <v>311</v>
      </c>
      <c r="F716" s="64" t="s">
        <v>311</v>
      </c>
      <c r="G716" s="64" t="s">
        <v>1609</v>
      </c>
    </row>
    <row r="717" spans="1:7">
      <c r="A717" s="64" t="s">
        <v>1366</v>
      </c>
      <c r="B717" s="64" t="s">
        <v>1362</v>
      </c>
      <c r="C717" s="64" t="s">
        <v>1363</v>
      </c>
      <c r="D717" s="64" t="s">
        <v>1425</v>
      </c>
      <c r="E717" s="64" t="s">
        <v>311</v>
      </c>
      <c r="F717" s="64" t="s">
        <v>311</v>
      </c>
      <c r="G717" s="64" t="s">
        <v>1609</v>
      </c>
    </row>
    <row r="718" spans="1:7">
      <c r="A718" s="64" t="s">
        <v>1494</v>
      </c>
      <c r="B718" s="64" t="s">
        <v>1362</v>
      </c>
      <c r="C718" s="64" t="s">
        <v>1371</v>
      </c>
      <c r="D718" s="64" t="s">
        <v>1417</v>
      </c>
      <c r="E718" s="64">
        <v>23.23</v>
      </c>
      <c r="F718" s="64" t="s">
        <v>311</v>
      </c>
      <c r="G718" s="64" t="s">
        <v>1609</v>
      </c>
    </row>
    <row r="719" spans="1:7">
      <c r="A719" s="64" t="s">
        <v>1383</v>
      </c>
      <c r="B719" s="64" t="s">
        <v>1362</v>
      </c>
      <c r="C719" s="64" t="s">
        <v>1371</v>
      </c>
      <c r="D719" s="64" t="s">
        <v>1417</v>
      </c>
      <c r="E719" s="64">
        <v>23.41</v>
      </c>
      <c r="F719" s="64" t="s">
        <v>311</v>
      </c>
      <c r="G719" s="64" t="s">
        <v>1609</v>
      </c>
    </row>
    <row r="720" spans="1:7">
      <c r="A720" s="64" t="s">
        <v>1367</v>
      </c>
      <c r="B720" s="64" t="s">
        <v>1362</v>
      </c>
      <c r="C720" s="64" t="s">
        <v>1363</v>
      </c>
      <c r="D720" s="64" t="s">
        <v>1484</v>
      </c>
      <c r="E720" s="64" t="s">
        <v>311</v>
      </c>
      <c r="F720" s="64" t="s">
        <v>311</v>
      </c>
      <c r="G720" s="64" t="s">
        <v>184</v>
      </c>
    </row>
    <row r="721" spans="1:7">
      <c r="A721" s="64" t="s">
        <v>1369</v>
      </c>
      <c r="B721" s="64" t="s">
        <v>1362</v>
      </c>
      <c r="C721" s="64" t="s">
        <v>1363</v>
      </c>
      <c r="D721" s="64" t="s">
        <v>1484</v>
      </c>
      <c r="E721" s="64" t="s">
        <v>311</v>
      </c>
      <c r="F721" s="64" t="s">
        <v>311</v>
      </c>
      <c r="G721" s="64" t="s">
        <v>184</v>
      </c>
    </row>
    <row r="722" spans="1:7">
      <c r="A722" s="64" t="s">
        <v>1361</v>
      </c>
      <c r="B722" s="64" t="s">
        <v>1362</v>
      </c>
      <c r="C722" s="64" t="s">
        <v>1363</v>
      </c>
      <c r="D722" s="64" t="s">
        <v>1482</v>
      </c>
      <c r="E722" s="64" t="s">
        <v>311</v>
      </c>
      <c r="F722" s="64" t="s">
        <v>311</v>
      </c>
      <c r="G722" s="64" t="s">
        <v>184</v>
      </c>
    </row>
    <row r="723" spans="1:7">
      <c r="A723" s="64" t="s">
        <v>1366</v>
      </c>
      <c r="B723" s="64" t="s">
        <v>1362</v>
      </c>
      <c r="C723" s="64" t="s">
        <v>1363</v>
      </c>
      <c r="D723" s="64" t="s">
        <v>1482</v>
      </c>
      <c r="E723" s="64" t="s">
        <v>311</v>
      </c>
      <c r="F723" s="64" t="s">
        <v>311</v>
      </c>
      <c r="G723" s="64" t="s">
        <v>184</v>
      </c>
    </row>
    <row r="724" spans="1:7">
      <c r="A724" s="64" t="s">
        <v>1384</v>
      </c>
      <c r="B724" s="64" t="s">
        <v>1362</v>
      </c>
      <c r="C724" s="64" t="s">
        <v>1486</v>
      </c>
      <c r="D724" s="64" t="s">
        <v>1495</v>
      </c>
      <c r="E724" s="64">
        <v>22.93</v>
      </c>
      <c r="F724" s="64">
        <v>40000</v>
      </c>
      <c r="G724" s="64" t="s">
        <v>184</v>
      </c>
    </row>
    <row r="725" spans="1:7">
      <c r="A725" s="64" t="s">
        <v>1385</v>
      </c>
      <c r="B725" s="64" t="s">
        <v>1362</v>
      </c>
      <c r="C725" s="64" t="s">
        <v>1486</v>
      </c>
      <c r="D725" s="64" t="s">
        <v>1495</v>
      </c>
      <c r="E725" s="64">
        <v>23</v>
      </c>
      <c r="F725" s="64">
        <v>40000</v>
      </c>
      <c r="G725" s="64" t="s">
        <v>184</v>
      </c>
    </row>
    <row r="726" spans="1:7">
      <c r="A726" s="64" t="s">
        <v>1491</v>
      </c>
      <c r="B726" s="64" t="s">
        <v>1362</v>
      </c>
      <c r="C726" s="64" t="s">
        <v>1486</v>
      </c>
      <c r="D726" s="64" t="s">
        <v>1492</v>
      </c>
      <c r="E726" s="64">
        <v>27.4</v>
      </c>
      <c r="F726" s="64">
        <v>4000</v>
      </c>
      <c r="G726" s="64" t="s">
        <v>184</v>
      </c>
    </row>
    <row r="727" spans="1:7">
      <c r="A727" s="64" t="s">
        <v>1493</v>
      </c>
      <c r="B727" s="64" t="s">
        <v>1362</v>
      </c>
      <c r="C727" s="64" t="s">
        <v>1486</v>
      </c>
      <c r="D727" s="64" t="s">
        <v>1492</v>
      </c>
      <c r="E727" s="64">
        <v>27.32</v>
      </c>
      <c r="F727" s="64">
        <v>4000</v>
      </c>
      <c r="G727" s="64" t="s">
        <v>184</v>
      </c>
    </row>
    <row r="728" spans="1:7">
      <c r="A728" s="64" t="s">
        <v>1370</v>
      </c>
      <c r="B728" s="64" t="s">
        <v>1362</v>
      </c>
      <c r="C728" s="64" t="s">
        <v>1486</v>
      </c>
      <c r="D728" s="64" t="s">
        <v>1490</v>
      </c>
      <c r="E728" s="64">
        <v>31.56</v>
      </c>
      <c r="F728" s="64">
        <v>400</v>
      </c>
      <c r="G728" s="64" t="s">
        <v>184</v>
      </c>
    </row>
    <row r="729" spans="1:7">
      <c r="A729" s="64" t="s">
        <v>1373</v>
      </c>
      <c r="B729" s="64" t="s">
        <v>1362</v>
      </c>
      <c r="C729" s="64" t="s">
        <v>1486</v>
      </c>
      <c r="D729" s="64" t="s">
        <v>1490</v>
      </c>
      <c r="E729" s="64">
        <v>31.56</v>
      </c>
      <c r="F729" s="64">
        <v>400</v>
      </c>
      <c r="G729" s="64" t="s">
        <v>184</v>
      </c>
    </row>
    <row r="730" spans="1:7">
      <c r="A730" s="64" t="s">
        <v>1494</v>
      </c>
      <c r="B730" s="64" t="s">
        <v>1362</v>
      </c>
      <c r="C730" s="64" t="s">
        <v>1486</v>
      </c>
      <c r="D730" s="64" t="s">
        <v>1489</v>
      </c>
      <c r="E730" s="64">
        <v>36.69</v>
      </c>
      <c r="F730" s="64">
        <v>40</v>
      </c>
      <c r="G730" s="64" t="s">
        <v>184</v>
      </c>
    </row>
    <row r="731" spans="1:7">
      <c r="A731" s="64" t="s">
        <v>1383</v>
      </c>
      <c r="B731" s="64" t="s">
        <v>1362</v>
      </c>
      <c r="C731" s="64" t="s">
        <v>1486</v>
      </c>
      <c r="D731" s="64" t="s">
        <v>1489</v>
      </c>
      <c r="E731" s="64" t="s">
        <v>311</v>
      </c>
      <c r="F731" s="64">
        <v>40</v>
      </c>
      <c r="G731" s="64" t="s">
        <v>184</v>
      </c>
    </row>
    <row r="732" spans="1:7">
      <c r="A732" s="64" t="s">
        <v>1367</v>
      </c>
      <c r="B732" s="64" t="s">
        <v>1362</v>
      </c>
      <c r="C732" s="64" t="s">
        <v>1363</v>
      </c>
      <c r="D732" s="64" t="s">
        <v>1484</v>
      </c>
      <c r="E732" s="64">
        <v>1.25</v>
      </c>
      <c r="F732" s="231">
        <v>1630000000</v>
      </c>
      <c r="G732" s="64" t="s">
        <v>1110</v>
      </c>
    </row>
    <row r="733" spans="1:7">
      <c r="A733" s="64" t="s">
        <v>1369</v>
      </c>
      <c r="B733" s="64" t="s">
        <v>1362</v>
      </c>
      <c r="C733" s="64" t="s">
        <v>1363</v>
      </c>
      <c r="D733" s="64" t="s">
        <v>1484</v>
      </c>
      <c r="E733" s="64" t="s">
        <v>311</v>
      </c>
      <c r="F733" s="64" t="s">
        <v>311</v>
      </c>
      <c r="G733" s="64" t="s">
        <v>1110</v>
      </c>
    </row>
    <row r="734" spans="1:7">
      <c r="A734" s="64" t="s">
        <v>1361</v>
      </c>
      <c r="B734" s="64" t="s">
        <v>1362</v>
      </c>
      <c r="C734" s="64" t="s">
        <v>1363</v>
      </c>
      <c r="D734" s="64" t="s">
        <v>1482</v>
      </c>
      <c r="E734" s="64">
        <v>5.92</v>
      </c>
      <c r="F734" s="231">
        <v>140000000</v>
      </c>
      <c r="G734" s="64" t="s">
        <v>1110</v>
      </c>
    </row>
    <row r="735" spans="1:7">
      <c r="A735" s="64" t="s">
        <v>1366</v>
      </c>
      <c r="B735" s="64" t="s">
        <v>1362</v>
      </c>
      <c r="C735" s="64" t="s">
        <v>1363</v>
      </c>
      <c r="D735" s="64" t="s">
        <v>1482</v>
      </c>
      <c r="E735" s="64">
        <v>4.2</v>
      </c>
      <c r="F735" s="231">
        <v>345000000</v>
      </c>
      <c r="G735" s="64" t="s">
        <v>1110</v>
      </c>
    </row>
    <row r="736" spans="1:7">
      <c r="A736" s="64" t="s">
        <v>1384</v>
      </c>
      <c r="B736" s="64" t="s">
        <v>1362</v>
      </c>
      <c r="C736" s="64" t="s">
        <v>1486</v>
      </c>
      <c r="D736" s="64" t="s">
        <v>1495</v>
      </c>
      <c r="E736" s="64">
        <v>21.65</v>
      </c>
      <c r="F736" s="64">
        <v>40000</v>
      </c>
      <c r="G736" s="64" t="s">
        <v>1110</v>
      </c>
    </row>
    <row r="737" spans="1:7">
      <c r="A737" s="64" t="s">
        <v>1385</v>
      </c>
      <c r="B737" s="64" t="s">
        <v>1362</v>
      </c>
      <c r="C737" s="64" t="s">
        <v>1486</v>
      </c>
      <c r="D737" s="64" t="s">
        <v>1495</v>
      </c>
      <c r="E737" s="64">
        <v>21.61</v>
      </c>
      <c r="F737" s="64">
        <v>40000</v>
      </c>
      <c r="G737" s="64" t="s">
        <v>1110</v>
      </c>
    </row>
    <row r="738" spans="1:7">
      <c r="A738" s="64" t="s">
        <v>1491</v>
      </c>
      <c r="B738" s="64" t="s">
        <v>1362</v>
      </c>
      <c r="C738" s="64" t="s">
        <v>1486</v>
      </c>
      <c r="D738" s="64" t="s">
        <v>1492</v>
      </c>
      <c r="E738" s="64">
        <v>25.79</v>
      </c>
      <c r="F738" s="64">
        <v>4000</v>
      </c>
      <c r="G738" s="64" t="s">
        <v>1110</v>
      </c>
    </row>
    <row r="739" spans="1:7">
      <c r="A739" s="64" t="s">
        <v>1493</v>
      </c>
      <c r="B739" s="64" t="s">
        <v>1362</v>
      </c>
      <c r="C739" s="64" t="s">
        <v>1486</v>
      </c>
      <c r="D739" s="64" t="s">
        <v>1492</v>
      </c>
      <c r="E739" s="64">
        <v>25.42</v>
      </c>
      <c r="F739" s="64">
        <v>4000</v>
      </c>
      <c r="G739" s="64" t="s">
        <v>1110</v>
      </c>
    </row>
    <row r="740" spans="1:7">
      <c r="A740" s="64" t="s">
        <v>1370</v>
      </c>
      <c r="B740" s="64" t="s">
        <v>1362</v>
      </c>
      <c r="C740" s="64" t="s">
        <v>1486</v>
      </c>
      <c r="D740" s="64" t="s">
        <v>1490</v>
      </c>
      <c r="E740" s="64">
        <v>30.36</v>
      </c>
      <c r="F740" s="64">
        <v>400</v>
      </c>
      <c r="G740" s="64" t="s">
        <v>1110</v>
      </c>
    </row>
    <row r="741" spans="1:7">
      <c r="A741" s="64" t="s">
        <v>1373</v>
      </c>
      <c r="B741" s="64" t="s">
        <v>1362</v>
      </c>
      <c r="C741" s="64" t="s">
        <v>1486</v>
      </c>
      <c r="D741" s="64" t="s">
        <v>1490</v>
      </c>
      <c r="E741" s="64">
        <v>29.57</v>
      </c>
      <c r="F741" s="64">
        <v>400</v>
      </c>
      <c r="G741" s="64" t="s">
        <v>1110</v>
      </c>
    </row>
    <row r="742" spans="1:7">
      <c r="A742" s="64" t="s">
        <v>1494</v>
      </c>
      <c r="B742" s="64" t="s">
        <v>1362</v>
      </c>
      <c r="C742" s="64" t="s">
        <v>1486</v>
      </c>
      <c r="D742" s="64" t="s">
        <v>1489</v>
      </c>
      <c r="E742" s="64">
        <v>34.46</v>
      </c>
      <c r="F742" s="64">
        <v>40</v>
      </c>
      <c r="G742" s="64" t="s">
        <v>1110</v>
      </c>
    </row>
    <row r="743" spans="1:7">
      <c r="A743" s="64" t="s">
        <v>1383</v>
      </c>
      <c r="B743" s="64" t="s">
        <v>1362</v>
      </c>
      <c r="C743" s="64" t="s">
        <v>1486</v>
      </c>
      <c r="D743" s="64" t="s">
        <v>1489</v>
      </c>
      <c r="E743" s="64">
        <v>35.08</v>
      </c>
      <c r="F743" s="64">
        <v>40</v>
      </c>
      <c r="G743" s="64" t="s">
        <v>1110</v>
      </c>
    </row>
    <row r="744" spans="1:7">
      <c r="A744" s="64" t="s">
        <v>1413</v>
      </c>
      <c r="B744" s="64" t="s">
        <v>1362</v>
      </c>
      <c r="C744" s="64" t="s">
        <v>1363</v>
      </c>
      <c r="D744" s="64" t="s">
        <v>1610</v>
      </c>
      <c r="E744" s="64" t="s">
        <v>311</v>
      </c>
      <c r="F744" s="64" t="s">
        <v>311</v>
      </c>
      <c r="G744" s="64" t="s">
        <v>181</v>
      </c>
    </row>
    <row r="745" spans="1:7">
      <c r="A745" s="64" t="s">
        <v>1415</v>
      </c>
      <c r="B745" s="64" t="s">
        <v>1362</v>
      </c>
      <c r="C745" s="64" t="s">
        <v>1363</v>
      </c>
      <c r="D745" s="64" t="s">
        <v>1610</v>
      </c>
      <c r="E745" s="64" t="s">
        <v>311</v>
      </c>
      <c r="F745" s="64" t="s">
        <v>311</v>
      </c>
      <c r="G745" s="64" t="s">
        <v>181</v>
      </c>
    </row>
    <row r="746" spans="1:7">
      <c r="A746" s="64" t="s">
        <v>1422</v>
      </c>
      <c r="B746" s="64" t="s">
        <v>1362</v>
      </c>
      <c r="C746" s="64" t="s">
        <v>1363</v>
      </c>
      <c r="D746" s="64" t="s">
        <v>1611</v>
      </c>
      <c r="E746" s="64" t="s">
        <v>311</v>
      </c>
      <c r="F746" s="64" t="s">
        <v>311</v>
      </c>
      <c r="G746" s="64" t="s">
        <v>181</v>
      </c>
    </row>
    <row r="747" spans="1:7">
      <c r="A747" s="64" t="s">
        <v>1424</v>
      </c>
      <c r="B747" s="64" t="s">
        <v>1362</v>
      </c>
      <c r="C747" s="64" t="s">
        <v>1363</v>
      </c>
      <c r="D747" s="64" t="s">
        <v>1611</v>
      </c>
      <c r="E747" s="64" t="s">
        <v>311</v>
      </c>
      <c r="F747" s="64" t="s">
        <v>311</v>
      </c>
      <c r="G747" s="64" t="s">
        <v>181</v>
      </c>
    </row>
    <row r="748" spans="1:7">
      <c r="A748" s="64" t="s">
        <v>1612</v>
      </c>
      <c r="B748" s="64" t="s">
        <v>1362</v>
      </c>
      <c r="C748" s="64" t="s">
        <v>1363</v>
      </c>
      <c r="D748" s="64" t="s">
        <v>1613</v>
      </c>
      <c r="E748" s="64" t="s">
        <v>311</v>
      </c>
      <c r="F748" s="64" t="s">
        <v>311</v>
      </c>
      <c r="G748" s="64" t="s">
        <v>181</v>
      </c>
    </row>
    <row r="749" spans="1:7">
      <c r="A749" s="64" t="s">
        <v>1614</v>
      </c>
      <c r="B749" s="64" t="s">
        <v>1362</v>
      </c>
      <c r="C749" s="64" t="s">
        <v>1363</v>
      </c>
      <c r="D749" s="64" t="s">
        <v>1613</v>
      </c>
      <c r="E749" s="64" t="s">
        <v>311</v>
      </c>
      <c r="F749" s="64" t="s">
        <v>311</v>
      </c>
      <c r="G749" s="64" t="s">
        <v>181</v>
      </c>
    </row>
    <row r="750" spans="1:7">
      <c r="A750" s="64" t="s">
        <v>1540</v>
      </c>
      <c r="B750" s="64" t="s">
        <v>1362</v>
      </c>
      <c r="C750" s="64" t="s">
        <v>1363</v>
      </c>
      <c r="D750" s="64" t="s">
        <v>1615</v>
      </c>
      <c r="E750" s="64" t="s">
        <v>311</v>
      </c>
      <c r="F750" s="64" t="s">
        <v>311</v>
      </c>
      <c r="G750" s="64" t="s">
        <v>181</v>
      </c>
    </row>
    <row r="751" spans="1:7">
      <c r="A751" s="64" t="s">
        <v>1542</v>
      </c>
      <c r="B751" s="64" t="s">
        <v>1362</v>
      </c>
      <c r="C751" s="64" t="s">
        <v>1363</v>
      </c>
      <c r="D751" s="64" t="s">
        <v>1615</v>
      </c>
      <c r="E751" s="64" t="s">
        <v>311</v>
      </c>
      <c r="F751" s="64" t="s">
        <v>311</v>
      </c>
      <c r="G751" s="64" t="s">
        <v>181</v>
      </c>
    </row>
    <row r="752" spans="1:7">
      <c r="A752" s="64" t="s">
        <v>1471</v>
      </c>
      <c r="B752" s="64" t="s">
        <v>1362</v>
      </c>
      <c r="C752" s="64" t="s">
        <v>1363</v>
      </c>
      <c r="D752" s="64" t="s">
        <v>1606</v>
      </c>
      <c r="E752" s="64" t="s">
        <v>311</v>
      </c>
      <c r="F752" s="64" t="s">
        <v>311</v>
      </c>
      <c r="G752" s="64" t="s">
        <v>181</v>
      </c>
    </row>
    <row r="753" spans="1:7">
      <c r="A753" s="64" t="s">
        <v>1473</v>
      </c>
      <c r="B753" s="64" t="s">
        <v>1362</v>
      </c>
      <c r="C753" s="64" t="s">
        <v>1363</v>
      </c>
      <c r="D753" s="64" t="s">
        <v>1606</v>
      </c>
      <c r="E753" s="64" t="s">
        <v>311</v>
      </c>
      <c r="F753" s="64" t="s">
        <v>311</v>
      </c>
      <c r="G753" s="64" t="s">
        <v>181</v>
      </c>
    </row>
    <row r="754" spans="1:7">
      <c r="A754" s="64" t="s">
        <v>1401</v>
      </c>
      <c r="B754" s="64" t="s">
        <v>1362</v>
      </c>
      <c r="C754" s="64" t="s">
        <v>1363</v>
      </c>
      <c r="D754" s="64" t="s">
        <v>1582</v>
      </c>
      <c r="E754" s="64" t="s">
        <v>311</v>
      </c>
      <c r="F754" s="64" t="s">
        <v>311</v>
      </c>
      <c r="G754" s="64" t="s">
        <v>181</v>
      </c>
    </row>
    <row r="755" spans="1:7">
      <c r="A755" s="64" t="s">
        <v>1403</v>
      </c>
      <c r="B755" s="64" t="s">
        <v>1362</v>
      </c>
      <c r="C755" s="64" t="s">
        <v>1363</v>
      </c>
      <c r="D755" s="64" t="s">
        <v>1582</v>
      </c>
      <c r="E755" s="64">
        <v>41.61</v>
      </c>
      <c r="F755" s="64">
        <v>1.1241099999999999</v>
      </c>
      <c r="G755" s="64" t="s">
        <v>181</v>
      </c>
    </row>
    <row r="756" spans="1:7">
      <c r="A756" s="64" t="s">
        <v>1367</v>
      </c>
      <c r="B756" s="64" t="s">
        <v>1362</v>
      </c>
      <c r="C756" s="64" t="s">
        <v>1363</v>
      </c>
      <c r="D756" s="64" t="s">
        <v>1616</v>
      </c>
      <c r="E756" s="64" t="s">
        <v>311</v>
      </c>
      <c r="F756" s="64" t="s">
        <v>311</v>
      </c>
      <c r="G756" s="64" t="s">
        <v>181</v>
      </c>
    </row>
    <row r="757" spans="1:7">
      <c r="A757" s="64" t="s">
        <v>1369</v>
      </c>
      <c r="B757" s="64" t="s">
        <v>1362</v>
      </c>
      <c r="C757" s="64" t="s">
        <v>1363</v>
      </c>
      <c r="D757" s="64" t="s">
        <v>1616</v>
      </c>
      <c r="E757" s="64" t="s">
        <v>311</v>
      </c>
      <c r="F757" s="64" t="s">
        <v>311</v>
      </c>
      <c r="G757" s="64" t="s">
        <v>181</v>
      </c>
    </row>
    <row r="758" spans="1:7">
      <c r="A758" s="64" t="s">
        <v>1407</v>
      </c>
      <c r="B758" s="64" t="s">
        <v>1362</v>
      </c>
      <c r="C758" s="64" t="s">
        <v>1363</v>
      </c>
      <c r="D758" s="64" t="s">
        <v>1617</v>
      </c>
      <c r="E758" s="64" t="s">
        <v>311</v>
      </c>
      <c r="F758" s="64" t="s">
        <v>311</v>
      </c>
      <c r="G758" s="64" t="s">
        <v>181</v>
      </c>
    </row>
    <row r="759" spans="1:7">
      <c r="A759" s="64" t="s">
        <v>1409</v>
      </c>
      <c r="B759" s="64" t="s">
        <v>1362</v>
      </c>
      <c r="C759" s="64" t="s">
        <v>1363</v>
      </c>
      <c r="D759" s="64" t="s">
        <v>1617</v>
      </c>
      <c r="E759" s="64" t="s">
        <v>311</v>
      </c>
      <c r="F759" s="64" t="s">
        <v>311</v>
      </c>
      <c r="G759" s="64" t="s">
        <v>181</v>
      </c>
    </row>
    <row r="760" spans="1:7">
      <c r="A760" s="64" t="s">
        <v>1404</v>
      </c>
      <c r="B760" s="64" t="s">
        <v>1362</v>
      </c>
      <c r="C760" s="64" t="s">
        <v>1363</v>
      </c>
      <c r="D760" s="64" t="s">
        <v>1618</v>
      </c>
      <c r="E760" s="64" t="s">
        <v>311</v>
      </c>
      <c r="F760" s="64" t="s">
        <v>311</v>
      </c>
      <c r="G760" s="64" t="s">
        <v>181</v>
      </c>
    </row>
    <row r="761" spans="1:7">
      <c r="A761" s="64" t="s">
        <v>1406</v>
      </c>
      <c r="B761" s="64" t="s">
        <v>1362</v>
      </c>
      <c r="C761" s="64" t="s">
        <v>1363</v>
      </c>
      <c r="D761" s="64" t="s">
        <v>1618</v>
      </c>
      <c r="E761" s="64" t="s">
        <v>311</v>
      </c>
      <c r="F761" s="64" t="s">
        <v>311</v>
      </c>
      <c r="G761" s="64" t="s">
        <v>181</v>
      </c>
    </row>
    <row r="762" spans="1:7">
      <c r="A762" s="64" t="s">
        <v>1410</v>
      </c>
      <c r="B762" s="64" t="s">
        <v>1362</v>
      </c>
      <c r="C762" s="64" t="s">
        <v>1363</v>
      </c>
      <c r="D762" s="64" t="s">
        <v>1619</v>
      </c>
      <c r="E762" s="64" t="s">
        <v>311</v>
      </c>
      <c r="F762" s="64" t="s">
        <v>311</v>
      </c>
      <c r="G762" s="64" t="s">
        <v>181</v>
      </c>
    </row>
    <row r="763" spans="1:7">
      <c r="A763" s="64" t="s">
        <v>1412</v>
      </c>
      <c r="B763" s="64" t="s">
        <v>1362</v>
      </c>
      <c r="C763" s="64" t="s">
        <v>1363</v>
      </c>
      <c r="D763" s="64" t="s">
        <v>1619</v>
      </c>
      <c r="E763" s="64" t="s">
        <v>311</v>
      </c>
      <c r="F763" s="64" t="s">
        <v>311</v>
      </c>
      <c r="G763" s="64" t="s">
        <v>181</v>
      </c>
    </row>
    <row r="764" spans="1:7">
      <c r="A764" s="64" t="s">
        <v>1419</v>
      </c>
      <c r="B764" s="64" t="s">
        <v>1362</v>
      </c>
      <c r="C764" s="64" t="s">
        <v>1363</v>
      </c>
      <c r="D764" s="64" t="s">
        <v>1620</v>
      </c>
      <c r="E764" s="64" t="s">
        <v>311</v>
      </c>
      <c r="F764" s="64" t="s">
        <v>311</v>
      </c>
      <c r="G764" s="64" t="s">
        <v>181</v>
      </c>
    </row>
    <row r="765" spans="1:7">
      <c r="A765" s="64" t="s">
        <v>1421</v>
      </c>
      <c r="B765" s="64" t="s">
        <v>1362</v>
      </c>
      <c r="C765" s="64" t="s">
        <v>1363</v>
      </c>
      <c r="D765" s="64" t="s">
        <v>1620</v>
      </c>
      <c r="E765" s="64" t="s">
        <v>311</v>
      </c>
      <c r="F765" s="64" t="s">
        <v>311</v>
      </c>
      <c r="G765" s="64" t="s">
        <v>181</v>
      </c>
    </row>
    <row r="766" spans="1:7">
      <c r="A766" s="64" t="s">
        <v>1556</v>
      </c>
      <c r="B766" s="64" t="s">
        <v>1362</v>
      </c>
      <c r="C766" s="64" t="s">
        <v>1363</v>
      </c>
      <c r="D766" s="64" t="s">
        <v>1621</v>
      </c>
      <c r="E766" s="64" t="s">
        <v>311</v>
      </c>
      <c r="F766" s="64" t="s">
        <v>311</v>
      </c>
      <c r="G766" s="64" t="s">
        <v>181</v>
      </c>
    </row>
    <row r="767" spans="1:7">
      <c r="A767" s="64" t="s">
        <v>1557</v>
      </c>
      <c r="B767" s="64" t="s">
        <v>1362</v>
      </c>
      <c r="C767" s="64" t="s">
        <v>1363</v>
      </c>
      <c r="D767" s="64" t="s">
        <v>1621</v>
      </c>
      <c r="E767" s="64" t="s">
        <v>311</v>
      </c>
      <c r="F767" s="64" t="s">
        <v>311</v>
      </c>
      <c r="G767" s="64" t="s">
        <v>181</v>
      </c>
    </row>
    <row r="768" spans="1:7">
      <c r="A768" s="64" t="s">
        <v>1537</v>
      </c>
      <c r="B768" s="64" t="s">
        <v>1362</v>
      </c>
      <c r="C768" s="64" t="s">
        <v>1363</v>
      </c>
      <c r="D768" s="64" t="s">
        <v>1622</v>
      </c>
      <c r="E768" s="64" t="s">
        <v>311</v>
      </c>
      <c r="F768" s="64" t="s">
        <v>311</v>
      </c>
      <c r="G768" s="64" t="s">
        <v>181</v>
      </c>
    </row>
    <row r="769" spans="1:7">
      <c r="A769" s="64" t="s">
        <v>1539</v>
      </c>
      <c r="B769" s="64" t="s">
        <v>1362</v>
      </c>
      <c r="C769" s="64" t="s">
        <v>1363</v>
      </c>
      <c r="D769" s="64" t="s">
        <v>1622</v>
      </c>
      <c r="E769" s="64" t="s">
        <v>311</v>
      </c>
      <c r="F769" s="64" t="s">
        <v>311</v>
      </c>
      <c r="G769" s="64" t="s">
        <v>181</v>
      </c>
    </row>
    <row r="770" spans="1:7">
      <c r="A770" s="64" t="s">
        <v>1378</v>
      </c>
      <c r="B770" s="64" t="s">
        <v>1362</v>
      </c>
      <c r="C770" s="64" t="s">
        <v>1363</v>
      </c>
      <c r="D770" s="64" t="s">
        <v>1605</v>
      </c>
      <c r="E770" s="64" t="s">
        <v>311</v>
      </c>
      <c r="F770" s="64" t="s">
        <v>311</v>
      </c>
      <c r="G770" s="64" t="s">
        <v>181</v>
      </c>
    </row>
    <row r="771" spans="1:7">
      <c r="A771" s="64" t="s">
        <v>1380</v>
      </c>
      <c r="B771" s="64" t="s">
        <v>1362</v>
      </c>
      <c r="C771" s="64" t="s">
        <v>1363</v>
      </c>
      <c r="D771" s="64" t="s">
        <v>1605</v>
      </c>
      <c r="E771" s="64" t="s">
        <v>311</v>
      </c>
      <c r="F771" s="64" t="s">
        <v>311</v>
      </c>
      <c r="G771" s="64" t="s">
        <v>181</v>
      </c>
    </row>
    <row r="772" spans="1:7">
      <c r="A772" s="64" t="s">
        <v>1398</v>
      </c>
      <c r="B772" s="64" t="s">
        <v>1362</v>
      </c>
      <c r="C772" s="64" t="s">
        <v>1363</v>
      </c>
      <c r="D772" s="64" t="s">
        <v>1581</v>
      </c>
      <c r="E772" s="64" t="s">
        <v>311</v>
      </c>
      <c r="F772" s="64" t="s">
        <v>311</v>
      </c>
      <c r="G772" s="64" t="s">
        <v>181</v>
      </c>
    </row>
    <row r="773" spans="1:7">
      <c r="A773" s="64" t="s">
        <v>1400</v>
      </c>
      <c r="B773" s="64" t="s">
        <v>1362</v>
      </c>
      <c r="C773" s="64" t="s">
        <v>1363</v>
      </c>
      <c r="D773" s="64" t="s">
        <v>1581</v>
      </c>
      <c r="E773" s="64" t="s">
        <v>311</v>
      </c>
      <c r="F773" s="64" t="s">
        <v>311</v>
      </c>
      <c r="G773" s="64" t="s">
        <v>181</v>
      </c>
    </row>
    <row r="774" spans="1:7">
      <c r="A774" s="64" t="s">
        <v>1361</v>
      </c>
      <c r="B774" s="64" t="s">
        <v>1362</v>
      </c>
      <c r="C774" s="64" t="s">
        <v>1363</v>
      </c>
      <c r="D774" s="64" t="s">
        <v>1623</v>
      </c>
      <c r="E774" s="64" t="s">
        <v>311</v>
      </c>
      <c r="F774" s="64" t="s">
        <v>311</v>
      </c>
      <c r="G774" s="64" t="s">
        <v>181</v>
      </c>
    </row>
    <row r="775" spans="1:7">
      <c r="A775" s="64" t="s">
        <v>1366</v>
      </c>
      <c r="B775" s="64" t="s">
        <v>1362</v>
      </c>
      <c r="C775" s="64" t="s">
        <v>1363</v>
      </c>
      <c r="D775" s="64" t="s">
        <v>1623</v>
      </c>
      <c r="E775" s="64" t="s">
        <v>311</v>
      </c>
      <c r="F775" s="64" t="s">
        <v>311</v>
      </c>
      <c r="G775" s="64" t="s">
        <v>181</v>
      </c>
    </row>
    <row r="776" spans="1:7">
      <c r="A776" s="64" t="s">
        <v>1384</v>
      </c>
      <c r="B776" s="64" t="s">
        <v>1362</v>
      </c>
      <c r="C776" s="64" t="s">
        <v>1486</v>
      </c>
      <c r="D776" s="64" t="s">
        <v>1495</v>
      </c>
      <c r="E776" s="64">
        <v>23.43</v>
      </c>
      <c r="F776" s="64">
        <v>40000</v>
      </c>
      <c r="G776" s="64" t="s">
        <v>181</v>
      </c>
    </row>
    <row r="777" spans="1:7">
      <c r="A777" s="64" t="s">
        <v>1385</v>
      </c>
      <c r="B777" s="64" t="s">
        <v>1362</v>
      </c>
      <c r="C777" s="64" t="s">
        <v>1486</v>
      </c>
      <c r="D777" s="64" t="s">
        <v>1495</v>
      </c>
      <c r="E777" s="64">
        <v>23.42</v>
      </c>
      <c r="F777" s="64">
        <v>40000</v>
      </c>
      <c r="G777" s="64" t="s">
        <v>181</v>
      </c>
    </row>
    <row r="778" spans="1:7">
      <c r="A778" s="64" t="s">
        <v>1491</v>
      </c>
      <c r="B778" s="64" t="s">
        <v>1362</v>
      </c>
      <c r="C778" s="64" t="s">
        <v>1486</v>
      </c>
      <c r="D778" s="64" t="s">
        <v>1492</v>
      </c>
      <c r="E778" s="64">
        <v>27.52</v>
      </c>
      <c r="F778" s="64">
        <v>4000</v>
      </c>
      <c r="G778" s="64" t="s">
        <v>181</v>
      </c>
    </row>
    <row r="779" spans="1:7">
      <c r="A779" s="64" t="s">
        <v>1493</v>
      </c>
      <c r="B779" s="64" t="s">
        <v>1362</v>
      </c>
      <c r="C779" s="64" t="s">
        <v>1486</v>
      </c>
      <c r="D779" s="64" t="s">
        <v>1492</v>
      </c>
      <c r="E779" s="64">
        <v>27.6</v>
      </c>
      <c r="F779" s="64">
        <v>4000</v>
      </c>
      <c r="G779" s="64" t="s">
        <v>181</v>
      </c>
    </row>
    <row r="780" spans="1:7">
      <c r="A780" s="64" t="s">
        <v>1370</v>
      </c>
      <c r="B780" s="64" t="s">
        <v>1362</v>
      </c>
      <c r="C780" s="64" t="s">
        <v>1486</v>
      </c>
      <c r="D780" s="64" t="s">
        <v>1490</v>
      </c>
      <c r="E780" s="64">
        <v>31.9</v>
      </c>
      <c r="F780" s="64">
        <v>400</v>
      </c>
      <c r="G780" s="64" t="s">
        <v>181</v>
      </c>
    </row>
    <row r="781" spans="1:7">
      <c r="A781" s="64" t="s">
        <v>1373</v>
      </c>
      <c r="B781" s="64" t="s">
        <v>1362</v>
      </c>
      <c r="C781" s="64" t="s">
        <v>1486</v>
      </c>
      <c r="D781" s="64" t="s">
        <v>1490</v>
      </c>
      <c r="E781" s="64">
        <v>32.44</v>
      </c>
      <c r="F781" s="64">
        <v>400</v>
      </c>
      <c r="G781" s="64" t="s">
        <v>181</v>
      </c>
    </row>
    <row r="782" spans="1:7">
      <c r="A782" s="64" t="s">
        <v>1494</v>
      </c>
      <c r="B782" s="64" t="s">
        <v>1362</v>
      </c>
      <c r="C782" s="64" t="s">
        <v>1486</v>
      </c>
      <c r="D782" s="64" t="s">
        <v>1489</v>
      </c>
      <c r="E782" s="64">
        <v>35.299999999999997</v>
      </c>
      <c r="F782" s="64">
        <v>40</v>
      </c>
      <c r="G782" s="64" t="s">
        <v>181</v>
      </c>
    </row>
    <row r="783" spans="1:7">
      <c r="A783" s="64" t="s">
        <v>1383</v>
      </c>
      <c r="B783" s="64" t="s">
        <v>1362</v>
      </c>
      <c r="C783" s="64" t="s">
        <v>1486</v>
      </c>
      <c r="D783" s="64" t="s">
        <v>1489</v>
      </c>
      <c r="E783" s="64">
        <v>34.83</v>
      </c>
      <c r="F783" s="64">
        <v>40</v>
      </c>
      <c r="G783" s="64" t="s">
        <v>181</v>
      </c>
    </row>
    <row r="784" spans="1:7">
      <c r="A784" s="64" t="s">
        <v>1361</v>
      </c>
      <c r="B784" s="64" t="s">
        <v>1362</v>
      </c>
      <c r="C784" s="64" t="s">
        <v>1363</v>
      </c>
      <c r="D784" s="64" t="s">
        <v>1482</v>
      </c>
      <c r="E784" s="64" t="s">
        <v>311</v>
      </c>
      <c r="F784" s="64" t="s">
        <v>311</v>
      </c>
      <c r="G784" s="64" t="s">
        <v>182</v>
      </c>
    </row>
    <row r="785" spans="1:7">
      <c r="A785" s="64" t="s">
        <v>1366</v>
      </c>
      <c r="B785" s="64" t="s">
        <v>1362</v>
      </c>
      <c r="C785" s="64" t="s">
        <v>1363</v>
      </c>
      <c r="D785" s="64" t="s">
        <v>1482</v>
      </c>
      <c r="E785" s="64" t="s">
        <v>311</v>
      </c>
      <c r="F785" s="64" t="s">
        <v>311</v>
      </c>
      <c r="G785" s="64" t="s">
        <v>182</v>
      </c>
    </row>
    <row r="786" spans="1:7">
      <c r="A786" s="64" t="s">
        <v>1367</v>
      </c>
      <c r="B786" s="64" t="s">
        <v>1362</v>
      </c>
      <c r="C786" s="64" t="s">
        <v>1363</v>
      </c>
      <c r="D786" s="64" t="s">
        <v>1484</v>
      </c>
      <c r="E786" s="64" t="s">
        <v>311</v>
      </c>
      <c r="F786" s="64" t="s">
        <v>311</v>
      </c>
      <c r="G786" s="64" t="s">
        <v>182</v>
      </c>
    </row>
    <row r="787" spans="1:7">
      <c r="A787" s="64" t="s">
        <v>1369</v>
      </c>
      <c r="B787" s="64" t="s">
        <v>1362</v>
      </c>
      <c r="C787" s="64" t="s">
        <v>1363</v>
      </c>
      <c r="D787" s="64" t="s">
        <v>1484</v>
      </c>
      <c r="E787" s="64" t="s">
        <v>311</v>
      </c>
      <c r="F787" s="64" t="s">
        <v>311</v>
      </c>
      <c r="G787" s="64" t="s">
        <v>182</v>
      </c>
    </row>
    <row r="788" spans="1:7">
      <c r="A788" s="64" t="s">
        <v>1370</v>
      </c>
      <c r="B788" s="64" t="s">
        <v>1362</v>
      </c>
      <c r="C788" s="64" t="s">
        <v>1371</v>
      </c>
      <c r="D788" s="64" t="s">
        <v>1508</v>
      </c>
      <c r="E788" s="64">
        <v>22.6</v>
      </c>
      <c r="F788" s="64" t="s">
        <v>311</v>
      </c>
      <c r="G788" s="64" t="s">
        <v>182</v>
      </c>
    </row>
    <row r="789" spans="1:7">
      <c r="A789" s="64" t="s">
        <v>1373</v>
      </c>
      <c r="B789" s="64" t="s">
        <v>1362</v>
      </c>
      <c r="C789" s="64" t="s">
        <v>1371</v>
      </c>
      <c r="D789" s="64" t="s">
        <v>1508</v>
      </c>
      <c r="E789" s="64">
        <v>22.74</v>
      </c>
      <c r="F789" s="64" t="s">
        <v>311</v>
      </c>
      <c r="G789" s="64" t="s">
        <v>182</v>
      </c>
    </row>
    <row r="790" spans="1:7">
      <c r="A790" s="64" t="s">
        <v>1367</v>
      </c>
      <c r="B790" s="64" t="s">
        <v>1362</v>
      </c>
      <c r="C790" s="64" t="s">
        <v>1363</v>
      </c>
      <c r="D790" s="64" t="s">
        <v>1484</v>
      </c>
      <c r="E790" s="64" t="s">
        <v>311</v>
      </c>
      <c r="F790" s="64" t="s">
        <v>311</v>
      </c>
      <c r="G790" s="64" t="s">
        <v>188</v>
      </c>
    </row>
    <row r="791" spans="1:7">
      <c r="A791" s="64" t="s">
        <v>1369</v>
      </c>
      <c r="B791" s="64" t="s">
        <v>1362</v>
      </c>
      <c r="C791" s="64" t="s">
        <v>1363</v>
      </c>
      <c r="D791" s="64" t="s">
        <v>1484</v>
      </c>
      <c r="E791" s="64" t="s">
        <v>311</v>
      </c>
      <c r="F791" s="64" t="s">
        <v>311</v>
      </c>
      <c r="G791" s="64" t="s">
        <v>188</v>
      </c>
    </row>
    <row r="792" spans="1:7">
      <c r="A792" s="64" t="s">
        <v>1361</v>
      </c>
      <c r="B792" s="64" t="s">
        <v>1362</v>
      </c>
      <c r="C792" s="64" t="s">
        <v>1363</v>
      </c>
      <c r="D792" s="64" t="s">
        <v>1482</v>
      </c>
      <c r="E792" s="64" t="s">
        <v>311</v>
      </c>
      <c r="F792" s="64" t="s">
        <v>311</v>
      </c>
      <c r="G792" s="64" t="s">
        <v>188</v>
      </c>
    </row>
    <row r="793" spans="1:7">
      <c r="A793" s="64" t="s">
        <v>1366</v>
      </c>
      <c r="B793" s="64" t="s">
        <v>1362</v>
      </c>
      <c r="C793" s="64" t="s">
        <v>1363</v>
      </c>
      <c r="D793" s="64" t="s">
        <v>1482</v>
      </c>
      <c r="E793" s="64" t="s">
        <v>311</v>
      </c>
      <c r="F793" s="64" t="s">
        <v>311</v>
      </c>
      <c r="G793" s="64" t="s">
        <v>188</v>
      </c>
    </row>
    <row r="794" spans="1:7">
      <c r="A794" s="64" t="s">
        <v>1370</v>
      </c>
      <c r="B794" s="64" t="s">
        <v>1362</v>
      </c>
      <c r="C794" s="64" t="s">
        <v>1371</v>
      </c>
      <c r="D794" s="64" t="s">
        <v>1508</v>
      </c>
      <c r="E794" s="64">
        <v>23.25</v>
      </c>
      <c r="F794" s="64" t="s">
        <v>311</v>
      </c>
      <c r="G794" s="64" t="s">
        <v>188</v>
      </c>
    </row>
    <row r="795" spans="1:7">
      <c r="A795" s="64" t="s">
        <v>1373</v>
      </c>
      <c r="B795" s="64" t="s">
        <v>1362</v>
      </c>
      <c r="C795" s="64" t="s">
        <v>1371</v>
      </c>
      <c r="D795" s="64" t="s">
        <v>1508</v>
      </c>
      <c r="E795" s="64">
        <v>23.36</v>
      </c>
      <c r="F795" s="64" t="s">
        <v>311</v>
      </c>
      <c r="G795" s="64" t="s">
        <v>188</v>
      </c>
    </row>
    <row r="796" spans="1:7">
      <c r="A796" s="64" t="s">
        <v>1367</v>
      </c>
      <c r="B796" s="64" t="s">
        <v>1362</v>
      </c>
      <c r="C796" s="64" t="s">
        <v>1363</v>
      </c>
      <c r="D796" s="64" t="s">
        <v>1484</v>
      </c>
      <c r="E796" s="64" t="s">
        <v>311</v>
      </c>
      <c r="F796" s="64" t="s">
        <v>311</v>
      </c>
      <c r="G796" s="64" t="s">
        <v>187</v>
      </c>
    </row>
    <row r="797" spans="1:7">
      <c r="A797" s="64" t="s">
        <v>1369</v>
      </c>
      <c r="B797" s="64" t="s">
        <v>1362</v>
      </c>
      <c r="C797" s="64" t="s">
        <v>1363</v>
      </c>
      <c r="D797" s="64" t="s">
        <v>1484</v>
      </c>
      <c r="E797" s="64" t="s">
        <v>311</v>
      </c>
      <c r="F797" s="64" t="s">
        <v>311</v>
      </c>
      <c r="G797" s="64" t="s">
        <v>187</v>
      </c>
    </row>
    <row r="798" spans="1:7">
      <c r="A798" s="64" t="s">
        <v>1361</v>
      </c>
      <c r="B798" s="64" t="s">
        <v>1362</v>
      </c>
      <c r="C798" s="64" t="s">
        <v>1363</v>
      </c>
      <c r="D798" s="64" t="s">
        <v>1482</v>
      </c>
      <c r="E798" s="64" t="s">
        <v>311</v>
      </c>
      <c r="F798" s="64" t="s">
        <v>311</v>
      </c>
      <c r="G798" s="64" t="s">
        <v>187</v>
      </c>
    </row>
    <row r="799" spans="1:7">
      <c r="A799" s="64" t="s">
        <v>1366</v>
      </c>
      <c r="B799" s="64" t="s">
        <v>1362</v>
      </c>
      <c r="C799" s="64" t="s">
        <v>1363</v>
      </c>
      <c r="D799" s="64" t="s">
        <v>1482</v>
      </c>
      <c r="E799" s="64" t="s">
        <v>311</v>
      </c>
      <c r="F799" s="64" t="s">
        <v>311</v>
      </c>
      <c r="G799" s="64" t="s">
        <v>187</v>
      </c>
    </row>
    <row r="800" spans="1:7">
      <c r="A800" s="64" t="s">
        <v>1370</v>
      </c>
      <c r="B800" s="64" t="s">
        <v>1362</v>
      </c>
      <c r="C800" s="64" t="s">
        <v>1371</v>
      </c>
      <c r="D800" s="64" t="s">
        <v>1508</v>
      </c>
      <c r="E800" s="64">
        <v>22.34</v>
      </c>
      <c r="F800" s="64" t="s">
        <v>311</v>
      </c>
      <c r="G800" s="64" t="s">
        <v>187</v>
      </c>
    </row>
    <row r="801" spans="1:7">
      <c r="A801" s="64" t="s">
        <v>1373</v>
      </c>
      <c r="B801" s="64" t="s">
        <v>1362</v>
      </c>
      <c r="C801" s="64" t="s">
        <v>1371</v>
      </c>
      <c r="D801" s="64" t="s">
        <v>1508</v>
      </c>
      <c r="E801" s="64">
        <v>22.3</v>
      </c>
      <c r="F801" s="64" t="s">
        <v>311</v>
      </c>
      <c r="G801" s="64" t="s">
        <v>187</v>
      </c>
    </row>
    <row r="802" spans="1:7">
      <c r="A802" s="64" t="s">
        <v>1367</v>
      </c>
      <c r="B802" s="64" t="s">
        <v>1362</v>
      </c>
      <c r="C802" s="64" t="s">
        <v>1363</v>
      </c>
      <c r="D802" s="64" t="s">
        <v>1484</v>
      </c>
      <c r="E802" s="64" t="s">
        <v>311</v>
      </c>
      <c r="F802" s="64" t="s">
        <v>311</v>
      </c>
      <c r="G802" s="64" t="s">
        <v>185</v>
      </c>
    </row>
    <row r="803" spans="1:7">
      <c r="A803" s="64" t="s">
        <v>1369</v>
      </c>
      <c r="B803" s="64" t="s">
        <v>1362</v>
      </c>
      <c r="C803" s="64" t="s">
        <v>1363</v>
      </c>
      <c r="D803" s="64" t="s">
        <v>1484</v>
      </c>
      <c r="E803" s="64" t="s">
        <v>311</v>
      </c>
      <c r="F803" s="64" t="s">
        <v>311</v>
      </c>
      <c r="G803" s="64" t="s">
        <v>185</v>
      </c>
    </row>
    <row r="804" spans="1:7">
      <c r="A804" s="64" t="s">
        <v>1361</v>
      </c>
      <c r="B804" s="64" t="s">
        <v>1362</v>
      </c>
      <c r="C804" s="64" t="s">
        <v>1363</v>
      </c>
      <c r="D804" s="64" t="s">
        <v>1482</v>
      </c>
      <c r="E804" s="64" t="s">
        <v>311</v>
      </c>
      <c r="F804" s="64" t="s">
        <v>311</v>
      </c>
      <c r="G804" s="64" t="s">
        <v>185</v>
      </c>
    </row>
    <row r="805" spans="1:7">
      <c r="A805" s="64" t="s">
        <v>1366</v>
      </c>
      <c r="B805" s="64" t="s">
        <v>1362</v>
      </c>
      <c r="C805" s="64" t="s">
        <v>1363</v>
      </c>
      <c r="D805" s="64" t="s">
        <v>1482</v>
      </c>
      <c r="E805" s="64" t="s">
        <v>311</v>
      </c>
      <c r="F805" s="64" t="s">
        <v>311</v>
      </c>
      <c r="G805" s="64" t="s">
        <v>185</v>
      </c>
    </row>
    <row r="806" spans="1:7">
      <c r="A806" s="64" t="s">
        <v>1370</v>
      </c>
      <c r="B806" s="64" t="s">
        <v>1362</v>
      </c>
      <c r="C806" s="64" t="s">
        <v>1371</v>
      </c>
      <c r="D806" s="64" t="s">
        <v>1508</v>
      </c>
      <c r="E806" s="64">
        <v>22.7</v>
      </c>
      <c r="F806" s="64" t="s">
        <v>311</v>
      </c>
      <c r="G806" s="64" t="s">
        <v>185</v>
      </c>
    </row>
    <row r="807" spans="1:7">
      <c r="A807" s="64" t="s">
        <v>1373</v>
      </c>
      <c r="B807" s="64" t="s">
        <v>1362</v>
      </c>
      <c r="C807" s="64" t="s">
        <v>1371</v>
      </c>
      <c r="D807" s="64" t="s">
        <v>1508</v>
      </c>
      <c r="E807" s="64">
        <v>22.65</v>
      </c>
      <c r="F807" s="64" t="s">
        <v>311</v>
      </c>
      <c r="G807" s="64" t="s">
        <v>185</v>
      </c>
    </row>
    <row r="808" spans="1:7">
      <c r="A808" s="64" t="s">
        <v>1361</v>
      </c>
      <c r="B808" s="64" t="s">
        <v>1362</v>
      </c>
      <c r="C808" s="64" t="s">
        <v>1363</v>
      </c>
      <c r="D808" s="64" t="s">
        <v>1624</v>
      </c>
      <c r="E808" s="64" t="s">
        <v>311</v>
      </c>
      <c r="F808" s="64" t="s">
        <v>311</v>
      </c>
      <c r="G808" s="64" t="s">
        <v>1625</v>
      </c>
    </row>
    <row r="809" spans="1:7">
      <c r="A809" s="64" t="s">
        <v>1366</v>
      </c>
      <c r="B809" s="64" t="s">
        <v>1362</v>
      </c>
      <c r="C809" s="64" t="s">
        <v>1363</v>
      </c>
      <c r="D809" s="64" t="s">
        <v>1624</v>
      </c>
      <c r="E809" s="64" t="s">
        <v>311</v>
      </c>
      <c r="F809" s="64" t="s">
        <v>311</v>
      </c>
      <c r="G809" s="64" t="s">
        <v>1625</v>
      </c>
    </row>
    <row r="810" spans="1:7">
      <c r="A810" s="64" t="s">
        <v>1567</v>
      </c>
      <c r="B810" s="64" t="s">
        <v>1362</v>
      </c>
      <c r="C810" s="64" t="s">
        <v>1486</v>
      </c>
      <c r="D810" s="64" t="s">
        <v>1626</v>
      </c>
      <c r="E810" s="64">
        <v>32.020000000000003</v>
      </c>
      <c r="F810" s="64">
        <v>34900</v>
      </c>
      <c r="G810" s="64" t="s">
        <v>1625</v>
      </c>
    </row>
    <row r="811" spans="1:7">
      <c r="A811" s="64" t="s">
        <v>1551</v>
      </c>
      <c r="B811" s="64" t="s">
        <v>1362</v>
      </c>
      <c r="C811" s="64" t="s">
        <v>1486</v>
      </c>
      <c r="D811" s="64" t="s">
        <v>1626</v>
      </c>
      <c r="E811" s="64">
        <v>30.35</v>
      </c>
      <c r="F811" s="64">
        <v>34900</v>
      </c>
      <c r="G811" s="64" t="s">
        <v>1625</v>
      </c>
    </row>
    <row r="812" spans="1:7">
      <c r="A812" s="64" t="s">
        <v>1504</v>
      </c>
      <c r="B812" s="64" t="s">
        <v>1362</v>
      </c>
      <c r="C812" s="64" t="s">
        <v>1486</v>
      </c>
      <c r="D812" s="64" t="s">
        <v>1627</v>
      </c>
      <c r="E812" s="64">
        <v>34.71</v>
      </c>
      <c r="F812" s="64">
        <v>3490</v>
      </c>
      <c r="G812" s="64" t="s">
        <v>1625</v>
      </c>
    </row>
    <row r="813" spans="1:7">
      <c r="A813" s="64" t="s">
        <v>1505</v>
      </c>
      <c r="B813" s="64" t="s">
        <v>1362</v>
      </c>
      <c r="C813" s="64" t="s">
        <v>1486</v>
      </c>
      <c r="D813" s="64" t="s">
        <v>1627</v>
      </c>
      <c r="E813" s="64">
        <v>36.1</v>
      </c>
      <c r="F813" s="64">
        <v>3490</v>
      </c>
      <c r="G813" s="64" t="s">
        <v>1625</v>
      </c>
    </row>
    <row r="814" spans="1:7">
      <c r="A814" s="64" t="s">
        <v>1404</v>
      </c>
      <c r="B814" s="64" t="s">
        <v>1362</v>
      </c>
      <c r="C814" s="64" t="s">
        <v>1363</v>
      </c>
      <c r="D814" s="64" t="s">
        <v>1628</v>
      </c>
      <c r="E814" s="64" t="s">
        <v>311</v>
      </c>
      <c r="F814" s="64" t="s">
        <v>311</v>
      </c>
      <c r="G814" s="64" t="s">
        <v>1625</v>
      </c>
    </row>
    <row r="815" spans="1:7">
      <c r="A815" s="64" t="s">
        <v>1406</v>
      </c>
      <c r="B815" s="64" t="s">
        <v>1362</v>
      </c>
      <c r="C815" s="64" t="s">
        <v>1363</v>
      </c>
      <c r="D815" s="64" t="s">
        <v>1628</v>
      </c>
      <c r="E815" s="64" t="s">
        <v>311</v>
      </c>
      <c r="F815" s="64" t="s">
        <v>311</v>
      </c>
      <c r="G815" s="64" t="s">
        <v>1625</v>
      </c>
    </row>
    <row r="816" spans="1:7">
      <c r="A816" s="64" t="s">
        <v>1629</v>
      </c>
      <c r="B816" s="64" t="s">
        <v>1362</v>
      </c>
      <c r="C816" s="64" t="s">
        <v>1486</v>
      </c>
      <c r="D816" s="64" t="s">
        <v>1630</v>
      </c>
      <c r="E816" s="64" t="s">
        <v>311</v>
      </c>
      <c r="F816" s="64">
        <v>349</v>
      </c>
      <c r="G816" s="64" t="s">
        <v>1625</v>
      </c>
    </row>
    <row r="817" spans="1:7">
      <c r="A817" s="64" t="s">
        <v>1631</v>
      </c>
      <c r="B817" s="64" t="s">
        <v>1362</v>
      </c>
      <c r="C817" s="64" t="s">
        <v>1486</v>
      </c>
      <c r="D817" s="64" t="s">
        <v>1630</v>
      </c>
      <c r="E817" s="64">
        <v>38.43</v>
      </c>
      <c r="F817" s="64">
        <v>349</v>
      </c>
      <c r="G817" s="64" t="s">
        <v>1625</v>
      </c>
    </row>
    <row r="818" spans="1:7">
      <c r="A818" s="64" t="s">
        <v>1377</v>
      </c>
      <c r="B818" s="64" t="s">
        <v>1362</v>
      </c>
      <c r="C818" s="64" t="s">
        <v>1486</v>
      </c>
      <c r="D818" s="64" t="s">
        <v>1632</v>
      </c>
      <c r="E818" s="64" t="s">
        <v>311</v>
      </c>
      <c r="F818" s="64">
        <v>34.9</v>
      </c>
      <c r="G818" s="64" t="s">
        <v>1625</v>
      </c>
    </row>
    <row r="819" spans="1:7">
      <c r="A819" s="64" t="s">
        <v>1548</v>
      </c>
      <c r="B819" s="64" t="s">
        <v>1362</v>
      </c>
      <c r="C819" s="64" t="s">
        <v>1486</v>
      </c>
      <c r="D819" s="64" t="s">
        <v>1632</v>
      </c>
      <c r="E819" s="64" t="s">
        <v>311</v>
      </c>
      <c r="F819" s="64">
        <v>34.9</v>
      </c>
      <c r="G819" s="64" t="s">
        <v>1625</v>
      </c>
    </row>
    <row r="820" spans="1:7">
      <c r="A820" s="64" t="s">
        <v>1361</v>
      </c>
      <c r="B820" s="64" t="s">
        <v>1362</v>
      </c>
      <c r="C820" s="64" t="s">
        <v>1363</v>
      </c>
      <c r="D820" s="64" t="s">
        <v>1482</v>
      </c>
      <c r="E820" s="64" t="s">
        <v>311</v>
      </c>
      <c r="F820" s="64" t="s">
        <v>311</v>
      </c>
      <c r="G820" s="64" t="s">
        <v>186</v>
      </c>
    </row>
    <row r="821" spans="1:7">
      <c r="A821" s="64" t="s">
        <v>1366</v>
      </c>
      <c r="B821" s="64" t="s">
        <v>1362</v>
      </c>
      <c r="C821" s="64" t="s">
        <v>1363</v>
      </c>
      <c r="D821" s="64" t="s">
        <v>1482</v>
      </c>
      <c r="E821" s="64" t="s">
        <v>311</v>
      </c>
      <c r="F821" s="64" t="s">
        <v>311</v>
      </c>
      <c r="G821" s="64" t="s">
        <v>186</v>
      </c>
    </row>
    <row r="822" spans="1:7">
      <c r="A822" s="64" t="s">
        <v>1367</v>
      </c>
      <c r="B822" s="64" t="s">
        <v>1362</v>
      </c>
      <c r="C822" s="64" t="s">
        <v>1363</v>
      </c>
      <c r="D822" s="64" t="s">
        <v>1484</v>
      </c>
      <c r="E822" s="64" t="s">
        <v>311</v>
      </c>
      <c r="F822" s="64" t="s">
        <v>311</v>
      </c>
      <c r="G822" s="64" t="s">
        <v>186</v>
      </c>
    </row>
    <row r="823" spans="1:7">
      <c r="A823" s="64" t="s">
        <v>1369</v>
      </c>
      <c r="B823" s="64" t="s">
        <v>1362</v>
      </c>
      <c r="C823" s="64" t="s">
        <v>1363</v>
      </c>
      <c r="D823" s="64" t="s">
        <v>1484</v>
      </c>
      <c r="E823" s="64" t="s">
        <v>311</v>
      </c>
      <c r="F823" s="64" t="s">
        <v>311</v>
      </c>
      <c r="G823" s="64" t="s">
        <v>186</v>
      </c>
    </row>
    <row r="824" spans="1:7">
      <c r="A824" s="64" t="s">
        <v>1370</v>
      </c>
      <c r="B824" s="64" t="s">
        <v>1362</v>
      </c>
      <c r="C824" s="64" t="s">
        <v>1371</v>
      </c>
      <c r="D824" s="64" t="s">
        <v>1508</v>
      </c>
      <c r="E824" s="64">
        <v>22.92</v>
      </c>
      <c r="F824" s="64" t="s">
        <v>311</v>
      </c>
      <c r="G824" s="64" t="s">
        <v>186</v>
      </c>
    </row>
    <row r="825" spans="1:7">
      <c r="A825" s="64" t="s">
        <v>1373</v>
      </c>
      <c r="B825" s="64" t="s">
        <v>1362</v>
      </c>
      <c r="C825" s="64" t="s">
        <v>1371</v>
      </c>
      <c r="D825" s="64" t="s">
        <v>1508</v>
      </c>
      <c r="E825" s="64">
        <v>22.8</v>
      </c>
      <c r="F825" s="64" t="s">
        <v>311</v>
      </c>
      <c r="G825" s="64" t="s">
        <v>186</v>
      </c>
    </row>
    <row r="826" spans="1:7">
      <c r="A826" s="64" t="s">
        <v>1460</v>
      </c>
      <c r="B826" s="64" t="s">
        <v>1362</v>
      </c>
      <c r="C826" s="64" t="s">
        <v>1363</v>
      </c>
      <c r="D826" s="64" t="s">
        <v>1633</v>
      </c>
      <c r="E826" s="64" t="s">
        <v>311</v>
      </c>
      <c r="F826" s="64" t="s">
        <v>311</v>
      </c>
      <c r="G826" s="64" t="s">
        <v>189</v>
      </c>
    </row>
    <row r="827" spans="1:7">
      <c r="A827" s="64" t="s">
        <v>1462</v>
      </c>
      <c r="B827" s="64" t="s">
        <v>1362</v>
      </c>
      <c r="C827" s="64" t="s">
        <v>1363</v>
      </c>
      <c r="D827" s="64" t="s">
        <v>1633</v>
      </c>
      <c r="E827" s="64">
        <v>2.02</v>
      </c>
      <c r="F827" s="64" t="s">
        <v>311</v>
      </c>
      <c r="G827" s="64" t="s">
        <v>189</v>
      </c>
    </row>
    <row r="828" spans="1:7">
      <c r="A828" s="64" t="s">
        <v>1485</v>
      </c>
      <c r="B828" s="64" t="s">
        <v>1362</v>
      </c>
      <c r="C828" s="64" t="s">
        <v>1363</v>
      </c>
      <c r="D828" s="64" t="s">
        <v>1634</v>
      </c>
      <c r="E828" s="64">
        <v>2.65</v>
      </c>
      <c r="F828" s="64" t="s">
        <v>311</v>
      </c>
      <c r="G828" s="64" t="s">
        <v>189</v>
      </c>
    </row>
    <row r="829" spans="1:7">
      <c r="A829" s="64" t="s">
        <v>1488</v>
      </c>
      <c r="B829" s="64" t="s">
        <v>1362</v>
      </c>
      <c r="C829" s="64" t="s">
        <v>1363</v>
      </c>
      <c r="D829" s="64" t="s">
        <v>1634</v>
      </c>
      <c r="E829" s="64" t="s">
        <v>311</v>
      </c>
      <c r="F829" s="64" t="s">
        <v>311</v>
      </c>
      <c r="G829" s="64" t="s">
        <v>189</v>
      </c>
    </row>
    <row r="830" spans="1:7">
      <c r="A830" s="64" t="s">
        <v>1471</v>
      </c>
      <c r="B830" s="64" t="s">
        <v>1362</v>
      </c>
      <c r="C830" s="64" t="s">
        <v>1363</v>
      </c>
      <c r="D830" s="64" t="s">
        <v>1582</v>
      </c>
      <c r="E830" s="64" t="s">
        <v>311</v>
      </c>
      <c r="F830" s="64" t="s">
        <v>311</v>
      </c>
      <c r="G830" s="64" t="s">
        <v>189</v>
      </c>
    </row>
    <row r="831" spans="1:7">
      <c r="A831" s="64" t="s">
        <v>1473</v>
      </c>
      <c r="B831" s="64" t="s">
        <v>1362</v>
      </c>
      <c r="C831" s="64" t="s">
        <v>1363</v>
      </c>
      <c r="D831" s="64" t="s">
        <v>1582</v>
      </c>
      <c r="E831" s="64" t="s">
        <v>311</v>
      </c>
      <c r="F831" s="64" t="s">
        <v>311</v>
      </c>
      <c r="G831" s="64" t="s">
        <v>189</v>
      </c>
    </row>
    <row r="832" spans="1:7">
      <c r="A832" s="64" t="s">
        <v>1367</v>
      </c>
      <c r="B832" s="64" t="s">
        <v>1362</v>
      </c>
      <c r="C832" s="64" t="s">
        <v>1363</v>
      </c>
      <c r="D832" s="64" t="s">
        <v>1484</v>
      </c>
      <c r="E832" s="64" t="s">
        <v>311</v>
      </c>
      <c r="F832" s="64" t="s">
        <v>311</v>
      </c>
      <c r="G832" s="64" t="s">
        <v>189</v>
      </c>
    </row>
    <row r="833" spans="1:7">
      <c r="A833" s="64" t="s">
        <v>1369</v>
      </c>
      <c r="B833" s="64" t="s">
        <v>1362</v>
      </c>
      <c r="C833" s="64" t="s">
        <v>1363</v>
      </c>
      <c r="D833" s="64" t="s">
        <v>1484</v>
      </c>
      <c r="E833" s="64" t="s">
        <v>311</v>
      </c>
      <c r="F833" s="64" t="s">
        <v>311</v>
      </c>
      <c r="G833" s="64" t="s">
        <v>189</v>
      </c>
    </row>
    <row r="834" spans="1:7">
      <c r="A834" s="64" t="s">
        <v>1388</v>
      </c>
      <c r="B834" s="64" t="s">
        <v>1362</v>
      </c>
      <c r="C834" s="64" t="s">
        <v>1363</v>
      </c>
      <c r="D834" s="64" t="s">
        <v>1635</v>
      </c>
      <c r="E834" s="64" t="s">
        <v>311</v>
      </c>
      <c r="F834" s="64" t="s">
        <v>311</v>
      </c>
      <c r="G834" s="64" t="s">
        <v>189</v>
      </c>
    </row>
    <row r="835" spans="1:7">
      <c r="A835" s="64" t="s">
        <v>1389</v>
      </c>
      <c r="B835" s="64" t="s">
        <v>1362</v>
      </c>
      <c r="C835" s="64" t="s">
        <v>1363</v>
      </c>
      <c r="D835" s="64" t="s">
        <v>1635</v>
      </c>
      <c r="E835" s="64" t="s">
        <v>311</v>
      </c>
      <c r="F835" s="64" t="s">
        <v>311</v>
      </c>
      <c r="G835" s="64" t="s">
        <v>189</v>
      </c>
    </row>
    <row r="836" spans="1:7">
      <c r="A836" s="64" t="s">
        <v>1416</v>
      </c>
      <c r="B836" s="64" t="s">
        <v>1362</v>
      </c>
      <c r="C836" s="64" t="s">
        <v>1363</v>
      </c>
      <c r="D836" s="64" t="s">
        <v>1636</v>
      </c>
      <c r="E836" s="64" t="s">
        <v>311</v>
      </c>
      <c r="F836" s="64" t="s">
        <v>311</v>
      </c>
      <c r="G836" s="64" t="s">
        <v>189</v>
      </c>
    </row>
    <row r="837" spans="1:7">
      <c r="A837" s="64" t="s">
        <v>1418</v>
      </c>
      <c r="B837" s="64" t="s">
        <v>1362</v>
      </c>
      <c r="C837" s="64" t="s">
        <v>1363</v>
      </c>
      <c r="D837" s="64" t="s">
        <v>1636</v>
      </c>
      <c r="E837" s="64" t="s">
        <v>311</v>
      </c>
      <c r="F837" s="64" t="s">
        <v>311</v>
      </c>
      <c r="G837" s="64" t="s">
        <v>189</v>
      </c>
    </row>
    <row r="838" spans="1:7">
      <c r="A838" s="64" t="s">
        <v>1378</v>
      </c>
      <c r="B838" s="64" t="s">
        <v>1362</v>
      </c>
      <c r="C838" s="64" t="s">
        <v>1363</v>
      </c>
      <c r="D838" s="64" t="s">
        <v>1581</v>
      </c>
      <c r="E838" s="64" t="s">
        <v>311</v>
      </c>
      <c r="F838" s="64" t="s">
        <v>311</v>
      </c>
      <c r="G838" s="64" t="s">
        <v>189</v>
      </c>
    </row>
    <row r="839" spans="1:7">
      <c r="A839" s="64" t="s">
        <v>1380</v>
      </c>
      <c r="B839" s="64" t="s">
        <v>1362</v>
      </c>
      <c r="C839" s="64" t="s">
        <v>1363</v>
      </c>
      <c r="D839" s="64" t="s">
        <v>1581</v>
      </c>
      <c r="E839" s="64" t="s">
        <v>311</v>
      </c>
      <c r="F839" s="64" t="s">
        <v>311</v>
      </c>
      <c r="G839" s="64" t="s">
        <v>189</v>
      </c>
    </row>
    <row r="840" spans="1:7">
      <c r="A840" s="64" t="s">
        <v>1361</v>
      </c>
      <c r="B840" s="64" t="s">
        <v>1362</v>
      </c>
      <c r="C840" s="64" t="s">
        <v>1363</v>
      </c>
      <c r="D840" s="64" t="s">
        <v>1482</v>
      </c>
      <c r="E840" s="64" t="s">
        <v>311</v>
      </c>
      <c r="F840" s="64" t="s">
        <v>311</v>
      </c>
      <c r="G840" s="64" t="s">
        <v>189</v>
      </c>
    </row>
    <row r="841" spans="1:7">
      <c r="A841" s="64" t="s">
        <v>1366</v>
      </c>
      <c r="B841" s="64" t="s">
        <v>1362</v>
      </c>
      <c r="C841" s="64" t="s">
        <v>1363</v>
      </c>
      <c r="D841" s="64" t="s">
        <v>1482</v>
      </c>
      <c r="E841" s="64" t="s">
        <v>311</v>
      </c>
      <c r="F841" s="64" t="s">
        <v>311</v>
      </c>
      <c r="G841" s="64" t="s">
        <v>189</v>
      </c>
    </row>
    <row r="842" spans="1:7">
      <c r="A842" s="64" t="s">
        <v>1494</v>
      </c>
      <c r="B842" s="64" t="s">
        <v>1362</v>
      </c>
      <c r="C842" s="64" t="s">
        <v>1371</v>
      </c>
      <c r="D842" s="64" t="s">
        <v>1508</v>
      </c>
      <c r="E842" s="64">
        <v>21.4</v>
      </c>
      <c r="F842" s="64" t="s">
        <v>311</v>
      </c>
      <c r="G842" s="64" t="s">
        <v>189</v>
      </c>
    </row>
    <row r="843" spans="1:7">
      <c r="A843" s="64" t="s">
        <v>1383</v>
      </c>
      <c r="B843" s="64" t="s">
        <v>1362</v>
      </c>
      <c r="C843" s="64" t="s">
        <v>1371</v>
      </c>
      <c r="D843" s="64" t="s">
        <v>1508</v>
      </c>
      <c r="E843" s="64">
        <v>21.22</v>
      </c>
      <c r="F843" s="64" t="s">
        <v>311</v>
      </c>
      <c r="G843" s="64" t="s">
        <v>189</v>
      </c>
    </row>
    <row r="844" spans="1:7">
      <c r="A844" s="64" t="s">
        <v>1367</v>
      </c>
      <c r="B844" s="64" t="s">
        <v>1362</v>
      </c>
      <c r="C844" s="64" t="s">
        <v>1363</v>
      </c>
      <c r="D844" s="64" t="s">
        <v>1484</v>
      </c>
      <c r="E844" s="64" t="s">
        <v>311</v>
      </c>
      <c r="F844" s="64" t="s">
        <v>311</v>
      </c>
      <c r="G844" s="64" t="s">
        <v>192</v>
      </c>
    </row>
    <row r="845" spans="1:7">
      <c r="A845" s="64" t="s">
        <v>1369</v>
      </c>
      <c r="B845" s="64" t="s">
        <v>1362</v>
      </c>
      <c r="C845" s="64" t="s">
        <v>1363</v>
      </c>
      <c r="D845" s="64" t="s">
        <v>1484</v>
      </c>
      <c r="E845" s="64" t="s">
        <v>311</v>
      </c>
      <c r="F845" s="64" t="s">
        <v>311</v>
      </c>
      <c r="G845" s="64" t="s">
        <v>192</v>
      </c>
    </row>
    <row r="846" spans="1:7">
      <c r="A846" s="64" t="s">
        <v>1361</v>
      </c>
      <c r="B846" s="64" t="s">
        <v>1362</v>
      </c>
      <c r="C846" s="64" t="s">
        <v>1363</v>
      </c>
      <c r="D846" s="64" t="s">
        <v>1482</v>
      </c>
      <c r="E846" s="64" t="s">
        <v>311</v>
      </c>
      <c r="F846" s="64" t="s">
        <v>311</v>
      </c>
      <c r="G846" s="64" t="s">
        <v>192</v>
      </c>
    </row>
    <row r="847" spans="1:7">
      <c r="A847" s="64" t="s">
        <v>1366</v>
      </c>
      <c r="B847" s="64" t="s">
        <v>1362</v>
      </c>
      <c r="C847" s="64" t="s">
        <v>1363</v>
      </c>
      <c r="D847" s="64" t="s">
        <v>1482</v>
      </c>
      <c r="E847" s="64" t="s">
        <v>311</v>
      </c>
      <c r="F847" s="64" t="s">
        <v>311</v>
      </c>
      <c r="G847" s="64" t="s">
        <v>192</v>
      </c>
    </row>
    <row r="848" spans="1:7">
      <c r="A848" s="64" t="s">
        <v>1370</v>
      </c>
      <c r="B848" s="64" t="s">
        <v>1362</v>
      </c>
      <c r="C848" s="64" t="s">
        <v>1371</v>
      </c>
      <c r="D848" s="64" t="s">
        <v>1508</v>
      </c>
      <c r="E848" s="64">
        <v>22.66</v>
      </c>
      <c r="F848" s="64" t="s">
        <v>311</v>
      </c>
      <c r="G848" s="64" t="s">
        <v>192</v>
      </c>
    </row>
    <row r="849" spans="1:7">
      <c r="A849" s="64" t="s">
        <v>1373</v>
      </c>
      <c r="B849" s="64" t="s">
        <v>1362</v>
      </c>
      <c r="C849" s="64" t="s">
        <v>1371</v>
      </c>
      <c r="D849" s="64" t="s">
        <v>1508</v>
      </c>
      <c r="E849" s="64">
        <v>22.66</v>
      </c>
      <c r="F849" s="64" t="s">
        <v>311</v>
      </c>
      <c r="G849" s="64" t="s">
        <v>192</v>
      </c>
    </row>
    <row r="850" spans="1:7">
      <c r="A850" s="64" t="s">
        <v>1361</v>
      </c>
      <c r="B850" s="64" t="s">
        <v>1362</v>
      </c>
      <c r="C850" s="64" t="s">
        <v>1363</v>
      </c>
      <c r="D850" s="64" t="s">
        <v>1482</v>
      </c>
      <c r="E850" s="64" t="s">
        <v>311</v>
      </c>
      <c r="F850" s="64" t="s">
        <v>311</v>
      </c>
      <c r="G850" s="64" t="s">
        <v>1637</v>
      </c>
    </row>
    <row r="851" spans="1:7">
      <c r="A851" s="64" t="s">
        <v>1366</v>
      </c>
      <c r="B851" s="64" t="s">
        <v>1362</v>
      </c>
      <c r="C851" s="64" t="s">
        <v>1363</v>
      </c>
      <c r="D851" s="64" t="s">
        <v>1482</v>
      </c>
      <c r="E851" s="64" t="s">
        <v>311</v>
      </c>
      <c r="F851" s="64" t="s">
        <v>311</v>
      </c>
      <c r="G851" s="64" t="s">
        <v>1637</v>
      </c>
    </row>
    <row r="852" spans="1:7">
      <c r="A852" s="64" t="s">
        <v>1367</v>
      </c>
      <c r="B852" s="64" t="s">
        <v>1362</v>
      </c>
      <c r="C852" s="64" t="s">
        <v>1363</v>
      </c>
      <c r="D852" s="64" t="s">
        <v>1484</v>
      </c>
      <c r="E852" s="64" t="s">
        <v>311</v>
      </c>
      <c r="F852" s="64" t="s">
        <v>311</v>
      </c>
      <c r="G852" s="64" t="s">
        <v>1637</v>
      </c>
    </row>
    <row r="853" spans="1:7">
      <c r="A853" s="64" t="s">
        <v>1369</v>
      </c>
      <c r="B853" s="64" t="s">
        <v>1362</v>
      </c>
      <c r="C853" s="64" t="s">
        <v>1363</v>
      </c>
      <c r="D853" s="64" t="s">
        <v>1484</v>
      </c>
      <c r="E853" s="64" t="s">
        <v>311</v>
      </c>
      <c r="F853" s="64" t="s">
        <v>311</v>
      </c>
      <c r="G853" s="64" t="s">
        <v>1637</v>
      </c>
    </row>
    <row r="854" spans="1:7">
      <c r="A854" s="64" t="s">
        <v>1558</v>
      </c>
      <c r="B854" s="64" t="s">
        <v>1362</v>
      </c>
      <c r="C854" s="64" t="s">
        <v>1371</v>
      </c>
      <c r="D854" s="64" t="s">
        <v>1508</v>
      </c>
      <c r="E854" s="64">
        <v>23.11</v>
      </c>
      <c r="F854" s="64" t="s">
        <v>311</v>
      </c>
      <c r="G854" s="64" t="s">
        <v>1637</v>
      </c>
    </row>
    <row r="855" spans="1:7">
      <c r="A855" s="64" t="s">
        <v>1560</v>
      </c>
      <c r="B855" s="64" t="s">
        <v>1362</v>
      </c>
      <c r="C855" s="64" t="s">
        <v>1371</v>
      </c>
      <c r="D855" s="64" t="s">
        <v>1508</v>
      </c>
      <c r="E855" s="64" t="s">
        <v>311</v>
      </c>
      <c r="F855" s="64" t="s">
        <v>311</v>
      </c>
      <c r="G855" s="64" t="s">
        <v>1637</v>
      </c>
    </row>
    <row r="856" spans="1:7">
      <c r="A856" s="64" t="s">
        <v>1401</v>
      </c>
      <c r="B856" s="64" t="s">
        <v>1362</v>
      </c>
      <c r="C856" s="64" t="s">
        <v>1363</v>
      </c>
      <c r="D856" s="64" t="s">
        <v>1638</v>
      </c>
      <c r="E856" s="64" t="s">
        <v>311</v>
      </c>
      <c r="F856" s="64" t="s">
        <v>311</v>
      </c>
      <c r="G856" s="64" t="s">
        <v>1111</v>
      </c>
    </row>
    <row r="857" spans="1:7">
      <c r="A857" s="64" t="s">
        <v>1403</v>
      </c>
      <c r="B857" s="64" t="s">
        <v>1362</v>
      </c>
      <c r="C857" s="64" t="s">
        <v>1363</v>
      </c>
      <c r="D857" s="64" t="s">
        <v>1638</v>
      </c>
      <c r="E857" s="64" t="s">
        <v>311</v>
      </c>
      <c r="F857" s="64" t="s">
        <v>311</v>
      </c>
      <c r="G857" s="64" t="s">
        <v>1111</v>
      </c>
    </row>
    <row r="858" spans="1:7">
      <c r="A858" s="64" t="s">
        <v>1367</v>
      </c>
      <c r="B858" s="64" t="s">
        <v>1362</v>
      </c>
      <c r="C858" s="64" t="s">
        <v>1363</v>
      </c>
      <c r="D858" s="64" t="s">
        <v>1484</v>
      </c>
      <c r="E858" s="64" t="s">
        <v>311</v>
      </c>
      <c r="F858" s="64" t="s">
        <v>311</v>
      </c>
      <c r="G858" s="64" t="s">
        <v>1111</v>
      </c>
    </row>
    <row r="859" spans="1:7">
      <c r="A859" s="64" t="s">
        <v>1369</v>
      </c>
      <c r="B859" s="64" t="s">
        <v>1362</v>
      </c>
      <c r="C859" s="64" t="s">
        <v>1363</v>
      </c>
      <c r="D859" s="64" t="s">
        <v>1484</v>
      </c>
      <c r="E859" s="64" t="s">
        <v>311</v>
      </c>
      <c r="F859" s="64" t="s">
        <v>311</v>
      </c>
      <c r="G859" s="64" t="s">
        <v>1111</v>
      </c>
    </row>
    <row r="860" spans="1:7">
      <c r="A860" s="64" t="s">
        <v>1639</v>
      </c>
      <c r="B860" s="64" t="s">
        <v>1362</v>
      </c>
      <c r="C860" s="64" t="s">
        <v>1363</v>
      </c>
      <c r="D860" s="64" t="s">
        <v>1640</v>
      </c>
      <c r="E860" s="64" t="s">
        <v>311</v>
      </c>
      <c r="F860" s="64" t="s">
        <v>311</v>
      </c>
      <c r="G860" s="64" t="s">
        <v>1111</v>
      </c>
    </row>
    <row r="861" spans="1:7">
      <c r="A861" s="64" t="s">
        <v>1641</v>
      </c>
      <c r="B861" s="64" t="s">
        <v>1362</v>
      </c>
      <c r="C861" s="64" t="s">
        <v>1363</v>
      </c>
      <c r="D861" s="64" t="s">
        <v>1640</v>
      </c>
      <c r="E861" s="64" t="s">
        <v>311</v>
      </c>
      <c r="F861" s="64" t="s">
        <v>311</v>
      </c>
      <c r="G861" s="64" t="s">
        <v>1111</v>
      </c>
    </row>
    <row r="862" spans="1:7">
      <c r="A862" s="64" t="s">
        <v>1398</v>
      </c>
      <c r="B862" s="64" t="s">
        <v>1362</v>
      </c>
      <c r="C862" s="64" t="s">
        <v>1363</v>
      </c>
      <c r="D862" s="64" t="s">
        <v>1642</v>
      </c>
      <c r="E862" s="64" t="s">
        <v>311</v>
      </c>
      <c r="F862" s="64" t="s">
        <v>311</v>
      </c>
      <c r="G862" s="64" t="s">
        <v>1111</v>
      </c>
    </row>
    <row r="863" spans="1:7">
      <c r="A863" s="64" t="s">
        <v>1400</v>
      </c>
      <c r="B863" s="64" t="s">
        <v>1362</v>
      </c>
      <c r="C863" s="64" t="s">
        <v>1363</v>
      </c>
      <c r="D863" s="64" t="s">
        <v>1642</v>
      </c>
      <c r="E863" s="64" t="s">
        <v>311</v>
      </c>
      <c r="F863" s="64" t="s">
        <v>311</v>
      </c>
      <c r="G863" s="64" t="s">
        <v>1111</v>
      </c>
    </row>
    <row r="864" spans="1:7">
      <c r="A864" s="64" t="s">
        <v>1361</v>
      </c>
      <c r="B864" s="64" t="s">
        <v>1362</v>
      </c>
      <c r="C864" s="64" t="s">
        <v>1363</v>
      </c>
      <c r="D864" s="64" t="s">
        <v>1482</v>
      </c>
      <c r="E864" s="64" t="s">
        <v>311</v>
      </c>
      <c r="F864" s="64" t="s">
        <v>311</v>
      </c>
      <c r="G864" s="64" t="s">
        <v>1111</v>
      </c>
    </row>
    <row r="865" spans="1:7">
      <c r="A865" s="64" t="s">
        <v>1366</v>
      </c>
      <c r="B865" s="64" t="s">
        <v>1362</v>
      </c>
      <c r="C865" s="64" t="s">
        <v>1363</v>
      </c>
      <c r="D865" s="64" t="s">
        <v>1482</v>
      </c>
      <c r="E865" s="64" t="s">
        <v>311</v>
      </c>
      <c r="F865" s="64" t="s">
        <v>311</v>
      </c>
      <c r="G865" s="64" t="s">
        <v>1111</v>
      </c>
    </row>
    <row r="866" spans="1:7">
      <c r="A866" s="64" t="s">
        <v>1643</v>
      </c>
      <c r="B866" s="64" t="s">
        <v>1362</v>
      </c>
      <c r="C866" s="64" t="s">
        <v>1363</v>
      </c>
      <c r="D866" s="64" t="s">
        <v>1644</v>
      </c>
      <c r="E866" s="64" t="s">
        <v>311</v>
      </c>
      <c r="F866" s="64" t="s">
        <v>311</v>
      </c>
      <c r="G866" s="64" t="s">
        <v>1111</v>
      </c>
    </row>
    <row r="867" spans="1:7">
      <c r="A867" s="64" t="s">
        <v>1645</v>
      </c>
      <c r="B867" s="64" t="s">
        <v>1362</v>
      </c>
      <c r="C867" s="64" t="s">
        <v>1363</v>
      </c>
      <c r="D867" s="64" t="s">
        <v>1644</v>
      </c>
      <c r="E867" s="64" t="s">
        <v>311</v>
      </c>
      <c r="F867" s="64" t="s">
        <v>311</v>
      </c>
      <c r="G867" s="64" t="s">
        <v>1111</v>
      </c>
    </row>
    <row r="868" spans="1:7">
      <c r="A868" s="64" t="s">
        <v>1378</v>
      </c>
      <c r="B868" s="64" t="s">
        <v>1362</v>
      </c>
      <c r="C868" s="64" t="s">
        <v>1486</v>
      </c>
      <c r="D868" s="64" t="s">
        <v>1495</v>
      </c>
      <c r="E868" s="64">
        <v>27.63</v>
      </c>
      <c r="F868" s="64">
        <v>40000</v>
      </c>
      <c r="G868" s="64" t="s">
        <v>1111</v>
      </c>
    </row>
    <row r="869" spans="1:7">
      <c r="A869" s="64" t="s">
        <v>1380</v>
      </c>
      <c r="B869" s="64" t="s">
        <v>1362</v>
      </c>
      <c r="C869" s="64" t="s">
        <v>1486</v>
      </c>
      <c r="D869" s="64" t="s">
        <v>1495</v>
      </c>
      <c r="E869" s="64">
        <v>27.57</v>
      </c>
      <c r="F869" s="64">
        <v>40000</v>
      </c>
      <c r="G869" s="64" t="s">
        <v>1111</v>
      </c>
    </row>
    <row r="870" spans="1:7">
      <c r="A870" s="64" t="s">
        <v>1384</v>
      </c>
      <c r="B870" s="64" t="s">
        <v>1362</v>
      </c>
      <c r="C870" s="64" t="s">
        <v>1486</v>
      </c>
      <c r="D870" s="64" t="s">
        <v>1492</v>
      </c>
      <c r="E870" s="64">
        <v>32.15</v>
      </c>
      <c r="F870" s="64">
        <v>4000</v>
      </c>
      <c r="G870" s="64" t="s">
        <v>1111</v>
      </c>
    </row>
    <row r="871" spans="1:7">
      <c r="A871" s="64" t="s">
        <v>1385</v>
      </c>
      <c r="B871" s="64" t="s">
        <v>1362</v>
      </c>
      <c r="C871" s="64" t="s">
        <v>1486</v>
      </c>
      <c r="D871" s="64" t="s">
        <v>1492</v>
      </c>
      <c r="E871" s="64">
        <v>32.270000000000003</v>
      </c>
      <c r="F871" s="64">
        <v>4000</v>
      </c>
      <c r="G871" s="64" t="s">
        <v>1111</v>
      </c>
    </row>
    <row r="872" spans="1:7">
      <c r="A872" s="64" t="s">
        <v>1491</v>
      </c>
      <c r="B872" s="64" t="s">
        <v>1362</v>
      </c>
      <c r="C872" s="64" t="s">
        <v>1486</v>
      </c>
      <c r="D872" s="64" t="s">
        <v>1490</v>
      </c>
      <c r="E872" s="64">
        <v>34.5</v>
      </c>
      <c r="F872" s="64">
        <v>400</v>
      </c>
      <c r="G872" s="64" t="s">
        <v>1111</v>
      </c>
    </row>
    <row r="873" spans="1:7">
      <c r="A873" s="64" t="s">
        <v>1493</v>
      </c>
      <c r="B873" s="64" t="s">
        <v>1362</v>
      </c>
      <c r="C873" s="64" t="s">
        <v>1486</v>
      </c>
      <c r="D873" s="64" t="s">
        <v>1490</v>
      </c>
      <c r="E873" s="64">
        <v>34.39</v>
      </c>
      <c r="F873" s="64">
        <v>400</v>
      </c>
      <c r="G873" s="64" t="s">
        <v>1111</v>
      </c>
    </row>
    <row r="874" spans="1:7">
      <c r="A874" s="64" t="s">
        <v>1370</v>
      </c>
      <c r="B874" s="64" t="s">
        <v>1362</v>
      </c>
      <c r="C874" s="64" t="s">
        <v>1486</v>
      </c>
      <c r="D874" s="64" t="s">
        <v>1489</v>
      </c>
      <c r="E874" s="64">
        <v>36.549999999999997</v>
      </c>
      <c r="F874" s="64">
        <v>40</v>
      </c>
      <c r="G874" s="64" t="s">
        <v>1111</v>
      </c>
    </row>
    <row r="875" spans="1:7">
      <c r="A875" s="64" t="s">
        <v>1373</v>
      </c>
      <c r="B875" s="64" t="s">
        <v>1362</v>
      </c>
      <c r="C875" s="64" t="s">
        <v>1486</v>
      </c>
      <c r="D875" s="64" t="s">
        <v>1489</v>
      </c>
      <c r="E875" s="64" t="s">
        <v>311</v>
      </c>
      <c r="F875" s="64">
        <v>40</v>
      </c>
      <c r="G875" s="64" t="s">
        <v>1111</v>
      </c>
    </row>
    <row r="876" spans="1:7">
      <c r="A876" s="64" t="s">
        <v>1494</v>
      </c>
      <c r="B876" s="64" t="s">
        <v>1362</v>
      </c>
      <c r="C876" s="64" t="s">
        <v>1486</v>
      </c>
      <c r="D876" s="64" t="s">
        <v>1487</v>
      </c>
      <c r="E876" s="64" t="s">
        <v>311</v>
      </c>
      <c r="F876" s="64">
        <v>4</v>
      </c>
      <c r="G876" s="64" t="s">
        <v>1111</v>
      </c>
    </row>
    <row r="877" spans="1:7">
      <c r="A877" s="64" t="s">
        <v>1383</v>
      </c>
      <c r="B877" s="64" t="s">
        <v>1362</v>
      </c>
      <c r="C877" s="64" t="s">
        <v>1486</v>
      </c>
      <c r="D877" s="64" t="s">
        <v>1487</v>
      </c>
      <c r="E877" s="64">
        <v>39.020000000000003</v>
      </c>
      <c r="F877" s="64">
        <v>4</v>
      </c>
      <c r="G877" s="64" t="s">
        <v>1111</v>
      </c>
    </row>
    <row r="878" spans="1:7">
      <c r="A878" s="64" t="s">
        <v>1361</v>
      </c>
      <c r="B878" s="64" t="s">
        <v>1362</v>
      </c>
      <c r="C878" s="64" t="s">
        <v>1363</v>
      </c>
      <c r="D878" s="64" t="s">
        <v>1482</v>
      </c>
      <c r="E878" s="64" t="s">
        <v>311</v>
      </c>
      <c r="F878" s="64" t="s">
        <v>311</v>
      </c>
      <c r="G878" s="64" t="s">
        <v>198</v>
      </c>
    </row>
    <row r="879" spans="1:7">
      <c r="A879" s="64" t="s">
        <v>1366</v>
      </c>
      <c r="B879" s="64" t="s">
        <v>1362</v>
      </c>
      <c r="C879" s="64" t="s">
        <v>1363</v>
      </c>
      <c r="D879" s="64" t="s">
        <v>1482</v>
      </c>
      <c r="E879" s="64" t="s">
        <v>311</v>
      </c>
      <c r="F879" s="64" t="s">
        <v>311</v>
      </c>
      <c r="G879" s="64" t="s">
        <v>198</v>
      </c>
    </row>
    <row r="880" spans="1:7">
      <c r="A880" s="64" t="s">
        <v>1367</v>
      </c>
      <c r="B880" s="64" t="s">
        <v>1362</v>
      </c>
      <c r="C880" s="64" t="s">
        <v>1363</v>
      </c>
      <c r="D880" s="64" t="s">
        <v>1484</v>
      </c>
      <c r="E880" s="64" t="s">
        <v>311</v>
      </c>
      <c r="F880" s="64" t="s">
        <v>311</v>
      </c>
      <c r="G880" s="64" t="s">
        <v>198</v>
      </c>
    </row>
    <row r="881" spans="1:7">
      <c r="A881" s="64" t="s">
        <v>1369</v>
      </c>
      <c r="B881" s="64" t="s">
        <v>1362</v>
      </c>
      <c r="C881" s="64" t="s">
        <v>1363</v>
      </c>
      <c r="D881" s="64" t="s">
        <v>1484</v>
      </c>
      <c r="E881" s="64" t="s">
        <v>311</v>
      </c>
      <c r="F881" s="64" t="s">
        <v>311</v>
      </c>
      <c r="G881" s="64" t="s">
        <v>198</v>
      </c>
    </row>
    <row r="882" spans="1:7">
      <c r="A882" s="64" t="s">
        <v>1398</v>
      </c>
      <c r="B882" s="64" t="s">
        <v>1362</v>
      </c>
      <c r="C882" s="64" t="s">
        <v>1363</v>
      </c>
      <c r="D882" s="64" t="s">
        <v>1581</v>
      </c>
      <c r="E882" s="64" t="s">
        <v>311</v>
      </c>
      <c r="F882" s="64" t="s">
        <v>311</v>
      </c>
      <c r="G882" s="64" t="s">
        <v>198</v>
      </c>
    </row>
    <row r="883" spans="1:7">
      <c r="A883" s="64" t="s">
        <v>1400</v>
      </c>
      <c r="B883" s="64" t="s">
        <v>1362</v>
      </c>
      <c r="C883" s="64" t="s">
        <v>1363</v>
      </c>
      <c r="D883" s="64" t="s">
        <v>1581</v>
      </c>
      <c r="E883" s="64" t="s">
        <v>311</v>
      </c>
      <c r="F883" s="64" t="s">
        <v>311</v>
      </c>
      <c r="G883" s="64" t="s">
        <v>198</v>
      </c>
    </row>
    <row r="884" spans="1:7">
      <c r="A884" s="64" t="s">
        <v>1401</v>
      </c>
      <c r="B884" s="64" t="s">
        <v>1362</v>
      </c>
      <c r="C884" s="64" t="s">
        <v>1363</v>
      </c>
      <c r="D884" s="64" t="s">
        <v>1582</v>
      </c>
      <c r="E884" s="64" t="s">
        <v>311</v>
      </c>
      <c r="F884" s="64" t="s">
        <v>311</v>
      </c>
      <c r="G884" s="64" t="s">
        <v>198</v>
      </c>
    </row>
    <row r="885" spans="1:7">
      <c r="A885" s="64" t="s">
        <v>1403</v>
      </c>
      <c r="B885" s="64" t="s">
        <v>1362</v>
      </c>
      <c r="C885" s="64" t="s">
        <v>1363</v>
      </c>
      <c r="D885" s="64" t="s">
        <v>1582</v>
      </c>
      <c r="E885" s="64" t="s">
        <v>311</v>
      </c>
      <c r="F885" s="64" t="s">
        <v>311</v>
      </c>
      <c r="G885" s="64" t="s">
        <v>198</v>
      </c>
    </row>
    <row r="886" spans="1:7">
      <c r="A886" s="64" t="s">
        <v>1378</v>
      </c>
      <c r="B886" s="64" t="s">
        <v>1362</v>
      </c>
      <c r="C886" s="64" t="s">
        <v>1486</v>
      </c>
      <c r="D886" s="64" t="s">
        <v>1495</v>
      </c>
      <c r="E886" s="64">
        <v>27.13</v>
      </c>
      <c r="F886" s="64">
        <v>40000</v>
      </c>
      <c r="G886" s="64" t="s">
        <v>198</v>
      </c>
    </row>
    <row r="887" spans="1:7">
      <c r="A887" s="64" t="s">
        <v>1380</v>
      </c>
      <c r="B887" s="64" t="s">
        <v>1362</v>
      </c>
      <c r="C887" s="64" t="s">
        <v>1486</v>
      </c>
      <c r="D887" s="64" t="s">
        <v>1495</v>
      </c>
      <c r="E887" s="64">
        <v>27.06</v>
      </c>
      <c r="F887" s="64">
        <v>40000</v>
      </c>
      <c r="G887" s="64" t="s">
        <v>198</v>
      </c>
    </row>
    <row r="888" spans="1:7">
      <c r="A888" s="64" t="s">
        <v>1384</v>
      </c>
      <c r="B888" s="64" t="s">
        <v>1362</v>
      </c>
      <c r="C888" s="64" t="s">
        <v>1486</v>
      </c>
      <c r="D888" s="64" t="s">
        <v>1492</v>
      </c>
      <c r="E888" s="64">
        <v>31.05</v>
      </c>
      <c r="F888" s="64">
        <v>4000</v>
      </c>
      <c r="G888" s="64" t="s">
        <v>198</v>
      </c>
    </row>
    <row r="889" spans="1:7">
      <c r="A889" s="64" t="s">
        <v>1385</v>
      </c>
      <c r="B889" s="64" t="s">
        <v>1362</v>
      </c>
      <c r="C889" s="64" t="s">
        <v>1486</v>
      </c>
      <c r="D889" s="64" t="s">
        <v>1492</v>
      </c>
      <c r="E889" s="64">
        <v>30.63</v>
      </c>
      <c r="F889" s="64">
        <v>4000</v>
      </c>
      <c r="G889" s="64" t="s">
        <v>198</v>
      </c>
    </row>
    <row r="890" spans="1:7">
      <c r="A890" s="64" t="s">
        <v>1491</v>
      </c>
      <c r="B890" s="64" t="s">
        <v>1362</v>
      </c>
      <c r="C890" s="64" t="s">
        <v>1486</v>
      </c>
      <c r="D890" s="64" t="s">
        <v>1490</v>
      </c>
      <c r="E890" s="64">
        <v>34.42</v>
      </c>
      <c r="F890" s="64">
        <v>400</v>
      </c>
      <c r="G890" s="64" t="s">
        <v>198</v>
      </c>
    </row>
    <row r="891" spans="1:7">
      <c r="A891" s="64" t="s">
        <v>1493</v>
      </c>
      <c r="B891" s="64" t="s">
        <v>1362</v>
      </c>
      <c r="C891" s="64" t="s">
        <v>1486</v>
      </c>
      <c r="D891" s="64" t="s">
        <v>1490</v>
      </c>
      <c r="E891" s="64">
        <v>34.35</v>
      </c>
      <c r="F891" s="64">
        <v>400</v>
      </c>
      <c r="G891" s="64" t="s">
        <v>198</v>
      </c>
    </row>
    <row r="892" spans="1:7">
      <c r="A892" s="64" t="s">
        <v>1370</v>
      </c>
      <c r="B892" s="64" t="s">
        <v>1362</v>
      </c>
      <c r="C892" s="64" t="s">
        <v>1486</v>
      </c>
      <c r="D892" s="64" t="s">
        <v>1489</v>
      </c>
      <c r="E892" s="64" t="s">
        <v>311</v>
      </c>
      <c r="F892" s="64">
        <v>40</v>
      </c>
      <c r="G892" s="64" t="s">
        <v>198</v>
      </c>
    </row>
    <row r="893" spans="1:7">
      <c r="A893" s="64" t="s">
        <v>1373</v>
      </c>
      <c r="B893" s="64" t="s">
        <v>1362</v>
      </c>
      <c r="C893" s="64" t="s">
        <v>1486</v>
      </c>
      <c r="D893" s="64" t="s">
        <v>1489</v>
      </c>
      <c r="E893" s="64" t="s">
        <v>311</v>
      </c>
      <c r="F893" s="64">
        <v>40</v>
      </c>
      <c r="G893" s="64" t="s">
        <v>198</v>
      </c>
    </row>
    <row r="894" spans="1:7">
      <c r="A894" s="64" t="s">
        <v>1494</v>
      </c>
      <c r="B894" s="64" t="s">
        <v>1362</v>
      </c>
      <c r="C894" s="64" t="s">
        <v>1486</v>
      </c>
      <c r="D894" s="64" t="s">
        <v>1487</v>
      </c>
      <c r="E894" s="64" t="s">
        <v>311</v>
      </c>
      <c r="F894" s="64">
        <v>4</v>
      </c>
      <c r="G894" s="64" t="s">
        <v>198</v>
      </c>
    </row>
    <row r="895" spans="1:7">
      <c r="A895" s="64" t="s">
        <v>1383</v>
      </c>
      <c r="B895" s="64" t="s">
        <v>1362</v>
      </c>
      <c r="C895" s="64" t="s">
        <v>1486</v>
      </c>
      <c r="D895" s="64" t="s">
        <v>1487</v>
      </c>
      <c r="E895" s="64" t="s">
        <v>311</v>
      </c>
      <c r="F895" s="64">
        <v>4</v>
      </c>
      <c r="G895" s="64" t="s">
        <v>198</v>
      </c>
    </row>
    <row r="896" spans="1:7">
      <c r="A896" s="64" t="s">
        <v>1367</v>
      </c>
      <c r="B896" s="64" t="s">
        <v>1362</v>
      </c>
      <c r="C896" s="64" t="s">
        <v>1363</v>
      </c>
      <c r="D896" s="64" t="s">
        <v>1484</v>
      </c>
      <c r="E896" s="64" t="s">
        <v>311</v>
      </c>
      <c r="F896" s="64" t="s">
        <v>311</v>
      </c>
      <c r="G896" s="64" t="s">
        <v>197</v>
      </c>
    </row>
    <row r="897" spans="1:7">
      <c r="A897" s="64" t="s">
        <v>1369</v>
      </c>
      <c r="B897" s="64" t="s">
        <v>1362</v>
      </c>
      <c r="C897" s="64" t="s">
        <v>1363</v>
      </c>
      <c r="D897" s="64" t="s">
        <v>1484</v>
      </c>
      <c r="E897" s="64" t="s">
        <v>311</v>
      </c>
      <c r="F897" s="64" t="s">
        <v>311</v>
      </c>
      <c r="G897" s="64" t="s">
        <v>197</v>
      </c>
    </row>
    <row r="898" spans="1:7">
      <c r="A898" s="64" t="s">
        <v>1361</v>
      </c>
      <c r="B898" s="64" t="s">
        <v>1362</v>
      </c>
      <c r="C898" s="64" t="s">
        <v>1363</v>
      </c>
      <c r="D898" s="64" t="s">
        <v>1482</v>
      </c>
      <c r="E898" s="64" t="s">
        <v>311</v>
      </c>
      <c r="F898" s="64" t="s">
        <v>311</v>
      </c>
      <c r="G898" s="64" t="s">
        <v>197</v>
      </c>
    </row>
    <row r="899" spans="1:7">
      <c r="A899" s="64" t="s">
        <v>1366</v>
      </c>
      <c r="B899" s="64" t="s">
        <v>1362</v>
      </c>
      <c r="C899" s="64" t="s">
        <v>1363</v>
      </c>
      <c r="D899" s="64" t="s">
        <v>1482</v>
      </c>
      <c r="E899" s="64" t="s">
        <v>311</v>
      </c>
      <c r="F899" s="64" t="s">
        <v>311</v>
      </c>
      <c r="G899" s="64" t="s">
        <v>197</v>
      </c>
    </row>
    <row r="900" spans="1:7">
      <c r="A900" s="64" t="s">
        <v>1494</v>
      </c>
      <c r="B900" s="64" t="s">
        <v>1362</v>
      </c>
      <c r="C900" s="64" t="s">
        <v>1486</v>
      </c>
      <c r="D900" s="64" t="s">
        <v>1495</v>
      </c>
      <c r="E900" s="64">
        <v>26.641649999999998</v>
      </c>
      <c r="F900" s="64">
        <v>40000</v>
      </c>
      <c r="G900" s="64" t="s">
        <v>197</v>
      </c>
    </row>
    <row r="901" spans="1:7">
      <c r="A901" s="64" t="s">
        <v>1383</v>
      </c>
      <c r="B901" s="64" t="s">
        <v>1362</v>
      </c>
      <c r="C901" s="64" t="s">
        <v>1486</v>
      </c>
      <c r="D901" s="64" t="s">
        <v>1495</v>
      </c>
      <c r="E901" s="64" t="s">
        <v>311</v>
      </c>
      <c r="F901" s="64">
        <v>40000</v>
      </c>
      <c r="G901" s="64" t="s">
        <v>197</v>
      </c>
    </row>
    <row r="902" spans="1:7">
      <c r="A902" s="64" t="s">
        <v>1491</v>
      </c>
      <c r="B902" s="64" t="s">
        <v>1362</v>
      </c>
      <c r="C902" s="64" t="s">
        <v>1486</v>
      </c>
      <c r="D902" s="64" t="s">
        <v>1492</v>
      </c>
      <c r="E902" s="64">
        <v>29.823969999999999</v>
      </c>
      <c r="F902" s="64">
        <v>4000</v>
      </c>
      <c r="G902" s="64" t="s">
        <v>197</v>
      </c>
    </row>
    <row r="903" spans="1:7">
      <c r="A903" s="64" t="s">
        <v>1493</v>
      </c>
      <c r="B903" s="64" t="s">
        <v>1362</v>
      </c>
      <c r="C903" s="64" t="s">
        <v>1486</v>
      </c>
      <c r="D903" s="64" t="s">
        <v>1492</v>
      </c>
      <c r="E903" s="64">
        <v>29.958749999999998</v>
      </c>
      <c r="F903" s="64">
        <v>4000</v>
      </c>
      <c r="G903" s="64" t="s">
        <v>197</v>
      </c>
    </row>
    <row r="904" spans="1:7">
      <c r="A904" s="64" t="s">
        <v>1471</v>
      </c>
      <c r="B904" s="64" t="s">
        <v>1362</v>
      </c>
      <c r="C904" s="64" t="s">
        <v>1486</v>
      </c>
      <c r="D904" s="64" t="s">
        <v>1490</v>
      </c>
      <c r="E904" s="64">
        <v>34.221919999999997</v>
      </c>
      <c r="F904" s="64">
        <v>400</v>
      </c>
      <c r="G904" s="64" t="s">
        <v>197</v>
      </c>
    </row>
    <row r="905" spans="1:7">
      <c r="A905" s="64" t="s">
        <v>1473</v>
      </c>
      <c r="B905" s="64" t="s">
        <v>1362</v>
      </c>
      <c r="C905" s="64" t="s">
        <v>1486</v>
      </c>
      <c r="D905" s="64" t="s">
        <v>1490</v>
      </c>
      <c r="E905" s="64">
        <v>33.81362</v>
      </c>
      <c r="F905" s="64">
        <v>400</v>
      </c>
      <c r="G905" s="64" t="s">
        <v>197</v>
      </c>
    </row>
    <row r="906" spans="1:7">
      <c r="A906" s="64" t="s">
        <v>1460</v>
      </c>
      <c r="B906" s="64" t="s">
        <v>1362</v>
      </c>
      <c r="C906" s="64" t="s">
        <v>1486</v>
      </c>
      <c r="D906" s="64" t="s">
        <v>1489</v>
      </c>
      <c r="E906" s="64" t="s">
        <v>311</v>
      </c>
      <c r="F906" s="64">
        <v>40</v>
      </c>
      <c r="G906" s="64" t="s">
        <v>197</v>
      </c>
    </row>
    <row r="907" spans="1:7">
      <c r="A907" s="64" t="s">
        <v>1462</v>
      </c>
      <c r="B907" s="64" t="s">
        <v>1362</v>
      </c>
      <c r="C907" s="64" t="s">
        <v>1486</v>
      </c>
      <c r="D907" s="64" t="s">
        <v>1489</v>
      </c>
      <c r="E907" s="64">
        <v>38.045540000000003</v>
      </c>
      <c r="F907" s="64">
        <v>40</v>
      </c>
      <c r="G907" s="64" t="s">
        <v>197</v>
      </c>
    </row>
    <row r="908" spans="1:7">
      <c r="A908" s="64" t="s">
        <v>1530</v>
      </c>
      <c r="B908" s="64" t="s">
        <v>1362</v>
      </c>
      <c r="C908" s="64" t="s">
        <v>1486</v>
      </c>
      <c r="D908" s="64" t="s">
        <v>1487</v>
      </c>
      <c r="E908" s="64" t="s">
        <v>311</v>
      </c>
      <c r="F908" s="64">
        <v>4</v>
      </c>
      <c r="G908" s="64" t="s">
        <v>197</v>
      </c>
    </row>
    <row r="909" spans="1:7">
      <c r="A909" s="64" t="s">
        <v>1532</v>
      </c>
      <c r="B909" s="64" t="s">
        <v>1362</v>
      </c>
      <c r="C909" s="64" t="s">
        <v>1486</v>
      </c>
      <c r="D909" s="64" t="s">
        <v>1487</v>
      </c>
      <c r="E909" s="64">
        <v>37.979190000000003</v>
      </c>
      <c r="F909" s="64">
        <v>4</v>
      </c>
      <c r="G909" s="64" t="s">
        <v>197</v>
      </c>
    </row>
    <row r="910" spans="1:7">
      <c r="A910" s="64" t="s">
        <v>1367</v>
      </c>
      <c r="B910" s="64" t="s">
        <v>1362</v>
      </c>
      <c r="C910" s="64" t="s">
        <v>1363</v>
      </c>
      <c r="D910" s="64" t="s">
        <v>1501</v>
      </c>
      <c r="E910" s="64" t="s">
        <v>311</v>
      </c>
      <c r="F910" s="64" t="s">
        <v>311</v>
      </c>
      <c r="G910" s="64" t="s">
        <v>202</v>
      </c>
    </row>
    <row r="911" spans="1:7">
      <c r="A911" s="64" t="s">
        <v>1369</v>
      </c>
      <c r="B911" s="64" t="s">
        <v>1362</v>
      </c>
      <c r="C911" s="64" t="s">
        <v>1363</v>
      </c>
      <c r="D911" s="64" t="s">
        <v>1501</v>
      </c>
      <c r="E911" s="64" t="s">
        <v>311</v>
      </c>
      <c r="F911" s="64" t="s">
        <v>311</v>
      </c>
      <c r="G911" s="64" t="s">
        <v>202</v>
      </c>
    </row>
    <row r="912" spans="1:7">
      <c r="A912" s="64" t="s">
        <v>1361</v>
      </c>
      <c r="B912" s="64" t="s">
        <v>1362</v>
      </c>
      <c r="C912" s="64" t="s">
        <v>1363</v>
      </c>
      <c r="D912" s="64" t="s">
        <v>1500</v>
      </c>
      <c r="E912" s="64" t="s">
        <v>311</v>
      </c>
      <c r="F912" s="64" t="s">
        <v>311</v>
      </c>
      <c r="G912" s="64" t="s">
        <v>202</v>
      </c>
    </row>
    <row r="913" spans="1:7">
      <c r="A913" s="64" t="s">
        <v>1366</v>
      </c>
      <c r="B913" s="64" t="s">
        <v>1362</v>
      </c>
      <c r="C913" s="64" t="s">
        <v>1363</v>
      </c>
      <c r="D913" s="64" t="s">
        <v>1500</v>
      </c>
      <c r="E913" s="64" t="s">
        <v>311</v>
      </c>
      <c r="F913" s="64" t="s">
        <v>311</v>
      </c>
      <c r="G913" s="64" t="s">
        <v>202</v>
      </c>
    </row>
    <row r="914" spans="1:7">
      <c r="A914" s="64" t="s">
        <v>1494</v>
      </c>
      <c r="B914" s="64" t="s">
        <v>1362</v>
      </c>
      <c r="C914" s="64" t="s">
        <v>1486</v>
      </c>
      <c r="D914" s="64" t="s">
        <v>1495</v>
      </c>
      <c r="E914" s="64">
        <v>28.415279999999999</v>
      </c>
      <c r="F914" s="64">
        <v>40000</v>
      </c>
      <c r="G914" s="64" t="s">
        <v>202</v>
      </c>
    </row>
    <row r="915" spans="1:7">
      <c r="A915" s="64" t="s">
        <v>1383</v>
      </c>
      <c r="B915" s="64" t="s">
        <v>1362</v>
      </c>
      <c r="C915" s="64" t="s">
        <v>1486</v>
      </c>
      <c r="D915" s="64" t="s">
        <v>1495</v>
      </c>
      <c r="E915" s="64">
        <v>27.79607</v>
      </c>
      <c r="F915" s="64">
        <v>40000</v>
      </c>
      <c r="G915" s="64" t="s">
        <v>202</v>
      </c>
    </row>
    <row r="916" spans="1:7">
      <c r="A916" s="64" t="s">
        <v>1491</v>
      </c>
      <c r="B916" s="64" t="s">
        <v>1362</v>
      </c>
      <c r="C916" s="64" t="s">
        <v>1486</v>
      </c>
      <c r="D916" s="64" t="s">
        <v>1492</v>
      </c>
      <c r="E916" s="64">
        <v>32.294620000000002</v>
      </c>
      <c r="F916" s="64">
        <v>4000</v>
      </c>
      <c r="G916" s="64" t="s">
        <v>202</v>
      </c>
    </row>
    <row r="917" spans="1:7">
      <c r="A917" s="64" t="s">
        <v>1493</v>
      </c>
      <c r="B917" s="64" t="s">
        <v>1362</v>
      </c>
      <c r="C917" s="64" t="s">
        <v>1486</v>
      </c>
      <c r="D917" s="64" t="s">
        <v>1492</v>
      </c>
      <c r="E917" s="64">
        <v>32.343710000000002</v>
      </c>
      <c r="F917" s="64">
        <v>4000</v>
      </c>
      <c r="G917" s="64" t="s">
        <v>202</v>
      </c>
    </row>
    <row r="918" spans="1:7">
      <c r="A918" s="64" t="s">
        <v>1471</v>
      </c>
      <c r="B918" s="64" t="s">
        <v>1362</v>
      </c>
      <c r="C918" s="64" t="s">
        <v>1486</v>
      </c>
      <c r="D918" s="64" t="s">
        <v>1490</v>
      </c>
      <c r="E918" s="64">
        <v>35.390860000000004</v>
      </c>
      <c r="F918" s="64">
        <v>400</v>
      </c>
      <c r="G918" s="64" t="s">
        <v>202</v>
      </c>
    </row>
    <row r="919" spans="1:7">
      <c r="A919" s="64" t="s">
        <v>1473</v>
      </c>
      <c r="B919" s="64" t="s">
        <v>1362</v>
      </c>
      <c r="C919" s="64" t="s">
        <v>1486</v>
      </c>
      <c r="D919" s="64" t="s">
        <v>1490</v>
      </c>
      <c r="E919" s="64">
        <v>34.456339999999997</v>
      </c>
      <c r="F919" s="64">
        <v>400</v>
      </c>
      <c r="G919" s="64" t="s">
        <v>202</v>
      </c>
    </row>
    <row r="920" spans="1:7">
      <c r="A920" s="64" t="s">
        <v>1460</v>
      </c>
      <c r="B920" s="64" t="s">
        <v>1362</v>
      </c>
      <c r="C920" s="64" t="s">
        <v>1486</v>
      </c>
      <c r="D920" s="64" t="s">
        <v>1489</v>
      </c>
      <c r="E920" s="64">
        <v>35.295180000000002</v>
      </c>
      <c r="F920" s="64">
        <v>40</v>
      </c>
      <c r="G920" s="64" t="s">
        <v>202</v>
      </c>
    </row>
    <row r="921" spans="1:7">
      <c r="A921" s="64" t="s">
        <v>1462</v>
      </c>
      <c r="B921" s="64" t="s">
        <v>1362</v>
      </c>
      <c r="C921" s="64" t="s">
        <v>1486</v>
      </c>
      <c r="D921" s="64" t="s">
        <v>1489</v>
      </c>
      <c r="E921" s="64" t="s">
        <v>311</v>
      </c>
      <c r="F921" s="64">
        <v>40</v>
      </c>
      <c r="G921" s="64" t="s">
        <v>202</v>
      </c>
    </row>
    <row r="922" spans="1:7">
      <c r="A922" s="64" t="s">
        <v>1485</v>
      </c>
      <c r="B922" s="64" t="s">
        <v>1362</v>
      </c>
      <c r="C922" s="64" t="s">
        <v>1486</v>
      </c>
      <c r="D922" s="64" t="s">
        <v>1487</v>
      </c>
      <c r="E922" s="64" t="s">
        <v>311</v>
      </c>
      <c r="F922" s="64">
        <v>4</v>
      </c>
      <c r="G922" s="64" t="s">
        <v>202</v>
      </c>
    </row>
    <row r="923" spans="1:7">
      <c r="A923" s="64" t="s">
        <v>1488</v>
      </c>
      <c r="B923" s="64" t="s">
        <v>1362</v>
      </c>
      <c r="C923" s="64" t="s">
        <v>1486</v>
      </c>
      <c r="D923" s="64" t="s">
        <v>1487</v>
      </c>
      <c r="E923" s="64" t="s">
        <v>311</v>
      </c>
      <c r="F923" s="64">
        <v>4</v>
      </c>
      <c r="G923" s="64" t="s">
        <v>202</v>
      </c>
    </row>
    <row r="924" spans="1:7">
      <c r="A924" s="64" t="s">
        <v>1367</v>
      </c>
      <c r="B924" s="64" t="s">
        <v>1362</v>
      </c>
      <c r="C924" s="64" t="s">
        <v>1363</v>
      </c>
      <c r="D924" s="64" t="s">
        <v>1484</v>
      </c>
      <c r="E924" s="64" t="s">
        <v>311</v>
      </c>
      <c r="F924" s="64" t="s">
        <v>311</v>
      </c>
      <c r="G924" s="64" t="s">
        <v>210</v>
      </c>
    </row>
    <row r="925" spans="1:7">
      <c r="A925" s="64" t="s">
        <v>1369</v>
      </c>
      <c r="B925" s="64" t="s">
        <v>1362</v>
      </c>
      <c r="C925" s="64" t="s">
        <v>1363</v>
      </c>
      <c r="D925" s="64" t="s">
        <v>1484</v>
      </c>
      <c r="E925" s="64" t="s">
        <v>311</v>
      </c>
      <c r="F925" s="64" t="s">
        <v>311</v>
      </c>
      <c r="G925" s="64" t="s">
        <v>210</v>
      </c>
    </row>
    <row r="926" spans="1:7">
      <c r="A926" s="64" t="s">
        <v>1361</v>
      </c>
      <c r="B926" s="64" t="s">
        <v>1362</v>
      </c>
      <c r="C926" s="64" t="s">
        <v>1363</v>
      </c>
      <c r="D926" s="64" t="s">
        <v>1482</v>
      </c>
      <c r="E926" s="64" t="s">
        <v>311</v>
      </c>
      <c r="F926" s="64" t="s">
        <v>311</v>
      </c>
      <c r="G926" s="64" t="s">
        <v>210</v>
      </c>
    </row>
    <row r="927" spans="1:7">
      <c r="A927" s="64" t="s">
        <v>1366</v>
      </c>
      <c r="B927" s="64" t="s">
        <v>1362</v>
      </c>
      <c r="C927" s="64" t="s">
        <v>1363</v>
      </c>
      <c r="D927" s="64" t="s">
        <v>1482</v>
      </c>
      <c r="E927" s="64" t="s">
        <v>311</v>
      </c>
      <c r="F927" s="64" t="s">
        <v>311</v>
      </c>
      <c r="G927" s="64" t="s">
        <v>210</v>
      </c>
    </row>
    <row r="928" spans="1:7">
      <c r="A928" s="64" t="s">
        <v>1370</v>
      </c>
      <c r="B928" s="64" t="s">
        <v>1362</v>
      </c>
      <c r="C928" s="64" t="s">
        <v>1371</v>
      </c>
      <c r="D928" s="64" t="s">
        <v>1508</v>
      </c>
      <c r="E928" s="64">
        <v>22.40249</v>
      </c>
      <c r="F928" s="64" t="s">
        <v>311</v>
      </c>
      <c r="G928" s="64" t="s">
        <v>210</v>
      </c>
    </row>
    <row r="929" spans="1:7">
      <c r="A929" s="64" t="s">
        <v>1373</v>
      </c>
      <c r="B929" s="64" t="s">
        <v>1362</v>
      </c>
      <c r="C929" s="64" t="s">
        <v>1371</v>
      </c>
      <c r="D929" s="64" t="s">
        <v>1508</v>
      </c>
      <c r="E929" s="64">
        <v>22.538709999999998</v>
      </c>
      <c r="F929" s="64" t="s">
        <v>311</v>
      </c>
      <c r="G929" s="64" t="s">
        <v>210</v>
      </c>
    </row>
    <row r="930" spans="1:7">
      <c r="A930" s="64" t="s">
        <v>1381</v>
      </c>
      <c r="B930" s="64" t="s">
        <v>1362</v>
      </c>
      <c r="C930" s="64" t="s">
        <v>1363</v>
      </c>
      <c r="D930" s="64" t="s">
        <v>1500</v>
      </c>
      <c r="E930" s="64" t="s">
        <v>311</v>
      </c>
      <c r="F930" s="64" t="s">
        <v>311</v>
      </c>
      <c r="G930" s="64" t="s">
        <v>212</v>
      </c>
    </row>
    <row r="931" spans="1:7">
      <c r="A931" s="64" t="s">
        <v>1382</v>
      </c>
      <c r="B931" s="64" t="s">
        <v>1362</v>
      </c>
      <c r="C931" s="64" t="s">
        <v>1363</v>
      </c>
      <c r="D931" s="64" t="s">
        <v>1500</v>
      </c>
      <c r="E931" s="64" t="s">
        <v>311</v>
      </c>
      <c r="F931" s="64" t="s">
        <v>311</v>
      </c>
      <c r="G931" s="64" t="s">
        <v>212</v>
      </c>
    </row>
    <row r="932" spans="1:7">
      <c r="A932" s="64" t="s">
        <v>1510</v>
      </c>
      <c r="B932" s="64" t="s">
        <v>1362</v>
      </c>
      <c r="C932" s="64" t="s">
        <v>1363</v>
      </c>
      <c r="D932" s="64" t="s">
        <v>1500</v>
      </c>
      <c r="E932" s="64">
        <v>30.19</v>
      </c>
      <c r="F932" s="64">
        <v>3470.239</v>
      </c>
      <c r="G932" s="64" t="s">
        <v>212</v>
      </c>
    </row>
    <row r="933" spans="1:7">
      <c r="A933" s="64" t="s">
        <v>1512</v>
      </c>
      <c r="B933" s="64" t="s">
        <v>1362</v>
      </c>
      <c r="C933" s="64" t="s">
        <v>1363</v>
      </c>
      <c r="D933" s="64" t="s">
        <v>1500</v>
      </c>
      <c r="E933" s="64" t="s">
        <v>311</v>
      </c>
      <c r="F933" s="64" t="s">
        <v>311</v>
      </c>
      <c r="G933" s="64" t="s">
        <v>212</v>
      </c>
    </row>
    <row r="934" spans="1:7">
      <c r="A934" s="64" t="s">
        <v>1545</v>
      </c>
      <c r="B934" s="64" t="s">
        <v>1362</v>
      </c>
      <c r="C934" s="64" t="s">
        <v>1363</v>
      </c>
      <c r="D934" s="64" t="s">
        <v>1646</v>
      </c>
      <c r="E934" s="64" t="s">
        <v>311</v>
      </c>
      <c r="F934" s="64" t="s">
        <v>311</v>
      </c>
      <c r="G934" s="64" t="s">
        <v>212</v>
      </c>
    </row>
    <row r="935" spans="1:7">
      <c r="A935" s="64" t="s">
        <v>1546</v>
      </c>
      <c r="B935" s="64" t="s">
        <v>1362</v>
      </c>
      <c r="C935" s="64" t="s">
        <v>1363</v>
      </c>
      <c r="D935" s="64" t="s">
        <v>1646</v>
      </c>
      <c r="E935" s="64" t="s">
        <v>311</v>
      </c>
      <c r="F935" s="64" t="s">
        <v>311</v>
      </c>
      <c r="G935" s="64" t="s">
        <v>212</v>
      </c>
    </row>
    <row r="936" spans="1:7">
      <c r="A936" s="64" t="s">
        <v>1494</v>
      </c>
      <c r="B936" s="64" t="s">
        <v>1362</v>
      </c>
      <c r="C936" s="64" t="s">
        <v>1486</v>
      </c>
      <c r="D936" s="64" t="s">
        <v>1495</v>
      </c>
      <c r="E936" s="64">
        <v>26.56</v>
      </c>
      <c r="F936" s="64">
        <v>40000</v>
      </c>
      <c r="G936" s="64" t="s">
        <v>212</v>
      </c>
    </row>
    <row r="937" spans="1:7">
      <c r="A937" s="64" t="s">
        <v>1383</v>
      </c>
      <c r="B937" s="64" t="s">
        <v>1362</v>
      </c>
      <c r="C937" s="64" t="s">
        <v>1486</v>
      </c>
      <c r="D937" s="64" t="s">
        <v>1495</v>
      </c>
      <c r="E937" s="64">
        <v>27.17</v>
      </c>
      <c r="F937" s="64">
        <v>40000</v>
      </c>
      <c r="G937" s="64" t="s">
        <v>212</v>
      </c>
    </row>
    <row r="938" spans="1:7">
      <c r="A938" s="64" t="s">
        <v>1491</v>
      </c>
      <c r="B938" s="64" t="s">
        <v>1362</v>
      </c>
      <c r="C938" s="64" t="s">
        <v>1486</v>
      </c>
      <c r="D938" s="64" t="s">
        <v>1492</v>
      </c>
      <c r="E938" s="64">
        <v>30</v>
      </c>
      <c r="F938" s="64">
        <v>4000</v>
      </c>
      <c r="G938" s="64" t="s">
        <v>212</v>
      </c>
    </row>
    <row r="939" spans="1:7">
      <c r="A939" s="64" t="s">
        <v>1493</v>
      </c>
      <c r="B939" s="64" t="s">
        <v>1362</v>
      </c>
      <c r="C939" s="64" t="s">
        <v>1486</v>
      </c>
      <c r="D939" s="64" t="s">
        <v>1492</v>
      </c>
      <c r="E939" s="64">
        <v>30.53</v>
      </c>
      <c r="F939" s="64">
        <v>4000</v>
      </c>
      <c r="G939" s="64" t="s">
        <v>212</v>
      </c>
    </row>
    <row r="940" spans="1:7">
      <c r="A940" s="64" t="s">
        <v>1471</v>
      </c>
      <c r="B940" s="64" t="s">
        <v>1362</v>
      </c>
      <c r="C940" s="64" t="s">
        <v>1486</v>
      </c>
      <c r="D940" s="64" t="s">
        <v>1490</v>
      </c>
      <c r="E940" s="64">
        <v>32.67</v>
      </c>
      <c r="F940" s="64">
        <v>400</v>
      </c>
      <c r="G940" s="64" t="s">
        <v>212</v>
      </c>
    </row>
    <row r="941" spans="1:7">
      <c r="A941" s="64" t="s">
        <v>1473</v>
      </c>
      <c r="B941" s="64" t="s">
        <v>1362</v>
      </c>
      <c r="C941" s="64" t="s">
        <v>1486</v>
      </c>
      <c r="D941" s="64" t="s">
        <v>1490</v>
      </c>
      <c r="E941" s="64">
        <v>32.869999999999997</v>
      </c>
      <c r="F941" s="64">
        <v>400</v>
      </c>
      <c r="G941" s="64" t="s">
        <v>212</v>
      </c>
    </row>
    <row r="942" spans="1:7">
      <c r="A942" s="64" t="s">
        <v>1460</v>
      </c>
      <c r="B942" s="64" t="s">
        <v>1362</v>
      </c>
      <c r="C942" s="64" t="s">
        <v>1486</v>
      </c>
      <c r="D942" s="64" t="s">
        <v>1489</v>
      </c>
      <c r="E942" s="64">
        <v>36.799999999999997</v>
      </c>
      <c r="F942" s="64">
        <v>40</v>
      </c>
      <c r="G942" s="64" t="s">
        <v>212</v>
      </c>
    </row>
    <row r="943" spans="1:7">
      <c r="A943" s="64" t="s">
        <v>1462</v>
      </c>
      <c r="B943" s="64" t="s">
        <v>1362</v>
      </c>
      <c r="C943" s="64" t="s">
        <v>1486</v>
      </c>
      <c r="D943" s="64" t="s">
        <v>1489</v>
      </c>
      <c r="E943" s="64">
        <v>36.18</v>
      </c>
      <c r="F943" s="64">
        <v>40</v>
      </c>
      <c r="G943" s="64" t="s">
        <v>212</v>
      </c>
    </row>
    <row r="944" spans="1:7">
      <c r="A944" s="64" t="s">
        <v>1485</v>
      </c>
      <c r="B944" s="64" t="s">
        <v>1362</v>
      </c>
      <c r="C944" s="64" t="s">
        <v>1486</v>
      </c>
      <c r="D944" s="64" t="s">
        <v>1487</v>
      </c>
      <c r="E944" s="64">
        <v>36.119999999999997</v>
      </c>
      <c r="F944" s="64">
        <v>4</v>
      </c>
      <c r="G944" s="64" t="s">
        <v>212</v>
      </c>
    </row>
    <row r="945" spans="1:7">
      <c r="A945" s="64" t="s">
        <v>1488</v>
      </c>
      <c r="B945" s="64" t="s">
        <v>1362</v>
      </c>
      <c r="C945" s="64" t="s">
        <v>1486</v>
      </c>
      <c r="D945" s="64" t="s">
        <v>1487</v>
      </c>
      <c r="E945" s="64" t="s">
        <v>311</v>
      </c>
      <c r="F945" s="64">
        <v>4</v>
      </c>
      <c r="G945" s="64" t="s">
        <v>212</v>
      </c>
    </row>
    <row r="946" spans="1:7">
      <c r="A946" s="64" t="s">
        <v>1545</v>
      </c>
      <c r="B946" s="64" t="s">
        <v>1362</v>
      </c>
      <c r="C946" s="64" t="s">
        <v>1363</v>
      </c>
      <c r="D946" s="64" t="s">
        <v>1646</v>
      </c>
      <c r="E946" s="64" t="s">
        <v>311</v>
      </c>
      <c r="F946" s="64" t="s">
        <v>311</v>
      </c>
      <c r="G946" s="64" t="s">
        <v>1647</v>
      </c>
    </row>
    <row r="947" spans="1:7">
      <c r="A947" s="64" t="s">
        <v>1546</v>
      </c>
      <c r="B947" s="64" t="s">
        <v>1362</v>
      </c>
      <c r="C947" s="64" t="s">
        <v>1363</v>
      </c>
      <c r="D947" s="64" t="s">
        <v>1646</v>
      </c>
      <c r="E947" s="64" t="s">
        <v>311</v>
      </c>
      <c r="F947" s="64" t="s">
        <v>311</v>
      </c>
      <c r="G947" s="64" t="s">
        <v>1647</v>
      </c>
    </row>
    <row r="948" spans="1:7">
      <c r="A948" s="64" t="s">
        <v>1381</v>
      </c>
      <c r="B948" s="64" t="s">
        <v>1362</v>
      </c>
      <c r="C948" s="64" t="s">
        <v>1363</v>
      </c>
      <c r="D948" s="64" t="s">
        <v>1500</v>
      </c>
      <c r="E948" s="64" t="s">
        <v>311</v>
      </c>
      <c r="F948" s="64" t="s">
        <v>311</v>
      </c>
      <c r="G948" s="64" t="s">
        <v>1647</v>
      </c>
    </row>
    <row r="949" spans="1:7">
      <c r="A949" s="64" t="s">
        <v>1382</v>
      </c>
      <c r="B949" s="64" t="s">
        <v>1362</v>
      </c>
      <c r="C949" s="64" t="s">
        <v>1363</v>
      </c>
      <c r="D949" s="64" t="s">
        <v>1500</v>
      </c>
      <c r="E949" s="64" t="s">
        <v>311</v>
      </c>
      <c r="F949" s="64" t="s">
        <v>311</v>
      </c>
      <c r="G949" s="64" t="s">
        <v>1647</v>
      </c>
    </row>
    <row r="950" spans="1:7">
      <c r="A950" s="64" t="s">
        <v>1510</v>
      </c>
      <c r="B950" s="64" t="s">
        <v>1362</v>
      </c>
      <c r="C950" s="64" t="s">
        <v>1363</v>
      </c>
      <c r="D950" s="64" t="s">
        <v>1500</v>
      </c>
      <c r="E950" s="64">
        <v>30.19</v>
      </c>
      <c r="F950" s="64">
        <v>3470.239</v>
      </c>
      <c r="G950" s="64" t="s">
        <v>1647</v>
      </c>
    </row>
    <row r="951" spans="1:7">
      <c r="A951" s="64" t="s">
        <v>1512</v>
      </c>
      <c r="B951" s="64" t="s">
        <v>1362</v>
      </c>
      <c r="C951" s="64" t="s">
        <v>1363</v>
      </c>
      <c r="D951" s="64" t="s">
        <v>1500</v>
      </c>
      <c r="E951" s="64" t="s">
        <v>311</v>
      </c>
      <c r="F951" s="64" t="s">
        <v>311</v>
      </c>
      <c r="G951" s="64" t="s">
        <v>1647</v>
      </c>
    </row>
    <row r="952" spans="1:7">
      <c r="A952" s="64" t="s">
        <v>1485</v>
      </c>
      <c r="B952" s="64" t="s">
        <v>1362</v>
      </c>
      <c r="C952" s="64" t="s">
        <v>1486</v>
      </c>
      <c r="D952" s="64" t="s">
        <v>1487</v>
      </c>
      <c r="E952" s="64">
        <v>36.119999999999997</v>
      </c>
      <c r="F952" s="64">
        <v>4</v>
      </c>
      <c r="G952" s="64" t="s">
        <v>1647</v>
      </c>
    </row>
    <row r="953" spans="1:7">
      <c r="A953" s="64" t="s">
        <v>1488</v>
      </c>
      <c r="B953" s="64" t="s">
        <v>1362</v>
      </c>
      <c r="C953" s="64" t="s">
        <v>1486</v>
      </c>
      <c r="D953" s="64" t="s">
        <v>1487</v>
      </c>
      <c r="E953" s="64" t="s">
        <v>311</v>
      </c>
      <c r="F953" s="64">
        <v>4</v>
      </c>
      <c r="G953" s="64" t="s">
        <v>1647</v>
      </c>
    </row>
    <row r="954" spans="1:7">
      <c r="A954" s="64" t="s">
        <v>1460</v>
      </c>
      <c r="B954" s="64" t="s">
        <v>1362</v>
      </c>
      <c r="C954" s="64" t="s">
        <v>1486</v>
      </c>
      <c r="D954" s="64" t="s">
        <v>1489</v>
      </c>
      <c r="E954" s="64">
        <v>36.799999999999997</v>
      </c>
      <c r="F954" s="64">
        <v>40</v>
      </c>
      <c r="G954" s="64" t="s">
        <v>1647</v>
      </c>
    </row>
    <row r="955" spans="1:7">
      <c r="A955" s="64" t="s">
        <v>1462</v>
      </c>
      <c r="B955" s="64" t="s">
        <v>1362</v>
      </c>
      <c r="C955" s="64" t="s">
        <v>1486</v>
      </c>
      <c r="D955" s="64" t="s">
        <v>1489</v>
      </c>
      <c r="E955" s="64">
        <v>36.18</v>
      </c>
      <c r="F955" s="64">
        <v>40</v>
      </c>
      <c r="G955" s="64" t="s">
        <v>1647</v>
      </c>
    </row>
    <row r="956" spans="1:7">
      <c r="A956" s="64" t="s">
        <v>1471</v>
      </c>
      <c r="B956" s="64" t="s">
        <v>1362</v>
      </c>
      <c r="C956" s="64" t="s">
        <v>1486</v>
      </c>
      <c r="D956" s="64" t="s">
        <v>1490</v>
      </c>
      <c r="E956" s="64">
        <v>32.67</v>
      </c>
      <c r="F956" s="64">
        <v>400</v>
      </c>
      <c r="G956" s="64" t="s">
        <v>1647</v>
      </c>
    </row>
    <row r="957" spans="1:7">
      <c r="A957" s="64" t="s">
        <v>1473</v>
      </c>
      <c r="B957" s="64" t="s">
        <v>1362</v>
      </c>
      <c r="C957" s="64" t="s">
        <v>1486</v>
      </c>
      <c r="D957" s="64" t="s">
        <v>1490</v>
      </c>
      <c r="E957" s="64">
        <v>32.869999999999997</v>
      </c>
      <c r="F957" s="64">
        <v>400</v>
      </c>
      <c r="G957" s="64" t="s">
        <v>1647</v>
      </c>
    </row>
    <row r="958" spans="1:7">
      <c r="A958" s="64" t="s">
        <v>1491</v>
      </c>
      <c r="B958" s="64" t="s">
        <v>1362</v>
      </c>
      <c r="C958" s="64" t="s">
        <v>1486</v>
      </c>
      <c r="D958" s="64" t="s">
        <v>1492</v>
      </c>
      <c r="E958" s="64">
        <v>30</v>
      </c>
      <c r="F958" s="64">
        <v>4000</v>
      </c>
      <c r="G958" s="64" t="s">
        <v>1647</v>
      </c>
    </row>
    <row r="959" spans="1:7">
      <c r="A959" s="64" t="s">
        <v>1493</v>
      </c>
      <c r="B959" s="64" t="s">
        <v>1362</v>
      </c>
      <c r="C959" s="64" t="s">
        <v>1486</v>
      </c>
      <c r="D959" s="64" t="s">
        <v>1492</v>
      </c>
      <c r="E959" s="64">
        <v>30.53</v>
      </c>
      <c r="F959" s="64">
        <v>4000</v>
      </c>
      <c r="G959" s="64" t="s">
        <v>1647</v>
      </c>
    </row>
    <row r="960" spans="1:7">
      <c r="A960" s="64" t="s">
        <v>1494</v>
      </c>
      <c r="B960" s="64" t="s">
        <v>1362</v>
      </c>
      <c r="C960" s="64" t="s">
        <v>1486</v>
      </c>
      <c r="D960" s="64" t="s">
        <v>1495</v>
      </c>
      <c r="E960" s="64">
        <v>26.56</v>
      </c>
      <c r="F960" s="64">
        <v>40000</v>
      </c>
      <c r="G960" s="64" t="s">
        <v>1647</v>
      </c>
    </row>
    <row r="961" spans="1:7">
      <c r="A961" s="64" t="s">
        <v>1383</v>
      </c>
      <c r="B961" s="64" t="s">
        <v>1362</v>
      </c>
      <c r="C961" s="64" t="s">
        <v>1486</v>
      </c>
      <c r="D961" s="64" t="s">
        <v>1495</v>
      </c>
      <c r="E961" s="64">
        <v>27.17</v>
      </c>
      <c r="F961" s="64">
        <v>40000</v>
      </c>
      <c r="G961" s="64" t="s">
        <v>1647</v>
      </c>
    </row>
    <row r="962" spans="1:7">
      <c r="A962" s="64" t="s">
        <v>1367</v>
      </c>
      <c r="B962" s="64" t="s">
        <v>1362</v>
      </c>
      <c r="C962" s="64" t="s">
        <v>1363</v>
      </c>
      <c r="D962" s="64" t="s">
        <v>1484</v>
      </c>
      <c r="E962" s="64" t="s">
        <v>311</v>
      </c>
      <c r="F962" s="64" t="s">
        <v>311</v>
      </c>
      <c r="G962" s="64" t="s">
        <v>1648</v>
      </c>
    </row>
    <row r="963" spans="1:7">
      <c r="A963" s="64" t="s">
        <v>1369</v>
      </c>
      <c r="B963" s="64" t="s">
        <v>1362</v>
      </c>
      <c r="C963" s="64" t="s">
        <v>1363</v>
      </c>
      <c r="D963" s="64" t="s">
        <v>1484</v>
      </c>
      <c r="E963" s="64" t="s">
        <v>311</v>
      </c>
      <c r="F963" s="64" t="s">
        <v>311</v>
      </c>
      <c r="G963" s="64" t="s">
        <v>1648</v>
      </c>
    </row>
    <row r="964" spans="1:7">
      <c r="A964" s="64" t="s">
        <v>1361</v>
      </c>
      <c r="B964" s="64" t="s">
        <v>1362</v>
      </c>
      <c r="C964" s="64" t="s">
        <v>1363</v>
      </c>
      <c r="D964" s="64" t="s">
        <v>1482</v>
      </c>
      <c r="E964" s="64" t="s">
        <v>311</v>
      </c>
      <c r="F964" s="64" t="s">
        <v>311</v>
      </c>
      <c r="G964" s="64" t="s">
        <v>1648</v>
      </c>
    </row>
    <row r="965" spans="1:7">
      <c r="A965" s="64" t="s">
        <v>1366</v>
      </c>
      <c r="B965" s="64" t="s">
        <v>1362</v>
      </c>
      <c r="C965" s="64" t="s">
        <v>1363</v>
      </c>
      <c r="D965" s="64" t="s">
        <v>1482</v>
      </c>
      <c r="E965" s="64" t="s">
        <v>311</v>
      </c>
      <c r="F965" s="64" t="s">
        <v>311</v>
      </c>
      <c r="G965" s="64" t="s">
        <v>1648</v>
      </c>
    </row>
    <row r="966" spans="1:7">
      <c r="A966" s="64" t="s">
        <v>1494</v>
      </c>
      <c r="B966" s="64" t="s">
        <v>1362</v>
      </c>
      <c r="C966" s="64" t="s">
        <v>1486</v>
      </c>
      <c r="D966" s="64" t="s">
        <v>1495</v>
      </c>
      <c r="E966" s="64">
        <v>27.75</v>
      </c>
      <c r="F966" s="64">
        <v>40000</v>
      </c>
      <c r="G966" s="64" t="s">
        <v>1648</v>
      </c>
    </row>
    <row r="967" spans="1:7">
      <c r="A967" s="64" t="s">
        <v>1383</v>
      </c>
      <c r="B967" s="64" t="s">
        <v>1362</v>
      </c>
      <c r="C967" s="64" t="s">
        <v>1486</v>
      </c>
      <c r="D967" s="64" t="s">
        <v>1495</v>
      </c>
      <c r="E967" s="64">
        <v>27.52</v>
      </c>
      <c r="F967" s="64">
        <v>40000</v>
      </c>
      <c r="G967" s="64" t="s">
        <v>1648</v>
      </c>
    </row>
    <row r="968" spans="1:7">
      <c r="A968" s="64" t="s">
        <v>1491</v>
      </c>
      <c r="B968" s="64" t="s">
        <v>1362</v>
      </c>
      <c r="C968" s="64" t="s">
        <v>1486</v>
      </c>
      <c r="D968" s="64" t="s">
        <v>1492</v>
      </c>
      <c r="E968" s="64">
        <v>30.76</v>
      </c>
      <c r="F968" s="64">
        <v>4000</v>
      </c>
      <c r="G968" s="64" t="s">
        <v>1648</v>
      </c>
    </row>
    <row r="969" spans="1:7">
      <c r="A969" s="64" t="s">
        <v>1493</v>
      </c>
      <c r="B969" s="64" t="s">
        <v>1362</v>
      </c>
      <c r="C969" s="64" t="s">
        <v>1486</v>
      </c>
      <c r="D969" s="64" t="s">
        <v>1492</v>
      </c>
      <c r="E969" s="64">
        <v>31.13</v>
      </c>
      <c r="F969" s="64">
        <v>4000</v>
      </c>
      <c r="G969" s="64" t="s">
        <v>1648</v>
      </c>
    </row>
    <row r="970" spans="1:7">
      <c r="A970" s="64" t="s">
        <v>1471</v>
      </c>
      <c r="B970" s="64" t="s">
        <v>1362</v>
      </c>
      <c r="C970" s="64" t="s">
        <v>1486</v>
      </c>
      <c r="D970" s="64" t="s">
        <v>1490</v>
      </c>
      <c r="E970" s="64">
        <v>34.450000000000003</v>
      </c>
      <c r="F970" s="64">
        <v>400</v>
      </c>
      <c r="G970" s="64" t="s">
        <v>1648</v>
      </c>
    </row>
    <row r="971" spans="1:7">
      <c r="A971" s="64" t="s">
        <v>1473</v>
      </c>
      <c r="B971" s="64" t="s">
        <v>1362</v>
      </c>
      <c r="C971" s="64" t="s">
        <v>1486</v>
      </c>
      <c r="D971" s="64" t="s">
        <v>1490</v>
      </c>
      <c r="E971" s="64">
        <v>35.15</v>
      </c>
      <c r="F971" s="64">
        <v>400</v>
      </c>
      <c r="G971" s="64" t="s">
        <v>1648</v>
      </c>
    </row>
    <row r="972" spans="1:7">
      <c r="A972" s="64" t="s">
        <v>1460</v>
      </c>
      <c r="B972" s="64" t="s">
        <v>1362</v>
      </c>
      <c r="C972" s="64" t="s">
        <v>1486</v>
      </c>
      <c r="D972" s="64" t="s">
        <v>1489</v>
      </c>
      <c r="E972" s="64" t="s">
        <v>311</v>
      </c>
      <c r="F972" s="64">
        <v>40</v>
      </c>
      <c r="G972" s="64" t="s">
        <v>1648</v>
      </c>
    </row>
    <row r="973" spans="1:7">
      <c r="A973" s="64" t="s">
        <v>1462</v>
      </c>
      <c r="B973" s="64" t="s">
        <v>1362</v>
      </c>
      <c r="C973" s="64" t="s">
        <v>1486</v>
      </c>
      <c r="D973" s="64" t="s">
        <v>1489</v>
      </c>
      <c r="E973" s="64" t="s">
        <v>311</v>
      </c>
      <c r="F973" s="64">
        <v>40</v>
      </c>
      <c r="G973" s="64" t="s">
        <v>1648</v>
      </c>
    </row>
    <row r="974" spans="1:7">
      <c r="A974" s="64" t="s">
        <v>1485</v>
      </c>
      <c r="B974" s="64" t="s">
        <v>1362</v>
      </c>
      <c r="C974" s="64" t="s">
        <v>1486</v>
      </c>
      <c r="D974" s="64" t="s">
        <v>1487</v>
      </c>
      <c r="E974" s="64">
        <v>38.29</v>
      </c>
      <c r="F974" s="64">
        <v>4</v>
      </c>
      <c r="G974" s="64" t="s">
        <v>1648</v>
      </c>
    </row>
    <row r="975" spans="1:7">
      <c r="A975" s="64" t="s">
        <v>1488</v>
      </c>
      <c r="B975" s="64" t="s">
        <v>1362</v>
      </c>
      <c r="C975" s="64" t="s">
        <v>1486</v>
      </c>
      <c r="D975" s="64" t="s">
        <v>1487</v>
      </c>
      <c r="E975" s="64" t="s">
        <v>311</v>
      </c>
      <c r="F975" s="64">
        <v>4</v>
      </c>
      <c r="G975" s="64" t="s">
        <v>1648</v>
      </c>
    </row>
    <row r="976" spans="1:7">
      <c r="A976" s="64" t="s">
        <v>1361</v>
      </c>
      <c r="B976" s="64" t="s">
        <v>1362</v>
      </c>
      <c r="C976" s="64" t="s">
        <v>1363</v>
      </c>
      <c r="D976" s="64" t="s">
        <v>1482</v>
      </c>
      <c r="E976" s="64" t="s">
        <v>311</v>
      </c>
      <c r="F976" s="64" t="s">
        <v>311</v>
      </c>
      <c r="G976" s="64" t="s">
        <v>211</v>
      </c>
    </row>
    <row r="977" spans="1:7">
      <c r="A977" s="64" t="s">
        <v>1366</v>
      </c>
      <c r="B977" s="64" t="s">
        <v>1362</v>
      </c>
      <c r="C977" s="64" t="s">
        <v>1363</v>
      </c>
      <c r="D977" s="64" t="s">
        <v>1482</v>
      </c>
      <c r="E977" s="64" t="s">
        <v>311</v>
      </c>
      <c r="F977" s="64" t="s">
        <v>311</v>
      </c>
      <c r="G977" s="64" t="s">
        <v>211</v>
      </c>
    </row>
    <row r="978" spans="1:7">
      <c r="A978" s="64" t="s">
        <v>1367</v>
      </c>
      <c r="B978" s="64" t="s">
        <v>1362</v>
      </c>
      <c r="C978" s="64" t="s">
        <v>1363</v>
      </c>
      <c r="D978" s="64" t="s">
        <v>1484</v>
      </c>
      <c r="E978" s="64" t="s">
        <v>311</v>
      </c>
      <c r="F978" s="64" t="s">
        <v>311</v>
      </c>
      <c r="G978" s="64" t="s">
        <v>211</v>
      </c>
    </row>
    <row r="979" spans="1:7">
      <c r="A979" s="64" t="s">
        <v>1369</v>
      </c>
      <c r="B979" s="64" t="s">
        <v>1362</v>
      </c>
      <c r="C979" s="64" t="s">
        <v>1363</v>
      </c>
      <c r="D979" s="64" t="s">
        <v>1484</v>
      </c>
      <c r="E979" s="64" t="s">
        <v>311</v>
      </c>
      <c r="F979" s="64" t="s">
        <v>311</v>
      </c>
      <c r="G979" s="64" t="s">
        <v>211</v>
      </c>
    </row>
    <row r="980" spans="1:7">
      <c r="A980" s="64" t="s">
        <v>1485</v>
      </c>
      <c r="B980" s="64" t="s">
        <v>1362</v>
      </c>
      <c r="C980" s="64" t="s">
        <v>1486</v>
      </c>
      <c r="D980" s="64" t="s">
        <v>1487</v>
      </c>
      <c r="E980" s="64">
        <v>38.292140000000003</v>
      </c>
      <c r="F980" s="64">
        <v>4</v>
      </c>
      <c r="G980" s="64" t="s">
        <v>211</v>
      </c>
    </row>
    <row r="981" spans="1:7">
      <c r="A981" s="64" t="s">
        <v>1488</v>
      </c>
      <c r="B981" s="64" t="s">
        <v>1362</v>
      </c>
      <c r="C981" s="64" t="s">
        <v>1486</v>
      </c>
      <c r="D981" s="64" t="s">
        <v>1487</v>
      </c>
      <c r="E981" s="64" t="s">
        <v>311</v>
      </c>
      <c r="F981" s="64">
        <v>4</v>
      </c>
      <c r="G981" s="64" t="s">
        <v>211</v>
      </c>
    </row>
    <row r="982" spans="1:7">
      <c r="A982" s="64" t="s">
        <v>1460</v>
      </c>
      <c r="B982" s="64" t="s">
        <v>1362</v>
      </c>
      <c r="C982" s="64" t="s">
        <v>1486</v>
      </c>
      <c r="D982" s="64" t="s">
        <v>1489</v>
      </c>
      <c r="E982" s="64" t="s">
        <v>311</v>
      </c>
      <c r="F982" s="64">
        <v>40</v>
      </c>
      <c r="G982" s="64" t="s">
        <v>211</v>
      </c>
    </row>
    <row r="983" spans="1:7">
      <c r="A983" s="64" t="s">
        <v>1462</v>
      </c>
      <c r="B983" s="64" t="s">
        <v>1362</v>
      </c>
      <c r="C983" s="64" t="s">
        <v>1486</v>
      </c>
      <c r="D983" s="64" t="s">
        <v>1489</v>
      </c>
      <c r="E983" s="64" t="s">
        <v>311</v>
      </c>
      <c r="F983" s="64">
        <v>40</v>
      </c>
      <c r="G983" s="64" t="s">
        <v>211</v>
      </c>
    </row>
    <row r="984" spans="1:7">
      <c r="A984" s="64" t="s">
        <v>1471</v>
      </c>
      <c r="B984" s="64" t="s">
        <v>1362</v>
      </c>
      <c r="C984" s="64" t="s">
        <v>1486</v>
      </c>
      <c r="D984" s="64" t="s">
        <v>1490</v>
      </c>
      <c r="E984" s="64">
        <v>34.45147</v>
      </c>
      <c r="F984" s="64">
        <v>400</v>
      </c>
      <c r="G984" s="64" t="s">
        <v>211</v>
      </c>
    </row>
    <row r="985" spans="1:7">
      <c r="A985" s="64" t="s">
        <v>1473</v>
      </c>
      <c r="B985" s="64" t="s">
        <v>1362</v>
      </c>
      <c r="C985" s="64" t="s">
        <v>1486</v>
      </c>
      <c r="D985" s="64" t="s">
        <v>1490</v>
      </c>
      <c r="E985" s="64">
        <v>35.151960000000003</v>
      </c>
      <c r="F985" s="64">
        <v>400</v>
      </c>
      <c r="G985" s="64" t="s">
        <v>211</v>
      </c>
    </row>
    <row r="986" spans="1:7">
      <c r="A986" s="64" t="s">
        <v>1491</v>
      </c>
      <c r="B986" s="64" t="s">
        <v>1362</v>
      </c>
      <c r="C986" s="64" t="s">
        <v>1486</v>
      </c>
      <c r="D986" s="64" t="s">
        <v>1492</v>
      </c>
      <c r="E986" s="64">
        <v>30.755849999999999</v>
      </c>
      <c r="F986" s="64">
        <v>4000</v>
      </c>
      <c r="G986" s="64" t="s">
        <v>211</v>
      </c>
    </row>
    <row r="987" spans="1:7">
      <c r="A987" s="64" t="s">
        <v>1493</v>
      </c>
      <c r="B987" s="64" t="s">
        <v>1362</v>
      </c>
      <c r="C987" s="64" t="s">
        <v>1486</v>
      </c>
      <c r="D987" s="64" t="s">
        <v>1492</v>
      </c>
      <c r="E987" s="64">
        <v>31.127079999999999</v>
      </c>
      <c r="F987" s="64">
        <v>4000</v>
      </c>
      <c r="G987" s="64" t="s">
        <v>211</v>
      </c>
    </row>
    <row r="988" spans="1:7">
      <c r="A988" s="64" t="s">
        <v>1494</v>
      </c>
      <c r="B988" s="64" t="s">
        <v>1362</v>
      </c>
      <c r="C988" s="64" t="s">
        <v>1486</v>
      </c>
      <c r="D988" s="64" t="s">
        <v>1495</v>
      </c>
      <c r="E988" s="64">
        <v>27.753910000000001</v>
      </c>
      <c r="F988" s="64">
        <v>40000</v>
      </c>
      <c r="G988" s="64" t="s">
        <v>211</v>
      </c>
    </row>
    <row r="989" spans="1:7">
      <c r="A989" s="64" t="s">
        <v>1383</v>
      </c>
      <c r="B989" s="64" t="s">
        <v>1362</v>
      </c>
      <c r="C989" s="64" t="s">
        <v>1486</v>
      </c>
      <c r="D989" s="64" t="s">
        <v>1495</v>
      </c>
      <c r="E989" s="64">
        <v>27.524809999999999</v>
      </c>
      <c r="F989" s="64">
        <v>40000</v>
      </c>
      <c r="G989" s="64" t="s">
        <v>211</v>
      </c>
    </row>
    <row r="990" spans="1:7">
      <c r="A990" s="64" t="s">
        <v>1361</v>
      </c>
      <c r="B990" s="64" t="s">
        <v>1362</v>
      </c>
      <c r="C990" s="64" t="s">
        <v>1363</v>
      </c>
      <c r="D990" s="64" t="s">
        <v>1649</v>
      </c>
      <c r="E990" s="64" t="s">
        <v>311</v>
      </c>
      <c r="F990" s="64" t="s">
        <v>311</v>
      </c>
      <c r="G990" s="64" t="s">
        <v>1650</v>
      </c>
    </row>
    <row r="991" spans="1:7">
      <c r="A991" s="64" t="s">
        <v>1366</v>
      </c>
      <c r="B991" s="64" t="s">
        <v>1362</v>
      </c>
      <c r="C991" s="64" t="s">
        <v>1363</v>
      </c>
      <c r="D991" s="64" t="s">
        <v>1649</v>
      </c>
      <c r="E991" s="64" t="s">
        <v>311</v>
      </c>
      <c r="F991" s="64" t="s">
        <v>311</v>
      </c>
      <c r="G991" s="64" t="s">
        <v>1650</v>
      </c>
    </row>
    <row r="992" spans="1:7">
      <c r="A992" s="64" t="s">
        <v>1367</v>
      </c>
      <c r="B992" s="64" t="s">
        <v>1362</v>
      </c>
      <c r="C992" s="64" t="s">
        <v>1363</v>
      </c>
      <c r="D992" s="64" t="s">
        <v>1651</v>
      </c>
      <c r="E992" s="64" t="s">
        <v>311</v>
      </c>
      <c r="F992" s="64" t="s">
        <v>311</v>
      </c>
      <c r="G992" s="64" t="s">
        <v>1650</v>
      </c>
    </row>
    <row r="993" spans="1:7">
      <c r="A993" s="64" t="s">
        <v>1369</v>
      </c>
      <c r="B993" s="64" t="s">
        <v>1362</v>
      </c>
      <c r="C993" s="64" t="s">
        <v>1363</v>
      </c>
      <c r="D993" s="64" t="s">
        <v>1651</v>
      </c>
      <c r="E993" s="64" t="s">
        <v>311</v>
      </c>
      <c r="F993" s="64" t="s">
        <v>311</v>
      </c>
      <c r="G993" s="64" t="s">
        <v>1650</v>
      </c>
    </row>
    <row r="994" spans="1:7">
      <c r="A994" s="64" t="s">
        <v>1494</v>
      </c>
      <c r="B994" s="64" t="s">
        <v>1362</v>
      </c>
      <c r="C994" s="64" t="s">
        <v>1371</v>
      </c>
      <c r="D994" s="64" t="s">
        <v>1652</v>
      </c>
      <c r="E994" s="64">
        <v>23.17</v>
      </c>
      <c r="F994" s="64" t="s">
        <v>311</v>
      </c>
      <c r="G994" s="64" t="s">
        <v>1650</v>
      </c>
    </row>
    <row r="995" spans="1:7">
      <c r="A995" s="64" t="s">
        <v>1383</v>
      </c>
      <c r="B995" s="64" t="s">
        <v>1362</v>
      </c>
      <c r="C995" s="64" t="s">
        <v>1371</v>
      </c>
      <c r="D995" s="64" t="s">
        <v>1652</v>
      </c>
      <c r="E995" s="64" t="s">
        <v>311</v>
      </c>
      <c r="F995" s="64" t="s">
        <v>311</v>
      </c>
      <c r="G995" s="64" t="s">
        <v>1650</v>
      </c>
    </row>
    <row r="996" spans="1:7">
      <c r="A996" s="64" t="s">
        <v>1361</v>
      </c>
      <c r="B996" s="64" t="s">
        <v>1362</v>
      </c>
      <c r="C996" s="64" t="s">
        <v>1363</v>
      </c>
      <c r="D996" s="64" t="s">
        <v>1482</v>
      </c>
      <c r="E996" s="64" t="s">
        <v>311</v>
      </c>
      <c r="F996" s="64" t="s">
        <v>311</v>
      </c>
      <c r="G996" s="64" t="s">
        <v>1112</v>
      </c>
    </row>
    <row r="997" spans="1:7">
      <c r="A997" s="64" t="s">
        <v>1366</v>
      </c>
      <c r="B997" s="64" t="s">
        <v>1362</v>
      </c>
      <c r="C997" s="64" t="s">
        <v>1363</v>
      </c>
      <c r="D997" s="64" t="s">
        <v>1482</v>
      </c>
      <c r="E997" s="64" t="s">
        <v>311</v>
      </c>
      <c r="F997" s="64" t="s">
        <v>311</v>
      </c>
      <c r="G997" s="64" t="s">
        <v>1112</v>
      </c>
    </row>
    <row r="998" spans="1:7">
      <c r="A998" s="64" t="s">
        <v>1367</v>
      </c>
      <c r="B998" s="64" t="s">
        <v>1362</v>
      </c>
      <c r="C998" s="64" t="s">
        <v>1363</v>
      </c>
      <c r="D998" s="64" t="s">
        <v>1484</v>
      </c>
      <c r="E998" s="64" t="s">
        <v>311</v>
      </c>
      <c r="F998" s="64" t="s">
        <v>311</v>
      </c>
      <c r="G998" s="64" t="s">
        <v>1112</v>
      </c>
    </row>
    <row r="999" spans="1:7">
      <c r="A999" s="64" t="s">
        <v>1369</v>
      </c>
      <c r="B999" s="64" t="s">
        <v>1362</v>
      </c>
      <c r="C999" s="64" t="s">
        <v>1363</v>
      </c>
      <c r="D999" s="64" t="s">
        <v>1484</v>
      </c>
      <c r="E999" s="64" t="s">
        <v>311</v>
      </c>
      <c r="F999" s="64" t="s">
        <v>311</v>
      </c>
      <c r="G999" s="64" t="s">
        <v>1112</v>
      </c>
    </row>
    <row r="1000" spans="1:7">
      <c r="A1000" s="64" t="s">
        <v>1565</v>
      </c>
      <c r="B1000" s="64" t="s">
        <v>1362</v>
      </c>
      <c r="C1000" s="64" t="s">
        <v>1486</v>
      </c>
      <c r="D1000" s="64" t="s">
        <v>1653</v>
      </c>
      <c r="E1000" s="64">
        <v>39.25</v>
      </c>
      <c r="F1000" s="64">
        <v>10</v>
      </c>
      <c r="G1000" s="64" t="s">
        <v>1112</v>
      </c>
    </row>
    <row r="1001" spans="1:7">
      <c r="A1001" s="64" t="s">
        <v>1567</v>
      </c>
      <c r="B1001" s="64" t="s">
        <v>1362</v>
      </c>
      <c r="C1001" s="64" t="s">
        <v>1486</v>
      </c>
      <c r="D1001" s="64" t="s">
        <v>1653</v>
      </c>
      <c r="E1001" s="64">
        <v>37.700000000000003</v>
      </c>
      <c r="F1001" s="64">
        <v>10</v>
      </c>
      <c r="G1001" s="64" t="s">
        <v>1112</v>
      </c>
    </row>
    <row r="1002" spans="1:7">
      <c r="A1002" s="64" t="s">
        <v>1551</v>
      </c>
      <c r="B1002" s="64" t="s">
        <v>1362</v>
      </c>
      <c r="C1002" s="64" t="s">
        <v>1486</v>
      </c>
      <c r="D1002" s="64" t="s">
        <v>1487</v>
      </c>
      <c r="E1002" s="64">
        <v>36.85</v>
      </c>
      <c r="F1002" s="64">
        <v>20</v>
      </c>
      <c r="G1002" s="64" t="s">
        <v>1112</v>
      </c>
    </row>
    <row r="1003" spans="1:7">
      <c r="A1003" s="64" t="s">
        <v>1554</v>
      </c>
      <c r="B1003" s="64" t="s">
        <v>1362</v>
      </c>
      <c r="C1003" s="64" t="s">
        <v>1486</v>
      </c>
      <c r="D1003" s="64" t="s">
        <v>1487</v>
      </c>
      <c r="E1003" s="64">
        <v>36.43</v>
      </c>
      <c r="F1003" s="64">
        <v>20</v>
      </c>
      <c r="G1003" s="64" t="s">
        <v>1112</v>
      </c>
    </row>
    <row r="1004" spans="1:7">
      <c r="A1004" s="64" t="s">
        <v>1505</v>
      </c>
      <c r="B1004" s="64" t="s">
        <v>1362</v>
      </c>
      <c r="C1004" s="64" t="s">
        <v>1486</v>
      </c>
      <c r="D1004" s="64" t="s">
        <v>1489</v>
      </c>
      <c r="E1004" s="64">
        <v>32.090000000000003</v>
      </c>
      <c r="F1004" s="64">
        <v>200</v>
      </c>
      <c r="G1004" s="64" t="s">
        <v>1112</v>
      </c>
    </row>
    <row r="1005" spans="1:7">
      <c r="A1005" s="64" t="s">
        <v>1507</v>
      </c>
      <c r="B1005" s="64" t="s">
        <v>1362</v>
      </c>
      <c r="C1005" s="64" t="s">
        <v>1486</v>
      </c>
      <c r="D1005" s="64" t="s">
        <v>1489</v>
      </c>
      <c r="E1005" s="64">
        <v>32.14</v>
      </c>
      <c r="F1005" s="64">
        <v>200</v>
      </c>
      <c r="G1005" s="64" t="s">
        <v>1112</v>
      </c>
    </row>
    <row r="1006" spans="1:7">
      <c r="A1006" s="64" t="s">
        <v>1631</v>
      </c>
      <c r="B1006" s="64" t="s">
        <v>1362</v>
      </c>
      <c r="C1006" s="64" t="s">
        <v>1486</v>
      </c>
      <c r="D1006" s="64" t="s">
        <v>1490</v>
      </c>
      <c r="E1006" s="64">
        <v>28.18</v>
      </c>
      <c r="F1006" s="64">
        <v>2000</v>
      </c>
      <c r="G1006" s="64" t="s">
        <v>1112</v>
      </c>
    </row>
    <row r="1007" spans="1:7">
      <c r="A1007" s="64" t="s">
        <v>1654</v>
      </c>
      <c r="B1007" s="64" t="s">
        <v>1362</v>
      </c>
      <c r="C1007" s="64" t="s">
        <v>1486</v>
      </c>
      <c r="D1007" s="64" t="s">
        <v>1490</v>
      </c>
      <c r="E1007" s="64">
        <v>28.39</v>
      </c>
      <c r="F1007" s="64">
        <v>2000</v>
      </c>
      <c r="G1007" s="64" t="s">
        <v>1112</v>
      </c>
    </row>
    <row r="1008" spans="1:7">
      <c r="A1008" s="64" t="s">
        <v>1548</v>
      </c>
      <c r="B1008" s="64" t="s">
        <v>1362</v>
      </c>
      <c r="C1008" s="64" t="s">
        <v>1486</v>
      </c>
      <c r="D1008" s="64" t="s">
        <v>1492</v>
      </c>
      <c r="E1008" s="64">
        <v>24.56</v>
      </c>
      <c r="F1008" s="64">
        <v>20000</v>
      </c>
      <c r="G1008" s="64" t="s">
        <v>1112</v>
      </c>
    </row>
    <row r="1009" spans="1:7">
      <c r="A1009" s="64" t="s">
        <v>1550</v>
      </c>
      <c r="B1009" s="64" t="s">
        <v>1362</v>
      </c>
      <c r="C1009" s="64" t="s">
        <v>1486</v>
      </c>
      <c r="D1009" s="64" t="s">
        <v>1492</v>
      </c>
      <c r="E1009" s="64">
        <v>24.54</v>
      </c>
      <c r="F1009" s="64">
        <v>20000</v>
      </c>
      <c r="G1009" s="64" t="s">
        <v>1112</v>
      </c>
    </row>
    <row r="1010" spans="1:7">
      <c r="A1010" s="64" t="s">
        <v>1434</v>
      </c>
      <c r="B1010" s="64" t="s">
        <v>1362</v>
      </c>
      <c r="C1010" s="64" t="s">
        <v>1486</v>
      </c>
      <c r="D1010" s="64" t="s">
        <v>1495</v>
      </c>
      <c r="E1010" s="64">
        <v>21.05</v>
      </c>
      <c r="F1010" s="231">
        <v>200000</v>
      </c>
      <c r="G1010" s="64" t="s">
        <v>1112</v>
      </c>
    </row>
    <row r="1011" spans="1:7">
      <c r="A1011" s="64" t="s">
        <v>1436</v>
      </c>
      <c r="B1011" s="64" t="s">
        <v>1362</v>
      </c>
      <c r="C1011" s="64" t="s">
        <v>1486</v>
      </c>
      <c r="D1011" s="64" t="s">
        <v>1495</v>
      </c>
      <c r="E1011" s="64">
        <v>21.01</v>
      </c>
      <c r="F1011" s="231">
        <v>200000</v>
      </c>
      <c r="G1011" s="64" t="s">
        <v>1112</v>
      </c>
    </row>
    <row r="1012" spans="1:7">
      <c r="A1012" s="64" t="s">
        <v>1361</v>
      </c>
      <c r="B1012" s="64" t="s">
        <v>1362</v>
      </c>
      <c r="C1012" s="64" t="s">
        <v>1363</v>
      </c>
      <c r="D1012" s="64" t="s">
        <v>1482</v>
      </c>
      <c r="E1012" s="64" t="s">
        <v>311</v>
      </c>
      <c r="F1012" s="64" t="s">
        <v>311</v>
      </c>
      <c r="G1012" s="64" t="s">
        <v>214</v>
      </c>
    </row>
    <row r="1013" spans="1:7">
      <c r="A1013" s="64" t="s">
        <v>1366</v>
      </c>
      <c r="B1013" s="64" t="s">
        <v>1362</v>
      </c>
      <c r="C1013" s="64" t="s">
        <v>1363</v>
      </c>
      <c r="D1013" s="64" t="s">
        <v>1482</v>
      </c>
      <c r="E1013" s="64" t="s">
        <v>311</v>
      </c>
      <c r="F1013" s="64" t="s">
        <v>311</v>
      </c>
      <c r="G1013" s="64" t="s">
        <v>214</v>
      </c>
    </row>
    <row r="1014" spans="1:7">
      <c r="A1014" s="64" t="s">
        <v>1367</v>
      </c>
      <c r="B1014" s="64" t="s">
        <v>1362</v>
      </c>
      <c r="C1014" s="64" t="s">
        <v>1363</v>
      </c>
      <c r="D1014" s="64" t="s">
        <v>1484</v>
      </c>
      <c r="E1014" s="64" t="s">
        <v>311</v>
      </c>
      <c r="F1014" s="64" t="s">
        <v>311</v>
      </c>
      <c r="G1014" s="64" t="s">
        <v>214</v>
      </c>
    </row>
    <row r="1015" spans="1:7">
      <c r="A1015" s="64" t="s">
        <v>1369</v>
      </c>
      <c r="B1015" s="64" t="s">
        <v>1362</v>
      </c>
      <c r="C1015" s="64" t="s">
        <v>1363</v>
      </c>
      <c r="D1015" s="64" t="s">
        <v>1484</v>
      </c>
      <c r="E1015" s="64" t="s">
        <v>311</v>
      </c>
      <c r="F1015" s="64" t="s">
        <v>311</v>
      </c>
      <c r="G1015" s="64" t="s">
        <v>214</v>
      </c>
    </row>
    <row r="1016" spans="1:7">
      <c r="A1016" s="64" t="s">
        <v>1398</v>
      </c>
      <c r="B1016" s="64" t="s">
        <v>1362</v>
      </c>
      <c r="C1016" s="64" t="s">
        <v>1363</v>
      </c>
      <c r="D1016" s="64" t="s">
        <v>1561</v>
      </c>
      <c r="E1016" s="64" t="s">
        <v>311</v>
      </c>
      <c r="F1016" s="64" t="s">
        <v>311</v>
      </c>
      <c r="G1016" s="64" t="s">
        <v>214</v>
      </c>
    </row>
    <row r="1017" spans="1:7">
      <c r="A1017" s="64" t="s">
        <v>1400</v>
      </c>
      <c r="B1017" s="64" t="s">
        <v>1362</v>
      </c>
      <c r="C1017" s="64" t="s">
        <v>1363</v>
      </c>
      <c r="D1017" s="64" t="s">
        <v>1561</v>
      </c>
      <c r="E1017" s="64" t="s">
        <v>311</v>
      </c>
      <c r="F1017" s="64" t="s">
        <v>311</v>
      </c>
      <c r="G1017" s="64" t="s">
        <v>214</v>
      </c>
    </row>
    <row r="1018" spans="1:7">
      <c r="A1018" s="64" t="s">
        <v>1401</v>
      </c>
      <c r="B1018" s="64" t="s">
        <v>1362</v>
      </c>
      <c r="C1018" s="64" t="s">
        <v>1363</v>
      </c>
      <c r="D1018" s="64" t="s">
        <v>1562</v>
      </c>
      <c r="E1018" s="64" t="s">
        <v>311</v>
      </c>
      <c r="F1018" s="64" t="s">
        <v>311</v>
      </c>
      <c r="G1018" s="64" t="s">
        <v>214</v>
      </c>
    </row>
    <row r="1019" spans="1:7">
      <c r="A1019" s="64" t="s">
        <v>1403</v>
      </c>
      <c r="B1019" s="64" t="s">
        <v>1362</v>
      </c>
      <c r="C1019" s="64" t="s">
        <v>1363</v>
      </c>
      <c r="D1019" s="64" t="s">
        <v>1562</v>
      </c>
      <c r="E1019" s="64" t="s">
        <v>311</v>
      </c>
      <c r="F1019" s="64" t="s">
        <v>311</v>
      </c>
      <c r="G1019" s="64" t="s">
        <v>214</v>
      </c>
    </row>
    <row r="1020" spans="1:7">
      <c r="A1020" s="64" t="s">
        <v>1404</v>
      </c>
      <c r="B1020" s="64" t="s">
        <v>1362</v>
      </c>
      <c r="C1020" s="64" t="s">
        <v>1363</v>
      </c>
      <c r="D1020" s="64" t="s">
        <v>1655</v>
      </c>
      <c r="E1020" s="64" t="s">
        <v>311</v>
      </c>
      <c r="F1020" s="64" t="s">
        <v>311</v>
      </c>
      <c r="G1020" s="64" t="s">
        <v>214</v>
      </c>
    </row>
    <row r="1021" spans="1:7">
      <c r="A1021" s="64" t="s">
        <v>1406</v>
      </c>
      <c r="B1021" s="64" t="s">
        <v>1362</v>
      </c>
      <c r="C1021" s="64" t="s">
        <v>1363</v>
      </c>
      <c r="D1021" s="64" t="s">
        <v>1655</v>
      </c>
      <c r="E1021" s="64" t="s">
        <v>311</v>
      </c>
      <c r="F1021" s="64" t="s">
        <v>311</v>
      </c>
      <c r="G1021" s="64" t="s">
        <v>214</v>
      </c>
    </row>
    <row r="1022" spans="1:7">
      <c r="A1022" s="64" t="s">
        <v>1407</v>
      </c>
      <c r="B1022" s="64" t="s">
        <v>1362</v>
      </c>
      <c r="C1022" s="64" t="s">
        <v>1363</v>
      </c>
      <c r="D1022" s="64" t="s">
        <v>1656</v>
      </c>
      <c r="E1022" s="64" t="s">
        <v>311</v>
      </c>
      <c r="F1022" s="64" t="s">
        <v>311</v>
      </c>
      <c r="G1022" s="64" t="s">
        <v>214</v>
      </c>
    </row>
    <row r="1023" spans="1:7">
      <c r="A1023" s="64" t="s">
        <v>1409</v>
      </c>
      <c r="B1023" s="64" t="s">
        <v>1362</v>
      </c>
      <c r="C1023" s="64" t="s">
        <v>1363</v>
      </c>
      <c r="D1023" s="64" t="s">
        <v>1656</v>
      </c>
      <c r="E1023" s="64" t="s">
        <v>311</v>
      </c>
      <c r="F1023" s="64" t="s">
        <v>311</v>
      </c>
      <c r="G1023" s="64" t="s">
        <v>214</v>
      </c>
    </row>
    <row r="1024" spans="1:7">
      <c r="A1024" s="64" t="s">
        <v>1378</v>
      </c>
      <c r="B1024" s="64" t="s">
        <v>1362</v>
      </c>
      <c r="C1024" s="64" t="s">
        <v>1486</v>
      </c>
      <c r="D1024" s="64" t="s">
        <v>1653</v>
      </c>
      <c r="E1024" s="64">
        <v>37.451709999999999</v>
      </c>
      <c r="F1024" s="64">
        <v>10</v>
      </c>
      <c r="G1024" s="64" t="s">
        <v>214</v>
      </c>
    </row>
    <row r="1025" spans="1:7">
      <c r="A1025" s="64" t="s">
        <v>1380</v>
      </c>
      <c r="B1025" s="64" t="s">
        <v>1362</v>
      </c>
      <c r="C1025" s="64" t="s">
        <v>1486</v>
      </c>
      <c r="D1025" s="64" t="s">
        <v>1653</v>
      </c>
      <c r="E1025" s="64" t="s">
        <v>311</v>
      </c>
      <c r="F1025" s="64">
        <v>10</v>
      </c>
      <c r="G1025" s="64" t="s">
        <v>214</v>
      </c>
    </row>
    <row r="1026" spans="1:7">
      <c r="A1026" s="64" t="s">
        <v>1471</v>
      </c>
      <c r="B1026" s="64" t="s">
        <v>1362</v>
      </c>
      <c r="C1026" s="64" t="s">
        <v>1486</v>
      </c>
      <c r="D1026" s="64" t="s">
        <v>1487</v>
      </c>
      <c r="E1026" s="64">
        <v>35.089199999999998</v>
      </c>
      <c r="F1026" s="64">
        <v>20</v>
      </c>
      <c r="G1026" s="64" t="s">
        <v>214</v>
      </c>
    </row>
    <row r="1027" spans="1:7">
      <c r="A1027" s="64" t="s">
        <v>1473</v>
      </c>
      <c r="B1027" s="64" t="s">
        <v>1362</v>
      </c>
      <c r="C1027" s="64" t="s">
        <v>1486</v>
      </c>
      <c r="D1027" s="64" t="s">
        <v>1487</v>
      </c>
      <c r="E1027" s="64">
        <v>36.03745</v>
      </c>
      <c r="F1027" s="64">
        <v>20</v>
      </c>
      <c r="G1027" s="64" t="s">
        <v>214</v>
      </c>
    </row>
    <row r="1028" spans="1:7">
      <c r="A1028" s="64" t="s">
        <v>1384</v>
      </c>
      <c r="B1028" s="64" t="s">
        <v>1362</v>
      </c>
      <c r="C1028" s="64" t="s">
        <v>1486</v>
      </c>
      <c r="D1028" s="64" t="s">
        <v>1489</v>
      </c>
      <c r="E1028" s="64">
        <v>31.711459999999999</v>
      </c>
      <c r="F1028" s="64">
        <v>200</v>
      </c>
      <c r="G1028" s="64" t="s">
        <v>214</v>
      </c>
    </row>
    <row r="1029" spans="1:7">
      <c r="A1029" s="64" t="s">
        <v>1385</v>
      </c>
      <c r="B1029" s="64" t="s">
        <v>1362</v>
      </c>
      <c r="C1029" s="64" t="s">
        <v>1486</v>
      </c>
      <c r="D1029" s="64" t="s">
        <v>1489</v>
      </c>
      <c r="E1029" s="64">
        <v>31.47606</v>
      </c>
      <c r="F1029" s="64">
        <v>200</v>
      </c>
      <c r="G1029" s="64" t="s">
        <v>214</v>
      </c>
    </row>
    <row r="1030" spans="1:7">
      <c r="A1030" s="64" t="s">
        <v>1491</v>
      </c>
      <c r="B1030" s="64" t="s">
        <v>1362</v>
      </c>
      <c r="C1030" s="64" t="s">
        <v>1486</v>
      </c>
      <c r="D1030" s="64" t="s">
        <v>1490</v>
      </c>
      <c r="E1030" s="64">
        <v>27.587610000000002</v>
      </c>
      <c r="F1030" s="64">
        <v>2000</v>
      </c>
      <c r="G1030" s="64" t="s">
        <v>214</v>
      </c>
    </row>
    <row r="1031" spans="1:7">
      <c r="A1031" s="64" t="s">
        <v>1493</v>
      </c>
      <c r="B1031" s="64" t="s">
        <v>1362</v>
      </c>
      <c r="C1031" s="64" t="s">
        <v>1486</v>
      </c>
      <c r="D1031" s="64" t="s">
        <v>1490</v>
      </c>
      <c r="E1031" s="64">
        <v>27.61393</v>
      </c>
      <c r="F1031" s="64">
        <v>2000</v>
      </c>
      <c r="G1031" s="64" t="s">
        <v>214</v>
      </c>
    </row>
    <row r="1032" spans="1:7">
      <c r="A1032" s="64" t="s">
        <v>1370</v>
      </c>
      <c r="B1032" s="64" t="s">
        <v>1362</v>
      </c>
      <c r="C1032" s="64" t="s">
        <v>1486</v>
      </c>
      <c r="D1032" s="64" t="s">
        <v>1492</v>
      </c>
      <c r="E1032" s="64">
        <v>24.100549999999998</v>
      </c>
      <c r="F1032" s="64">
        <v>20000</v>
      </c>
      <c r="G1032" s="64" t="s">
        <v>214</v>
      </c>
    </row>
    <row r="1033" spans="1:7">
      <c r="A1033" s="64" t="s">
        <v>1373</v>
      </c>
      <c r="B1033" s="64" t="s">
        <v>1362</v>
      </c>
      <c r="C1033" s="64" t="s">
        <v>1486</v>
      </c>
      <c r="D1033" s="64" t="s">
        <v>1492</v>
      </c>
      <c r="E1033" s="64">
        <v>24.074390000000001</v>
      </c>
      <c r="F1033" s="64">
        <v>20000</v>
      </c>
      <c r="G1033" s="64" t="s">
        <v>214</v>
      </c>
    </row>
    <row r="1034" spans="1:7">
      <c r="A1034" s="64" t="s">
        <v>1494</v>
      </c>
      <c r="B1034" s="64" t="s">
        <v>1362</v>
      </c>
      <c r="C1034" s="64" t="s">
        <v>1486</v>
      </c>
      <c r="D1034" s="64" t="s">
        <v>1495</v>
      </c>
      <c r="E1034" s="64">
        <v>20.69707</v>
      </c>
      <c r="F1034" s="231">
        <v>200000</v>
      </c>
      <c r="G1034" s="64" t="s">
        <v>214</v>
      </c>
    </row>
    <row r="1035" spans="1:7">
      <c r="A1035" s="64" t="s">
        <v>1383</v>
      </c>
      <c r="B1035" s="64" t="s">
        <v>1362</v>
      </c>
      <c r="C1035" s="64" t="s">
        <v>1486</v>
      </c>
      <c r="D1035" s="64" t="s">
        <v>1495</v>
      </c>
      <c r="E1035" s="64">
        <v>20.54654</v>
      </c>
      <c r="F1035" s="231">
        <v>200000</v>
      </c>
      <c r="G1035" s="64" t="s">
        <v>214</v>
      </c>
    </row>
    <row r="1036" spans="1:7">
      <c r="A1036" s="64" t="s">
        <v>1361</v>
      </c>
      <c r="B1036" s="64" t="s">
        <v>1362</v>
      </c>
      <c r="C1036" s="64" t="s">
        <v>1363</v>
      </c>
      <c r="D1036" s="64" t="s">
        <v>1425</v>
      </c>
      <c r="E1036" s="64" t="s">
        <v>311</v>
      </c>
      <c r="F1036" s="64" t="s">
        <v>311</v>
      </c>
      <c r="G1036" s="64" t="s">
        <v>1657</v>
      </c>
    </row>
    <row r="1037" spans="1:7">
      <c r="A1037" s="64" t="s">
        <v>1366</v>
      </c>
      <c r="B1037" s="64" t="s">
        <v>1362</v>
      </c>
      <c r="C1037" s="64" t="s">
        <v>1363</v>
      </c>
      <c r="D1037" s="64" t="s">
        <v>1425</v>
      </c>
      <c r="E1037" s="64" t="s">
        <v>311</v>
      </c>
      <c r="F1037" s="64" t="s">
        <v>311</v>
      </c>
      <c r="G1037" s="64" t="s">
        <v>1657</v>
      </c>
    </row>
    <row r="1038" spans="1:7">
      <c r="A1038" s="64" t="s">
        <v>1367</v>
      </c>
      <c r="B1038" s="64" t="s">
        <v>1362</v>
      </c>
      <c r="C1038" s="64" t="s">
        <v>1363</v>
      </c>
      <c r="D1038" s="64" t="s">
        <v>1426</v>
      </c>
      <c r="E1038" s="64" t="s">
        <v>311</v>
      </c>
      <c r="F1038" s="64" t="s">
        <v>311</v>
      </c>
      <c r="G1038" s="64" t="s">
        <v>1657</v>
      </c>
    </row>
    <row r="1039" spans="1:7">
      <c r="A1039" s="64" t="s">
        <v>1369</v>
      </c>
      <c r="B1039" s="64" t="s">
        <v>1362</v>
      </c>
      <c r="C1039" s="64" t="s">
        <v>1363</v>
      </c>
      <c r="D1039" s="64" t="s">
        <v>1426</v>
      </c>
      <c r="E1039" s="64" t="s">
        <v>311</v>
      </c>
      <c r="F1039" s="64" t="s">
        <v>311</v>
      </c>
      <c r="G1039" s="64" t="s">
        <v>1657</v>
      </c>
    </row>
    <row r="1040" spans="1:7">
      <c r="A1040" s="64" t="s">
        <v>1516</v>
      </c>
      <c r="B1040" s="64" t="s">
        <v>1362</v>
      </c>
      <c r="C1040" s="64" t="s">
        <v>1486</v>
      </c>
      <c r="D1040" s="64" t="s">
        <v>1531</v>
      </c>
      <c r="E1040" s="64">
        <v>20.154060000000001</v>
      </c>
      <c r="F1040" s="231">
        <v>200000</v>
      </c>
      <c r="G1040" s="64" t="s">
        <v>1657</v>
      </c>
    </row>
    <row r="1041" spans="1:7">
      <c r="A1041" s="64" t="s">
        <v>1518</v>
      </c>
      <c r="B1041" s="64" t="s">
        <v>1362</v>
      </c>
      <c r="C1041" s="64" t="s">
        <v>1486</v>
      </c>
      <c r="D1041" s="64" t="s">
        <v>1531</v>
      </c>
      <c r="E1041" s="64">
        <v>19.97176</v>
      </c>
      <c r="F1041" s="231">
        <v>200000</v>
      </c>
      <c r="G1041" s="64" t="s">
        <v>1657</v>
      </c>
    </row>
    <row r="1042" spans="1:7">
      <c r="A1042" s="64" t="s">
        <v>1485</v>
      </c>
      <c r="B1042" s="64" t="s">
        <v>1362</v>
      </c>
      <c r="C1042" s="64" t="s">
        <v>1486</v>
      </c>
      <c r="D1042" s="64" t="s">
        <v>66</v>
      </c>
      <c r="E1042" s="64">
        <v>23.7362</v>
      </c>
      <c r="F1042" s="64">
        <v>20000</v>
      </c>
      <c r="G1042" s="64" t="s">
        <v>1657</v>
      </c>
    </row>
    <row r="1043" spans="1:7">
      <c r="A1043" s="64" t="s">
        <v>1488</v>
      </c>
      <c r="B1043" s="64" t="s">
        <v>1362</v>
      </c>
      <c r="C1043" s="64" t="s">
        <v>1486</v>
      </c>
      <c r="D1043" s="64" t="s">
        <v>66</v>
      </c>
      <c r="E1043" s="64">
        <v>23.26371</v>
      </c>
      <c r="F1043" s="64">
        <v>20000</v>
      </c>
      <c r="G1043" s="64" t="s">
        <v>1657</v>
      </c>
    </row>
    <row r="1044" spans="1:7">
      <c r="A1044" s="64" t="s">
        <v>1460</v>
      </c>
      <c r="B1044" s="64" t="s">
        <v>1362</v>
      </c>
      <c r="C1044" s="64" t="s">
        <v>1486</v>
      </c>
      <c r="D1044" s="64" t="s">
        <v>1533</v>
      </c>
      <c r="E1044" s="64">
        <v>27.064509999999999</v>
      </c>
      <c r="F1044" s="64">
        <v>2000</v>
      </c>
      <c r="G1044" s="64" t="s">
        <v>1657</v>
      </c>
    </row>
    <row r="1045" spans="1:7">
      <c r="A1045" s="64" t="s">
        <v>1462</v>
      </c>
      <c r="B1045" s="64" t="s">
        <v>1362</v>
      </c>
      <c r="C1045" s="64" t="s">
        <v>1486</v>
      </c>
      <c r="D1045" s="64" t="s">
        <v>1533</v>
      </c>
      <c r="E1045" s="64">
        <v>27.214179999999999</v>
      </c>
      <c r="F1045" s="64">
        <v>2000</v>
      </c>
      <c r="G1045" s="64" t="s">
        <v>1657</v>
      </c>
    </row>
    <row r="1046" spans="1:7">
      <c r="A1046" s="64" t="s">
        <v>1471</v>
      </c>
      <c r="B1046" s="64" t="s">
        <v>1362</v>
      </c>
      <c r="C1046" s="64" t="s">
        <v>1486</v>
      </c>
      <c r="D1046" s="64" t="s">
        <v>1534</v>
      </c>
      <c r="E1046" s="64">
        <v>32.003120000000003</v>
      </c>
      <c r="F1046" s="64">
        <v>200</v>
      </c>
      <c r="G1046" s="64" t="s">
        <v>1657</v>
      </c>
    </row>
    <row r="1047" spans="1:7">
      <c r="A1047" s="64" t="s">
        <v>1473</v>
      </c>
      <c r="B1047" s="64" t="s">
        <v>1362</v>
      </c>
      <c r="C1047" s="64" t="s">
        <v>1486</v>
      </c>
      <c r="D1047" s="64" t="s">
        <v>1534</v>
      </c>
      <c r="E1047" s="64">
        <v>31.92671</v>
      </c>
      <c r="F1047" s="64">
        <v>200</v>
      </c>
      <c r="G1047" s="64" t="s">
        <v>1657</v>
      </c>
    </row>
    <row r="1048" spans="1:7">
      <c r="A1048" s="64" t="s">
        <v>1491</v>
      </c>
      <c r="B1048" s="64" t="s">
        <v>1362</v>
      </c>
      <c r="C1048" s="64" t="s">
        <v>1486</v>
      </c>
      <c r="D1048" s="64" t="s">
        <v>1658</v>
      </c>
      <c r="E1048" s="64">
        <v>35.100580000000001</v>
      </c>
      <c r="F1048" s="64">
        <v>20</v>
      </c>
      <c r="G1048" s="64" t="s">
        <v>1657</v>
      </c>
    </row>
    <row r="1049" spans="1:7">
      <c r="A1049" s="64" t="s">
        <v>1493</v>
      </c>
      <c r="B1049" s="64" t="s">
        <v>1362</v>
      </c>
      <c r="C1049" s="64" t="s">
        <v>1486</v>
      </c>
      <c r="D1049" s="64" t="s">
        <v>1658</v>
      </c>
      <c r="E1049" s="64">
        <v>34.473439999999997</v>
      </c>
      <c r="F1049" s="64">
        <v>20</v>
      </c>
      <c r="G1049" s="64" t="s">
        <v>1657</v>
      </c>
    </row>
    <row r="1050" spans="1:7">
      <c r="A1050" s="64" t="s">
        <v>1494</v>
      </c>
      <c r="B1050" s="64" t="s">
        <v>1362</v>
      </c>
      <c r="C1050" s="64" t="s">
        <v>1486</v>
      </c>
      <c r="D1050" s="64" t="s">
        <v>1659</v>
      </c>
      <c r="E1050" s="64">
        <v>36.209809999999997</v>
      </c>
      <c r="F1050" s="64">
        <v>10</v>
      </c>
      <c r="G1050" s="64" t="s">
        <v>1657</v>
      </c>
    </row>
    <row r="1051" spans="1:7">
      <c r="A1051" s="64" t="s">
        <v>1383</v>
      </c>
      <c r="B1051" s="64" t="s">
        <v>1362</v>
      </c>
      <c r="C1051" s="64" t="s">
        <v>1486</v>
      </c>
      <c r="D1051" s="64" t="s">
        <v>1659</v>
      </c>
      <c r="E1051" s="64" t="s">
        <v>311</v>
      </c>
      <c r="F1051" s="64">
        <v>10</v>
      </c>
      <c r="G1051" s="64" t="s">
        <v>1657</v>
      </c>
    </row>
    <row r="1052" spans="1:7">
      <c r="A1052" s="64" t="s">
        <v>1361</v>
      </c>
      <c r="B1052" s="64" t="s">
        <v>1362</v>
      </c>
      <c r="C1052" s="64" t="s">
        <v>1363</v>
      </c>
      <c r="D1052" s="64" t="s">
        <v>1482</v>
      </c>
      <c r="E1052" s="64" t="s">
        <v>311</v>
      </c>
      <c r="F1052" s="64" t="s">
        <v>311</v>
      </c>
      <c r="G1052" s="64" t="s">
        <v>215</v>
      </c>
    </row>
    <row r="1053" spans="1:7">
      <c r="A1053" s="64" t="s">
        <v>1366</v>
      </c>
      <c r="B1053" s="64" t="s">
        <v>1362</v>
      </c>
      <c r="C1053" s="64" t="s">
        <v>1363</v>
      </c>
      <c r="D1053" s="64" t="s">
        <v>1482</v>
      </c>
      <c r="E1053" s="64" t="s">
        <v>311</v>
      </c>
      <c r="F1053" s="64" t="s">
        <v>311</v>
      </c>
      <c r="G1053" s="64" t="s">
        <v>215</v>
      </c>
    </row>
    <row r="1054" spans="1:7">
      <c r="A1054" s="64" t="s">
        <v>1367</v>
      </c>
      <c r="B1054" s="64" t="s">
        <v>1362</v>
      </c>
      <c r="C1054" s="64" t="s">
        <v>1363</v>
      </c>
      <c r="D1054" s="64" t="s">
        <v>1484</v>
      </c>
      <c r="E1054" s="64" t="s">
        <v>311</v>
      </c>
      <c r="F1054" s="64" t="s">
        <v>311</v>
      </c>
      <c r="G1054" s="64" t="s">
        <v>215</v>
      </c>
    </row>
    <row r="1055" spans="1:7">
      <c r="A1055" s="64" t="s">
        <v>1369</v>
      </c>
      <c r="B1055" s="64" t="s">
        <v>1362</v>
      </c>
      <c r="C1055" s="64" t="s">
        <v>1363</v>
      </c>
      <c r="D1055" s="64" t="s">
        <v>1484</v>
      </c>
      <c r="E1055" s="64" t="s">
        <v>311</v>
      </c>
      <c r="F1055" s="64" t="s">
        <v>311</v>
      </c>
      <c r="G1055" s="64" t="s">
        <v>215</v>
      </c>
    </row>
    <row r="1056" spans="1:7">
      <c r="A1056" s="64" t="s">
        <v>1398</v>
      </c>
      <c r="B1056" s="64" t="s">
        <v>1362</v>
      </c>
      <c r="C1056" s="64" t="s">
        <v>1363</v>
      </c>
      <c r="D1056" s="64" t="s">
        <v>1644</v>
      </c>
      <c r="E1056" s="64" t="s">
        <v>311</v>
      </c>
      <c r="F1056" s="64" t="s">
        <v>311</v>
      </c>
      <c r="G1056" s="64" t="s">
        <v>215</v>
      </c>
    </row>
    <row r="1057" spans="1:7">
      <c r="A1057" s="64" t="s">
        <v>1400</v>
      </c>
      <c r="B1057" s="64" t="s">
        <v>1362</v>
      </c>
      <c r="C1057" s="64" t="s">
        <v>1363</v>
      </c>
      <c r="D1057" s="64" t="s">
        <v>1644</v>
      </c>
      <c r="E1057" s="64" t="s">
        <v>311</v>
      </c>
      <c r="F1057" s="64" t="s">
        <v>311</v>
      </c>
      <c r="G1057" s="64" t="s">
        <v>215</v>
      </c>
    </row>
    <row r="1058" spans="1:7">
      <c r="A1058" s="64" t="s">
        <v>1401</v>
      </c>
      <c r="B1058" s="64" t="s">
        <v>1362</v>
      </c>
      <c r="C1058" s="64" t="s">
        <v>1363</v>
      </c>
      <c r="D1058" s="64" t="s">
        <v>1640</v>
      </c>
      <c r="E1058" s="64" t="s">
        <v>311</v>
      </c>
      <c r="F1058" s="64" t="s">
        <v>311</v>
      </c>
      <c r="G1058" s="64" t="s">
        <v>215</v>
      </c>
    </row>
    <row r="1059" spans="1:7">
      <c r="A1059" s="64" t="s">
        <v>1403</v>
      </c>
      <c r="B1059" s="64" t="s">
        <v>1362</v>
      </c>
      <c r="C1059" s="64" t="s">
        <v>1363</v>
      </c>
      <c r="D1059" s="64" t="s">
        <v>1640</v>
      </c>
      <c r="E1059" s="64" t="s">
        <v>311</v>
      </c>
      <c r="F1059" s="64" t="s">
        <v>311</v>
      </c>
      <c r="G1059" s="64" t="s">
        <v>215</v>
      </c>
    </row>
    <row r="1060" spans="1:7">
      <c r="A1060" s="64" t="s">
        <v>1416</v>
      </c>
      <c r="B1060" s="64" t="s">
        <v>1362</v>
      </c>
      <c r="C1060" s="64" t="s">
        <v>1363</v>
      </c>
      <c r="D1060" s="64" t="s">
        <v>1660</v>
      </c>
      <c r="E1060" s="64" t="s">
        <v>311</v>
      </c>
      <c r="F1060" s="64" t="s">
        <v>311</v>
      </c>
      <c r="G1060" s="64" t="s">
        <v>215</v>
      </c>
    </row>
    <row r="1061" spans="1:7">
      <c r="A1061" s="64" t="s">
        <v>1418</v>
      </c>
      <c r="B1061" s="64" t="s">
        <v>1362</v>
      </c>
      <c r="C1061" s="64" t="s">
        <v>1363</v>
      </c>
      <c r="D1061" s="64" t="s">
        <v>1660</v>
      </c>
      <c r="E1061" s="64" t="s">
        <v>311</v>
      </c>
      <c r="F1061" s="64" t="s">
        <v>311</v>
      </c>
      <c r="G1061" s="64" t="s">
        <v>215</v>
      </c>
    </row>
    <row r="1062" spans="1:7">
      <c r="A1062" s="64" t="s">
        <v>1485</v>
      </c>
      <c r="B1062" s="64" t="s">
        <v>1362</v>
      </c>
      <c r="C1062" s="64" t="s">
        <v>1363</v>
      </c>
      <c r="D1062" s="64" t="s">
        <v>1661</v>
      </c>
      <c r="E1062" s="64">
        <v>30.829540000000001</v>
      </c>
      <c r="F1062" s="64">
        <v>442.69850000000002</v>
      </c>
      <c r="G1062" s="64" t="s">
        <v>215</v>
      </c>
    </row>
    <row r="1063" spans="1:7">
      <c r="A1063" s="64" t="s">
        <v>1488</v>
      </c>
      <c r="B1063" s="64" t="s">
        <v>1362</v>
      </c>
      <c r="C1063" s="64" t="s">
        <v>1363</v>
      </c>
      <c r="D1063" s="64" t="s">
        <v>1661</v>
      </c>
      <c r="E1063" s="64">
        <v>42.098570000000002</v>
      </c>
      <c r="F1063" s="64">
        <v>0.39412399999999997</v>
      </c>
      <c r="G1063" s="64" t="s">
        <v>215</v>
      </c>
    </row>
    <row r="1064" spans="1:7">
      <c r="A1064" s="64" t="s">
        <v>1378</v>
      </c>
      <c r="B1064" s="64" t="s">
        <v>1362</v>
      </c>
      <c r="C1064" s="64" t="s">
        <v>1486</v>
      </c>
      <c r="D1064" s="64" t="s">
        <v>1653</v>
      </c>
      <c r="E1064" s="64">
        <v>36.130209999999998</v>
      </c>
      <c r="F1064" s="64">
        <v>10</v>
      </c>
      <c r="G1064" s="64" t="s">
        <v>215</v>
      </c>
    </row>
    <row r="1065" spans="1:7">
      <c r="A1065" s="64" t="s">
        <v>1380</v>
      </c>
      <c r="B1065" s="64" t="s">
        <v>1362</v>
      </c>
      <c r="C1065" s="64" t="s">
        <v>1486</v>
      </c>
      <c r="D1065" s="64" t="s">
        <v>1653</v>
      </c>
      <c r="E1065" s="64">
        <v>36.154919999999997</v>
      </c>
      <c r="F1065" s="64">
        <v>10</v>
      </c>
      <c r="G1065" s="64" t="s">
        <v>215</v>
      </c>
    </row>
    <row r="1066" spans="1:7">
      <c r="A1066" s="64" t="s">
        <v>1471</v>
      </c>
      <c r="B1066" s="64" t="s">
        <v>1362</v>
      </c>
      <c r="C1066" s="64" t="s">
        <v>1486</v>
      </c>
      <c r="D1066" s="64" t="s">
        <v>1487</v>
      </c>
      <c r="E1066" s="64">
        <v>36.0107</v>
      </c>
      <c r="F1066" s="64">
        <v>20</v>
      </c>
      <c r="G1066" s="64" t="s">
        <v>215</v>
      </c>
    </row>
    <row r="1067" spans="1:7">
      <c r="A1067" s="64" t="s">
        <v>1473</v>
      </c>
      <c r="B1067" s="64" t="s">
        <v>1362</v>
      </c>
      <c r="C1067" s="64" t="s">
        <v>1486</v>
      </c>
      <c r="D1067" s="64" t="s">
        <v>1487</v>
      </c>
      <c r="E1067" s="64">
        <v>35.615609999999997</v>
      </c>
      <c r="F1067" s="64">
        <v>20</v>
      </c>
      <c r="G1067" s="64" t="s">
        <v>215</v>
      </c>
    </row>
    <row r="1068" spans="1:7">
      <c r="A1068" s="64" t="s">
        <v>1384</v>
      </c>
      <c r="B1068" s="64" t="s">
        <v>1362</v>
      </c>
      <c r="C1068" s="64" t="s">
        <v>1486</v>
      </c>
      <c r="D1068" s="64" t="s">
        <v>1489</v>
      </c>
      <c r="E1068" s="64">
        <v>33.501980000000003</v>
      </c>
      <c r="F1068" s="64">
        <v>200</v>
      </c>
      <c r="G1068" s="64" t="s">
        <v>215</v>
      </c>
    </row>
    <row r="1069" spans="1:7">
      <c r="A1069" s="64" t="s">
        <v>1385</v>
      </c>
      <c r="B1069" s="64" t="s">
        <v>1362</v>
      </c>
      <c r="C1069" s="64" t="s">
        <v>1486</v>
      </c>
      <c r="D1069" s="64" t="s">
        <v>1489</v>
      </c>
      <c r="E1069" s="64">
        <v>33.374740000000003</v>
      </c>
      <c r="F1069" s="64">
        <v>200</v>
      </c>
      <c r="G1069" s="64" t="s">
        <v>215</v>
      </c>
    </row>
    <row r="1070" spans="1:7">
      <c r="A1070" s="64" t="s">
        <v>1491</v>
      </c>
      <c r="B1070" s="64" t="s">
        <v>1362</v>
      </c>
      <c r="C1070" s="64" t="s">
        <v>1486</v>
      </c>
      <c r="D1070" s="64" t="s">
        <v>1490</v>
      </c>
      <c r="E1070" s="64">
        <v>28.141719999999999</v>
      </c>
      <c r="F1070" s="64">
        <v>2000</v>
      </c>
      <c r="G1070" s="64" t="s">
        <v>215</v>
      </c>
    </row>
    <row r="1071" spans="1:7">
      <c r="A1071" s="64" t="s">
        <v>1493</v>
      </c>
      <c r="B1071" s="64" t="s">
        <v>1362</v>
      </c>
      <c r="C1071" s="64" t="s">
        <v>1486</v>
      </c>
      <c r="D1071" s="64" t="s">
        <v>1490</v>
      </c>
      <c r="E1071" s="64">
        <v>28.199249999999999</v>
      </c>
      <c r="F1071" s="64">
        <v>2000</v>
      </c>
      <c r="G1071" s="64" t="s">
        <v>215</v>
      </c>
    </row>
    <row r="1072" spans="1:7">
      <c r="A1072" s="64" t="s">
        <v>1370</v>
      </c>
      <c r="B1072" s="64" t="s">
        <v>1362</v>
      </c>
      <c r="C1072" s="64" t="s">
        <v>1486</v>
      </c>
      <c r="D1072" s="64" t="s">
        <v>1492</v>
      </c>
      <c r="E1072" s="64">
        <v>24.497669999999999</v>
      </c>
      <c r="F1072" s="64">
        <v>20000</v>
      </c>
      <c r="G1072" s="64" t="s">
        <v>215</v>
      </c>
    </row>
    <row r="1073" spans="1:7">
      <c r="A1073" s="64" t="s">
        <v>1373</v>
      </c>
      <c r="B1073" s="64" t="s">
        <v>1362</v>
      </c>
      <c r="C1073" s="64" t="s">
        <v>1486</v>
      </c>
      <c r="D1073" s="64" t="s">
        <v>1492</v>
      </c>
      <c r="E1073" s="64">
        <v>24.3779</v>
      </c>
      <c r="F1073" s="64">
        <v>20000</v>
      </c>
      <c r="G1073" s="64" t="s">
        <v>215</v>
      </c>
    </row>
    <row r="1074" spans="1:7">
      <c r="A1074" s="64" t="s">
        <v>1494</v>
      </c>
      <c r="B1074" s="64" t="s">
        <v>1362</v>
      </c>
      <c r="C1074" s="64" t="s">
        <v>1486</v>
      </c>
      <c r="D1074" s="64" t="s">
        <v>1495</v>
      </c>
      <c r="E1074" s="64">
        <v>20.78031</v>
      </c>
      <c r="F1074" s="231">
        <v>200000</v>
      </c>
      <c r="G1074" s="64" t="s">
        <v>215</v>
      </c>
    </row>
    <row r="1075" spans="1:7">
      <c r="A1075" s="64" t="s">
        <v>1383</v>
      </c>
      <c r="B1075" s="64" t="s">
        <v>1362</v>
      </c>
      <c r="C1075" s="64" t="s">
        <v>1486</v>
      </c>
      <c r="D1075" s="64" t="s">
        <v>1495</v>
      </c>
      <c r="E1075" s="64">
        <v>21.13748</v>
      </c>
      <c r="F1075" s="231">
        <v>200000</v>
      </c>
      <c r="G1075" s="64" t="s">
        <v>215</v>
      </c>
    </row>
    <row r="1076" spans="1:7">
      <c r="A1076" s="64" t="s">
        <v>1361</v>
      </c>
      <c r="B1076" s="64" t="s">
        <v>1362</v>
      </c>
      <c r="C1076" s="64" t="s">
        <v>1363</v>
      </c>
      <c r="D1076" s="64" t="s">
        <v>1662</v>
      </c>
      <c r="E1076" s="64" t="s">
        <v>311</v>
      </c>
      <c r="F1076" s="64" t="s">
        <v>311</v>
      </c>
      <c r="G1076" s="64" t="s">
        <v>1663</v>
      </c>
    </row>
    <row r="1077" spans="1:7">
      <c r="A1077" s="64" t="s">
        <v>1366</v>
      </c>
      <c r="B1077" s="64" t="s">
        <v>1362</v>
      </c>
      <c r="C1077" s="64" t="s">
        <v>1363</v>
      </c>
      <c r="D1077" s="64" t="s">
        <v>1662</v>
      </c>
      <c r="E1077" s="64" t="s">
        <v>311</v>
      </c>
      <c r="F1077" s="64" t="s">
        <v>311</v>
      </c>
      <c r="G1077" s="64" t="s">
        <v>1663</v>
      </c>
    </row>
    <row r="1078" spans="1:7">
      <c r="A1078" s="64" t="s">
        <v>1367</v>
      </c>
      <c r="B1078" s="64" t="s">
        <v>1362</v>
      </c>
      <c r="C1078" s="64" t="s">
        <v>1363</v>
      </c>
      <c r="D1078" s="64" t="s">
        <v>1664</v>
      </c>
      <c r="E1078" s="64" t="s">
        <v>311</v>
      </c>
      <c r="F1078" s="64" t="s">
        <v>311</v>
      </c>
      <c r="G1078" s="64" t="s">
        <v>1663</v>
      </c>
    </row>
    <row r="1079" spans="1:7">
      <c r="A1079" s="64" t="s">
        <v>1369</v>
      </c>
      <c r="B1079" s="64" t="s">
        <v>1362</v>
      </c>
      <c r="C1079" s="64" t="s">
        <v>1363</v>
      </c>
      <c r="D1079" s="64" t="s">
        <v>1664</v>
      </c>
      <c r="E1079" s="64" t="s">
        <v>311</v>
      </c>
      <c r="F1079" s="64" t="s">
        <v>311</v>
      </c>
      <c r="G1079" s="64" t="s">
        <v>1663</v>
      </c>
    </row>
    <row r="1080" spans="1:7">
      <c r="A1080" s="64" t="s">
        <v>1545</v>
      </c>
      <c r="B1080" s="64" t="s">
        <v>1362</v>
      </c>
      <c r="C1080" s="64" t="s">
        <v>1363</v>
      </c>
      <c r="D1080" s="64" t="s">
        <v>1605</v>
      </c>
      <c r="E1080" s="64" t="s">
        <v>311</v>
      </c>
      <c r="F1080" s="64" t="s">
        <v>311</v>
      </c>
      <c r="G1080" s="64" t="s">
        <v>1663</v>
      </c>
    </row>
    <row r="1081" spans="1:7">
      <c r="A1081" s="64" t="s">
        <v>1546</v>
      </c>
      <c r="B1081" s="64" t="s">
        <v>1362</v>
      </c>
      <c r="C1081" s="64" t="s">
        <v>1363</v>
      </c>
      <c r="D1081" s="64" t="s">
        <v>1605</v>
      </c>
      <c r="E1081" s="64" t="s">
        <v>311</v>
      </c>
      <c r="F1081" s="64" t="s">
        <v>311</v>
      </c>
      <c r="G1081" s="64" t="s">
        <v>1663</v>
      </c>
    </row>
    <row r="1082" spans="1:7">
      <c r="A1082" s="64" t="s">
        <v>1530</v>
      </c>
      <c r="B1082" s="64" t="s">
        <v>1362</v>
      </c>
      <c r="C1082" s="64" t="s">
        <v>1363</v>
      </c>
      <c r="D1082" s="64" t="s">
        <v>1606</v>
      </c>
      <c r="E1082" s="64" t="s">
        <v>311</v>
      </c>
      <c r="F1082" s="64" t="s">
        <v>311</v>
      </c>
      <c r="G1082" s="64" t="s">
        <v>1663</v>
      </c>
    </row>
    <row r="1083" spans="1:7">
      <c r="A1083" s="64" t="s">
        <v>1532</v>
      </c>
      <c r="B1083" s="64" t="s">
        <v>1362</v>
      </c>
      <c r="C1083" s="64" t="s">
        <v>1363</v>
      </c>
      <c r="D1083" s="64" t="s">
        <v>1606</v>
      </c>
      <c r="E1083" s="64" t="s">
        <v>311</v>
      </c>
      <c r="F1083" s="64" t="s">
        <v>311</v>
      </c>
      <c r="G1083" s="64" t="s">
        <v>1663</v>
      </c>
    </row>
    <row r="1084" spans="1:7">
      <c r="A1084" s="64" t="s">
        <v>1398</v>
      </c>
      <c r="B1084" s="64" t="s">
        <v>1362</v>
      </c>
      <c r="C1084" s="64" t="s">
        <v>1363</v>
      </c>
      <c r="D1084" s="64" t="s">
        <v>1665</v>
      </c>
      <c r="E1084" s="64" t="s">
        <v>311</v>
      </c>
      <c r="F1084" s="64" t="s">
        <v>311</v>
      </c>
      <c r="G1084" s="64" t="s">
        <v>1663</v>
      </c>
    </row>
    <row r="1085" spans="1:7">
      <c r="A1085" s="64" t="s">
        <v>1400</v>
      </c>
      <c r="B1085" s="64" t="s">
        <v>1362</v>
      </c>
      <c r="C1085" s="64" t="s">
        <v>1363</v>
      </c>
      <c r="D1085" s="64" t="s">
        <v>1665</v>
      </c>
      <c r="E1085" s="64" t="s">
        <v>311</v>
      </c>
      <c r="F1085" s="64" t="s">
        <v>311</v>
      </c>
      <c r="G1085" s="64" t="s">
        <v>1663</v>
      </c>
    </row>
    <row r="1086" spans="1:7">
      <c r="A1086" s="64" t="s">
        <v>1401</v>
      </c>
      <c r="B1086" s="64" t="s">
        <v>1362</v>
      </c>
      <c r="C1086" s="64" t="s">
        <v>1363</v>
      </c>
      <c r="D1086" s="64" t="s">
        <v>1666</v>
      </c>
      <c r="E1086" s="64" t="s">
        <v>311</v>
      </c>
      <c r="F1086" s="64" t="s">
        <v>311</v>
      </c>
      <c r="G1086" s="64" t="s">
        <v>1663</v>
      </c>
    </row>
    <row r="1087" spans="1:7">
      <c r="A1087" s="64" t="s">
        <v>1403</v>
      </c>
      <c r="B1087" s="64" t="s">
        <v>1362</v>
      </c>
      <c r="C1087" s="64" t="s">
        <v>1363</v>
      </c>
      <c r="D1087" s="64" t="s">
        <v>1666</v>
      </c>
      <c r="E1087" s="64" t="s">
        <v>311</v>
      </c>
      <c r="F1087" s="64" t="s">
        <v>311</v>
      </c>
      <c r="G1087" s="64" t="s">
        <v>1663</v>
      </c>
    </row>
    <row r="1088" spans="1:7">
      <c r="A1088" s="64" t="s">
        <v>1378</v>
      </c>
      <c r="B1088" s="64" t="s">
        <v>1362</v>
      </c>
      <c r="C1088" s="64" t="s">
        <v>1486</v>
      </c>
      <c r="D1088" s="64" t="s">
        <v>1667</v>
      </c>
      <c r="E1088" s="64" t="s">
        <v>311</v>
      </c>
      <c r="F1088" s="64">
        <v>10</v>
      </c>
      <c r="G1088" s="64" t="s">
        <v>1663</v>
      </c>
    </row>
    <row r="1089" spans="1:7">
      <c r="A1089" s="64" t="s">
        <v>1380</v>
      </c>
      <c r="B1089" s="64" t="s">
        <v>1362</v>
      </c>
      <c r="C1089" s="64" t="s">
        <v>1486</v>
      </c>
      <c r="D1089" s="64" t="s">
        <v>1667</v>
      </c>
      <c r="E1089" s="64">
        <v>36.5</v>
      </c>
      <c r="F1089" s="64">
        <v>10</v>
      </c>
      <c r="G1089" s="64" t="s">
        <v>1663</v>
      </c>
    </row>
    <row r="1090" spans="1:7">
      <c r="A1090" s="64" t="s">
        <v>1471</v>
      </c>
      <c r="B1090" s="64" t="s">
        <v>1362</v>
      </c>
      <c r="C1090" s="64" t="s">
        <v>1486</v>
      </c>
      <c r="D1090" s="64" t="s">
        <v>1668</v>
      </c>
      <c r="E1090" s="64">
        <v>27.23</v>
      </c>
      <c r="F1090" s="64">
        <v>2000</v>
      </c>
      <c r="G1090" s="64" t="s">
        <v>1663</v>
      </c>
    </row>
    <row r="1091" spans="1:7">
      <c r="A1091" s="64" t="s">
        <v>1473</v>
      </c>
      <c r="B1091" s="64" t="s">
        <v>1362</v>
      </c>
      <c r="C1091" s="64" t="s">
        <v>1486</v>
      </c>
      <c r="D1091" s="64" t="s">
        <v>1668</v>
      </c>
      <c r="E1091" s="64">
        <v>27.36</v>
      </c>
      <c r="F1091" s="64">
        <v>2000</v>
      </c>
      <c r="G1091" s="64" t="s">
        <v>1663</v>
      </c>
    </row>
    <row r="1092" spans="1:7">
      <c r="A1092" s="64" t="s">
        <v>1384</v>
      </c>
      <c r="B1092" s="64" t="s">
        <v>1362</v>
      </c>
      <c r="C1092" s="64" t="s">
        <v>1486</v>
      </c>
      <c r="D1092" s="64" t="s">
        <v>1669</v>
      </c>
      <c r="E1092" s="64">
        <v>34.6</v>
      </c>
      <c r="F1092" s="64">
        <v>20</v>
      </c>
      <c r="G1092" s="64" t="s">
        <v>1663</v>
      </c>
    </row>
    <row r="1093" spans="1:7">
      <c r="A1093" s="64" t="s">
        <v>1385</v>
      </c>
      <c r="B1093" s="64" t="s">
        <v>1362</v>
      </c>
      <c r="C1093" s="64" t="s">
        <v>1486</v>
      </c>
      <c r="D1093" s="64" t="s">
        <v>1669</v>
      </c>
      <c r="E1093" s="64">
        <v>35.5</v>
      </c>
      <c r="F1093" s="64">
        <v>20</v>
      </c>
      <c r="G1093" s="64" t="s">
        <v>1663</v>
      </c>
    </row>
    <row r="1094" spans="1:7">
      <c r="A1094" s="64" t="s">
        <v>1491</v>
      </c>
      <c r="B1094" s="64" t="s">
        <v>1362</v>
      </c>
      <c r="C1094" s="64" t="s">
        <v>1486</v>
      </c>
      <c r="D1094" s="64" t="s">
        <v>1670</v>
      </c>
      <c r="E1094" s="64">
        <v>23.38</v>
      </c>
      <c r="F1094" s="64">
        <v>20000</v>
      </c>
      <c r="G1094" s="64" t="s">
        <v>1663</v>
      </c>
    </row>
    <row r="1095" spans="1:7">
      <c r="A1095" s="64" t="s">
        <v>1493</v>
      </c>
      <c r="B1095" s="64" t="s">
        <v>1362</v>
      </c>
      <c r="C1095" s="64" t="s">
        <v>1486</v>
      </c>
      <c r="D1095" s="64" t="s">
        <v>1670</v>
      </c>
      <c r="E1095" s="64">
        <v>23.39</v>
      </c>
      <c r="F1095" s="64">
        <v>20000</v>
      </c>
      <c r="G1095" s="64" t="s">
        <v>1663</v>
      </c>
    </row>
    <row r="1096" spans="1:7">
      <c r="A1096" s="64" t="s">
        <v>1370</v>
      </c>
      <c r="B1096" s="64" t="s">
        <v>1362</v>
      </c>
      <c r="C1096" s="64" t="s">
        <v>1486</v>
      </c>
      <c r="D1096" s="64" t="s">
        <v>1671</v>
      </c>
      <c r="E1096" s="64">
        <v>32.44</v>
      </c>
      <c r="F1096" s="64">
        <v>200</v>
      </c>
      <c r="G1096" s="64" t="s">
        <v>1663</v>
      </c>
    </row>
    <row r="1097" spans="1:7">
      <c r="A1097" s="64" t="s">
        <v>1373</v>
      </c>
      <c r="B1097" s="64" t="s">
        <v>1362</v>
      </c>
      <c r="C1097" s="64" t="s">
        <v>1486</v>
      </c>
      <c r="D1097" s="64" t="s">
        <v>1671</v>
      </c>
      <c r="E1097" s="64">
        <v>32.24</v>
      </c>
      <c r="F1097" s="64">
        <v>200</v>
      </c>
      <c r="G1097" s="64" t="s">
        <v>1663</v>
      </c>
    </row>
    <row r="1098" spans="1:7">
      <c r="A1098" s="64" t="s">
        <v>1494</v>
      </c>
      <c r="B1098" s="64" t="s">
        <v>1362</v>
      </c>
      <c r="C1098" s="64" t="s">
        <v>1486</v>
      </c>
      <c r="D1098" s="64" t="s">
        <v>1672</v>
      </c>
      <c r="E1098" s="64">
        <v>20.05</v>
      </c>
      <c r="F1098" s="231">
        <v>200000</v>
      </c>
      <c r="G1098" s="64" t="s">
        <v>1663</v>
      </c>
    </row>
    <row r="1099" spans="1:7">
      <c r="A1099" s="64" t="s">
        <v>1383</v>
      </c>
      <c r="B1099" s="64" t="s">
        <v>1362</v>
      </c>
      <c r="C1099" s="64" t="s">
        <v>1486</v>
      </c>
      <c r="D1099" s="64" t="s">
        <v>1672</v>
      </c>
      <c r="E1099" s="64">
        <v>19.899999999999999</v>
      </c>
      <c r="F1099" s="231">
        <v>200000</v>
      </c>
      <c r="G1099" s="64" t="s">
        <v>1663</v>
      </c>
    </row>
    <row r="1100" spans="1:7">
      <c r="A1100" s="64" t="s">
        <v>1361</v>
      </c>
      <c r="B1100" s="64" t="s">
        <v>1362</v>
      </c>
      <c r="C1100" s="64" t="s">
        <v>1363</v>
      </c>
      <c r="D1100" s="64" t="s">
        <v>1673</v>
      </c>
      <c r="E1100" s="64" t="s">
        <v>311</v>
      </c>
      <c r="F1100" s="64" t="s">
        <v>311</v>
      </c>
      <c r="G1100" s="64" t="s">
        <v>1674</v>
      </c>
    </row>
    <row r="1101" spans="1:7">
      <c r="A1101" s="64" t="s">
        <v>1366</v>
      </c>
      <c r="B1101" s="64" t="s">
        <v>1362</v>
      </c>
      <c r="C1101" s="64" t="s">
        <v>1363</v>
      </c>
      <c r="D1101" s="64" t="s">
        <v>1673</v>
      </c>
      <c r="E1101" s="64" t="s">
        <v>311</v>
      </c>
      <c r="F1101" s="64" t="s">
        <v>311</v>
      </c>
      <c r="G1101" s="64" t="s">
        <v>1674</v>
      </c>
    </row>
    <row r="1102" spans="1:7">
      <c r="A1102" s="64" t="s">
        <v>1567</v>
      </c>
      <c r="B1102" s="64" t="s">
        <v>1362</v>
      </c>
      <c r="C1102" s="64" t="s">
        <v>1486</v>
      </c>
      <c r="D1102" s="64" t="s">
        <v>1626</v>
      </c>
      <c r="E1102" s="64" t="s">
        <v>311</v>
      </c>
      <c r="F1102" s="64">
        <v>34900</v>
      </c>
      <c r="G1102" s="64" t="s">
        <v>1674</v>
      </c>
    </row>
    <row r="1103" spans="1:7">
      <c r="A1103" s="64" t="s">
        <v>1551</v>
      </c>
      <c r="B1103" s="64" t="s">
        <v>1362</v>
      </c>
      <c r="C1103" s="64" t="s">
        <v>1486</v>
      </c>
      <c r="D1103" s="64" t="s">
        <v>1626</v>
      </c>
      <c r="E1103" s="64" t="s">
        <v>311</v>
      </c>
      <c r="F1103" s="64">
        <v>34900</v>
      </c>
      <c r="G1103" s="64" t="s">
        <v>1674</v>
      </c>
    </row>
    <row r="1104" spans="1:7">
      <c r="A1104" s="64" t="s">
        <v>1504</v>
      </c>
      <c r="B1104" s="64" t="s">
        <v>1362</v>
      </c>
      <c r="C1104" s="64" t="s">
        <v>1486</v>
      </c>
      <c r="D1104" s="64" t="s">
        <v>1627</v>
      </c>
      <c r="E1104" s="64" t="s">
        <v>311</v>
      </c>
      <c r="F1104" s="64">
        <v>3490</v>
      </c>
      <c r="G1104" s="64" t="s">
        <v>1674</v>
      </c>
    </row>
    <row r="1105" spans="1:7">
      <c r="A1105" s="64" t="s">
        <v>1505</v>
      </c>
      <c r="B1105" s="64" t="s">
        <v>1362</v>
      </c>
      <c r="C1105" s="64" t="s">
        <v>1486</v>
      </c>
      <c r="D1105" s="64" t="s">
        <v>1627</v>
      </c>
      <c r="E1105" s="64" t="s">
        <v>311</v>
      </c>
      <c r="F1105" s="64">
        <v>3490</v>
      </c>
      <c r="G1105" s="64" t="s">
        <v>1674</v>
      </c>
    </row>
    <row r="1106" spans="1:7">
      <c r="A1106" s="64" t="s">
        <v>1404</v>
      </c>
      <c r="B1106" s="64" t="s">
        <v>1362</v>
      </c>
      <c r="C1106" s="64" t="s">
        <v>1363</v>
      </c>
      <c r="D1106" s="64" t="s">
        <v>1675</v>
      </c>
      <c r="E1106" s="64" t="s">
        <v>311</v>
      </c>
      <c r="F1106" s="64" t="s">
        <v>311</v>
      </c>
      <c r="G1106" s="64" t="s">
        <v>1674</v>
      </c>
    </row>
    <row r="1107" spans="1:7">
      <c r="A1107" s="64" t="s">
        <v>1406</v>
      </c>
      <c r="B1107" s="64" t="s">
        <v>1362</v>
      </c>
      <c r="C1107" s="64" t="s">
        <v>1363</v>
      </c>
      <c r="D1107" s="64" t="s">
        <v>1675</v>
      </c>
      <c r="E1107" s="64" t="s">
        <v>311</v>
      </c>
      <c r="F1107" s="64" t="s">
        <v>311</v>
      </c>
      <c r="G1107" s="64" t="s">
        <v>1674</v>
      </c>
    </row>
    <row r="1108" spans="1:7">
      <c r="A1108" s="64" t="s">
        <v>1629</v>
      </c>
      <c r="B1108" s="64" t="s">
        <v>1362</v>
      </c>
      <c r="C1108" s="64" t="s">
        <v>1486</v>
      </c>
      <c r="D1108" s="64" t="s">
        <v>1630</v>
      </c>
      <c r="E1108" s="64" t="s">
        <v>311</v>
      </c>
      <c r="F1108" s="64">
        <v>349</v>
      </c>
      <c r="G1108" s="64" t="s">
        <v>1674</v>
      </c>
    </row>
    <row r="1109" spans="1:7">
      <c r="A1109" s="64" t="s">
        <v>1631</v>
      </c>
      <c r="B1109" s="64" t="s">
        <v>1362</v>
      </c>
      <c r="C1109" s="64" t="s">
        <v>1486</v>
      </c>
      <c r="D1109" s="64" t="s">
        <v>1630</v>
      </c>
      <c r="E1109" s="64" t="s">
        <v>311</v>
      </c>
      <c r="F1109" s="64">
        <v>349</v>
      </c>
      <c r="G1109" s="64" t="s">
        <v>1674</v>
      </c>
    </row>
    <row r="1110" spans="1:7">
      <c r="A1110" s="64" t="s">
        <v>1377</v>
      </c>
      <c r="B1110" s="64" t="s">
        <v>1362</v>
      </c>
      <c r="C1110" s="64" t="s">
        <v>1486</v>
      </c>
      <c r="D1110" s="64" t="s">
        <v>1632</v>
      </c>
      <c r="E1110" s="64" t="s">
        <v>311</v>
      </c>
      <c r="F1110" s="64">
        <v>34.9</v>
      </c>
      <c r="G1110" s="64" t="s">
        <v>1674</v>
      </c>
    </row>
    <row r="1111" spans="1:7">
      <c r="A1111" s="64" t="s">
        <v>1548</v>
      </c>
      <c r="B1111" s="64" t="s">
        <v>1362</v>
      </c>
      <c r="C1111" s="64" t="s">
        <v>1486</v>
      </c>
      <c r="D1111" s="64" t="s">
        <v>1632</v>
      </c>
      <c r="E1111" s="64" t="s">
        <v>311</v>
      </c>
      <c r="F1111" s="64">
        <v>34.9</v>
      </c>
      <c r="G1111" s="64" t="s">
        <v>1674</v>
      </c>
    </row>
    <row r="1112" spans="1:7">
      <c r="A1112" s="64" t="s">
        <v>1361</v>
      </c>
      <c r="B1112" s="64" t="s">
        <v>1362</v>
      </c>
      <c r="C1112" s="64" t="s">
        <v>1363</v>
      </c>
      <c r="D1112" s="64" t="s">
        <v>1482</v>
      </c>
      <c r="E1112" s="64" t="s">
        <v>311</v>
      </c>
      <c r="F1112" s="64" t="s">
        <v>311</v>
      </c>
      <c r="G1112" s="64" t="s">
        <v>1113</v>
      </c>
    </row>
    <row r="1113" spans="1:7">
      <c r="A1113" s="64" t="s">
        <v>1366</v>
      </c>
      <c r="B1113" s="64" t="s">
        <v>1362</v>
      </c>
      <c r="C1113" s="64" t="s">
        <v>1363</v>
      </c>
      <c r="D1113" s="64" t="s">
        <v>1482</v>
      </c>
      <c r="E1113" s="64" t="s">
        <v>311</v>
      </c>
      <c r="F1113" s="64" t="s">
        <v>311</v>
      </c>
      <c r="G1113" s="64" t="s">
        <v>1113</v>
      </c>
    </row>
    <row r="1114" spans="1:7">
      <c r="A1114" s="64" t="s">
        <v>1367</v>
      </c>
      <c r="B1114" s="64" t="s">
        <v>1362</v>
      </c>
      <c r="C1114" s="64" t="s">
        <v>1363</v>
      </c>
      <c r="D1114" s="64" t="s">
        <v>1484</v>
      </c>
      <c r="E1114" s="64" t="s">
        <v>311</v>
      </c>
      <c r="F1114" s="64" t="s">
        <v>311</v>
      </c>
      <c r="G1114" s="64" t="s">
        <v>1113</v>
      </c>
    </row>
    <row r="1115" spans="1:7">
      <c r="A1115" s="64" t="s">
        <v>1369</v>
      </c>
      <c r="B1115" s="64" t="s">
        <v>1362</v>
      </c>
      <c r="C1115" s="64" t="s">
        <v>1363</v>
      </c>
      <c r="D1115" s="64" t="s">
        <v>1484</v>
      </c>
      <c r="E1115" s="64" t="s">
        <v>311</v>
      </c>
      <c r="F1115" s="64" t="s">
        <v>311</v>
      </c>
      <c r="G1115" s="64" t="s">
        <v>1113</v>
      </c>
    </row>
    <row r="1116" spans="1:7">
      <c r="A1116" s="64" t="s">
        <v>1565</v>
      </c>
      <c r="B1116" s="64" t="s">
        <v>1362</v>
      </c>
      <c r="C1116" s="64" t="s">
        <v>1363</v>
      </c>
      <c r="D1116" s="64" t="s">
        <v>1676</v>
      </c>
      <c r="E1116" s="64" t="s">
        <v>311</v>
      </c>
      <c r="F1116" s="64" t="s">
        <v>311</v>
      </c>
      <c r="G1116" s="64" t="s">
        <v>1113</v>
      </c>
    </row>
    <row r="1117" spans="1:7">
      <c r="A1117" s="64" t="s">
        <v>1567</v>
      </c>
      <c r="B1117" s="64" t="s">
        <v>1362</v>
      </c>
      <c r="C1117" s="64" t="s">
        <v>1363</v>
      </c>
      <c r="D1117" s="64" t="s">
        <v>1676</v>
      </c>
      <c r="E1117" s="64" t="s">
        <v>311</v>
      </c>
      <c r="F1117" s="64" t="s">
        <v>311</v>
      </c>
      <c r="G1117" s="64" t="s">
        <v>1113</v>
      </c>
    </row>
    <row r="1118" spans="1:7">
      <c r="A1118" s="64" t="s">
        <v>1551</v>
      </c>
      <c r="B1118" s="64" t="s">
        <v>1362</v>
      </c>
      <c r="C1118" s="64" t="s">
        <v>1363</v>
      </c>
      <c r="D1118" s="64" t="s">
        <v>1677</v>
      </c>
      <c r="E1118" s="64" t="s">
        <v>311</v>
      </c>
      <c r="F1118" s="64" t="s">
        <v>311</v>
      </c>
      <c r="G1118" s="64" t="s">
        <v>1113</v>
      </c>
    </row>
    <row r="1119" spans="1:7">
      <c r="A1119" s="64" t="s">
        <v>1554</v>
      </c>
      <c r="B1119" s="64" t="s">
        <v>1362</v>
      </c>
      <c r="C1119" s="64" t="s">
        <v>1363</v>
      </c>
      <c r="D1119" s="64" t="s">
        <v>1677</v>
      </c>
      <c r="E1119" s="64" t="s">
        <v>311</v>
      </c>
      <c r="F1119" s="64" t="s">
        <v>311</v>
      </c>
      <c r="G1119" s="64" t="s">
        <v>1113</v>
      </c>
    </row>
    <row r="1120" spans="1:7">
      <c r="A1120" s="64" t="s">
        <v>1378</v>
      </c>
      <c r="B1120" s="64" t="s">
        <v>1362</v>
      </c>
      <c r="C1120" s="64" t="s">
        <v>1486</v>
      </c>
      <c r="D1120" s="64" t="s">
        <v>1653</v>
      </c>
      <c r="E1120" s="64">
        <v>39.011099999999999</v>
      </c>
      <c r="F1120" s="64">
        <v>10</v>
      </c>
      <c r="G1120" s="64" t="s">
        <v>1113</v>
      </c>
    </row>
    <row r="1121" spans="1:7">
      <c r="A1121" s="64" t="s">
        <v>1380</v>
      </c>
      <c r="B1121" s="64" t="s">
        <v>1362</v>
      </c>
      <c r="C1121" s="64" t="s">
        <v>1486</v>
      </c>
      <c r="D1121" s="64" t="s">
        <v>1653</v>
      </c>
      <c r="E1121" s="64" t="s">
        <v>311</v>
      </c>
      <c r="F1121" s="64">
        <v>10</v>
      </c>
      <c r="G1121" s="64" t="s">
        <v>1113</v>
      </c>
    </row>
    <row r="1122" spans="1:7">
      <c r="A1122" s="64" t="s">
        <v>1471</v>
      </c>
      <c r="B1122" s="64" t="s">
        <v>1362</v>
      </c>
      <c r="C1122" s="64" t="s">
        <v>1486</v>
      </c>
      <c r="D1122" s="64" t="s">
        <v>1487</v>
      </c>
      <c r="E1122" s="64">
        <v>36.015149999999998</v>
      </c>
      <c r="F1122" s="64">
        <v>20</v>
      </c>
      <c r="G1122" s="64" t="s">
        <v>1113</v>
      </c>
    </row>
    <row r="1123" spans="1:7">
      <c r="A1123" s="64" t="s">
        <v>1473</v>
      </c>
      <c r="B1123" s="64" t="s">
        <v>1362</v>
      </c>
      <c r="C1123" s="64" t="s">
        <v>1486</v>
      </c>
      <c r="D1123" s="64" t="s">
        <v>1487</v>
      </c>
      <c r="E1123" s="64">
        <v>35.402979999999999</v>
      </c>
      <c r="F1123" s="64">
        <v>20</v>
      </c>
      <c r="G1123" s="64" t="s">
        <v>1113</v>
      </c>
    </row>
    <row r="1124" spans="1:7">
      <c r="A1124" s="64" t="s">
        <v>1384</v>
      </c>
      <c r="B1124" s="64" t="s">
        <v>1362</v>
      </c>
      <c r="C1124" s="64" t="s">
        <v>1486</v>
      </c>
      <c r="D1124" s="64" t="s">
        <v>1489</v>
      </c>
      <c r="E1124" s="64">
        <v>32.342179999999999</v>
      </c>
      <c r="F1124" s="64">
        <v>200</v>
      </c>
      <c r="G1124" s="64" t="s">
        <v>1113</v>
      </c>
    </row>
    <row r="1125" spans="1:7">
      <c r="A1125" s="64" t="s">
        <v>1385</v>
      </c>
      <c r="B1125" s="64" t="s">
        <v>1362</v>
      </c>
      <c r="C1125" s="64" t="s">
        <v>1486</v>
      </c>
      <c r="D1125" s="64" t="s">
        <v>1489</v>
      </c>
      <c r="E1125" s="64">
        <v>32.793050000000001</v>
      </c>
      <c r="F1125" s="64">
        <v>200</v>
      </c>
      <c r="G1125" s="64" t="s">
        <v>1113</v>
      </c>
    </row>
    <row r="1126" spans="1:7">
      <c r="A1126" s="64" t="s">
        <v>1491</v>
      </c>
      <c r="B1126" s="64" t="s">
        <v>1362</v>
      </c>
      <c r="C1126" s="64" t="s">
        <v>1486</v>
      </c>
      <c r="D1126" s="64" t="s">
        <v>1490</v>
      </c>
      <c r="E1126" s="64">
        <v>28.571110000000001</v>
      </c>
      <c r="F1126" s="64">
        <v>2000</v>
      </c>
      <c r="G1126" s="64" t="s">
        <v>1113</v>
      </c>
    </row>
    <row r="1127" spans="1:7">
      <c r="A1127" s="64" t="s">
        <v>1493</v>
      </c>
      <c r="B1127" s="64" t="s">
        <v>1362</v>
      </c>
      <c r="C1127" s="64" t="s">
        <v>1486</v>
      </c>
      <c r="D1127" s="64" t="s">
        <v>1490</v>
      </c>
      <c r="E1127" s="64">
        <v>28.489370000000001</v>
      </c>
      <c r="F1127" s="64">
        <v>2000</v>
      </c>
      <c r="G1127" s="64" t="s">
        <v>1113</v>
      </c>
    </row>
    <row r="1128" spans="1:7">
      <c r="A1128" s="64" t="s">
        <v>1370</v>
      </c>
      <c r="B1128" s="64" t="s">
        <v>1362</v>
      </c>
      <c r="C1128" s="64" t="s">
        <v>1486</v>
      </c>
      <c r="D1128" s="64" t="s">
        <v>1492</v>
      </c>
      <c r="E1128" s="64">
        <v>24.828690000000002</v>
      </c>
      <c r="F1128" s="64">
        <v>20000</v>
      </c>
      <c r="G1128" s="64" t="s">
        <v>1113</v>
      </c>
    </row>
    <row r="1129" spans="1:7">
      <c r="A1129" s="64" t="s">
        <v>1373</v>
      </c>
      <c r="B1129" s="64" t="s">
        <v>1362</v>
      </c>
      <c r="C1129" s="64" t="s">
        <v>1486</v>
      </c>
      <c r="D1129" s="64" t="s">
        <v>1492</v>
      </c>
      <c r="E1129" s="64">
        <v>24.520759999999999</v>
      </c>
      <c r="F1129" s="64">
        <v>20000</v>
      </c>
      <c r="G1129" s="64" t="s">
        <v>1113</v>
      </c>
    </row>
    <row r="1130" spans="1:7">
      <c r="A1130" s="64" t="s">
        <v>1494</v>
      </c>
      <c r="B1130" s="64" t="s">
        <v>1362</v>
      </c>
      <c r="C1130" s="64" t="s">
        <v>1486</v>
      </c>
      <c r="D1130" s="64" t="s">
        <v>1495</v>
      </c>
      <c r="E1130" s="64">
        <v>20.953379999999999</v>
      </c>
      <c r="F1130" s="231">
        <v>200000</v>
      </c>
      <c r="G1130" s="64" t="s">
        <v>1113</v>
      </c>
    </row>
    <row r="1131" spans="1:7">
      <c r="A1131" s="64" t="s">
        <v>1383</v>
      </c>
      <c r="B1131" s="64" t="s">
        <v>1362</v>
      </c>
      <c r="C1131" s="64" t="s">
        <v>1486</v>
      </c>
      <c r="D1131" s="64" t="s">
        <v>1495</v>
      </c>
      <c r="E1131" s="64">
        <v>21.06391</v>
      </c>
      <c r="F1131" s="231">
        <v>200000</v>
      </c>
      <c r="G1131" s="64" t="s">
        <v>1113</v>
      </c>
    </row>
    <row r="1132" spans="1:7">
      <c r="A1132" s="64" t="s">
        <v>1361</v>
      </c>
      <c r="B1132" s="64" t="s">
        <v>1362</v>
      </c>
      <c r="C1132" s="64" t="s">
        <v>1363</v>
      </c>
      <c r="D1132" s="64" t="s">
        <v>1482</v>
      </c>
      <c r="E1132" s="64" t="s">
        <v>311</v>
      </c>
      <c r="F1132" s="64" t="s">
        <v>311</v>
      </c>
      <c r="G1132" s="64" t="s">
        <v>216</v>
      </c>
    </row>
    <row r="1133" spans="1:7">
      <c r="A1133" s="64" t="s">
        <v>1366</v>
      </c>
      <c r="B1133" s="64" t="s">
        <v>1362</v>
      </c>
      <c r="C1133" s="64" t="s">
        <v>1363</v>
      </c>
      <c r="D1133" s="64" t="s">
        <v>1482</v>
      </c>
      <c r="E1133" s="64" t="s">
        <v>311</v>
      </c>
      <c r="F1133" s="64" t="s">
        <v>311</v>
      </c>
      <c r="G1133" s="64" t="s">
        <v>216</v>
      </c>
    </row>
    <row r="1134" spans="1:7">
      <c r="A1134" s="64" t="s">
        <v>1367</v>
      </c>
      <c r="B1134" s="64" t="s">
        <v>1362</v>
      </c>
      <c r="C1134" s="64" t="s">
        <v>1363</v>
      </c>
      <c r="D1134" s="64" t="s">
        <v>1484</v>
      </c>
      <c r="E1134" s="64" t="s">
        <v>311</v>
      </c>
      <c r="F1134" s="64" t="s">
        <v>311</v>
      </c>
      <c r="G1134" s="64" t="s">
        <v>216</v>
      </c>
    </row>
    <row r="1135" spans="1:7">
      <c r="A1135" s="64" t="s">
        <v>1369</v>
      </c>
      <c r="B1135" s="64" t="s">
        <v>1362</v>
      </c>
      <c r="C1135" s="64" t="s">
        <v>1363</v>
      </c>
      <c r="D1135" s="64" t="s">
        <v>1484</v>
      </c>
      <c r="E1135" s="64" t="s">
        <v>311</v>
      </c>
      <c r="F1135" s="64" t="s">
        <v>311</v>
      </c>
      <c r="G1135" s="64" t="s">
        <v>216</v>
      </c>
    </row>
    <row r="1136" spans="1:7">
      <c r="A1136" s="64" t="s">
        <v>1398</v>
      </c>
      <c r="B1136" s="64" t="s">
        <v>1362</v>
      </c>
      <c r="C1136" s="64" t="s">
        <v>1363</v>
      </c>
      <c r="D1136" s="64" t="s">
        <v>1581</v>
      </c>
      <c r="E1136" s="64" t="s">
        <v>311</v>
      </c>
      <c r="F1136" s="64" t="s">
        <v>311</v>
      </c>
      <c r="G1136" s="64" t="s">
        <v>216</v>
      </c>
    </row>
    <row r="1137" spans="1:7">
      <c r="A1137" s="64" t="s">
        <v>1400</v>
      </c>
      <c r="B1137" s="64" t="s">
        <v>1362</v>
      </c>
      <c r="C1137" s="64" t="s">
        <v>1363</v>
      </c>
      <c r="D1137" s="64" t="s">
        <v>1581</v>
      </c>
      <c r="E1137" s="64" t="s">
        <v>311</v>
      </c>
      <c r="F1137" s="64" t="s">
        <v>311</v>
      </c>
      <c r="G1137" s="64" t="s">
        <v>216</v>
      </c>
    </row>
    <row r="1138" spans="1:7">
      <c r="A1138" s="64" t="s">
        <v>1401</v>
      </c>
      <c r="B1138" s="64" t="s">
        <v>1362</v>
      </c>
      <c r="C1138" s="64" t="s">
        <v>1363</v>
      </c>
      <c r="D1138" s="64" t="s">
        <v>1582</v>
      </c>
      <c r="E1138" s="64" t="s">
        <v>311</v>
      </c>
      <c r="F1138" s="64" t="s">
        <v>311</v>
      </c>
      <c r="G1138" s="64" t="s">
        <v>216</v>
      </c>
    </row>
    <row r="1139" spans="1:7">
      <c r="A1139" s="64" t="s">
        <v>1403</v>
      </c>
      <c r="B1139" s="64" t="s">
        <v>1362</v>
      </c>
      <c r="C1139" s="64" t="s">
        <v>1363</v>
      </c>
      <c r="D1139" s="64" t="s">
        <v>1582</v>
      </c>
      <c r="E1139" s="64" t="s">
        <v>311</v>
      </c>
      <c r="F1139" s="64" t="s">
        <v>311</v>
      </c>
      <c r="G1139" s="64" t="s">
        <v>216</v>
      </c>
    </row>
    <row r="1140" spans="1:7">
      <c r="A1140" s="64" t="s">
        <v>1378</v>
      </c>
      <c r="B1140" s="64" t="s">
        <v>1362</v>
      </c>
      <c r="C1140" s="64" t="s">
        <v>1486</v>
      </c>
      <c r="D1140" s="64" t="s">
        <v>1653</v>
      </c>
      <c r="E1140" s="64">
        <v>38.67</v>
      </c>
      <c r="F1140" s="64">
        <v>10</v>
      </c>
      <c r="G1140" s="64" t="s">
        <v>216</v>
      </c>
    </row>
    <row r="1141" spans="1:7">
      <c r="A1141" s="64" t="s">
        <v>1380</v>
      </c>
      <c r="B1141" s="64" t="s">
        <v>1362</v>
      </c>
      <c r="C1141" s="64" t="s">
        <v>1486</v>
      </c>
      <c r="D1141" s="64" t="s">
        <v>1653</v>
      </c>
      <c r="E1141" s="64">
        <v>36.770000000000003</v>
      </c>
      <c r="F1141" s="64">
        <v>10</v>
      </c>
      <c r="G1141" s="64" t="s">
        <v>216</v>
      </c>
    </row>
    <row r="1142" spans="1:7">
      <c r="A1142" s="64" t="s">
        <v>1471</v>
      </c>
      <c r="B1142" s="64" t="s">
        <v>1362</v>
      </c>
      <c r="C1142" s="64" t="s">
        <v>1486</v>
      </c>
      <c r="D1142" s="64" t="s">
        <v>1487</v>
      </c>
      <c r="E1142" s="64">
        <v>34.979999999999997</v>
      </c>
      <c r="F1142" s="64">
        <v>20</v>
      </c>
      <c r="G1142" s="64" t="s">
        <v>216</v>
      </c>
    </row>
    <row r="1143" spans="1:7">
      <c r="A1143" s="64" t="s">
        <v>1473</v>
      </c>
      <c r="B1143" s="64" t="s">
        <v>1362</v>
      </c>
      <c r="C1143" s="64" t="s">
        <v>1486</v>
      </c>
      <c r="D1143" s="64" t="s">
        <v>1487</v>
      </c>
      <c r="E1143" s="64">
        <v>34.69</v>
      </c>
      <c r="F1143" s="64">
        <v>20</v>
      </c>
      <c r="G1143" s="64" t="s">
        <v>216</v>
      </c>
    </row>
    <row r="1144" spans="1:7">
      <c r="A1144" s="64" t="s">
        <v>1384</v>
      </c>
      <c r="B1144" s="64" t="s">
        <v>1362</v>
      </c>
      <c r="C1144" s="64" t="s">
        <v>1486</v>
      </c>
      <c r="D1144" s="64" t="s">
        <v>1489</v>
      </c>
      <c r="E1144" s="64">
        <v>31.97</v>
      </c>
      <c r="F1144" s="64">
        <v>200</v>
      </c>
      <c r="G1144" s="64" t="s">
        <v>216</v>
      </c>
    </row>
    <row r="1145" spans="1:7">
      <c r="A1145" s="64" t="s">
        <v>1385</v>
      </c>
      <c r="B1145" s="64" t="s">
        <v>1362</v>
      </c>
      <c r="C1145" s="64" t="s">
        <v>1486</v>
      </c>
      <c r="D1145" s="64" t="s">
        <v>1489</v>
      </c>
      <c r="E1145" s="64">
        <v>32.04</v>
      </c>
      <c r="F1145" s="64">
        <v>200</v>
      </c>
      <c r="G1145" s="64" t="s">
        <v>216</v>
      </c>
    </row>
    <row r="1146" spans="1:7">
      <c r="A1146" s="64" t="s">
        <v>1491</v>
      </c>
      <c r="B1146" s="64" t="s">
        <v>1362</v>
      </c>
      <c r="C1146" s="64" t="s">
        <v>1486</v>
      </c>
      <c r="D1146" s="64" t="s">
        <v>1490</v>
      </c>
      <c r="E1146" s="64">
        <v>28.53</v>
      </c>
      <c r="F1146" s="64">
        <v>2000</v>
      </c>
      <c r="G1146" s="64" t="s">
        <v>216</v>
      </c>
    </row>
    <row r="1147" spans="1:7">
      <c r="A1147" s="64" t="s">
        <v>1493</v>
      </c>
      <c r="B1147" s="64" t="s">
        <v>1362</v>
      </c>
      <c r="C1147" s="64" t="s">
        <v>1486</v>
      </c>
      <c r="D1147" s="64" t="s">
        <v>1490</v>
      </c>
      <c r="E1147" s="64">
        <v>28.58</v>
      </c>
      <c r="F1147" s="64">
        <v>2000</v>
      </c>
      <c r="G1147" s="64" t="s">
        <v>216</v>
      </c>
    </row>
    <row r="1148" spans="1:7">
      <c r="A1148" s="64" t="s">
        <v>1370</v>
      </c>
      <c r="B1148" s="64" t="s">
        <v>1362</v>
      </c>
      <c r="C1148" s="64" t="s">
        <v>1486</v>
      </c>
      <c r="D1148" s="64" t="s">
        <v>1492</v>
      </c>
      <c r="E1148" s="64">
        <v>24.12</v>
      </c>
      <c r="F1148" s="64">
        <v>20000</v>
      </c>
      <c r="G1148" s="64" t="s">
        <v>216</v>
      </c>
    </row>
    <row r="1149" spans="1:7">
      <c r="A1149" s="64" t="s">
        <v>1373</v>
      </c>
      <c r="B1149" s="64" t="s">
        <v>1362</v>
      </c>
      <c r="C1149" s="64" t="s">
        <v>1486</v>
      </c>
      <c r="D1149" s="64" t="s">
        <v>1492</v>
      </c>
      <c r="E1149" s="64">
        <v>24</v>
      </c>
      <c r="F1149" s="64">
        <v>20000</v>
      </c>
      <c r="G1149" s="64" t="s">
        <v>216</v>
      </c>
    </row>
    <row r="1150" spans="1:7">
      <c r="A1150" s="64" t="s">
        <v>1494</v>
      </c>
      <c r="B1150" s="64" t="s">
        <v>1362</v>
      </c>
      <c r="C1150" s="64" t="s">
        <v>1486</v>
      </c>
      <c r="D1150" s="64" t="s">
        <v>1495</v>
      </c>
      <c r="E1150" s="64">
        <v>20.61</v>
      </c>
      <c r="F1150" s="231">
        <v>200000</v>
      </c>
      <c r="G1150" s="64" t="s">
        <v>216</v>
      </c>
    </row>
    <row r="1151" spans="1:7">
      <c r="A1151" s="64" t="s">
        <v>1383</v>
      </c>
      <c r="B1151" s="64" t="s">
        <v>1362</v>
      </c>
      <c r="C1151" s="64" t="s">
        <v>1486</v>
      </c>
      <c r="D1151" s="64" t="s">
        <v>1495</v>
      </c>
      <c r="E1151" s="64">
        <v>20.92</v>
      </c>
      <c r="F1151" s="231">
        <v>200000</v>
      </c>
      <c r="G1151" s="64" t="s">
        <v>216</v>
      </c>
    </row>
    <row r="1152" spans="1:7">
      <c r="A1152" s="64" t="s">
        <v>1361</v>
      </c>
      <c r="B1152" s="64" t="s">
        <v>1362</v>
      </c>
      <c r="C1152" s="64" t="s">
        <v>1363</v>
      </c>
      <c r="D1152" s="64" t="s">
        <v>1482</v>
      </c>
      <c r="E1152" s="64" t="s">
        <v>311</v>
      </c>
      <c r="F1152" s="64" t="s">
        <v>311</v>
      </c>
      <c r="G1152" s="64" t="s">
        <v>217</v>
      </c>
    </row>
    <row r="1153" spans="1:7">
      <c r="A1153" s="64" t="s">
        <v>1366</v>
      </c>
      <c r="B1153" s="64" t="s">
        <v>1362</v>
      </c>
      <c r="C1153" s="64" t="s">
        <v>1363</v>
      </c>
      <c r="D1153" s="64" t="s">
        <v>1482</v>
      </c>
      <c r="E1153" s="64" t="s">
        <v>311</v>
      </c>
      <c r="F1153" s="64" t="s">
        <v>311</v>
      </c>
      <c r="G1153" s="64" t="s">
        <v>217</v>
      </c>
    </row>
    <row r="1154" spans="1:7">
      <c r="A1154" s="64" t="s">
        <v>1367</v>
      </c>
      <c r="B1154" s="64" t="s">
        <v>1362</v>
      </c>
      <c r="C1154" s="64" t="s">
        <v>1363</v>
      </c>
      <c r="D1154" s="64" t="s">
        <v>1484</v>
      </c>
      <c r="E1154" s="64" t="s">
        <v>311</v>
      </c>
      <c r="F1154" s="64" t="s">
        <v>311</v>
      </c>
      <c r="G1154" s="64" t="s">
        <v>217</v>
      </c>
    </row>
    <row r="1155" spans="1:7">
      <c r="A1155" s="64" t="s">
        <v>1369</v>
      </c>
      <c r="B1155" s="64" t="s">
        <v>1362</v>
      </c>
      <c r="C1155" s="64" t="s">
        <v>1363</v>
      </c>
      <c r="D1155" s="64" t="s">
        <v>1484</v>
      </c>
      <c r="E1155" s="64" t="s">
        <v>311</v>
      </c>
      <c r="F1155" s="64" t="s">
        <v>311</v>
      </c>
      <c r="G1155" s="64" t="s">
        <v>217</v>
      </c>
    </row>
    <row r="1156" spans="1:7">
      <c r="A1156" s="64" t="s">
        <v>1378</v>
      </c>
      <c r="B1156" s="64" t="s">
        <v>1362</v>
      </c>
      <c r="C1156" s="64" t="s">
        <v>1486</v>
      </c>
      <c r="D1156" s="64" t="s">
        <v>1653</v>
      </c>
      <c r="E1156" s="64">
        <v>40.23507</v>
      </c>
      <c r="F1156" s="64">
        <v>10</v>
      </c>
      <c r="G1156" s="64" t="s">
        <v>217</v>
      </c>
    </row>
    <row r="1157" spans="1:7">
      <c r="A1157" s="64" t="s">
        <v>1380</v>
      </c>
      <c r="B1157" s="64" t="s">
        <v>1362</v>
      </c>
      <c r="C1157" s="64" t="s">
        <v>1486</v>
      </c>
      <c r="D1157" s="64" t="s">
        <v>1653</v>
      </c>
      <c r="E1157" s="64">
        <v>37.548270000000002</v>
      </c>
      <c r="F1157" s="64">
        <v>10</v>
      </c>
      <c r="G1157" s="64" t="s">
        <v>217</v>
      </c>
    </row>
    <row r="1158" spans="1:7">
      <c r="A1158" s="64" t="s">
        <v>1471</v>
      </c>
      <c r="B1158" s="64" t="s">
        <v>1362</v>
      </c>
      <c r="C1158" s="64" t="s">
        <v>1486</v>
      </c>
      <c r="D1158" s="64" t="s">
        <v>1490</v>
      </c>
      <c r="E1158" s="64">
        <v>29.142219999999998</v>
      </c>
      <c r="F1158" s="64">
        <v>2000</v>
      </c>
      <c r="G1158" s="64" t="s">
        <v>217</v>
      </c>
    </row>
    <row r="1159" spans="1:7">
      <c r="A1159" s="64" t="s">
        <v>1473</v>
      </c>
      <c r="B1159" s="64" t="s">
        <v>1362</v>
      </c>
      <c r="C1159" s="64" t="s">
        <v>1486</v>
      </c>
      <c r="D1159" s="64" t="s">
        <v>1490</v>
      </c>
      <c r="E1159" s="64">
        <v>29.080089999999998</v>
      </c>
      <c r="F1159" s="64">
        <v>2000</v>
      </c>
      <c r="G1159" s="64" t="s">
        <v>217</v>
      </c>
    </row>
    <row r="1160" spans="1:7">
      <c r="A1160" s="64" t="s">
        <v>1384</v>
      </c>
      <c r="B1160" s="64" t="s">
        <v>1362</v>
      </c>
      <c r="C1160" s="64" t="s">
        <v>1486</v>
      </c>
      <c r="D1160" s="64" t="s">
        <v>1487</v>
      </c>
      <c r="E1160" s="64">
        <v>36.69941</v>
      </c>
      <c r="F1160" s="64">
        <v>20</v>
      </c>
      <c r="G1160" s="64" t="s">
        <v>217</v>
      </c>
    </row>
    <row r="1161" spans="1:7">
      <c r="A1161" s="64" t="s">
        <v>1385</v>
      </c>
      <c r="B1161" s="64" t="s">
        <v>1362</v>
      </c>
      <c r="C1161" s="64" t="s">
        <v>1486</v>
      </c>
      <c r="D1161" s="64" t="s">
        <v>1487</v>
      </c>
      <c r="E1161" s="64">
        <v>37.186720000000001</v>
      </c>
      <c r="F1161" s="64">
        <v>20</v>
      </c>
      <c r="G1161" s="64" t="s">
        <v>217</v>
      </c>
    </row>
    <row r="1162" spans="1:7">
      <c r="A1162" s="64" t="s">
        <v>1491</v>
      </c>
      <c r="B1162" s="64" t="s">
        <v>1362</v>
      </c>
      <c r="C1162" s="64" t="s">
        <v>1486</v>
      </c>
      <c r="D1162" s="64" t="s">
        <v>1492</v>
      </c>
      <c r="E1162" s="64">
        <v>24.23171</v>
      </c>
      <c r="F1162" s="64">
        <v>20000</v>
      </c>
      <c r="G1162" s="64" t="s">
        <v>217</v>
      </c>
    </row>
    <row r="1163" spans="1:7">
      <c r="A1163" s="64" t="s">
        <v>1493</v>
      </c>
      <c r="B1163" s="64" t="s">
        <v>1362</v>
      </c>
      <c r="C1163" s="64" t="s">
        <v>1486</v>
      </c>
      <c r="D1163" s="64" t="s">
        <v>1492</v>
      </c>
      <c r="E1163" s="64">
        <v>24.253319999999999</v>
      </c>
      <c r="F1163" s="64">
        <v>20000</v>
      </c>
      <c r="G1163" s="64" t="s">
        <v>217</v>
      </c>
    </row>
    <row r="1164" spans="1:7">
      <c r="A1164" s="64" t="s">
        <v>1370</v>
      </c>
      <c r="B1164" s="64" t="s">
        <v>1362</v>
      </c>
      <c r="C1164" s="64" t="s">
        <v>1486</v>
      </c>
      <c r="D1164" s="64" t="s">
        <v>1489</v>
      </c>
      <c r="E1164" s="64">
        <v>33.314929999999997</v>
      </c>
      <c r="F1164" s="64">
        <v>200</v>
      </c>
      <c r="G1164" s="64" t="s">
        <v>217</v>
      </c>
    </row>
    <row r="1165" spans="1:7">
      <c r="A1165" s="64" t="s">
        <v>1373</v>
      </c>
      <c r="B1165" s="64" t="s">
        <v>1362</v>
      </c>
      <c r="C1165" s="64" t="s">
        <v>1486</v>
      </c>
      <c r="D1165" s="64" t="s">
        <v>1489</v>
      </c>
      <c r="E1165" s="64">
        <v>33.185029999999998</v>
      </c>
      <c r="F1165" s="64">
        <v>200</v>
      </c>
      <c r="G1165" s="64" t="s">
        <v>217</v>
      </c>
    </row>
    <row r="1166" spans="1:7">
      <c r="A1166" s="64" t="s">
        <v>1494</v>
      </c>
      <c r="B1166" s="64" t="s">
        <v>1362</v>
      </c>
      <c r="C1166" s="64" t="s">
        <v>1486</v>
      </c>
      <c r="D1166" s="64" t="s">
        <v>1495</v>
      </c>
      <c r="E1166" s="64">
        <v>20.320969999999999</v>
      </c>
      <c r="F1166" s="231">
        <v>200000</v>
      </c>
      <c r="G1166" s="64" t="s">
        <v>217</v>
      </c>
    </row>
    <row r="1167" spans="1:7">
      <c r="A1167" s="64" t="s">
        <v>1383</v>
      </c>
      <c r="B1167" s="64" t="s">
        <v>1362</v>
      </c>
      <c r="C1167" s="64" t="s">
        <v>1486</v>
      </c>
      <c r="D1167" s="64" t="s">
        <v>1495</v>
      </c>
      <c r="E1167" s="64">
        <v>20.164069999999999</v>
      </c>
      <c r="F1167" s="231">
        <v>200000</v>
      </c>
      <c r="G1167" s="64" t="s">
        <v>217</v>
      </c>
    </row>
    <row r="1168" spans="1:7">
      <c r="A1168" s="64" t="s">
        <v>1361</v>
      </c>
      <c r="B1168" s="64" t="s">
        <v>1362</v>
      </c>
      <c r="C1168" s="64" t="s">
        <v>1363</v>
      </c>
      <c r="D1168" s="64" t="s">
        <v>1520</v>
      </c>
      <c r="E1168" s="64" t="s">
        <v>311</v>
      </c>
      <c r="F1168" s="64" t="s">
        <v>311</v>
      </c>
      <c r="G1168" s="64" t="s">
        <v>218</v>
      </c>
    </row>
    <row r="1169" spans="1:7">
      <c r="A1169" s="64" t="s">
        <v>1366</v>
      </c>
      <c r="B1169" s="64" t="s">
        <v>1362</v>
      </c>
      <c r="C1169" s="64" t="s">
        <v>1363</v>
      </c>
      <c r="D1169" s="64" t="s">
        <v>1520</v>
      </c>
      <c r="E1169" s="64" t="s">
        <v>311</v>
      </c>
      <c r="F1169" s="64" t="s">
        <v>311</v>
      </c>
      <c r="G1169" s="64" t="s">
        <v>218</v>
      </c>
    </row>
    <row r="1170" spans="1:7">
      <c r="A1170" s="64" t="s">
        <v>1367</v>
      </c>
      <c r="B1170" s="64" t="s">
        <v>1362</v>
      </c>
      <c r="C1170" s="64" t="s">
        <v>1363</v>
      </c>
      <c r="D1170" s="64" t="s">
        <v>1521</v>
      </c>
      <c r="E1170" s="64" t="s">
        <v>311</v>
      </c>
      <c r="F1170" s="64" t="s">
        <v>311</v>
      </c>
      <c r="G1170" s="64" t="s">
        <v>218</v>
      </c>
    </row>
    <row r="1171" spans="1:7">
      <c r="A1171" s="64" t="s">
        <v>1369</v>
      </c>
      <c r="B1171" s="64" t="s">
        <v>1362</v>
      </c>
      <c r="C1171" s="64" t="s">
        <v>1363</v>
      </c>
      <c r="D1171" s="64" t="s">
        <v>1521</v>
      </c>
      <c r="E1171" s="64" t="s">
        <v>311</v>
      </c>
      <c r="F1171" s="64" t="s">
        <v>311</v>
      </c>
      <c r="G1171" s="64" t="s">
        <v>218</v>
      </c>
    </row>
    <row r="1172" spans="1:7">
      <c r="A1172" s="64" t="s">
        <v>1398</v>
      </c>
      <c r="B1172" s="64" t="s">
        <v>1362</v>
      </c>
      <c r="C1172" s="64" t="s">
        <v>1363</v>
      </c>
      <c r="D1172" s="64" t="s">
        <v>1678</v>
      </c>
      <c r="E1172" s="64" t="s">
        <v>311</v>
      </c>
      <c r="F1172" s="64" t="s">
        <v>311</v>
      </c>
      <c r="G1172" s="64" t="s">
        <v>218</v>
      </c>
    </row>
    <row r="1173" spans="1:7">
      <c r="A1173" s="64" t="s">
        <v>1400</v>
      </c>
      <c r="B1173" s="64" t="s">
        <v>1362</v>
      </c>
      <c r="C1173" s="64" t="s">
        <v>1363</v>
      </c>
      <c r="D1173" s="64" t="s">
        <v>1678</v>
      </c>
      <c r="E1173" s="64" t="s">
        <v>311</v>
      </c>
      <c r="F1173" s="64" t="s">
        <v>311</v>
      </c>
      <c r="G1173" s="64" t="s">
        <v>218</v>
      </c>
    </row>
    <row r="1174" spans="1:7">
      <c r="A1174" s="64" t="s">
        <v>1401</v>
      </c>
      <c r="B1174" s="64" t="s">
        <v>1362</v>
      </c>
      <c r="C1174" s="64" t="s">
        <v>1363</v>
      </c>
      <c r="D1174" s="64" t="s">
        <v>1679</v>
      </c>
      <c r="E1174" s="64" t="s">
        <v>311</v>
      </c>
      <c r="F1174" s="64" t="s">
        <v>311</v>
      </c>
      <c r="G1174" s="64" t="s">
        <v>218</v>
      </c>
    </row>
    <row r="1175" spans="1:7">
      <c r="A1175" s="64" t="s">
        <v>1403</v>
      </c>
      <c r="B1175" s="64" t="s">
        <v>1362</v>
      </c>
      <c r="C1175" s="64" t="s">
        <v>1363</v>
      </c>
      <c r="D1175" s="64" t="s">
        <v>1679</v>
      </c>
      <c r="E1175" s="64" t="s">
        <v>311</v>
      </c>
      <c r="F1175" s="64" t="s">
        <v>311</v>
      </c>
      <c r="G1175" s="64" t="s">
        <v>218</v>
      </c>
    </row>
    <row r="1176" spans="1:7">
      <c r="A1176" s="64" t="s">
        <v>1485</v>
      </c>
      <c r="B1176" s="64" t="s">
        <v>1362</v>
      </c>
      <c r="C1176" s="64" t="s">
        <v>1486</v>
      </c>
      <c r="D1176" s="64" t="s">
        <v>66</v>
      </c>
      <c r="E1176" s="64">
        <v>24.247440000000001</v>
      </c>
      <c r="F1176" s="64">
        <v>20000</v>
      </c>
      <c r="G1176" s="64" t="s">
        <v>218</v>
      </c>
    </row>
    <row r="1177" spans="1:7">
      <c r="A1177" s="64" t="s">
        <v>1488</v>
      </c>
      <c r="B1177" s="64" t="s">
        <v>1362</v>
      </c>
      <c r="C1177" s="64" t="s">
        <v>1486</v>
      </c>
      <c r="D1177" s="64" t="s">
        <v>66</v>
      </c>
      <c r="E1177" s="64">
        <v>24.656310000000001</v>
      </c>
      <c r="F1177" s="64">
        <v>20000</v>
      </c>
      <c r="G1177" s="64" t="s">
        <v>218</v>
      </c>
    </row>
    <row r="1178" spans="1:7">
      <c r="A1178" s="64" t="s">
        <v>1460</v>
      </c>
      <c r="B1178" s="64" t="s">
        <v>1362</v>
      </c>
      <c r="C1178" s="64" t="s">
        <v>1486</v>
      </c>
      <c r="D1178" s="64" t="s">
        <v>1533</v>
      </c>
      <c r="E1178" s="64">
        <v>27.65663</v>
      </c>
      <c r="F1178" s="64">
        <v>2000</v>
      </c>
      <c r="G1178" s="64" t="s">
        <v>218</v>
      </c>
    </row>
    <row r="1179" spans="1:7">
      <c r="A1179" s="64" t="s">
        <v>1462</v>
      </c>
      <c r="B1179" s="64" t="s">
        <v>1362</v>
      </c>
      <c r="C1179" s="64" t="s">
        <v>1486</v>
      </c>
      <c r="D1179" s="64" t="s">
        <v>1533</v>
      </c>
      <c r="E1179" s="64">
        <v>27.681010000000001</v>
      </c>
      <c r="F1179" s="64">
        <v>2000</v>
      </c>
      <c r="G1179" s="64" t="s">
        <v>218</v>
      </c>
    </row>
    <row r="1180" spans="1:7">
      <c r="A1180" s="64" t="s">
        <v>1471</v>
      </c>
      <c r="B1180" s="64" t="s">
        <v>1362</v>
      </c>
      <c r="C1180" s="64" t="s">
        <v>1486</v>
      </c>
      <c r="D1180" s="64" t="s">
        <v>1534</v>
      </c>
      <c r="E1180" s="64">
        <v>32.295290000000001</v>
      </c>
      <c r="F1180" s="64">
        <v>200</v>
      </c>
      <c r="G1180" s="64" t="s">
        <v>218</v>
      </c>
    </row>
    <row r="1181" spans="1:7">
      <c r="A1181" s="64" t="s">
        <v>1473</v>
      </c>
      <c r="B1181" s="64" t="s">
        <v>1362</v>
      </c>
      <c r="C1181" s="64" t="s">
        <v>1486</v>
      </c>
      <c r="D1181" s="64" t="s">
        <v>1534</v>
      </c>
      <c r="E1181" s="64">
        <v>32.330379999999998</v>
      </c>
      <c r="F1181" s="64">
        <v>200</v>
      </c>
      <c r="G1181" s="64" t="s">
        <v>218</v>
      </c>
    </row>
    <row r="1182" spans="1:7">
      <c r="A1182" s="64" t="s">
        <v>1491</v>
      </c>
      <c r="B1182" s="64" t="s">
        <v>1362</v>
      </c>
      <c r="C1182" s="64" t="s">
        <v>1486</v>
      </c>
      <c r="D1182" s="64" t="s">
        <v>1658</v>
      </c>
      <c r="E1182" s="64">
        <v>38.535829999999997</v>
      </c>
      <c r="F1182" s="64">
        <v>20</v>
      </c>
      <c r="G1182" s="64" t="s">
        <v>218</v>
      </c>
    </row>
    <row r="1183" spans="1:7">
      <c r="A1183" s="64" t="s">
        <v>1493</v>
      </c>
      <c r="B1183" s="64" t="s">
        <v>1362</v>
      </c>
      <c r="C1183" s="64" t="s">
        <v>1486</v>
      </c>
      <c r="D1183" s="64" t="s">
        <v>1658</v>
      </c>
      <c r="E1183" s="64" t="s">
        <v>311</v>
      </c>
      <c r="F1183" s="64">
        <v>20</v>
      </c>
      <c r="G1183" s="64" t="s">
        <v>218</v>
      </c>
    </row>
    <row r="1184" spans="1:7">
      <c r="A1184" s="64" t="s">
        <v>1494</v>
      </c>
      <c r="B1184" s="64" t="s">
        <v>1362</v>
      </c>
      <c r="C1184" s="64" t="s">
        <v>1486</v>
      </c>
      <c r="D1184" s="64" t="s">
        <v>1659</v>
      </c>
      <c r="E1184" s="64">
        <v>36.612229999999997</v>
      </c>
      <c r="F1184" s="64">
        <v>10</v>
      </c>
      <c r="G1184" s="64" t="s">
        <v>218</v>
      </c>
    </row>
    <row r="1185" spans="1:7">
      <c r="A1185" s="64" t="s">
        <v>1383</v>
      </c>
      <c r="B1185" s="64" t="s">
        <v>1362</v>
      </c>
      <c r="C1185" s="64" t="s">
        <v>1486</v>
      </c>
      <c r="D1185" s="64" t="s">
        <v>1659</v>
      </c>
      <c r="E1185" s="64">
        <v>38.60013</v>
      </c>
      <c r="F1185" s="64">
        <v>10</v>
      </c>
      <c r="G1185" s="64" t="s">
        <v>218</v>
      </c>
    </row>
    <row r="1186" spans="1:7">
      <c r="A1186" s="64" t="s">
        <v>1361</v>
      </c>
      <c r="B1186" s="64" t="s">
        <v>1362</v>
      </c>
      <c r="C1186" s="64" t="s">
        <v>1363</v>
      </c>
      <c r="D1186" s="64" t="s">
        <v>1680</v>
      </c>
      <c r="E1186" s="64" t="s">
        <v>311</v>
      </c>
      <c r="F1186" s="64" t="s">
        <v>311</v>
      </c>
      <c r="G1186" s="64" t="s">
        <v>219</v>
      </c>
    </row>
    <row r="1187" spans="1:7">
      <c r="A1187" s="64" t="s">
        <v>1366</v>
      </c>
      <c r="B1187" s="64" t="s">
        <v>1362</v>
      </c>
      <c r="C1187" s="64" t="s">
        <v>1363</v>
      </c>
      <c r="D1187" s="64" t="s">
        <v>1680</v>
      </c>
      <c r="E1187" s="64" t="s">
        <v>311</v>
      </c>
      <c r="F1187" s="64" t="s">
        <v>311</v>
      </c>
      <c r="G1187" s="64" t="s">
        <v>219</v>
      </c>
    </row>
    <row r="1188" spans="1:7">
      <c r="A1188" s="64" t="s">
        <v>1367</v>
      </c>
      <c r="B1188" s="64" t="s">
        <v>1362</v>
      </c>
      <c r="C1188" s="64" t="s">
        <v>1363</v>
      </c>
      <c r="D1188" s="64" t="s">
        <v>1681</v>
      </c>
      <c r="E1188" s="64" t="s">
        <v>311</v>
      </c>
      <c r="F1188" s="64" t="s">
        <v>311</v>
      </c>
      <c r="G1188" s="64" t="s">
        <v>219</v>
      </c>
    </row>
    <row r="1189" spans="1:7">
      <c r="A1189" s="64" t="s">
        <v>1369</v>
      </c>
      <c r="B1189" s="64" t="s">
        <v>1362</v>
      </c>
      <c r="C1189" s="64" t="s">
        <v>1363</v>
      </c>
      <c r="D1189" s="64" t="s">
        <v>1681</v>
      </c>
      <c r="E1189" s="64" t="s">
        <v>311</v>
      </c>
      <c r="F1189" s="64" t="s">
        <v>311</v>
      </c>
      <c r="G1189" s="64" t="s">
        <v>219</v>
      </c>
    </row>
    <row r="1190" spans="1:7">
      <c r="A1190" s="64" t="s">
        <v>1378</v>
      </c>
      <c r="B1190" s="64" t="s">
        <v>1362</v>
      </c>
      <c r="C1190" s="64" t="s">
        <v>1486</v>
      </c>
      <c r="D1190" s="64" t="s">
        <v>1653</v>
      </c>
      <c r="E1190" s="64">
        <v>38.840000000000003</v>
      </c>
      <c r="F1190" s="64">
        <v>10</v>
      </c>
      <c r="G1190" s="64" t="s">
        <v>219</v>
      </c>
    </row>
    <row r="1191" spans="1:7">
      <c r="A1191" s="64" t="s">
        <v>1380</v>
      </c>
      <c r="B1191" s="64" t="s">
        <v>1362</v>
      </c>
      <c r="C1191" s="64" t="s">
        <v>1486</v>
      </c>
      <c r="D1191" s="64" t="s">
        <v>1653</v>
      </c>
      <c r="E1191" s="64">
        <v>36.97</v>
      </c>
      <c r="F1191" s="64">
        <v>10</v>
      </c>
      <c r="G1191" s="64" t="s">
        <v>219</v>
      </c>
    </row>
    <row r="1192" spans="1:7">
      <c r="A1192" s="64" t="s">
        <v>1471</v>
      </c>
      <c r="B1192" s="64" t="s">
        <v>1362</v>
      </c>
      <c r="C1192" s="64" t="s">
        <v>1486</v>
      </c>
      <c r="D1192" s="64" t="s">
        <v>1490</v>
      </c>
      <c r="E1192" s="64">
        <v>30.36</v>
      </c>
      <c r="F1192" s="64">
        <v>2000</v>
      </c>
      <c r="G1192" s="64" t="s">
        <v>219</v>
      </c>
    </row>
    <row r="1193" spans="1:7">
      <c r="A1193" s="64" t="s">
        <v>1473</v>
      </c>
      <c r="B1193" s="64" t="s">
        <v>1362</v>
      </c>
      <c r="C1193" s="64" t="s">
        <v>1486</v>
      </c>
      <c r="D1193" s="64" t="s">
        <v>1490</v>
      </c>
      <c r="E1193" s="64">
        <v>30.43</v>
      </c>
      <c r="F1193" s="64">
        <v>2000</v>
      </c>
      <c r="G1193" s="64" t="s">
        <v>219</v>
      </c>
    </row>
    <row r="1194" spans="1:7">
      <c r="A1194" s="64" t="s">
        <v>1384</v>
      </c>
      <c r="B1194" s="64" t="s">
        <v>1362</v>
      </c>
      <c r="C1194" s="64" t="s">
        <v>1486</v>
      </c>
      <c r="D1194" s="64" t="s">
        <v>1487</v>
      </c>
      <c r="E1194" s="64">
        <v>37.92</v>
      </c>
      <c r="F1194" s="64">
        <v>20</v>
      </c>
      <c r="G1194" s="64" t="s">
        <v>219</v>
      </c>
    </row>
    <row r="1195" spans="1:7">
      <c r="A1195" s="64" t="s">
        <v>1385</v>
      </c>
      <c r="B1195" s="64" t="s">
        <v>1362</v>
      </c>
      <c r="C1195" s="64" t="s">
        <v>1486</v>
      </c>
      <c r="D1195" s="64" t="s">
        <v>1487</v>
      </c>
      <c r="E1195" s="64">
        <v>36.25</v>
      </c>
      <c r="F1195" s="64">
        <v>20</v>
      </c>
      <c r="G1195" s="64" t="s">
        <v>219</v>
      </c>
    </row>
    <row r="1196" spans="1:7">
      <c r="A1196" s="64" t="s">
        <v>1491</v>
      </c>
      <c r="B1196" s="64" t="s">
        <v>1362</v>
      </c>
      <c r="C1196" s="64" t="s">
        <v>1486</v>
      </c>
      <c r="D1196" s="64" t="s">
        <v>1492</v>
      </c>
      <c r="E1196" s="64">
        <v>25.04</v>
      </c>
      <c r="F1196" s="64">
        <v>20000</v>
      </c>
      <c r="G1196" s="64" t="s">
        <v>219</v>
      </c>
    </row>
    <row r="1197" spans="1:7">
      <c r="A1197" s="64" t="s">
        <v>1493</v>
      </c>
      <c r="B1197" s="64" t="s">
        <v>1362</v>
      </c>
      <c r="C1197" s="64" t="s">
        <v>1486</v>
      </c>
      <c r="D1197" s="64" t="s">
        <v>1492</v>
      </c>
      <c r="E1197" s="64">
        <v>24.89</v>
      </c>
      <c r="F1197" s="64">
        <v>20000</v>
      </c>
      <c r="G1197" s="64" t="s">
        <v>219</v>
      </c>
    </row>
    <row r="1198" spans="1:7">
      <c r="A1198" s="64" t="s">
        <v>1370</v>
      </c>
      <c r="B1198" s="64" t="s">
        <v>1362</v>
      </c>
      <c r="C1198" s="64" t="s">
        <v>1486</v>
      </c>
      <c r="D1198" s="64" t="s">
        <v>1489</v>
      </c>
      <c r="E1198" s="64">
        <v>33.01</v>
      </c>
      <c r="F1198" s="64">
        <v>200</v>
      </c>
      <c r="G1198" s="64" t="s">
        <v>219</v>
      </c>
    </row>
    <row r="1199" spans="1:7">
      <c r="A1199" s="64" t="s">
        <v>1373</v>
      </c>
      <c r="B1199" s="64" t="s">
        <v>1362</v>
      </c>
      <c r="C1199" s="64" t="s">
        <v>1486</v>
      </c>
      <c r="D1199" s="64" t="s">
        <v>1489</v>
      </c>
      <c r="E1199" s="64">
        <v>33.06</v>
      </c>
      <c r="F1199" s="64">
        <v>200</v>
      </c>
      <c r="G1199" s="64" t="s">
        <v>219</v>
      </c>
    </row>
    <row r="1200" spans="1:7">
      <c r="A1200" s="64" t="s">
        <v>1494</v>
      </c>
      <c r="B1200" s="64" t="s">
        <v>1362</v>
      </c>
      <c r="C1200" s="64" t="s">
        <v>1486</v>
      </c>
      <c r="D1200" s="64" t="s">
        <v>1495</v>
      </c>
      <c r="E1200" s="64">
        <v>20.82</v>
      </c>
      <c r="F1200" s="231">
        <v>200000</v>
      </c>
      <c r="G1200" s="64" t="s">
        <v>219</v>
      </c>
    </row>
    <row r="1201" spans="1:7">
      <c r="A1201" s="64" t="s">
        <v>1383</v>
      </c>
      <c r="B1201" s="64" t="s">
        <v>1362</v>
      </c>
      <c r="C1201" s="64" t="s">
        <v>1486</v>
      </c>
      <c r="D1201" s="64" t="s">
        <v>1495</v>
      </c>
      <c r="E1201" s="64">
        <v>21.05</v>
      </c>
      <c r="F1201" s="231">
        <v>200000</v>
      </c>
      <c r="G1201" s="64" t="s">
        <v>219</v>
      </c>
    </row>
    <row r="1202" spans="1:7">
      <c r="A1202" s="64" t="s">
        <v>1361</v>
      </c>
      <c r="B1202" s="64" t="s">
        <v>1362</v>
      </c>
      <c r="C1202" s="64" t="s">
        <v>1363</v>
      </c>
      <c r="D1202" s="64" t="s">
        <v>1682</v>
      </c>
      <c r="E1202" s="64" t="s">
        <v>311</v>
      </c>
      <c r="F1202" s="64" t="s">
        <v>311</v>
      </c>
      <c r="G1202" s="64" t="s">
        <v>1683</v>
      </c>
    </row>
    <row r="1203" spans="1:7">
      <c r="A1203" s="64" t="s">
        <v>1366</v>
      </c>
      <c r="B1203" s="64" t="s">
        <v>1362</v>
      </c>
      <c r="C1203" s="64" t="s">
        <v>1363</v>
      </c>
      <c r="D1203" s="64" t="s">
        <v>1682</v>
      </c>
      <c r="E1203" s="64" t="s">
        <v>311</v>
      </c>
      <c r="F1203" s="64" t="s">
        <v>311</v>
      </c>
      <c r="G1203" s="64" t="s">
        <v>1683</v>
      </c>
    </row>
    <row r="1204" spans="1:7">
      <c r="A1204" s="64" t="s">
        <v>1398</v>
      </c>
      <c r="B1204" s="64" t="s">
        <v>1362</v>
      </c>
      <c r="C1204" s="64" t="s">
        <v>1486</v>
      </c>
      <c r="D1204" s="64" t="s">
        <v>66</v>
      </c>
      <c r="E1204" s="64">
        <v>23.27</v>
      </c>
      <c r="F1204" s="64">
        <v>20000</v>
      </c>
      <c r="G1204" s="64" t="s">
        <v>1683</v>
      </c>
    </row>
    <row r="1205" spans="1:7">
      <c r="A1205" s="64" t="s">
        <v>1400</v>
      </c>
      <c r="B1205" s="64" t="s">
        <v>1362</v>
      </c>
      <c r="C1205" s="64" t="s">
        <v>1486</v>
      </c>
      <c r="D1205" s="64" t="s">
        <v>66</v>
      </c>
      <c r="E1205" s="64">
        <v>22.88</v>
      </c>
      <c r="F1205" s="64">
        <v>20000</v>
      </c>
      <c r="G1205" s="64" t="s">
        <v>1683</v>
      </c>
    </row>
    <row r="1206" spans="1:7">
      <c r="A1206" s="64" t="s">
        <v>1404</v>
      </c>
      <c r="B1206" s="64" t="s">
        <v>1362</v>
      </c>
      <c r="C1206" s="64" t="s">
        <v>1486</v>
      </c>
      <c r="D1206" s="64" t="s">
        <v>1533</v>
      </c>
      <c r="E1206" s="64">
        <v>27.4</v>
      </c>
      <c r="F1206" s="64">
        <v>2000</v>
      </c>
      <c r="G1206" s="64" t="s">
        <v>1683</v>
      </c>
    </row>
    <row r="1207" spans="1:7">
      <c r="A1207" s="64" t="s">
        <v>1406</v>
      </c>
      <c r="B1207" s="64" t="s">
        <v>1362</v>
      </c>
      <c r="C1207" s="64" t="s">
        <v>1486</v>
      </c>
      <c r="D1207" s="64" t="s">
        <v>1533</v>
      </c>
      <c r="E1207" s="64">
        <v>27.25</v>
      </c>
      <c r="F1207" s="64">
        <v>2000</v>
      </c>
      <c r="G1207" s="64" t="s">
        <v>1683</v>
      </c>
    </row>
    <row r="1208" spans="1:7">
      <c r="A1208" s="64" t="s">
        <v>1410</v>
      </c>
      <c r="B1208" s="64" t="s">
        <v>1362</v>
      </c>
      <c r="C1208" s="64" t="s">
        <v>1486</v>
      </c>
      <c r="D1208" s="64" t="s">
        <v>1534</v>
      </c>
      <c r="E1208" s="64">
        <v>29.69</v>
      </c>
      <c r="F1208" s="64">
        <v>200</v>
      </c>
      <c r="G1208" s="64" t="s">
        <v>1683</v>
      </c>
    </row>
    <row r="1209" spans="1:7">
      <c r="A1209" s="64" t="s">
        <v>1412</v>
      </c>
      <c r="B1209" s="64" t="s">
        <v>1362</v>
      </c>
      <c r="C1209" s="64" t="s">
        <v>1486</v>
      </c>
      <c r="D1209" s="64" t="s">
        <v>1534</v>
      </c>
      <c r="E1209" s="64">
        <v>29.68</v>
      </c>
      <c r="F1209" s="64">
        <v>200</v>
      </c>
      <c r="G1209" s="64" t="s">
        <v>1683</v>
      </c>
    </row>
    <row r="1210" spans="1:7">
      <c r="A1210" s="64" t="s">
        <v>1419</v>
      </c>
      <c r="B1210" s="64" t="s">
        <v>1362</v>
      </c>
      <c r="C1210" s="64" t="s">
        <v>1486</v>
      </c>
      <c r="D1210" s="64" t="s">
        <v>1658</v>
      </c>
      <c r="E1210" s="64">
        <v>33.659999999999997</v>
      </c>
      <c r="F1210" s="64">
        <v>20</v>
      </c>
      <c r="G1210" s="64" t="s">
        <v>1683</v>
      </c>
    </row>
    <row r="1211" spans="1:7">
      <c r="A1211" s="64" t="s">
        <v>1421</v>
      </c>
      <c r="B1211" s="64" t="s">
        <v>1362</v>
      </c>
      <c r="C1211" s="64" t="s">
        <v>1486</v>
      </c>
      <c r="D1211" s="64" t="s">
        <v>1658</v>
      </c>
      <c r="E1211" s="64">
        <v>33.11</v>
      </c>
      <c r="F1211" s="64">
        <v>20</v>
      </c>
      <c r="G1211" s="64" t="s">
        <v>1683</v>
      </c>
    </row>
    <row r="1212" spans="1:7">
      <c r="A1212" s="64" t="s">
        <v>1556</v>
      </c>
      <c r="B1212" s="64" t="s">
        <v>1362</v>
      </c>
      <c r="C1212" s="64" t="s">
        <v>1486</v>
      </c>
      <c r="D1212" s="64" t="s">
        <v>1659</v>
      </c>
      <c r="E1212" s="64">
        <v>36.26</v>
      </c>
      <c r="F1212" s="64">
        <v>10</v>
      </c>
      <c r="G1212" s="64" t="s">
        <v>1683</v>
      </c>
    </row>
    <row r="1213" spans="1:7">
      <c r="A1213" s="64" t="s">
        <v>1557</v>
      </c>
      <c r="B1213" s="64" t="s">
        <v>1362</v>
      </c>
      <c r="C1213" s="64" t="s">
        <v>1486</v>
      </c>
      <c r="D1213" s="64" t="s">
        <v>1659</v>
      </c>
      <c r="E1213" s="64">
        <v>36.08</v>
      </c>
      <c r="F1213" s="64">
        <v>10</v>
      </c>
      <c r="G1213" s="64" t="s">
        <v>1683</v>
      </c>
    </row>
    <row r="1214" spans="1:7">
      <c r="A1214" s="64" t="s">
        <v>1361</v>
      </c>
      <c r="B1214" s="64" t="s">
        <v>1362</v>
      </c>
      <c r="C1214" s="64" t="s">
        <v>1363</v>
      </c>
      <c r="D1214" s="64" t="s">
        <v>1581</v>
      </c>
      <c r="E1214" s="64" t="s">
        <v>311</v>
      </c>
      <c r="F1214" s="64" t="s">
        <v>311</v>
      </c>
      <c r="G1214" s="64" t="s">
        <v>1114</v>
      </c>
    </row>
    <row r="1215" spans="1:7">
      <c r="A1215" s="64" t="s">
        <v>1366</v>
      </c>
      <c r="B1215" s="64" t="s">
        <v>1362</v>
      </c>
      <c r="C1215" s="64" t="s">
        <v>1363</v>
      </c>
      <c r="D1215" s="64" t="s">
        <v>1581</v>
      </c>
      <c r="E1215" s="64" t="s">
        <v>311</v>
      </c>
      <c r="F1215" s="64" t="s">
        <v>311</v>
      </c>
      <c r="G1215" s="64" t="s">
        <v>1114</v>
      </c>
    </row>
    <row r="1216" spans="1:7">
      <c r="A1216" s="64" t="s">
        <v>1367</v>
      </c>
      <c r="B1216" s="64" t="s">
        <v>1362</v>
      </c>
      <c r="C1216" s="64" t="s">
        <v>1363</v>
      </c>
      <c r="D1216" s="64" t="s">
        <v>1582</v>
      </c>
      <c r="E1216" s="64" t="s">
        <v>311</v>
      </c>
      <c r="F1216" s="64" t="s">
        <v>311</v>
      </c>
      <c r="G1216" s="64" t="s">
        <v>1114</v>
      </c>
    </row>
    <row r="1217" spans="1:7">
      <c r="A1217" s="64" t="s">
        <v>1369</v>
      </c>
      <c r="B1217" s="64" t="s">
        <v>1362</v>
      </c>
      <c r="C1217" s="64" t="s">
        <v>1363</v>
      </c>
      <c r="D1217" s="64" t="s">
        <v>1582</v>
      </c>
      <c r="E1217" s="64" t="s">
        <v>311</v>
      </c>
      <c r="F1217" s="64" t="s">
        <v>311</v>
      </c>
      <c r="G1217" s="64" t="s">
        <v>1114</v>
      </c>
    </row>
    <row r="1218" spans="1:7">
      <c r="A1218" s="64" t="s">
        <v>1398</v>
      </c>
      <c r="B1218" s="64" t="s">
        <v>1362</v>
      </c>
      <c r="C1218" s="64" t="s">
        <v>1363</v>
      </c>
      <c r="D1218" s="64" t="s">
        <v>1500</v>
      </c>
      <c r="E1218" s="64" t="s">
        <v>311</v>
      </c>
      <c r="F1218" s="64" t="s">
        <v>311</v>
      </c>
      <c r="G1218" s="64" t="s">
        <v>1114</v>
      </c>
    </row>
    <row r="1219" spans="1:7">
      <c r="A1219" s="64" t="s">
        <v>1400</v>
      </c>
      <c r="B1219" s="64" t="s">
        <v>1362</v>
      </c>
      <c r="C1219" s="64" t="s">
        <v>1363</v>
      </c>
      <c r="D1219" s="64" t="s">
        <v>1500</v>
      </c>
      <c r="E1219" s="64" t="s">
        <v>311</v>
      </c>
      <c r="F1219" s="64" t="s">
        <v>311</v>
      </c>
      <c r="G1219" s="64" t="s">
        <v>1114</v>
      </c>
    </row>
    <row r="1220" spans="1:7">
      <c r="A1220" s="64" t="s">
        <v>1401</v>
      </c>
      <c r="B1220" s="64" t="s">
        <v>1362</v>
      </c>
      <c r="C1220" s="64" t="s">
        <v>1363</v>
      </c>
      <c r="D1220" s="64" t="s">
        <v>1501</v>
      </c>
      <c r="E1220" s="64" t="s">
        <v>311</v>
      </c>
      <c r="F1220" s="64" t="s">
        <v>311</v>
      </c>
      <c r="G1220" s="64" t="s">
        <v>1114</v>
      </c>
    </row>
    <row r="1221" spans="1:7">
      <c r="A1221" s="64" t="s">
        <v>1403</v>
      </c>
      <c r="B1221" s="64" t="s">
        <v>1362</v>
      </c>
      <c r="C1221" s="64" t="s">
        <v>1363</v>
      </c>
      <c r="D1221" s="64" t="s">
        <v>1501</v>
      </c>
      <c r="E1221" s="64" t="s">
        <v>311</v>
      </c>
      <c r="F1221" s="64" t="s">
        <v>311</v>
      </c>
      <c r="G1221" s="64" t="s">
        <v>1114</v>
      </c>
    </row>
    <row r="1222" spans="1:7">
      <c r="A1222" s="64" t="s">
        <v>1378</v>
      </c>
      <c r="B1222" s="64" t="s">
        <v>1362</v>
      </c>
      <c r="C1222" s="64" t="s">
        <v>1486</v>
      </c>
      <c r="D1222" s="64" t="s">
        <v>1653</v>
      </c>
      <c r="E1222" s="64">
        <v>35.289409999999997</v>
      </c>
      <c r="F1222" s="64">
        <v>10</v>
      </c>
      <c r="G1222" s="64" t="s">
        <v>1114</v>
      </c>
    </row>
    <row r="1223" spans="1:7">
      <c r="A1223" s="64" t="s">
        <v>1380</v>
      </c>
      <c r="B1223" s="64" t="s">
        <v>1362</v>
      </c>
      <c r="C1223" s="64" t="s">
        <v>1486</v>
      </c>
      <c r="D1223" s="64" t="s">
        <v>1653</v>
      </c>
      <c r="E1223" s="64">
        <v>34.02122</v>
      </c>
      <c r="F1223" s="64">
        <v>10</v>
      </c>
      <c r="G1223" s="64" t="s">
        <v>1114</v>
      </c>
    </row>
    <row r="1224" spans="1:7">
      <c r="A1224" s="64" t="s">
        <v>1471</v>
      </c>
      <c r="B1224" s="64" t="s">
        <v>1362</v>
      </c>
      <c r="C1224" s="64" t="s">
        <v>1486</v>
      </c>
      <c r="D1224" s="64" t="s">
        <v>1487</v>
      </c>
      <c r="E1224" s="64">
        <v>33.127189999999999</v>
      </c>
      <c r="F1224" s="64">
        <v>100</v>
      </c>
      <c r="G1224" s="64" t="s">
        <v>1114</v>
      </c>
    </row>
    <row r="1225" spans="1:7">
      <c r="A1225" s="64" t="s">
        <v>1473</v>
      </c>
      <c r="B1225" s="64" t="s">
        <v>1362</v>
      </c>
      <c r="C1225" s="64" t="s">
        <v>1486</v>
      </c>
      <c r="D1225" s="64" t="s">
        <v>1487</v>
      </c>
      <c r="E1225" s="64">
        <v>33.418050000000001</v>
      </c>
      <c r="F1225" s="64">
        <v>100</v>
      </c>
      <c r="G1225" s="64" t="s">
        <v>1114</v>
      </c>
    </row>
    <row r="1226" spans="1:7">
      <c r="A1226" s="64" t="s">
        <v>1384</v>
      </c>
      <c r="B1226" s="64" t="s">
        <v>1362</v>
      </c>
      <c r="C1226" s="64" t="s">
        <v>1486</v>
      </c>
      <c r="D1226" s="64" t="s">
        <v>1489</v>
      </c>
      <c r="E1226" s="64">
        <v>28.761500000000002</v>
      </c>
      <c r="F1226" s="64">
        <v>1000</v>
      </c>
      <c r="G1226" s="64" t="s">
        <v>1114</v>
      </c>
    </row>
    <row r="1227" spans="1:7">
      <c r="A1227" s="64" t="s">
        <v>1385</v>
      </c>
      <c r="B1227" s="64" t="s">
        <v>1362</v>
      </c>
      <c r="C1227" s="64" t="s">
        <v>1486</v>
      </c>
      <c r="D1227" s="64" t="s">
        <v>1489</v>
      </c>
      <c r="E1227" s="64">
        <v>28.710249999999998</v>
      </c>
      <c r="F1227" s="64">
        <v>1000</v>
      </c>
      <c r="G1227" s="64" t="s">
        <v>1114</v>
      </c>
    </row>
    <row r="1228" spans="1:7">
      <c r="A1228" s="64" t="s">
        <v>1491</v>
      </c>
      <c r="B1228" s="64" t="s">
        <v>1362</v>
      </c>
      <c r="C1228" s="64" t="s">
        <v>1486</v>
      </c>
      <c r="D1228" s="64" t="s">
        <v>1490</v>
      </c>
      <c r="E1228" s="64">
        <v>25.474450000000001</v>
      </c>
      <c r="F1228" s="64">
        <v>10000</v>
      </c>
      <c r="G1228" s="64" t="s">
        <v>1114</v>
      </c>
    </row>
    <row r="1229" spans="1:7">
      <c r="A1229" s="64" t="s">
        <v>1493</v>
      </c>
      <c r="B1229" s="64" t="s">
        <v>1362</v>
      </c>
      <c r="C1229" s="64" t="s">
        <v>1486</v>
      </c>
      <c r="D1229" s="64" t="s">
        <v>1490</v>
      </c>
      <c r="E1229" s="64">
        <v>25.104430000000001</v>
      </c>
      <c r="F1229" s="64">
        <v>10000</v>
      </c>
      <c r="G1229" s="64" t="s">
        <v>1114</v>
      </c>
    </row>
    <row r="1230" spans="1:7">
      <c r="A1230" s="64" t="s">
        <v>1370</v>
      </c>
      <c r="B1230" s="64" t="s">
        <v>1362</v>
      </c>
      <c r="C1230" s="64" t="s">
        <v>1486</v>
      </c>
      <c r="D1230" s="64" t="s">
        <v>1492</v>
      </c>
      <c r="E1230" s="64">
        <v>21.57349</v>
      </c>
      <c r="F1230" s="231">
        <v>100000</v>
      </c>
      <c r="G1230" s="64" t="s">
        <v>1114</v>
      </c>
    </row>
    <row r="1231" spans="1:7">
      <c r="A1231" s="64" t="s">
        <v>1373</v>
      </c>
      <c r="B1231" s="64" t="s">
        <v>1362</v>
      </c>
      <c r="C1231" s="64" t="s">
        <v>1486</v>
      </c>
      <c r="D1231" s="64" t="s">
        <v>1492</v>
      </c>
      <c r="E1231" s="64">
        <v>21.510069999999999</v>
      </c>
      <c r="F1231" s="231">
        <v>100000</v>
      </c>
      <c r="G1231" s="64" t="s">
        <v>1114</v>
      </c>
    </row>
    <row r="1232" spans="1:7">
      <c r="A1232" s="64" t="s">
        <v>1361</v>
      </c>
      <c r="B1232" s="64" t="s">
        <v>1362</v>
      </c>
      <c r="C1232" s="64" t="s">
        <v>1363</v>
      </c>
      <c r="D1232" s="64" t="s">
        <v>1482</v>
      </c>
      <c r="E1232" s="64" t="s">
        <v>311</v>
      </c>
      <c r="F1232" s="64" t="s">
        <v>311</v>
      </c>
      <c r="G1232" s="64" t="s">
        <v>233</v>
      </c>
    </row>
    <row r="1233" spans="1:7">
      <c r="A1233" s="64" t="s">
        <v>1366</v>
      </c>
      <c r="B1233" s="64" t="s">
        <v>1362</v>
      </c>
      <c r="C1233" s="64" t="s">
        <v>1363</v>
      </c>
      <c r="D1233" s="64" t="s">
        <v>1482</v>
      </c>
      <c r="E1233" s="64" t="s">
        <v>311</v>
      </c>
      <c r="F1233" s="64" t="s">
        <v>311</v>
      </c>
      <c r="G1233" s="64" t="s">
        <v>233</v>
      </c>
    </row>
    <row r="1234" spans="1:7">
      <c r="A1234" s="64" t="s">
        <v>1367</v>
      </c>
      <c r="B1234" s="64" t="s">
        <v>1362</v>
      </c>
      <c r="C1234" s="64" t="s">
        <v>1363</v>
      </c>
      <c r="D1234" s="64" t="s">
        <v>1484</v>
      </c>
      <c r="E1234" s="64" t="s">
        <v>311</v>
      </c>
      <c r="F1234" s="64" t="s">
        <v>311</v>
      </c>
      <c r="G1234" s="64" t="s">
        <v>233</v>
      </c>
    </row>
    <row r="1235" spans="1:7">
      <c r="A1235" s="64" t="s">
        <v>1369</v>
      </c>
      <c r="B1235" s="64" t="s">
        <v>1362</v>
      </c>
      <c r="C1235" s="64" t="s">
        <v>1363</v>
      </c>
      <c r="D1235" s="64" t="s">
        <v>1484</v>
      </c>
      <c r="E1235" s="64" t="s">
        <v>311</v>
      </c>
      <c r="F1235" s="64" t="s">
        <v>311</v>
      </c>
      <c r="G1235" s="64" t="s">
        <v>233</v>
      </c>
    </row>
    <row r="1236" spans="1:7">
      <c r="A1236" s="64" t="s">
        <v>1513</v>
      </c>
      <c r="B1236" s="64" t="s">
        <v>1362</v>
      </c>
      <c r="C1236" s="64" t="s">
        <v>1363</v>
      </c>
      <c r="D1236" s="64" t="s">
        <v>1676</v>
      </c>
      <c r="E1236" s="64" t="s">
        <v>311</v>
      </c>
      <c r="F1236" s="64" t="s">
        <v>311</v>
      </c>
      <c r="G1236" s="64" t="s">
        <v>233</v>
      </c>
    </row>
    <row r="1237" spans="1:7">
      <c r="A1237" s="64" t="s">
        <v>1515</v>
      </c>
      <c r="B1237" s="64" t="s">
        <v>1362</v>
      </c>
      <c r="C1237" s="64" t="s">
        <v>1363</v>
      </c>
      <c r="D1237" s="64" t="s">
        <v>1676</v>
      </c>
      <c r="E1237" s="64" t="s">
        <v>311</v>
      </c>
      <c r="F1237" s="64" t="s">
        <v>311</v>
      </c>
      <c r="G1237" s="64" t="s">
        <v>233</v>
      </c>
    </row>
    <row r="1238" spans="1:7">
      <c r="A1238" s="64" t="s">
        <v>1516</v>
      </c>
      <c r="B1238" s="64" t="s">
        <v>1362</v>
      </c>
      <c r="C1238" s="64" t="s">
        <v>1363</v>
      </c>
      <c r="D1238" s="64" t="s">
        <v>1677</v>
      </c>
      <c r="E1238" s="64" t="s">
        <v>311</v>
      </c>
      <c r="F1238" s="64" t="s">
        <v>311</v>
      </c>
      <c r="G1238" s="64" t="s">
        <v>233</v>
      </c>
    </row>
    <row r="1239" spans="1:7">
      <c r="A1239" s="64" t="s">
        <v>1518</v>
      </c>
      <c r="B1239" s="64" t="s">
        <v>1362</v>
      </c>
      <c r="C1239" s="64" t="s">
        <v>1363</v>
      </c>
      <c r="D1239" s="64" t="s">
        <v>1677</v>
      </c>
      <c r="E1239" s="64" t="s">
        <v>311</v>
      </c>
      <c r="F1239" s="64" t="s">
        <v>311</v>
      </c>
      <c r="G1239" s="64" t="s">
        <v>233</v>
      </c>
    </row>
    <row r="1240" spans="1:7">
      <c r="A1240" s="64" t="s">
        <v>1388</v>
      </c>
      <c r="B1240" s="64" t="s">
        <v>1362</v>
      </c>
      <c r="C1240" s="64" t="s">
        <v>1486</v>
      </c>
      <c r="D1240" s="64" t="s">
        <v>1653</v>
      </c>
      <c r="E1240" s="64">
        <v>36.144280000000002</v>
      </c>
      <c r="F1240" s="64">
        <v>10</v>
      </c>
      <c r="G1240" s="64" t="s">
        <v>233</v>
      </c>
    </row>
    <row r="1241" spans="1:7">
      <c r="A1241" s="64" t="s">
        <v>1389</v>
      </c>
      <c r="B1241" s="64" t="s">
        <v>1362</v>
      </c>
      <c r="C1241" s="64" t="s">
        <v>1486</v>
      </c>
      <c r="D1241" s="64" t="s">
        <v>1653</v>
      </c>
      <c r="E1241" s="64">
        <v>34.11591</v>
      </c>
      <c r="F1241" s="64">
        <v>10</v>
      </c>
      <c r="G1241" s="64" t="s">
        <v>233</v>
      </c>
    </row>
    <row r="1242" spans="1:7">
      <c r="A1242" s="64" t="s">
        <v>1460</v>
      </c>
      <c r="B1242" s="64" t="s">
        <v>1362</v>
      </c>
      <c r="C1242" s="64" t="s">
        <v>1486</v>
      </c>
      <c r="D1242" s="64" t="s">
        <v>1487</v>
      </c>
      <c r="E1242" s="64">
        <v>31.60661</v>
      </c>
      <c r="F1242" s="64">
        <v>100</v>
      </c>
      <c r="G1242" s="64" t="s">
        <v>233</v>
      </c>
    </row>
    <row r="1243" spans="1:7">
      <c r="A1243" s="64" t="s">
        <v>1462</v>
      </c>
      <c r="B1243" s="64" t="s">
        <v>1362</v>
      </c>
      <c r="C1243" s="64" t="s">
        <v>1486</v>
      </c>
      <c r="D1243" s="64" t="s">
        <v>1487</v>
      </c>
      <c r="E1243" s="64">
        <v>32.003999999999998</v>
      </c>
      <c r="F1243" s="64">
        <v>100</v>
      </c>
      <c r="G1243" s="64" t="s">
        <v>233</v>
      </c>
    </row>
    <row r="1244" spans="1:7">
      <c r="A1244" s="64" t="s">
        <v>1471</v>
      </c>
      <c r="B1244" s="64" t="s">
        <v>1362</v>
      </c>
      <c r="C1244" s="64" t="s">
        <v>1486</v>
      </c>
      <c r="D1244" s="64" t="s">
        <v>1489</v>
      </c>
      <c r="E1244" s="64">
        <v>28.38307</v>
      </c>
      <c r="F1244" s="64">
        <v>1000</v>
      </c>
      <c r="G1244" s="64" t="s">
        <v>233</v>
      </c>
    </row>
    <row r="1245" spans="1:7">
      <c r="A1245" s="64" t="s">
        <v>1473</v>
      </c>
      <c r="B1245" s="64" t="s">
        <v>1362</v>
      </c>
      <c r="C1245" s="64" t="s">
        <v>1486</v>
      </c>
      <c r="D1245" s="64" t="s">
        <v>1489</v>
      </c>
      <c r="E1245" s="64">
        <v>28.319579999999998</v>
      </c>
      <c r="F1245" s="64">
        <v>1000</v>
      </c>
      <c r="G1245" s="64" t="s">
        <v>233</v>
      </c>
    </row>
    <row r="1246" spans="1:7">
      <c r="A1246" s="64" t="s">
        <v>1491</v>
      </c>
      <c r="B1246" s="64" t="s">
        <v>1362</v>
      </c>
      <c r="C1246" s="64" t="s">
        <v>1486</v>
      </c>
      <c r="D1246" s="64" t="s">
        <v>1490</v>
      </c>
      <c r="E1246" s="64">
        <v>25.704149999999998</v>
      </c>
      <c r="F1246" s="64">
        <v>10000</v>
      </c>
      <c r="G1246" s="64" t="s">
        <v>233</v>
      </c>
    </row>
    <row r="1247" spans="1:7">
      <c r="A1247" s="64" t="s">
        <v>1493</v>
      </c>
      <c r="B1247" s="64" t="s">
        <v>1362</v>
      </c>
      <c r="C1247" s="64" t="s">
        <v>1486</v>
      </c>
      <c r="D1247" s="64" t="s">
        <v>1490</v>
      </c>
      <c r="E1247" s="64">
        <v>25.72052</v>
      </c>
      <c r="F1247" s="64">
        <v>10000</v>
      </c>
      <c r="G1247" s="64" t="s">
        <v>233</v>
      </c>
    </row>
    <row r="1248" spans="1:7">
      <c r="A1248" s="64" t="s">
        <v>1494</v>
      </c>
      <c r="B1248" s="64" t="s">
        <v>1362</v>
      </c>
      <c r="C1248" s="64" t="s">
        <v>1486</v>
      </c>
      <c r="D1248" s="64" t="s">
        <v>1492</v>
      </c>
      <c r="E1248" s="64">
        <v>21.634630000000001</v>
      </c>
      <c r="F1248" s="231">
        <v>100000</v>
      </c>
      <c r="G1248" s="64" t="s">
        <v>233</v>
      </c>
    </row>
    <row r="1249" spans="1:7">
      <c r="A1249" s="64" t="s">
        <v>1383</v>
      </c>
      <c r="B1249" s="64" t="s">
        <v>1362</v>
      </c>
      <c r="C1249" s="64" t="s">
        <v>1486</v>
      </c>
      <c r="D1249" s="64" t="s">
        <v>1492</v>
      </c>
      <c r="E1249" s="64">
        <v>21.61328</v>
      </c>
      <c r="F1249" s="231">
        <v>100000</v>
      </c>
      <c r="G1249" s="64" t="s">
        <v>233</v>
      </c>
    </row>
    <row r="1250" spans="1:7">
      <c r="A1250" s="64" t="s">
        <v>1361</v>
      </c>
      <c r="B1250" s="64" t="s">
        <v>1362</v>
      </c>
      <c r="C1250" s="64" t="s">
        <v>1363</v>
      </c>
      <c r="D1250" s="64" t="s">
        <v>1482</v>
      </c>
      <c r="E1250" s="64" t="s">
        <v>311</v>
      </c>
      <c r="F1250" s="64" t="s">
        <v>311</v>
      </c>
      <c r="G1250" s="64" t="s">
        <v>229</v>
      </c>
    </row>
    <row r="1251" spans="1:7">
      <c r="A1251" s="64" t="s">
        <v>1366</v>
      </c>
      <c r="B1251" s="64" t="s">
        <v>1362</v>
      </c>
      <c r="C1251" s="64" t="s">
        <v>1363</v>
      </c>
      <c r="D1251" s="64" t="s">
        <v>1482</v>
      </c>
      <c r="E1251" s="64" t="s">
        <v>311</v>
      </c>
      <c r="F1251" s="64" t="s">
        <v>311</v>
      </c>
      <c r="G1251" s="64" t="s">
        <v>229</v>
      </c>
    </row>
    <row r="1252" spans="1:7">
      <c r="A1252" s="64" t="s">
        <v>1367</v>
      </c>
      <c r="B1252" s="64" t="s">
        <v>1362</v>
      </c>
      <c r="C1252" s="64" t="s">
        <v>1363</v>
      </c>
      <c r="D1252" s="64" t="s">
        <v>1484</v>
      </c>
      <c r="E1252" s="64" t="s">
        <v>311</v>
      </c>
      <c r="F1252" s="64" t="s">
        <v>311</v>
      </c>
      <c r="G1252" s="64" t="s">
        <v>229</v>
      </c>
    </row>
    <row r="1253" spans="1:7">
      <c r="A1253" s="64" t="s">
        <v>1369</v>
      </c>
      <c r="B1253" s="64" t="s">
        <v>1362</v>
      </c>
      <c r="C1253" s="64" t="s">
        <v>1363</v>
      </c>
      <c r="D1253" s="64" t="s">
        <v>1484</v>
      </c>
      <c r="E1253" s="64" t="s">
        <v>311</v>
      </c>
      <c r="F1253" s="64" t="s">
        <v>311</v>
      </c>
      <c r="G1253" s="64" t="s">
        <v>229</v>
      </c>
    </row>
    <row r="1254" spans="1:7">
      <c r="A1254" s="64" t="s">
        <v>1565</v>
      </c>
      <c r="B1254" s="64" t="s">
        <v>1362</v>
      </c>
      <c r="C1254" s="64" t="s">
        <v>1363</v>
      </c>
      <c r="D1254" s="64" t="s">
        <v>1676</v>
      </c>
      <c r="E1254" s="64" t="s">
        <v>311</v>
      </c>
      <c r="F1254" s="64" t="s">
        <v>311</v>
      </c>
      <c r="G1254" s="64" t="s">
        <v>229</v>
      </c>
    </row>
    <row r="1255" spans="1:7">
      <c r="A1255" s="64" t="s">
        <v>1567</v>
      </c>
      <c r="B1255" s="64" t="s">
        <v>1362</v>
      </c>
      <c r="C1255" s="64" t="s">
        <v>1363</v>
      </c>
      <c r="D1255" s="64" t="s">
        <v>1676</v>
      </c>
      <c r="E1255" s="64" t="s">
        <v>311</v>
      </c>
      <c r="F1255" s="64" t="s">
        <v>311</v>
      </c>
      <c r="G1255" s="64" t="s">
        <v>229</v>
      </c>
    </row>
    <row r="1256" spans="1:7">
      <c r="A1256" s="64" t="s">
        <v>1551</v>
      </c>
      <c r="B1256" s="64" t="s">
        <v>1362</v>
      </c>
      <c r="C1256" s="64" t="s">
        <v>1363</v>
      </c>
      <c r="D1256" s="64" t="s">
        <v>1677</v>
      </c>
      <c r="E1256" s="64">
        <v>38.584090000000003</v>
      </c>
      <c r="F1256" s="64">
        <v>1.0746979999999999</v>
      </c>
      <c r="G1256" s="64" t="s">
        <v>229</v>
      </c>
    </row>
    <row r="1257" spans="1:7">
      <c r="A1257" s="64" t="s">
        <v>1554</v>
      </c>
      <c r="B1257" s="64" t="s">
        <v>1362</v>
      </c>
      <c r="C1257" s="64" t="s">
        <v>1363</v>
      </c>
      <c r="D1257" s="64" t="s">
        <v>1677</v>
      </c>
      <c r="E1257" s="64">
        <v>39.175260000000002</v>
      </c>
      <c r="F1257" s="64">
        <v>0.71040800000000004</v>
      </c>
      <c r="G1257" s="64" t="s">
        <v>229</v>
      </c>
    </row>
    <row r="1258" spans="1:7">
      <c r="A1258" s="64" t="s">
        <v>1398</v>
      </c>
      <c r="B1258" s="64" t="s">
        <v>1362</v>
      </c>
      <c r="C1258" s="64" t="s">
        <v>1363</v>
      </c>
      <c r="D1258" s="64" t="s">
        <v>1581</v>
      </c>
      <c r="E1258" s="64" t="s">
        <v>311</v>
      </c>
      <c r="F1258" s="64" t="s">
        <v>311</v>
      </c>
      <c r="G1258" s="64" t="s">
        <v>229</v>
      </c>
    </row>
    <row r="1259" spans="1:7">
      <c r="A1259" s="64" t="s">
        <v>1400</v>
      </c>
      <c r="B1259" s="64" t="s">
        <v>1362</v>
      </c>
      <c r="C1259" s="64" t="s">
        <v>1363</v>
      </c>
      <c r="D1259" s="64" t="s">
        <v>1581</v>
      </c>
      <c r="E1259" s="64" t="s">
        <v>311</v>
      </c>
      <c r="F1259" s="64" t="s">
        <v>311</v>
      </c>
      <c r="G1259" s="64" t="s">
        <v>229</v>
      </c>
    </row>
    <row r="1260" spans="1:7">
      <c r="A1260" s="64" t="s">
        <v>1401</v>
      </c>
      <c r="B1260" s="64" t="s">
        <v>1362</v>
      </c>
      <c r="C1260" s="64" t="s">
        <v>1363</v>
      </c>
      <c r="D1260" s="64" t="s">
        <v>1582</v>
      </c>
      <c r="E1260" s="64" t="s">
        <v>311</v>
      </c>
      <c r="F1260" s="64" t="s">
        <v>311</v>
      </c>
      <c r="G1260" s="64" t="s">
        <v>229</v>
      </c>
    </row>
    <row r="1261" spans="1:7">
      <c r="A1261" s="64" t="s">
        <v>1403</v>
      </c>
      <c r="B1261" s="64" t="s">
        <v>1362</v>
      </c>
      <c r="C1261" s="64" t="s">
        <v>1363</v>
      </c>
      <c r="D1261" s="64" t="s">
        <v>1582</v>
      </c>
      <c r="E1261" s="64" t="s">
        <v>311</v>
      </c>
      <c r="F1261" s="64" t="s">
        <v>311</v>
      </c>
      <c r="G1261" s="64" t="s">
        <v>229</v>
      </c>
    </row>
    <row r="1262" spans="1:7">
      <c r="A1262" s="64" t="s">
        <v>1488</v>
      </c>
      <c r="B1262" s="64" t="s">
        <v>1362</v>
      </c>
      <c r="C1262" s="64" t="s">
        <v>1486</v>
      </c>
      <c r="D1262" s="64" t="s">
        <v>1653</v>
      </c>
      <c r="E1262" s="64">
        <v>34.545540000000003</v>
      </c>
      <c r="F1262" s="64">
        <v>10</v>
      </c>
      <c r="G1262" s="64" t="s">
        <v>229</v>
      </c>
    </row>
    <row r="1263" spans="1:7">
      <c r="A1263" s="64" t="s">
        <v>1462</v>
      </c>
      <c r="B1263" s="64" t="s">
        <v>1362</v>
      </c>
      <c r="C1263" s="64" t="s">
        <v>1486</v>
      </c>
      <c r="D1263" s="64" t="s">
        <v>1487</v>
      </c>
      <c r="E1263" s="64">
        <v>32.501669999999997</v>
      </c>
      <c r="F1263" s="64">
        <v>100</v>
      </c>
      <c r="G1263" s="64" t="s">
        <v>229</v>
      </c>
    </row>
    <row r="1264" spans="1:7">
      <c r="A1264" s="64" t="s">
        <v>1473</v>
      </c>
      <c r="B1264" s="64" t="s">
        <v>1362</v>
      </c>
      <c r="C1264" s="64" t="s">
        <v>1486</v>
      </c>
      <c r="D1264" s="64" t="s">
        <v>1489</v>
      </c>
      <c r="E1264" s="64">
        <v>29.805420000000002</v>
      </c>
      <c r="F1264" s="64">
        <v>1000</v>
      </c>
      <c r="G1264" s="64" t="s">
        <v>229</v>
      </c>
    </row>
    <row r="1265" spans="1:7">
      <c r="A1265" s="64" t="s">
        <v>1493</v>
      </c>
      <c r="B1265" s="64" t="s">
        <v>1362</v>
      </c>
      <c r="C1265" s="64" t="s">
        <v>1486</v>
      </c>
      <c r="D1265" s="64" t="s">
        <v>1490</v>
      </c>
      <c r="E1265" s="64">
        <v>25.805479999999999</v>
      </c>
      <c r="F1265" s="64">
        <v>10000</v>
      </c>
      <c r="G1265" s="64" t="s">
        <v>229</v>
      </c>
    </row>
    <row r="1266" spans="1:7">
      <c r="A1266" s="64" t="s">
        <v>1383</v>
      </c>
      <c r="B1266" s="64" t="s">
        <v>1362</v>
      </c>
      <c r="C1266" s="64" t="s">
        <v>1486</v>
      </c>
      <c r="D1266" s="64" t="s">
        <v>1492</v>
      </c>
      <c r="E1266" s="64">
        <v>21.452069999999999</v>
      </c>
      <c r="F1266" s="231">
        <v>100000</v>
      </c>
      <c r="G1266" s="64" t="s">
        <v>229</v>
      </c>
    </row>
    <row r="1267" spans="1:7">
      <c r="A1267" s="64" t="s">
        <v>1485</v>
      </c>
      <c r="B1267" s="64" t="s">
        <v>1362</v>
      </c>
      <c r="C1267" s="64" t="s">
        <v>1486</v>
      </c>
      <c r="D1267" s="64" t="s">
        <v>66</v>
      </c>
      <c r="E1267" s="64">
        <v>20.306239999999999</v>
      </c>
      <c r="F1267" s="64">
        <v>20000</v>
      </c>
      <c r="G1267" s="64" t="s">
        <v>231</v>
      </c>
    </row>
    <row r="1268" spans="1:7">
      <c r="A1268" s="64" t="s">
        <v>1488</v>
      </c>
      <c r="B1268" s="64" t="s">
        <v>1362</v>
      </c>
      <c r="C1268" s="64" t="s">
        <v>1486</v>
      </c>
      <c r="D1268" s="64" t="s">
        <v>66</v>
      </c>
      <c r="E1268" s="64">
        <v>20.937149999999999</v>
      </c>
      <c r="F1268" s="64">
        <v>20000</v>
      </c>
      <c r="G1268" s="64" t="s">
        <v>231</v>
      </c>
    </row>
    <row r="1269" spans="1:7">
      <c r="A1269" s="64" t="s">
        <v>1460</v>
      </c>
      <c r="B1269" s="64" t="s">
        <v>1362</v>
      </c>
      <c r="C1269" s="64" t="s">
        <v>1486</v>
      </c>
      <c r="D1269" s="64" t="s">
        <v>1533</v>
      </c>
      <c r="E1269" s="64">
        <v>23.741060000000001</v>
      </c>
      <c r="F1269" s="64">
        <v>2000</v>
      </c>
      <c r="G1269" s="64" t="s">
        <v>231</v>
      </c>
    </row>
    <row r="1270" spans="1:7">
      <c r="A1270" s="64" t="s">
        <v>1462</v>
      </c>
      <c r="B1270" s="64" t="s">
        <v>1362</v>
      </c>
      <c r="C1270" s="64" t="s">
        <v>1486</v>
      </c>
      <c r="D1270" s="64" t="s">
        <v>1533</v>
      </c>
      <c r="E1270" s="64" t="s">
        <v>311</v>
      </c>
      <c r="F1270" s="64">
        <v>2000</v>
      </c>
      <c r="G1270" s="64" t="s">
        <v>231</v>
      </c>
    </row>
    <row r="1271" spans="1:7">
      <c r="A1271" s="64" t="s">
        <v>1471</v>
      </c>
      <c r="B1271" s="64" t="s">
        <v>1362</v>
      </c>
      <c r="C1271" s="64" t="s">
        <v>1486</v>
      </c>
      <c r="D1271" s="64" t="s">
        <v>1534</v>
      </c>
      <c r="E1271" s="64">
        <v>27.257010000000001</v>
      </c>
      <c r="F1271" s="64">
        <v>200</v>
      </c>
      <c r="G1271" s="64" t="s">
        <v>231</v>
      </c>
    </row>
    <row r="1272" spans="1:7">
      <c r="A1272" s="64" t="s">
        <v>1473</v>
      </c>
      <c r="B1272" s="64" t="s">
        <v>1362</v>
      </c>
      <c r="C1272" s="64" t="s">
        <v>1486</v>
      </c>
      <c r="D1272" s="64" t="s">
        <v>1534</v>
      </c>
      <c r="E1272" s="64">
        <v>27.146560000000001</v>
      </c>
      <c r="F1272" s="64">
        <v>200</v>
      </c>
      <c r="G1272" s="64" t="s">
        <v>231</v>
      </c>
    </row>
    <row r="1273" spans="1:7">
      <c r="A1273" s="64" t="s">
        <v>1491</v>
      </c>
      <c r="B1273" s="64" t="s">
        <v>1362</v>
      </c>
      <c r="C1273" s="64" t="s">
        <v>1486</v>
      </c>
      <c r="D1273" s="64" t="s">
        <v>1658</v>
      </c>
      <c r="E1273" s="64">
        <v>31.567969999999999</v>
      </c>
      <c r="F1273" s="64">
        <v>20</v>
      </c>
      <c r="G1273" s="64" t="s">
        <v>231</v>
      </c>
    </row>
    <row r="1274" spans="1:7">
      <c r="A1274" s="64" t="s">
        <v>1493</v>
      </c>
      <c r="B1274" s="64" t="s">
        <v>1362</v>
      </c>
      <c r="C1274" s="64" t="s">
        <v>1486</v>
      </c>
      <c r="D1274" s="64" t="s">
        <v>1658</v>
      </c>
      <c r="E1274" s="64">
        <v>31.81081</v>
      </c>
      <c r="F1274" s="64">
        <v>20</v>
      </c>
      <c r="G1274" s="64" t="s">
        <v>231</v>
      </c>
    </row>
    <row r="1275" spans="1:7">
      <c r="A1275" s="64" t="s">
        <v>1494</v>
      </c>
      <c r="B1275" s="64" t="s">
        <v>1362</v>
      </c>
      <c r="C1275" s="64" t="s">
        <v>1486</v>
      </c>
      <c r="D1275" s="64" t="s">
        <v>1659</v>
      </c>
      <c r="E1275" s="64">
        <v>34.26144</v>
      </c>
      <c r="F1275" s="64">
        <v>10</v>
      </c>
      <c r="G1275" s="64" t="s">
        <v>231</v>
      </c>
    </row>
    <row r="1276" spans="1:7">
      <c r="A1276" s="64" t="s">
        <v>1383</v>
      </c>
      <c r="B1276" s="64" t="s">
        <v>1362</v>
      </c>
      <c r="C1276" s="64" t="s">
        <v>1486</v>
      </c>
      <c r="D1276" s="64" t="s">
        <v>1659</v>
      </c>
      <c r="E1276" s="64">
        <v>33.851520000000001</v>
      </c>
      <c r="F1276" s="64">
        <v>10</v>
      </c>
      <c r="G1276" s="64" t="s">
        <v>231</v>
      </c>
    </row>
    <row r="1277" spans="1:7">
      <c r="A1277" s="64" t="s">
        <v>1361</v>
      </c>
      <c r="B1277" s="64" t="s">
        <v>1362</v>
      </c>
      <c r="C1277" s="64" t="s">
        <v>1363</v>
      </c>
      <c r="D1277" s="64" t="s">
        <v>1482</v>
      </c>
      <c r="E1277" s="64" t="s">
        <v>311</v>
      </c>
      <c r="F1277" s="64" t="s">
        <v>311</v>
      </c>
      <c r="G1277" s="64" t="s">
        <v>225</v>
      </c>
    </row>
    <row r="1278" spans="1:7">
      <c r="A1278" s="64" t="s">
        <v>1366</v>
      </c>
      <c r="B1278" s="64" t="s">
        <v>1362</v>
      </c>
      <c r="C1278" s="64" t="s">
        <v>1363</v>
      </c>
      <c r="D1278" s="64" t="s">
        <v>1482</v>
      </c>
      <c r="E1278" s="64" t="s">
        <v>311</v>
      </c>
      <c r="F1278" s="64" t="s">
        <v>311</v>
      </c>
      <c r="G1278" s="64" t="s">
        <v>225</v>
      </c>
    </row>
    <row r="1279" spans="1:7">
      <c r="A1279" s="64" t="s">
        <v>1367</v>
      </c>
      <c r="B1279" s="64" t="s">
        <v>1362</v>
      </c>
      <c r="C1279" s="64" t="s">
        <v>1363</v>
      </c>
      <c r="D1279" s="64" t="s">
        <v>1484</v>
      </c>
      <c r="E1279" s="64" t="s">
        <v>311</v>
      </c>
      <c r="F1279" s="64" t="s">
        <v>311</v>
      </c>
      <c r="G1279" s="64" t="s">
        <v>225</v>
      </c>
    </row>
    <row r="1280" spans="1:7">
      <c r="A1280" s="64" t="s">
        <v>1369</v>
      </c>
      <c r="B1280" s="64" t="s">
        <v>1362</v>
      </c>
      <c r="C1280" s="64" t="s">
        <v>1363</v>
      </c>
      <c r="D1280" s="64" t="s">
        <v>1484</v>
      </c>
      <c r="E1280" s="64" t="s">
        <v>311</v>
      </c>
      <c r="F1280" s="64" t="s">
        <v>311</v>
      </c>
      <c r="G1280" s="64" t="s">
        <v>225</v>
      </c>
    </row>
    <row r="1281" spans="1:7">
      <c r="A1281" s="64" t="s">
        <v>1488</v>
      </c>
      <c r="B1281" s="64" t="s">
        <v>1362</v>
      </c>
      <c r="C1281" s="64" t="s">
        <v>1486</v>
      </c>
      <c r="D1281" s="64" t="s">
        <v>1653</v>
      </c>
      <c r="E1281" s="64">
        <v>34.298850000000002</v>
      </c>
      <c r="F1281" s="64">
        <v>10</v>
      </c>
      <c r="G1281" s="64" t="s">
        <v>225</v>
      </c>
    </row>
    <row r="1282" spans="1:7">
      <c r="A1282" s="64" t="s">
        <v>1462</v>
      </c>
      <c r="B1282" s="64" t="s">
        <v>1362</v>
      </c>
      <c r="C1282" s="64" t="s">
        <v>1486</v>
      </c>
      <c r="D1282" s="64" t="s">
        <v>1487</v>
      </c>
      <c r="E1282" s="64">
        <v>32.616790000000002</v>
      </c>
      <c r="F1282" s="64">
        <v>100</v>
      </c>
      <c r="G1282" s="64" t="s">
        <v>225</v>
      </c>
    </row>
    <row r="1283" spans="1:7">
      <c r="A1283" s="64" t="s">
        <v>1473</v>
      </c>
      <c r="B1283" s="64" t="s">
        <v>1362</v>
      </c>
      <c r="C1283" s="64" t="s">
        <v>1486</v>
      </c>
      <c r="D1283" s="64" t="s">
        <v>1489</v>
      </c>
      <c r="E1283" s="64">
        <v>29.105309999999999</v>
      </c>
      <c r="F1283" s="64">
        <v>1000</v>
      </c>
      <c r="G1283" s="64" t="s">
        <v>225</v>
      </c>
    </row>
    <row r="1284" spans="1:7">
      <c r="A1284" s="64" t="s">
        <v>1493</v>
      </c>
      <c r="B1284" s="64" t="s">
        <v>1362</v>
      </c>
      <c r="C1284" s="64" t="s">
        <v>1486</v>
      </c>
      <c r="D1284" s="64" t="s">
        <v>1490</v>
      </c>
      <c r="E1284" s="64">
        <v>25.128550000000001</v>
      </c>
      <c r="F1284" s="64">
        <v>10000</v>
      </c>
      <c r="G1284" s="64" t="s">
        <v>225</v>
      </c>
    </row>
    <row r="1285" spans="1:7">
      <c r="A1285" s="64" t="s">
        <v>1383</v>
      </c>
      <c r="B1285" s="64" t="s">
        <v>1362</v>
      </c>
      <c r="C1285" s="64" t="s">
        <v>1486</v>
      </c>
      <c r="D1285" s="64" t="s">
        <v>1492</v>
      </c>
      <c r="E1285" s="64">
        <v>21.712399999999999</v>
      </c>
      <c r="F1285" s="231">
        <v>100000</v>
      </c>
      <c r="G1285" s="64" t="s">
        <v>225</v>
      </c>
    </row>
    <row r="1286" spans="1:7">
      <c r="A1286" s="64" t="s">
        <v>1361</v>
      </c>
      <c r="B1286" s="64" t="s">
        <v>1362</v>
      </c>
      <c r="C1286" s="64" t="s">
        <v>1363</v>
      </c>
      <c r="D1286" s="64" t="s">
        <v>1482</v>
      </c>
      <c r="E1286" s="64" t="s">
        <v>311</v>
      </c>
      <c r="F1286" s="64" t="s">
        <v>311</v>
      </c>
      <c r="G1286" s="64" t="s">
        <v>239</v>
      </c>
    </row>
    <row r="1287" spans="1:7">
      <c r="A1287" s="64" t="s">
        <v>1366</v>
      </c>
      <c r="B1287" s="64" t="s">
        <v>1362</v>
      </c>
      <c r="C1287" s="64" t="s">
        <v>1363</v>
      </c>
      <c r="D1287" s="64" t="s">
        <v>1482</v>
      </c>
      <c r="E1287" s="64" t="s">
        <v>311</v>
      </c>
      <c r="F1287" s="64" t="s">
        <v>311</v>
      </c>
      <c r="G1287" s="64" t="s">
        <v>239</v>
      </c>
    </row>
    <row r="1288" spans="1:7">
      <c r="A1288" s="64" t="s">
        <v>1367</v>
      </c>
      <c r="B1288" s="64" t="s">
        <v>1362</v>
      </c>
      <c r="C1288" s="64" t="s">
        <v>1363</v>
      </c>
      <c r="D1288" s="64" t="s">
        <v>1484</v>
      </c>
      <c r="E1288" s="64" t="s">
        <v>311</v>
      </c>
      <c r="F1288" s="64" t="s">
        <v>311</v>
      </c>
      <c r="G1288" s="64" t="s">
        <v>239</v>
      </c>
    </row>
    <row r="1289" spans="1:7">
      <c r="A1289" s="64" t="s">
        <v>1369</v>
      </c>
      <c r="B1289" s="64" t="s">
        <v>1362</v>
      </c>
      <c r="C1289" s="64" t="s">
        <v>1363</v>
      </c>
      <c r="D1289" s="64" t="s">
        <v>1484</v>
      </c>
      <c r="E1289" s="64" t="s">
        <v>311</v>
      </c>
      <c r="F1289" s="64" t="s">
        <v>311</v>
      </c>
      <c r="G1289" s="64" t="s">
        <v>239</v>
      </c>
    </row>
    <row r="1290" spans="1:7">
      <c r="A1290" s="64" t="s">
        <v>1398</v>
      </c>
      <c r="B1290" s="64" t="s">
        <v>1362</v>
      </c>
      <c r="C1290" s="64" t="s">
        <v>1363</v>
      </c>
      <c r="D1290" s="64" t="s">
        <v>1684</v>
      </c>
      <c r="E1290" s="64" t="s">
        <v>311</v>
      </c>
      <c r="F1290" s="64" t="s">
        <v>311</v>
      </c>
      <c r="G1290" s="64" t="s">
        <v>239</v>
      </c>
    </row>
    <row r="1291" spans="1:7">
      <c r="A1291" s="64" t="s">
        <v>1400</v>
      </c>
      <c r="B1291" s="64" t="s">
        <v>1362</v>
      </c>
      <c r="C1291" s="64" t="s">
        <v>1363</v>
      </c>
      <c r="D1291" s="64" t="s">
        <v>1684</v>
      </c>
      <c r="E1291" s="64" t="s">
        <v>311</v>
      </c>
      <c r="F1291" s="64" t="s">
        <v>311</v>
      </c>
      <c r="G1291" s="64" t="s">
        <v>239</v>
      </c>
    </row>
    <row r="1292" spans="1:7">
      <c r="A1292" s="64" t="s">
        <v>1401</v>
      </c>
      <c r="B1292" s="64" t="s">
        <v>1362</v>
      </c>
      <c r="C1292" s="64" t="s">
        <v>1363</v>
      </c>
      <c r="D1292" s="64" t="s">
        <v>1685</v>
      </c>
      <c r="E1292" s="64" t="s">
        <v>311</v>
      </c>
      <c r="F1292" s="64" t="s">
        <v>311</v>
      </c>
      <c r="G1292" s="64" t="s">
        <v>239</v>
      </c>
    </row>
    <row r="1293" spans="1:7">
      <c r="A1293" s="64" t="s">
        <v>1403</v>
      </c>
      <c r="B1293" s="64" t="s">
        <v>1362</v>
      </c>
      <c r="C1293" s="64" t="s">
        <v>1363</v>
      </c>
      <c r="D1293" s="64" t="s">
        <v>1685</v>
      </c>
      <c r="E1293" s="64" t="s">
        <v>311</v>
      </c>
      <c r="F1293" s="64" t="s">
        <v>311</v>
      </c>
      <c r="G1293" s="64" t="s">
        <v>239</v>
      </c>
    </row>
    <row r="1294" spans="1:7">
      <c r="A1294" s="64" t="s">
        <v>1485</v>
      </c>
      <c r="B1294" s="64" t="s">
        <v>1362</v>
      </c>
      <c r="C1294" s="64" t="s">
        <v>1486</v>
      </c>
      <c r="D1294" s="64" t="s">
        <v>1653</v>
      </c>
      <c r="E1294" s="64">
        <v>36.79327</v>
      </c>
      <c r="F1294" s="64">
        <v>10</v>
      </c>
      <c r="G1294" s="64" t="s">
        <v>239</v>
      </c>
    </row>
    <row r="1295" spans="1:7">
      <c r="A1295" s="64" t="s">
        <v>1488</v>
      </c>
      <c r="B1295" s="64" t="s">
        <v>1362</v>
      </c>
      <c r="C1295" s="64" t="s">
        <v>1486</v>
      </c>
      <c r="D1295" s="64" t="s">
        <v>1653</v>
      </c>
      <c r="E1295" s="64">
        <v>34.75188</v>
      </c>
      <c r="F1295" s="64">
        <v>10</v>
      </c>
      <c r="G1295" s="64" t="s">
        <v>239</v>
      </c>
    </row>
    <row r="1296" spans="1:7">
      <c r="A1296" s="64" t="s">
        <v>1460</v>
      </c>
      <c r="B1296" s="64" t="s">
        <v>1362</v>
      </c>
      <c r="C1296" s="64" t="s">
        <v>1486</v>
      </c>
      <c r="D1296" s="64" t="s">
        <v>1487</v>
      </c>
      <c r="E1296" s="64">
        <v>32.589950000000002</v>
      </c>
      <c r="F1296" s="64">
        <v>100</v>
      </c>
      <c r="G1296" s="64" t="s">
        <v>239</v>
      </c>
    </row>
    <row r="1297" spans="1:7">
      <c r="A1297" s="64" t="s">
        <v>1462</v>
      </c>
      <c r="B1297" s="64" t="s">
        <v>1362</v>
      </c>
      <c r="C1297" s="64" t="s">
        <v>1486</v>
      </c>
      <c r="D1297" s="64" t="s">
        <v>1487</v>
      </c>
      <c r="E1297" s="64">
        <v>32.48771</v>
      </c>
      <c r="F1297" s="64">
        <v>100</v>
      </c>
      <c r="G1297" s="64" t="s">
        <v>239</v>
      </c>
    </row>
    <row r="1298" spans="1:7">
      <c r="A1298" s="64" t="s">
        <v>1471</v>
      </c>
      <c r="B1298" s="64" t="s">
        <v>1362</v>
      </c>
      <c r="C1298" s="64" t="s">
        <v>1486</v>
      </c>
      <c r="D1298" s="64" t="s">
        <v>1489</v>
      </c>
      <c r="E1298" s="64">
        <v>28.581040000000002</v>
      </c>
      <c r="F1298" s="64">
        <v>1000</v>
      </c>
      <c r="G1298" s="64" t="s">
        <v>239</v>
      </c>
    </row>
    <row r="1299" spans="1:7">
      <c r="A1299" s="64" t="s">
        <v>1473</v>
      </c>
      <c r="B1299" s="64" t="s">
        <v>1362</v>
      </c>
      <c r="C1299" s="64" t="s">
        <v>1486</v>
      </c>
      <c r="D1299" s="64" t="s">
        <v>1489</v>
      </c>
      <c r="E1299" s="64">
        <v>28.584530000000001</v>
      </c>
      <c r="F1299" s="64">
        <v>1000</v>
      </c>
      <c r="G1299" s="64" t="s">
        <v>239</v>
      </c>
    </row>
    <row r="1300" spans="1:7">
      <c r="A1300" s="64" t="s">
        <v>1491</v>
      </c>
      <c r="B1300" s="64" t="s">
        <v>1362</v>
      </c>
      <c r="C1300" s="64" t="s">
        <v>1486</v>
      </c>
      <c r="D1300" s="64" t="s">
        <v>1490</v>
      </c>
      <c r="E1300" s="64">
        <v>26.350439999999999</v>
      </c>
      <c r="F1300" s="64">
        <v>10000</v>
      </c>
      <c r="G1300" s="64" t="s">
        <v>239</v>
      </c>
    </row>
    <row r="1301" spans="1:7">
      <c r="A1301" s="64" t="s">
        <v>1493</v>
      </c>
      <c r="B1301" s="64" t="s">
        <v>1362</v>
      </c>
      <c r="C1301" s="64" t="s">
        <v>1486</v>
      </c>
      <c r="D1301" s="64" t="s">
        <v>1490</v>
      </c>
      <c r="E1301" s="64">
        <v>26.4407</v>
      </c>
      <c r="F1301" s="64">
        <v>10000</v>
      </c>
      <c r="G1301" s="64" t="s">
        <v>239</v>
      </c>
    </row>
    <row r="1302" spans="1:7">
      <c r="A1302" s="64" t="s">
        <v>1494</v>
      </c>
      <c r="B1302" s="64" t="s">
        <v>1362</v>
      </c>
      <c r="C1302" s="64" t="s">
        <v>1486</v>
      </c>
      <c r="D1302" s="64" t="s">
        <v>1492</v>
      </c>
      <c r="E1302" s="64">
        <v>21.708950000000002</v>
      </c>
      <c r="F1302" s="231">
        <v>100000</v>
      </c>
      <c r="G1302" s="64" t="s">
        <v>239</v>
      </c>
    </row>
    <row r="1303" spans="1:7">
      <c r="A1303" s="64" t="s">
        <v>1383</v>
      </c>
      <c r="B1303" s="64" t="s">
        <v>1362</v>
      </c>
      <c r="C1303" s="64" t="s">
        <v>1486</v>
      </c>
      <c r="D1303" s="64" t="s">
        <v>1492</v>
      </c>
      <c r="E1303" s="64">
        <v>21.599219999999999</v>
      </c>
      <c r="F1303" s="231">
        <v>100000</v>
      </c>
      <c r="G1303" s="64" t="s">
        <v>239</v>
      </c>
    </row>
    <row r="1304" spans="1:7">
      <c r="A1304" s="64" t="s">
        <v>1494</v>
      </c>
      <c r="B1304" s="64" t="s">
        <v>1362</v>
      </c>
      <c r="C1304" s="64" t="s">
        <v>1371</v>
      </c>
      <c r="D1304" s="64" t="s">
        <v>1686</v>
      </c>
      <c r="E1304" s="64">
        <v>23.490600000000001</v>
      </c>
      <c r="F1304" s="64" t="s">
        <v>311</v>
      </c>
      <c r="G1304" s="64" t="s">
        <v>1687</v>
      </c>
    </row>
    <row r="1305" spans="1:7">
      <c r="A1305" s="64" t="s">
        <v>1383</v>
      </c>
      <c r="B1305" s="64" t="s">
        <v>1362</v>
      </c>
      <c r="C1305" s="64" t="s">
        <v>1371</v>
      </c>
      <c r="D1305" s="64" t="s">
        <v>1686</v>
      </c>
      <c r="E1305" s="64">
        <v>23.304860000000001</v>
      </c>
      <c r="F1305" s="64" t="s">
        <v>311</v>
      </c>
      <c r="G1305" s="64" t="s">
        <v>1687</v>
      </c>
    </row>
    <row r="1306" spans="1:7">
      <c r="A1306" s="64" t="s">
        <v>1361</v>
      </c>
      <c r="B1306" s="64" t="s">
        <v>1362</v>
      </c>
      <c r="C1306" s="64" t="s">
        <v>1363</v>
      </c>
      <c r="D1306" s="64" t="s">
        <v>1482</v>
      </c>
      <c r="E1306" s="64" t="s">
        <v>311</v>
      </c>
      <c r="F1306" s="64" t="s">
        <v>311</v>
      </c>
      <c r="G1306" s="64" t="s">
        <v>251</v>
      </c>
    </row>
    <row r="1307" spans="1:7">
      <c r="A1307" s="64" t="s">
        <v>1366</v>
      </c>
      <c r="B1307" s="64" t="s">
        <v>1362</v>
      </c>
      <c r="C1307" s="64" t="s">
        <v>1363</v>
      </c>
      <c r="D1307" s="64" t="s">
        <v>1482</v>
      </c>
      <c r="E1307" s="64" t="s">
        <v>311</v>
      </c>
      <c r="F1307" s="64" t="s">
        <v>311</v>
      </c>
      <c r="G1307" s="64" t="s">
        <v>251</v>
      </c>
    </row>
    <row r="1308" spans="1:7">
      <c r="A1308" s="64" t="s">
        <v>1367</v>
      </c>
      <c r="B1308" s="64" t="s">
        <v>1362</v>
      </c>
      <c r="C1308" s="64" t="s">
        <v>1363</v>
      </c>
      <c r="D1308" s="64" t="s">
        <v>1484</v>
      </c>
      <c r="E1308" s="64" t="s">
        <v>311</v>
      </c>
      <c r="F1308" s="64" t="s">
        <v>311</v>
      </c>
      <c r="G1308" s="64" t="s">
        <v>251</v>
      </c>
    </row>
    <row r="1309" spans="1:7">
      <c r="A1309" s="64" t="s">
        <v>1369</v>
      </c>
      <c r="B1309" s="64" t="s">
        <v>1362</v>
      </c>
      <c r="C1309" s="64" t="s">
        <v>1363</v>
      </c>
      <c r="D1309" s="64" t="s">
        <v>1484</v>
      </c>
      <c r="E1309" s="64" t="s">
        <v>311</v>
      </c>
      <c r="F1309" s="64" t="s">
        <v>311</v>
      </c>
      <c r="G1309" s="64" t="s">
        <v>251</v>
      </c>
    </row>
    <row r="1310" spans="1:7">
      <c r="A1310" s="64" t="s">
        <v>1485</v>
      </c>
      <c r="B1310" s="64" t="s">
        <v>1362</v>
      </c>
      <c r="C1310" s="64" t="s">
        <v>1486</v>
      </c>
      <c r="D1310" s="64" t="s">
        <v>66</v>
      </c>
      <c r="E1310" s="64">
        <v>21.964780000000001</v>
      </c>
      <c r="F1310" s="231">
        <v>100000</v>
      </c>
      <c r="G1310" s="64" t="s">
        <v>251</v>
      </c>
    </row>
    <row r="1311" spans="1:7">
      <c r="A1311" s="64" t="s">
        <v>1488</v>
      </c>
      <c r="B1311" s="64" t="s">
        <v>1362</v>
      </c>
      <c r="C1311" s="64" t="s">
        <v>1486</v>
      </c>
      <c r="D1311" s="64" t="s">
        <v>66</v>
      </c>
      <c r="E1311" s="64">
        <v>21.92436</v>
      </c>
      <c r="F1311" s="231">
        <v>100000</v>
      </c>
      <c r="G1311" s="64" t="s">
        <v>251</v>
      </c>
    </row>
    <row r="1312" spans="1:7">
      <c r="A1312" s="64" t="s">
        <v>1460</v>
      </c>
      <c r="B1312" s="64" t="s">
        <v>1362</v>
      </c>
      <c r="C1312" s="64" t="s">
        <v>1486</v>
      </c>
      <c r="D1312" s="64" t="s">
        <v>1533</v>
      </c>
      <c r="E1312" s="64">
        <v>27.767759999999999</v>
      </c>
      <c r="F1312" s="64">
        <v>10000</v>
      </c>
      <c r="G1312" s="64" t="s">
        <v>251</v>
      </c>
    </row>
    <row r="1313" spans="1:7">
      <c r="A1313" s="64" t="s">
        <v>1462</v>
      </c>
      <c r="B1313" s="64" t="s">
        <v>1362</v>
      </c>
      <c r="C1313" s="64" t="s">
        <v>1486</v>
      </c>
      <c r="D1313" s="64" t="s">
        <v>1533</v>
      </c>
      <c r="E1313" s="64">
        <v>27.746970000000001</v>
      </c>
      <c r="F1313" s="64">
        <v>10000</v>
      </c>
      <c r="G1313" s="64" t="s">
        <v>251</v>
      </c>
    </row>
    <row r="1314" spans="1:7">
      <c r="A1314" s="64" t="s">
        <v>1471</v>
      </c>
      <c r="B1314" s="64" t="s">
        <v>1362</v>
      </c>
      <c r="C1314" s="64" t="s">
        <v>1486</v>
      </c>
      <c r="D1314" s="64" t="s">
        <v>1534</v>
      </c>
      <c r="E1314" s="64">
        <v>29.39068</v>
      </c>
      <c r="F1314" s="64">
        <v>1000</v>
      </c>
      <c r="G1314" s="64" t="s">
        <v>251</v>
      </c>
    </row>
    <row r="1315" spans="1:7">
      <c r="A1315" s="64" t="s">
        <v>1473</v>
      </c>
      <c r="B1315" s="64" t="s">
        <v>1362</v>
      </c>
      <c r="C1315" s="64" t="s">
        <v>1486</v>
      </c>
      <c r="D1315" s="64" t="s">
        <v>1534</v>
      </c>
      <c r="E1315" s="64">
        <v>29.34656</v>
      </c>
      <c r="F1315" s="64">
        <v>1000</v>
      </c>
      <c r="G1315" s="64" t="s">
        <v>251</v>
      </c>
    </row>
    <row r="1316" spans="1:7">
      <c r="A1316" s="64" t="s">
        <v>1491</v>
      </c>
      <c r="B1316" s="64" t="s">
        <v>1362</v>
      </c>
      <c r="C1316" s="64" t="s">
        <v>1486</v>
      </c>
      <c r="D1316" s="64" t="s">
        <v>1658</v>
      </c>
      <c r="E1316" s="64">
        <v>33.713439999999999</v>
      </c>
      <c r="F1316" s="64">
        <v>100</v>
      </c>
      <c r="G1316" s="64" t="s">
        <v>251</v>
      </c>
    </row>
    <row r="1317" spans="1:7">
      <c r="A1317" s="64" t="s">
        <v>1493</v>
      </c>
      <c r="B1317" s="64" t="s">
        <v>1362</v>
      </c>
      <c r="C1317" s="64" t="s">
        <v>1486</v>
      </c>
      <c r="D1317" s="64" t="s">
        <v>1658</v>
      </c>
      <c r="E1317" s="64">
        <v>33.771070000000002</v>
      </c>
      <c r="F1317" s="64">
        <v>100</v>
      </c>
      <c r="G1317" s="64" t="s">
        <v>251</v>
      </c>
    </row>
    <row r="1318" spans="1:7">
      <c r="A1318" s="64" t="s">
        <v>1494</v>
      </c>
      <c r="B1318" s="64" t="s">
        <v>1362</v>
      </c>
      <c r="C1318" s="64" t="s">
        <v>1486</v>
      </c>
      <c r="D1318" s="64" t="s">
        <v>1659</v>
      </c>
      <c r="E1318" s="64">
        <v>37.803899999999999</v>
      </c>
      <c r="F1318" s="64">
        <v>10</v>
      </c>
      <c r="G1318" s="64" t="s">
        <v>251</v>
      </c>
    </row>
    <row r="1319" spans="1:7">
      <c r="A1319" s="64" t="s">
        <v>1383</v>
      </c>
      <c r="B1319" s="64" t="s">
        <v>1362</v>
      </c>
      <c r="C1319" s="64" t="s">
        <v>1486</v>
      </c>
      <c r="D1319" s="64" t="s">
        <v>1659</v>
      </c>
      <c r="E1319" s="64">
        <v>37.97052</v>
      </c>
      <c r="F1319" s="64">
        <v>10</v>
      </c>
      <c r="G1319" s="64" t="s">
        <v>251</v>
      </c>
    </row>
    <row r="1320" spans="1:7">
      <c r="A1320" s="64" t="s">
        <v>1361</v>
      </c>
      <c r="B1320" s="64" t="s">
        <v>1362</v>
      </c>
      <c r="C1320" s="64" t="s">
        <v>1363</v>
      </c>
      <c r="D1320" s="64" t="s">
        <v>1482</v>
      </c>
      <c r="E1320" s="64" t="s">
        <v>311</v>
      </c>
      <c r="F1320" s="64" t="s">
        <v>311</v>
      </c>
      <c r="G1320" s="64" t="s">
        <v>240</v>
      </c>
    </row>
    <row r="1321" spans="1:7">
      <c r="A1321" s="64" t="s">
        <v>1366</v>
      </c>
      <c r="B1321" s="64" t="s">
        <v>1362</v>
      </c>
      <c r="C1321" s="64" t="s">
        <v>1363</v>
      </c>
      <c r="D1321" s="64" t="s">
        <v>1482</v>
      </c>
      <c r="E1321" s="64" t="s">
        <v>311</v>
      </c>
      <c r="F1321" s="64" t="s">
        <v>311</v>
      </c>
      <c r="G1321" s="64" t="s">
        <v>240</v>
      </c>
    </row>
    <row r="1322" spans="1:7">
      <c r="A1322" s="64" t="s">
        <v>1367</v>
      </c>
      <c r="B1322" s="64" t="s">
        <v>1362</v>
      </c>
      <c r="C1322" s="64" t="s">
        <v>1363</v>
      </c>
      <c r="D1322" s="64" t="s">
        <v>1484</v>
      </c>
      <c r="E1322" s="64" t="s">
        <v>311</v>
      </c>
      <c r="F1322" s="64" t="s">
        <v>311</v>
      </c>
      <c r="G1322" s="64" t="s">
        <v>240</v>
      </c>
    </row>
    <row r="1323" spans="1:7">
      <c r="A1323" s="64" t="s">
        <v>1369</v>
      </c>
      <c r="B1323" s="64" t="s">
        <v>1362</v>
      </c>
      <c r="C1323" s="64" t="s">
        <v>1363</v>
      </c>
      <c r="D1323" s="64" t="s">
        <v>1484</v>
      </c>
      <c r="E1323" s="64" t="s">
        <v>311</v>
      </c>
      <c r="F1323" s="64" t="s">
        <v>311</v>
      </c>
      <c r="G1323" s="64" t="s">
        <v>240</v>
      </c>
    </row>
    <row r="1324" spans="1:7">
      <c r="A1324" s="64" t="s">
        <v>1485</v>
      </c>
      <c r="B1324" s="64" t="s">
        <v>1362</v>
      </c>
      <c r="C1324" s="64" t="s">
        <v>1486</v>
      </c>
      <c r="D1324" s="64" t="s">
        <v>1653</v>
      </c>
      <c r="E1324" s="64">
        <v>35.112560000000002</v>
      </c>
      <c r="F1324" s="64">
        <v>10</v>
      </c>
      <c r="G1324" s="64" t="s">
        <v>240</v>
      </c>
    </row>
    <row r="1325" spans="1:7">
      <c r="A1325" s="64" t="s">
        <v>1488</v>
      </c>
      <c r="B1325" s="64" t="s">
        <v>1362</v>
      </c>
      <c r="C1325" s="64" t="s">
        <v>1486</v>
      </c>
      <c r="D1325" s="64" t="s">
        <v>1653</v>
      </c>
      <c r="E1325" s="64">
        <v>35.322670000000002</v>
      </c>
      <c r="F1325" s="64">
        <v>10</v>
      </c>
      <c r="G1325" s="64" t="s">
        <v>240</v>
      </c>
    </row>
    <row r="1326" spans="1:7">
      <c r="A1326" s="64" t="s">
        <v>1460</v>
      </c>
      <c r="B1326" s="64" t="s">
        <v>1362</v>
      </c>
      <c r="C1326" s="64" t="s">
        <v>1486</v>
      </c>
      <c r="D1326" s="64" t="s">
        <v>1487</v>
      </c>
      <c r="E1326" s="64">
        <v>33.505110000000002</v>
      </c>
      <c r="F1326" s="64">
        <v>100</v>
      </c>
      <c r="G1326" s="64" t="s">
        <v>240</v>
      </c>
    </row>
    <row r="1327" spans="1:7">
      <c r="A1327" s="64" t="s">
        <v>1462</v>
      </c>
      <c r="B1327" s="64" t="s">
        <v>1362</v>
      </c>
      <c r="C1327" s="64" t="s">
        <v>1486</v>
      </c>
      <c r="D1327" s="64" t="s">
        <v>1487</v>
      </c>
      <c r="E1327" s="64">
        <v>34.242190000000001</v>
      </c>
      <c r="F1327" s="64">
        <v>100</v>
      </c>
      <c r="G1327" s="64" t="s">
        <v>240</v>
      </c>
    </row>
    <row r="1328" spans="1:7">
      <c r="A1328" s="64" t="s">
        <v>1471</v>
      </c>
      <c r="B1328" s="64" t="s">
        <v>1362</v>
      </c>
      <c r="C1328" s="64" t="s">
        <v>1486</v>
      </c>
      <c r="D1328" s="64" t="s">
        <v>1489</v>
      </c>
      <c r="E1328" s="64">
        <v>28.237770000000001</v>
      </c>
      <c r="F1328" s="64">
        <v>1000</v>
      </c>
      <c r="G1328" s="64" t="s">
        <v>240</v>
      </c>
    </row>
    <row r="1329" spans="1:7">
      <c r="A1329" s="64" t="s">
        <v>1473</v>
      </c>
      <c r="B1329" s="64" t="s">
        <v>1362</v>
      </c>
      <c r="C1329" s="64" t="s">
        <v>1486</v>
      </c>
      <c r="D1329" s="64" t="s">
        <v>1489</v>
      </c>
      <c r="E1329" s="64">
        <v>28.37274</v>
      </c>
      <c r="F1329" s="64">
        <v>1000</v>
      </c>
      <c r="G1329" s="64" t="s">
        <v>240</v>
      </c>
    </row>
    <row r="1330" spans="1:7">
      <c r="A1330" s="64" t="s">
        <v>1491</v>
      </c>
      <c r="B1330" s="64" t="s">
        <v>1362</v>
      </c>
      <c r="C1330" s="64" t="s">
        <v>1486</v>
      </c>
      <c r="D1330" s="64" t="s">
        <v>1490</v>
      </c>
      <c r="E1330" s="64">
        <v>25.059519999999999</v>
      </c>
      <c r="F1330" s="64">
        <v>10000</v>
      </c>
      <c r="G1330" s="64" t="s">
        <v>240</v>
      </c>
    </row>
    <row r="1331" spans="1:7">
      <c r="A1331" s="64" t="s">
        <v>1493</v>
      </c>
      <c r="B1331" s="64" t="s">
        <v>1362</v>
      </c>
      <c r="C1331" s="64" t="s">
        <v>1486</v>
      </c>
      <c r="D1331" s="64" t="s">
        <v>1490</v>
      </c>
      <c r="E1331" s="64">
        <v>24.829550000000001</v>
      </c>
      <c r="F1331" s="64">
        <v>10000</v>
      </c>
      <c r="G1331" s="64" t="s">
        <v>240</v>
      </c>
    </row>
    <row r="1332" spans="1:7">
      <c r="A1332" s="64" t="s">
        <v>1494</v>
      </c>
      <c r="B1332" s="64" t="s">
        <v>1362</v>
      </c>
      <c r="C1332" s="64" t="s">
        <v>1486</v>
      </c>
      <c r="D1332" s="64" t="s">
        <v>1492</v>
      </c>
      <c r="E1332" s="64">
        <v>21.74091</v>
      </c>
      <c r="F1332" s="231">
        <v>100000</v>
      </c>
      <c r="G1332" s="64" t="s">
        <v>240</v>
      </c>
    </row>
    <row r="1333" spans="1:7">
      <c r="A1333" s="64" t="s">
        <v>1383</v>
      </c>
      <c r="B1333" s="64" t="s">
        <v>1362</v>
      </c>
      <c r="C1333" s="64" t="s">
        <v>1486</v>
      </c>
      <c r="D1333" s="64" t="s">
        <v>1492</v>
      </c>
      <c r="E1333" s="64">
        <v>21.3629</v>
      </c>
      <c r="F1333" s="231">
        <v>100000</v>
      </c>
      <c r="G1333" s="64" t="s">
        <v>240</v>
      </c>
    </row>
    <row r="1334" spans="1:7">
      <c r="A1334" s="64" t="s">
        <v>1361</v>
      </c>
      <c r="B1334" s="64" t="s">
        <v>1362</v>
      </c>
      <c r="C1334" s="64" t="s">
        <v>1363</v>
      </c>
      <c r="D1334" s="64" t="s">
        <v>1482</v>
      </c>
      <c r="E1334" s="64" t="s">
        <v>311</v>
      </c>
      <c r="F1334" s="64" t="s">
        <v>311</v>
      </c>
      <c r="G1334" s="64" t="s">
        <v>238</v>
      </c>
    </row>
    <row r="1335" spans="1:7">
      <c r="A1335" s="64" t="s">
        <v>1366</v>
      </c>
      <c r="B1335" s="64" t="s">
        <v>1362</v>
      </c>
      <c r="C1335" s="64" t="s">
        <v>1363</v>
      </c>
      <c r="D1335" s="64" t="s">
        <v>1482</v>
      </c>
      <c r="E1335" s="64" t="s">
        <v>311</v>
      </c>
      <c r="F1335" s="64" t="s">
        <v>311</v>
      </c>
      <c r="G1335" s="64" t="s">
        <v>238</v>
      </c>
    </row>
    <row r="1336" spans="1:7">
      <c r="A1336" s="64" t="s">
        <v>1367</v>
      </c>
      <c r="B1336" s="64" t="s">
        <v>1362</v>
      </c>
      <c r="C1336" s="64" t="s">
        <v>1363</v>
      </c>
      <c r="D1336" s="64" t="s">
        <v>1484</v>
      </c>
      <c r="E1336" s="64" t="s">
        <v>311</v>
      </c>
      <c r="F1336" s="64" t="s">
        <v>311</v>
      </c>
      <c r="G1336" s="64" t="s">
        <v>238</v>
      </c>
    </row>
    <row r="1337" spans="1:7">
      <c r="A1337" s="64" t="s">
        <v>1369</v>
      </c>
      <c r="B1337" s="64" t="s">
        <v>1362</v>
      </c>
      <c r="C1337" s="64" t="s">
        <v>1363</v>
      </c>
      <c r="D1337" s="64" t="s">
        <v>1484</v>
      </c>
      <c r="E1337" s="64" t="s">
        <v>311</v>
      </c>
      <c r="F1337" s="64" t="s">
        <v>311</v>
      </c>
      <c r="G1337" s="64" t="s">
        <v>238</v>
      </c>
    </row>
    <row r="1338" spans="1:7">
      <c r="A1338" s="64" t="s">
        <v>1485</v>
      </c>
      <c r="B1338" s="64" t="s">
        <v>1362</v>
      </c>
      <c r="C1338" s="64" t="s">
        <v>1486</v>
      </c>
      <c r="D1338" s="64" t="s">
        <v>66</v>
      </c>
      <c r="E1338" s="64">
        <v>21.922029999999999</v>
      </c>
      <c r="F1338" s="231">
        <v>100000</v>
      </c>
      <c r="G1338" s="64" t="s">
        <v>238</v>
      </c>
    </row>
    <row r="1339" spans="1:7">
      <c r="A1339" s="64" t="s">
        <v>1488</v>
      </c>
      <c r="B1339" s="64" t="s">
        <v>1362</v>
      </c>
      <c r="C1339" s="64" t="s">
        <v>1486</v>
      </c>
      <c r="D1339" s="64" t="s">
        <v>66</v>
      </c>
      <c r="E1339" s="64">
        <v>21.838290000000001</v>
      </c>
      <c r="F1339" s="231">
        <v>100000</v>
      </c>
      <c r="G1339" s="64" t="s">
        <v>238</v>
      </c>
    </row>
    <row r="1340" spans="1:7">
      <c r="A1340" s="64" t="s">
        <v>1460</v>
      </c>
      <c r="B1340" s="64" t="s">
        <v>1362</v>
      </c>
      <c r="C1340" s="64" t="s">
        <v>1486</v>
      </c>
      <c r="D1340" s="64" t="s">
        <v>1533</v>
      </c>
      <c r="E1340" s="64">
        <v>28.252549999999999</v>
      </c>
      <c r="F1340" s="64">
        <v>10000</v>
      </c>
      <c r="G1340" s="64" t="s">
        <v>238</v>
      </c>
    </row>
    <row r="1341" spans="1:7">
      <c r="A1341" s="64" t="s">
        <v>1462</v>
      </c>
      <c r="B1341" s="64" t="s">
        <v>1362</v>
      </c>
      <c r="C1341" s="64" t="s">
        <v>1486</v>
      </c>
      <c r="D1341" s="64" t="s">
        <v>1533</v>
      </c>
      <c r="E1341" s="64">
        <v>28.325050000000001</v>
      </c>
      <c r="F1341" s="64">
        <v>10000</v>
      </c>
      <c r="G1341" s="64" t="s">
        <v>238</v>
      </c>
    </row>
    <row r="1342" spans="1:7">
      <c r="A1342" s="64" t="s">
        <v>1471</v>
      </c>
      <c r="B1342" s="64" t="s">
        <v>1362</v>
      </c>
      <c r="C1342" s="64" t="s">
        <v>1486</v>
      </c>
      <c r="D1342" s="64" t="s">
        <v>1534</v>
      </c>
      <c r="E1342" s="64">
        <v>28.522469999999998</v>
      </c>
      <c r="F1342" s="64">
        <v>1000</v>
      </c>
      <c r="G1342" s="64" t="s">
        <v>238</v>
      </c>
    </row>
    <row r="1343" spans="1:7">
      <c r="A1343" s="64" t="s">
        <v>1473</v>
      </c>
      <c r="B1343" s="64" t="s">
        <v>1362</v>
      </c>
      <c r="C1343" s="64" t="s">
        <v>1486</v>
      </c>
      <c r="D1343" s="64" t="s">
        <v>1534</v>
      </c>
      <c r="E1343" s="64">
        <v>28.527940000000001</v>
      </c>
      <c r="F1343" s="64">
        <v>1000</v>
      </c>
      <c r="G1343" s="64" t="s">
        <v>238</v>
      </c>
    </row>
    <row r="1344" spans="1:7">
      <c r="A1344" s="64" t="s">
        <v>1491</v>
      </c>
      <c r="B1344" s="64" t="s">
        <v>1362</v>
      </c>
      <c r="C1344" s="64" t="s">
        <v>1486</v>
      </c>
      <c r="D1344" s="64" t="s">
        <v>1658</v>
      </c>
      <c r="E1344" s="64">
        <v>33.69182</v>
      </c>
      <c r="F1344" s="64">
        <v>100</v>
      </c>
      <c r="G1344" s="64" t="s">
        <v>238</v>
      </c>
    </row>
    <row r="1345" spans="1:7">
      <c r="A1345" s="64" t="s">
        <v>1493</v>
      </c>
      <c r="B1345" s="64" t="s">
        <v>1362</v>
      </c>
      <c r="C1345" s="64" t="s">
        <v>1486</v>
      </c>
      <c r="D1345" s="64" t="s">
        <v>1658</v>
      </c>
      <c r="E1345" s="64">
        <v>33.207059999999998</v>
      </c>
      <c r="F1345" s="64">
        <v>100</v>
      </c>
      <c r="G1345" s="64" t="s">
        <v>238</v>
      </c>
    </row>
    <row r="1346" spans="1:7">
      <c r="A1346" s="64" t="s">
        <v>1494</v>
      </c>
      <c r="B1346" s="64" t="s">
        <v>1362</v>
      </c>
      <c r="C1346" s="64" t="s">
        <v>1486</v>
      </c>
      <c r="D1346" s="64" t="s">
        <v>1659</v>
      </c>
      <c r="E1346" s="64">
        <v>34.567810000000001</v>
      </c>
      <c r="F1346" s="64">
        <v>10</v>
      </c>
      <c r="G1346" s="64" t="s">
        <v>238</v>
      </c>
    </row>
    <row r="1347" spans="1:7">
      <c r="A1347" s="64" t="s">
        <v>1383</v>
      </c>
      <c r="B1347" s="64" t="s">
        <v>1362</v>
      </c>
      <c r="C1347" s="64" t="s">
        <v>1486</v>
      </c>
      <c r="D1347" s="64" t="s">
        <v>1659</v>
      </c>
      <c r="E1347" s="64">
        <v>34.457039999999999</v>
      </c>
      <c r="F1347" s="64">
        <v>10</v>
      </c>
      <c r="G1347" s="64" t="s">
        <v>238</v>
      </c>
    </row>
    <row r="1348" spans="1:7">
      <c r="A1348" s="64" t="s">
        <v>1361</v>
      </c>
      <c r="B1348" s="64" t="s">
        <v>1362</v>
      </c>
      <c r="C1348" s="64" t="s">
        <v>1363</v>
      </c>
      <c r="D1348" s="64" t="s">
        <v>1482</v>
      </c>
      <c r="E1348" s="64" t="s">
        <v>311</v>
      </c>
      <c r="F1348" s="64" t="s">
        <v>311</v>
      </c>
      <c r="G1348" s="64" t="s">
        <v>237</v>
      </c>
    </row>
    <row r="1349" spans="1:7">
      <c r="A1349" s="64" t="s">
        <v>1366</v>
      </c>
      <c r="B1349" s="64" t="s">
        <v>1362</v>
      </c>
      <c r="C1349" s="64" t="s">
        <v>1363</v>
      </c>
      <c r="D1349" s="64" t="s">
        <v>1482</v>
      </c>
      <c r="E1349" s="64" t="s">
        <v>311</v>
      </c>
      <c r="F1349" s="64" t="s">
        <v>311</v>
      </c>
      <c r="G1349" s="64" t="s">
        <v>237</v>
      </c>
    </row>
    <row r="1350" spans="1:7">
      <c r="A1350" s="64" t="s">
        <v>1367</v>
      </c>
      <c r="B1350" s="64" t="s">
        <v>1362</v>
      </c>
      <c r="C1350" s="64" t="s">
        <v>1363</v>
      </c>
      <c r="D1350" s="64" t="s">
        <v>1484</v>
      </c>
      <c r="E1350" s="64" t="s">
        <v>311</v>
      </c>
      <c r="F1350" s="64" t="s">
        <v>311</v>
      </c>
      <c r="G1350" s="64" t="s">
        <v>237</v>
      </c>
    </row>
    <row r="1351" spans="1:7">
      <c r="A1351" s="64" t="s">
        <v>1369</v>
      </c>
      <c r="B1351" s="64" t="s">
        <v>1362</v>
      </c>
      <c r="C1351" s="64" t="s">
        <v>1363</v>
      </c>
      <c r="D1351" s="64" t="s">
        <v>1484</v>
      </c>
      <c r="E1351" s="64" t="s">
        <v>311</v>
      </c>
      <c r="F1351" s="64" t="s">
        <v>311</v>
      </c>
      <c r="G1351" s="64" t="s">
        <v>237</v>
      </c>
    </row>
    <row r="1352" spans="1:7">
      <c r="A1352" s="64" t="s">
        <v>1485</v>
      </c>
      <c r="B1352" s="64" t="s">
        <v>1362</v>
      </c>
      <c r="C1352" s="64" t="s">
        <v>1486</v>
      </c>
      <c r="D1352" s="64" t="s">
        <v>1653</v>
      </c>
      <c r="E1352" s="64">
        <v>35.729570000000002</v>
      </c>
      <c r="F1352" s="64">
        <v>10</v>
      </c>
      <c r="G1352" s="64" t="s">
        <v>237</v>
      </c>
    </row>
    <row r="1353" spans="1:7">
      <c r="A1353" s="64" t="s">
        <v>1488</v>
      </c>
      <c r="B1353" s="64" t="s">
        <v>1362</v>
      </c>
      <c r="C1353" s="64" t="s">
        <v>1486</v>
      </c>
      <c r="D1353" s="64" t="s">
        <v>1653</v>
      </c>
      <c r="E1353" s="64">
        <v>36.32582</v>
      </c>
      <c r="F1353" s="64">
        <v>10</v>
      </c>
      <c r="G1353" s="64" t="s">
        <v>237</v>
      </c>
    </row>
    <row r="1354" spans="1:7">
      <c r="A1354" s="64" t="s">
        <v>1460</v>
      </c>
      <c r="B1354" s="64" t="s">
        <v>1362</v>
      </c>
      <c r="C1354" s="64" t="s">
        <v>1486</v>
      </c>
      <c r="D1354" s="64" t="s">
        <v>1487</v>
      </c>
      <c r="E1354" s="64">
        <v>34.643380000000001</v>
      </c>
      <c r="F1354" s="64">
        <v>100</v>
      </c>
      <c r="G1354" s="64" t="s">
        <v>237</v>
      </c>
    </row>
    <row r="1355" spans="1:7">
      <c r="A1355" s="64" t="s">
        <v>1462</v>
      </c>
      <c r="B1355" s="64" t="s">
        <v>1362</v>
      </c>
      <c r="C1355" s="64" t="s">
        <v>1486</v>
      </c>
      <c r="D1355" s="64" t="s">
        <v>1487</v>
      </c>
      <c r="E1355" s="64">
        <v>35.450479999999999</v>
      </c>
      <c r="F1355" s="64">
        <v>100</v>
      </c>
      <c r="G1355" s="64" t="s">
        <v>237</v>
      </c>
    </row>
    <row r="1356" spans="1:7">
      <c r="A1356" s="64" t="s">
        <v>1471</v>
      </c>
      <c r="B1356" s="64" t="s">
        <v>1362</v>
      </c>
      <c r="C1356" s="64" t="s">
        <v>1486</v>
      </c>
      <c r="D1356" s="64" t="s">
        <v>1489</v>
      </c>
      <c r="E1356" s="64">
        <v>29.002790000000001</v>
      </c>
      <c r="F1356" s="64">
        <v>1000</v>
      </c>
      <c r="G1356" s="64" t="s">
        <v>237</v>
      </c>
    </row>
    <row r="1357" spans="1:7">
      <c r="A1357" s="64" t="s">
        <v>1473</v>
      </c>
      <c r="B1357" s="64" t="s">
        <v>1362</v>
      </c>
      <c r="C1357" s="64" t="s">
        <v>1486</v>
      </c>
      <c r="D1357" s="64" t="s">
        <v>1489</v>
      </c>
      <c r="E1357" s="64">
        <v>29.069019999999998</v>
      </c>
      <c r="F1357" s="64">
        <v>1000</v>
      </c>
      <c r="G1357" s="64" t="s">
        <v>237</v>
      </c>
    </row>
    <row r="1358" spans="1:7">
      <c r="A1358" s="64" t="s">
        <v>1491</v>
      </c>
      <c r="B1358" s="64" t="s">
        <v>1362</v>
      </c>
      <c r="C1358" s="64" t="s">
        <v>1486</v>
      </c>
      <c r="D1358" s="64" t="s">
        <v>1490</v>
      </c>
      <c r="E1358" s="64">
        <v>27.47261</v>
      </c>
      <c r="F1358" s="64">
        <v>10000</v>
      </c>
      <c r="G1358" s="64" t="s">
        <v>237</v>
      </c>
    </row>
    <row r="1359" spans="1:7">
      <c r="A1359" s="64" t="s">
        <v>1493</v>
      </c>
      <c r="B1359" s="64" t="s">
        <v>1362</v>
      </c>
      <c r="C1359" s="64" t="s">
        <v>1486</v>
      </c>
      <c r="D1359" s="64" t="s">
        <v>1490</v>
      </c>
      <c r="E1359" s="64">
        <v>27.334759999999999</v>
      </c>
      <c r="F1359" s="64">
        <v>10000</v>
      </c>
      <c r="G1359" s="64" t="s">
        <v>237</v>
      </c>
    </row>
    <row r="1360" spans="1:7">
      <c r="A1360" s="64" t="s">
        <v>1494</v>
      </c>
      <c r="B1360" s="64" t="s">
        <v>1362</v>
      </c>
      <c r="C1360" s="64" t="s">
        <v>1486</v>
      </c>
      <c r="D1360" s="64" t="s">
        <v>1492</v>
      </c>
      <c r="E1360" s="64">
        <v>21.816559999999999</v>
      </c>
      <c r="F1360" s="231">
        <v>100000</v>
      </c>
      <c r="G1360" s="64" t="s">
        <v>237</v>
      </c>
    </row>
    <row r="1361" spans="1:7">
      <c r="A1361" s="64" t="s">
        <v>1383</v>
      </c>
      <c r="B1361" s="64" t="s">
        <v>1362</v>
      </c>
      <c r="C1361" s="64" t="s">
        <v>1486</v>
      </c>
      <c r="D1361" s="64" t="s">
        <v>1492</v>
      </c>
      <c r="E1361" s="64">
        <v>22.049099999999999</v>
      </c>
      <c r="F1361" s="231">
        <v>100000</v>
      </c>
      <c r="G1361" s="64" t="s">
        <v>237</v>
      </c>
    </row>
    <row r="1362" spans="1:7">
      <c r="A1362" s="64" t="s">
        <v>1361</v>
      </c>
      <c r="B1362" s="64" t="s">
        <v>1362</v>
      </c>
      <c r="C1362" s="64" t="s">
        <v>1363</v>
      </c>
      <c r="D1362" s="64" t="s">
        <v>1688</v>
      </c>
      <c r="E1362" s="64" t="s">
        <v>311</v>
      </c>
      <c r="F1362" s="64" t="s">
        <v>311</v>
      </c>
      <c r="G1362" s="64" t="s">
        <v>244</v>
      </c>
    </row>
    <row r="1363" spans="1:7">
      <c r="A1363" s="64" t="s">
        <v>1366</v>
      </c>
      <c r="B1363" s="64" t="s">
        <v>1362</v>
      </c>
      <c r="C1363" s="64" t="s">
        <v>1363</v>
      </c>
      <c r="D1363" s="64" t="s">
        <v>1688</v>
      </c>
      <c r="E1363" s="64" t="s">
        <v>311</v>
      </c>
      <c r="F1363" s="64" t="s">
        <v>311</v>
      </c>
      <c r="G1363" s="64" t="s">
        <v>244</v>
      </c>
    </row>
    <row r="1364" spans="1:7">
      <c r="A1364" s="64" t="s">
        <v>1367</v>
      </c>
      <c r="B1364" s="64" t="s">
        <v>1362</v>
      </c>
      <c r="C1364" s="64" t="s">
        <v>1363</v>
      </c>
      <c r="D1364" s="64" t="s">
        <v>1689</v>
      </c>
      <c r="E1364" s="64" t="s">
        <v>311</v>
      </c>
      <c r="F1364" s="64" t="s">
        <v>311</v>
      </c>
      <c r="G1364" s="64" t="s">
        <v>244</v>
      </c>
    </row>
    <row r="1365" spans="1:7">
      <c r="A1365" s="64" t="s">
        <v>1369</v>
      </c>
      <c r="B1365" s="64" t="s">
        <v>1362</v>
      </c>
      <c r="C1365" s="64" t="s">
        <v>1363</v>
      </c>
      <c r="D1365" s="64" t="s">
        <v>1689</v>
      </c>
      <c r="E1365" s="64" t="s">
        <v>311</v>
      </c>
      <c r="F1365" s="64" t="s">
        <v>311</v>
      </c>
      <c r="G1365" s="64" t="s">
        <v>244</v>
      </c>
    </row>
    <row r="1366" spans="1:7">
      <c r="A1366" s="64" t="s">
        <v>1565</v>
      </c>
      <c r="B1366" s="64" t="s">
        <v>1362</v>
      </c>
      <c r="C1366" s="64" t="s">
        <v>1363</v>
      </c>
      <c r="D1366" s="64" t="s">
        <v>1581</v>
      </c>
      <c r="E1366" s="64" t="s">
        <v>311</v>
      </c>
      <c r="F1366" s="64" t="s">
        <v>311</v>
      </c>
      <c r="G1366" s="64" t="s">
        <v>244</v>
      </c>
    </row>
    <row r="1367" spans="1:7">
      <c r="A1367" s="64" t="s">
        <v>1567</v>
      </c>
      <c r="B1367" s="64" t="s">
        <v>1362</v>
      </c>
      <c r="C1367" s="64" t="s">
        <v>1363</v>
      </c>
      <c r="D1367" s="64" t="s">
        <v>1581</v>
      </c>
      <c r="E1367" s="64" t="s">
        <v>311</v>
      </c>
      <c r="F1367" s="64" t="s">
        <v>311</v>
      </c>
      <c r="G1367" s="64" t="s">
        <v>244</v>
      </c>
    </row>
    <row r="1368" spans="1:7">
      <c r="A1368" s="64" t="s">
        <v>1551</v>
      </c>
      <c r="B1368" s="64" t="s">
        <v>1362</v>
      </c>
      <c r="C1368" s="64" t="s">
        <v>1363</v>
      </c>
      <c r="D1368" s="64" t="s">
        <v>1582</v>
      </c>
      <c r="E1368" s="64" t="s">
        <v>311</v>
      </c>
      <c r="F1368" s="64" t="s">
        <v>311</v>
      </c>
      <c r="G1368" s="64" t="s">
        <v>244</v>
      </c>
    </row>
    <row r="1369" spans="1:7">
      <c r="A1369" s="64" t="s">
        <v>1554</v>
      </c>
      <c r="B1369" s="64" t="s">
        <v>1362</v>
      </c>
      <c r="C1369" s="64" t="s">
        <v>1363</v>
      </c>
      <c r="D1369" s="64" t="s">
        <v>1582</v>
      </c>
      <c r="E1369" s="64" t="s">
        <v>311</v>
      </c>
      <c r="F1369" s="64" t="s">
        <v>311</v>
      </c>
      <c r="G1369" s="64" t="s">
        <v>244</v>
      </c>
    </row>
    <row r="1370" spans="1:7">
      <c r="A1370" s="64" t="s">
        <v>1398</v>
      </c>
      <c r="B1370" s="64" t="s">
        <v>1362</v>
      </c>
      <c r="C1370" s="64" t="s">
        <v>1363</v>
      </c>
      <c r="D1370" s="64" t="s">
        <v>1676</v>
      </c>
      <c r="E1370" s="64" t="s">
        <v>311</v>
      </c>
      <c r="F1370" s="64" t="s">
        <v>311</v>
      </c>
      <c r="G1370" s="64" t="s">
        <v>244</v>
      </c>
    </row>
    <row r="1371" spans="1:7">
      <c r="A1371" s="64" t="s">
        <v>1400</v>
      </c>
      <c r="B1371" s="64" t="s">
        <v>1362</v>
      </c>
      <c r="C1371" s="64" t="s">
        <v>1363</v>
      </c>
      <c r="D1371" s="64" t="s">
        <v>1676</v>
      </c>
      <c r="E1371" s="64" t="s">
        <v>311</v>
      </c>
      <c r="F1371" s="64" t="s">
        <v>311</v>
      </c>
      <c r="G1371" s="64" t="s">
        <v>244</v>
      </c>
    </row>
    <row r="1372" spans="1:7">
      <c r="A1372" s="64" t="s">
        <v>1401</v>
      </c>
      <c r="B1372" s="64" t="s">
        <v>1362</v>
      </c>
      <c r="C1372" s="64" t="s">
        <v>1363</v>
      </c>
      <c r="D1372" s="64" t="s">
        <v>1677</v>
      </c>
      <c r="E1372" s="64" t="s">
        <v>311</v>
      </c>
      <c r="F1372" s="64" t="s">
        <v>311</v>
      </c>
      <c r="G1372" s="64" t="s">
        <v>244</v>
      </c>
    </row>
    <row r="1373" spans="1:7">
      <c r="A1373" s="64" t="s">
        <v>1403</v>
      </c>
      <c r="B1373" s="64" t="s">
        <v>1362</v>
      </c>
      <c r="C1373" s="64" t="s">
        <v>1363</v>
      </c>
      <c r="D1373" s="64" t="s">
        <v>1677</v>
      </c>
      <c r="E1373" s="64" t="s">
        <v>311</v>
      </c>
      <c r="F1373" s="64" t="s">
        <v>311</v>
      </c>
      <c r="G1373" s="64" t="s">
        <v>244</v>
      </c>
    </row>
    <row r="1374" spans="1:7">
      <c r="A1374" s="64" t="s">
        <v>1378</v>
      </c>
      <c r="B1374" s="64" t="s">
        <v>1362</v>
      </c>
      <c r="C1374" s="64" t="s">
        <v>1486</v>
      </c>
      <c r="D1374" s="64" t="s">
        <v>1653</v>
      </c>
      <c r="E1374" s="64">
        <v>35.686149999999998</v>
      </c>
      <c r="F1374" s="64">
        <v>10</v>
      </c>
      <c r="G1374" s="64" t="s">
        <v>244</v>
      </c>
    </row>
    <row r="1375" spans="1:7">
      <c r="A1375" s="64" t="s">
        <v>1380</v>
      </c>
      <c r="B1375" s="64" t="s">
        <v>1362</v>
      </c>
      <c r="C1375" s="64" t="s">
        <v>1486</v>
      </c>
      <c r="D1375" s="64" t="s">
        <v>1653</v>
      </c>
      <c r="E1375" s="64">
        <v>34.314160000000001</v>
      </c>
      <c r="F1375" s="64">
        <v>10</v>
      </c>
      <c r="G1375" s="64" t="s">
        <v>244</v>
      </c>
    </row>
    <row r="1376" spans="1:7">
      <c r="A1376" s="64" t="s">
        <v>1471</v>
      </c>
      <c r="B1376" s="64" t="s">
        <v>1362</v>
      </c>
      <c r="C1376" s="64" t="s">
        <v>1486</v>
      </c>
      <c r="D1376" s="64" t="s">
        <v>1490</v>
      </c>
      <c r="E1376" s="64">
        <v>25.129729999999999</v>
      </c>
      <c r="F1376" s="64">
        <v>10000</v>
      </c>
      <c r="G1376" s="64" t="s">
        <v>244</v>
      </c>
    </row>
    <row r="1377" spans="1:7">
      <c r="A1377" s="64" t="s">
        <v>1473</v>
      </c>
      <c r="B1377" s="64" t="s">
        <v>1362</v>
      </c>
      <c r="C1377" s="64" t="s">
        <v>1486</v>
      </c>
      <c r="D1377" s="64" t="s">
        <v>1490</v>
      </c>
      <c r="E1377" s="64">
        <v>25.077780000000001</v>
      </c>
      <c r="F1377" s="64">
        <v>10000</v>
      </c>
      <c r="G1377" s="64" t="s">
        <v>244</v>
      </c>
    </row>
    <row r="1378" spans="1:7">
      <c r="A1378" s="64" t="s">
        <v>1384</v>
      </c>
      <c r="B1378" s="64" t="s">
        <v>1362</v>
      </c>
      <c r="C1378" s="64" t="s">
        <v>1486</v>
      </c>
      <c r="D1378" s="64" t="s">
        <v>1487</v>
      </c>
      <c r="E1378" s="64">
        <v>33.076830000000001</v>
      </c>
      <c r="F1378" s="64">
        <v>100</v>
      </c>
      <c r="G1378" s="64" t="s">
        <v>244</v>
      </c>
    </row>
    <row r="1379" spans="1:7">
      <c r="A1379" s="64" t="s">
        <v>1385</v>
      </c>
      <c r="B1379" s="64" t="s">
        <v>1362</v>
      </c>
      <c r="C1379" s="64" t="s">
        <v>1486</v>
      </c>
      <c r="D1379" s="64" t="s">
        <v>1487</v>
      </c>
      <c r="E1379" s="64">
        <v>33.834789999999998</v>
      </c>
      <c r="F1379" s="64">
        <v>100</v>
      </c>
      <c r="G1379" s="64" t="s">
        <v>244</v>
      </c>
    </row>
    <row r="1380" spans="1:7">
      <c r="A1380" s="64" t="s">
        <v>1491</v>
      </c>
      <c r="B1380" s="64" t="s">
        <v>1362</v>
      </c>
      <c r="C1380" s="64" t="s">
        <v>1486</v>
      </c>
      <c r="D1380" s="64" t="s">
        <v>1492</v>
      </c>
      <c r="E1380" s="64">
        <v>21.526710000000001</v>
      </c>
      <c r="F1380" s="231">
        <v>100000</v>
      </c>
      <c r="G1380" s="64" t="s">
        <v>244</v>
      </c>
    </row>
    <row r="1381" spans="1:7">
      <c r="A1381" s="64" t="s">
        <v>1493</v>
      </c>
      <c r="B1381" s="64" t="s">
        <v>1362</v>
      </c>
      <c r="C1381" s="64" t="s">
        <v>1486</v>
      </c>
      <c r="D1381" s="64" t="s">
        <v>1492</v>
      </c>
      <c r="E1381" s="64">
        <v>21.44078</v>
      </c>
      <c r="F1381" s="231">
        <v>100000</v>
      </c>
      <c r="G1381" s="64" t="s">
        <v>244</v>
      </c>
    </row>
    <row r="1382" spans="1:7">
      <c r="A1382" s="64" t="s">
        <v>1370</v>
      </c>
      <c r="B1382" s="64" t="s">
        <v>1362</v>
      </c>
      <c r="C1382" s="64" t="s">
        <v>1486</v>
      </c>
      <c r="D1382" s="64" t="s">
        <v>1489</v>
      </c>
      <c r="E1382" s="64">
        <v>30.246680000000001</v>
      </c>
      <c r="F1382" s="64">
        <v>1000</v>
      </c>
      <c r="G1382" s="64" t="s">
        <v>244</v>
      </c>
    </row>
    <row r="1383" spans="1:7">
      <c r="A1383" s="64" t="s">
        <v>1373</v>
      </c>
      <c r="B1383" s="64" t="s">
        <v>1362</v>
      </c>
      <c r="C1383" s="64" t="s">
        <v>1486</v>
      </c>
      <c r="D1383" s="64" t="s">
        <v>1489</v>
      </c>
      <c r="E1383" s="64">
        <v>30.203389999999999</v>
      </c>
      <c r="F1383" s="64">
        <v>1000</v>
      </c>
      <c r="G1383" s="64" t="s">
        <v>244</v>
      </c>
    </row>
    <row r="1384" spans="1:7">
      <c r="A1384" s="64" t="s">
        <v>1361</v>
      </c>
      <c r="B1384" s="64" t="s">
        <v>1362</v>
      </c>
      <c r="C1384" s="64" t="s">
        <v>1363</v>
      </c>
      <c r="D1384" s="64" t="s">
        <v>1482</v>
      </c>
      <c r="E1384" s="64" t="s">
        <v>311</v>
      </c>
      <c r="F1384" s="64" t="s">
        <v>311</v>
      </c>
      <c r="G1384" s="64" t="s">
        <v>1115</v>
      </c>
    </row>
    <row r="1385" spans="1:7">
      <c r="A1385" s="64" t="s">
        <v>1366</v>
      </c>
      <c r="B1385" s="64" t="s">
        <v>1362</v>
      </c>
      <c r="C1385" s="64" t="s">
        <v>1363</v>
      </c>
      <c r="D1385" s="64" t="s">
        <v>1482</v>
      </c>
      <c r="E1385" s="64" t="s">
        <v>311</v>
      </c>
      <c r="F1385" s="64" t="s">
        <v>311</v>
      </c>
      <c r="G1385" s="64" t="s">
        <v>1115</v>
      </c>
    </row>
    <row r="1386" spans="1:7">
      <c r="A1386" s="64" t="s">
        <v>1367</v>
      </c>
      <c r="B1386" s="64" t="s">
        <v>1362</v>
      </c>
      <c r="C1386" s="64" t="s">
        <v>1363</v>
      </c>
      <c r="D1386" s="64" t="s">
        <v>1484</v>
      </c>
      <c r="E1386" s="64" t="s">
        <v>311</v>
      </c>
      <c r="F1386" s="64" t="s">
        <v>311</v>
      </c>
      <c r="G1386" s="64" t="s">
        <v>1115</v>
      </c>
    </row>
    <row r="1387" spans="1:7">
      <c r="A1387" s="64" t="s">
        <v>1369</v>
      </c>
      <c r="B1387" s="64" t="s">
        <v>1362</v>
      </c>
      <c r="C1387" s="64" t="s">
        <v>1363</v>
      </c>
      <c r="D1387" s="64" t="s">
        <v>1484</v>
      </c>
      <c r="E1387" s="64" t="s">
        <v>311</v>
      </c>
      <c r="F1387" s="64" t="s">
        <v>311</v>
      </c>
      <c r="G1387" s="64" t="s">
        <v>1115</v>
      </c>
    </row>
    <row r="1388" spans="1:7">
      <c r="A1388" s="64" t="s">
        <v>1471</v>
      </c>
      <c r="B1388" s="64" t="s">
        <v>1362</v>
      </c>
      <c r="C1388" s="64" t="s">
        <v>1486</v>
      </c>
      <c r="D1388" s="64" t="s">
        <v>1653</v>
      </c>
      <c r="E1388" s="64">
        <v>42.628450000000001</v>
      </c>
      <c r="F1388" s="64">
        <v>10</v>
      </c>
      <c r="G1388" s="64" t="s">
        <v>1115</v>
      </c>
    </row>
    <row r="1389" spans="1:7">
      <c r="A1389" s="64" t="s">
        <v>1473</v>
      </c>
      <c r="B1389" s="64" t="s">
        <v>1362</v>
      </c>
      <c r="C1389" s="64" t="s">
        <v>1486</v>
      </c>
      <c r="D1389" s="64" t="s">
        <v>1653</v>
      </c>
      <c r="E1389" s="64">
        <v>35.520789999999998</v>
      </c>
      <c r="F1389" s="64">
        <v>10</v>
      </c>
      <c r="G1389" s="64" t="s">
        <v>1115</v>
      </c>
    </row>
    <row r="1390" spans="1:7">
      <c r="A1390" s="64" t="s">
        <v>1384</v>
      </c>
      <c r="B1390" s="64" t="s">
        <v>1362</v>
      </c>
      <c r="C1390" s="64" t="s">
        <v>1486</v>
      </c>
      <c r="D1390" s="64" t="s">
        <v>1487</v>
      </c>
      <c r="E1390" s="64">
        <v>34.129089999999998</v>
      </c>
      <c r="F1390" s="64">
        <v>100</v>
      </c>
      <c r="G1390" s="64" t="s">
        <v>1115</v>
      </c>
    </row>
    <row r="1391" spans="1:7">
      <c r="A1391" s="64" t="s">
        <v>1385</v>
      </c>
      <c r="B1391" s="64" t="s">
        <v>1362</v>
      </c>
      <c r="C1391" s="64" t="s">
        <v>1486</v>
      </c>
      <c r="D1391" s="64" t="s">
        <v>1487</v>
      </c>
      <c r="E1391" s="64">
        <v>33.963560000000001</v>
      </c>
      <c r="F1391" s="64">
        <v>100</v>
      </c>
      <c r="G1391" s="64" t="s">
        <v>1115</v>
      </c>
    </row>
    <row r="1392" spans="1:7">
      <c r="A1392" s="64" t="s">
        <v>1491</v>
      </c>
      <c r="B1392" s="64" t="s">
        <v>1362</v>
      </c>
      <c r="C1392" s="64" t="s">
        <v>1486</v>
      </c>
      <c r="D1392" s="64" t="s">
        <v>1489</v>
      </c>
      <c r="E1392" s="64">
        <v>29.047249999999998</v>
      </c>
      <c r="F1392" s="64">
        <v>1000</v>
      </c>
      <c r="G1392" s="64" t="s">
        <v>1115</v>
      </c>
    </row>
    <row r="1393" spans="1:7">
      <c r="A1393" s="64" t="s">
        <v>1493</v>
      </c>
      <c r="B1393" s="64" t="s">
        <v>1362</v>
      </c>
      <c r="C1393" s="64" t="s">
        <v>1486</v>
      </c>
      <c r="D1393" s="64" t="s">
        <v>1489</v>
      </c>
      <c r="E1393" s="64">
        <v>29.00526</v>
      </c>
      <c r="F1393" s="64">
        <v>1000</v>
      </c>
      <c r="G1393" s="64" t="s">
        <v>1115</v>
      </c>
    </row>
    <row r="1394" spans="1:7">
      <c r="A1394" s="64" t="s">
        <v>1370</v>
      </c>
      <c r="B1394" s="64" t="s">
        <v>1362</v>
      </c>
      <c r="C1394" s="64" t="s">
        <v>1486</v>
      </c>
      <c r="D1394" s="64" t="s">
        <v>1490</v>
      </c>
      <c r="E1394" s="64">
        <v>25.712129999999998</v>
      </c>
      <c r="F1394" s="64">
        <v>10000</v>
      </c>
      <c r="G1394" s="64" t="s">
        <v>1115</v>
      </c>
    </row>
    <row r="1395" spans="1:7">
      <c r="A1395" s="64" t="s">
        <v>1373</v>
      </c>
      <c r="B1395" s="64" t="s">
        <v>1362</v>
      </c>
      <c r="C1395" s="64" t="s">
        <v>1486</v>
      </c>
      <c r="D1395" s="64" t="s">
        <v>1490</v>
      </c>
      <c r="E1395" s="64">
        <v>25.859059999999999</v>
      </c>
      <c r="F1395" s="64">
        <v>10000</v>
      </c>
      <c r="G1395" s="64" t="s">
        <v>1115</v>
      </c>
    </row>
    <row r="1396" spans="1:7">
      <c r="A1396" s="64" t="s">
        <v>1494</v>
      </c>
      <c r="B1396" s="64" t="s">
        <v>1362</v>
      </c>
      <c r="C1396" s="64" t="s">
        <v>1486</v>
      </c>
      <c r="D1396" s="64" t="s">
        <v>1492</v>
      </c>
      <c r="E1396" s="64">
        <v>22.0731</v>
      </c>
      <c r="F1396" s="231">
        <v>100000</v>
      </c>
      <c r="G1396" s="64" t="s">
        <v>1115</v>
      </c>
    </row>
    <row r="1397" spans="1:7">
      <c r="A1397" s="64" t="s">
        <v>1383</v>
      </c>
      <c r="B1397" s="64" t="s">
        <v>1362</v>
      </c>
      <c r="C1397" s="64" t="s">
        <v>1486</v>
      </c>
      <c r="D1397" s="64" t="s">
        <v>1492</v>
      </c>
      <c r="E1397" s="64">
        <v>21.802070000000001</v>
      </c>
      <c r="F1397" s="231">
        <v>100000</v>
      </c>
      <c r="G1397" s="64" t="s">
        <v>1115</v>
      </c>
    </row>
    <row r="1398" spans="1:7">
      <c r="A1398" s="64" t="s">
        <v>1361</v>
      </c>
      <c r="B1398" s="64" t="s">
        <v>1362</v>
      </c>
      <c r="C1398" s="64" t="s">
        <v>1363</v>
      </c>
      <c r="D1398" s="64" t="s">
        <v>1688</v>
      </c>
      <c r="E1398" s="64" t="s">
        <v>311</v>
      </c>
      <c r="F1398" s="64" t="s">
        <v>311</v>
      </c>
      <c r="G1398" s="64" t="s">
        <v>1119</v>
      </c>
    </row>
    <row r="1399" spans="1:7">
      <c r="A1399" s="64" t="s">
        <v>1366</v>
      </c>
      <c r="B1399" s="64" t="s">
        <v>1362</v>
      </c>
      <c r="C1399" s="64" t="s">
        <v>1363</v>
      </c>
      <c r="D1399" s="64" t="s">
        <v>1688</v>
      </c>
      <c r="E1399" s="64" t="s">
        <v>311</v>
      </c>
      <c r="F1399" s="64" t="s">
        <v>311</v>
      </c>
      <c r="G1399" s="64" t="s">
        <v>1119</v>
      </c>
    </row>
    <row r="1400" spans="1:7">
      <c r="A1400" s="64" t="s">
        <v>1367</v>
      </c>
      <c r="B1400" s="64" t="s">
        <v>1362</v>
      </c>
      <c r="C1400" s="64" t="s">
        <v>1363</v>
      </c>
      <c r="D1400" s="64" t="s">
        <v>1689</v>
      </c>
      <c r="E1400" s="64" t="s">
        <v>311</v>
      </c>
      <c r="F1400" s="64" t="s">
        <v>311</v>
      </c>
      <c r="G1400" s="64" t="s">
        <v>1119</v>
      </c>
    </row>
    <row r="1401" spans="1:7">
      <c r="A1401" s="64" t="s">
        <v>1369</v>
      </c>
      <c r="B1401" s="64" t="s">
        <v>1362</v>
      </c>
      <c r="C1401" s="64" t="s">
        <v>1363</v>
      </c>
      <c r="D1401" s="64" t="s">
        <v>1689</v>
      </c>
      <c r="E1401" s="64" t="s">
        <v>311</v>
      </c>
      <c r="F1401" s="64" t="s">
        <v>311</v>
      </c>
      <c r="G1401" s="64" t="s">
        <v>1119</v>
      </c>
    </row>
    <row r="1402" spans="1:7">
      <c r="A1402" s="64" t="s">
        <v>1485</v>
      </c>
      <c r="B1402" s="64" t="s">
        <v>1362</v>
      </c>
      <c r="C1402" s="64" t="s">
        <v>1486</v>
      </c>
      <c r="D1402" s="64" t="s">
        <v>1653</v>
      </c>
      <c r="E1402" s="64">
        <v>34.994599999999998</v>
      </c>
      <c r="F1402" s="64">
        <v>10</v>
      </c>
      <c r="G1402" s="64" t="s">
        <v>1119</v>
      </c>
    </row>
    <row r="1403" spans="1:7">
      <c r="A1403" s="64" t="s">
        <v>1488</v>
      </c>
      <c r="B1403" s="64" t="s">
        <v>1362</v>
      </c>
      <c r="C1403" s="64" t="s">
        <v>1486</v>
      </c>
      <c r="D1403" s="64" t="s">
        <v>1653</v>
      </c>
      <c r="E1403" s="64">
        <v>35.752040000000001</v>
      </c>
      <c r="F1403" s="64">
        <v>10</v>
      </c>
      <c r="G1403" s="64" t="s">
        <v>1119</v>
      </c>
    </row>
    <row r="1404" spans="1:7">
      <c r="A1404" s="64" t="s">
        <v>1460</v>
      </c>
      <c r="B1404" s="64" t="s">
        <v>1362</v>
      </c>
      <c r="C1404" s="64" t="s">
        <v>1486</v>
      </c>
      <c r="D1404" s="64" t="s">
        <v>1487</v>
      </c>
      <c r="E1404" s="64">
        <v>33.285150000000002</v>
      </c>
      <c r="F1404" s="64">
        <v>100</v>
      </c>
      <c r="G1404" s="64" t="s">
        <v>1119</v>
      </c>
    </row>
    <row r="1405" spans="1:7">
      <c r="A1405" s="64" t="s">
        <v>1462</v>
      </c>
      <c r="B1405" s="64" t="s">
        <v>1362</v>
      </c>
      <c r="C1405" s="64" t="s">
        <v>1486</v>
      </c>
      <c r="D1405" s="64" t="s">
        <v>1487</v>
      </c>
      <c r="E1405" s="64">
        <v>33.84599</v>
      </c>
      <c r="F1405" s="64">
        <v>100</v>
      </c>
      <c r="G1405" s="64" t="s">
        <v>1119</v>
      </c>
    </row>
    <row r="1406" spans="1:7">
      <c r="A1406" s="64" t="s">
        <v>1471</v>
      </c>
      <c r="B1406" s="64" t="s">
        <v>1362</v>
      </c>
      <c r="C1406" s="64" t="s">
        <v>1486</v>
      </c>
      <c r="D1406" s="64" t="s">
        <v>1489</v>
      </c>
      <c r="E1406" s="64">
        <v>29.148009999999999</v>
      </c>
      <c r="F1406" s="64">
        <v>1000</v>
      </c>
      <c r="G1406" s="64" t="s">
        <v>1119</v>
      </c>
    </row>
    <row r="1407" spans="1:7">
      <c r="A1407" s="64" t="s">
        <v>1473</v>
      </c>
      <c r="B1407" s="64" t="s">
        <v>1362</v>
      </c>
      <c r="C1407" s="64" t="s">
        <v>1486</v>
      </c>
      <c r="D1407" s="64" t="s">
        <v>1489</v>
      </c>
      <c r="E1407" s="64">
        <v>29.122630000000001</v>
      </c>
      <c r="F1407" s="64">
        <v>1000</v>
      </c>
      <c r="G1407" s="64" t="s">
        <v>1119</v>
      </c>
    </row>
    <row r="1408" spans="1:7">
      <c r="A1408" s="64" t="s">
        <v>1491</v>
      </c>
      <c r="B1408" s="64" t="s">
        <v>1362</v>
      </c>
      <c r="C1408" s="64" t="s">
        <v>1486</v>
      </c>
      <c r="D1408" s="64" t="s">
        <v>1490</v>
      </c>
      <c r="E1408" s="64">
        <v>26.68834</v>
      </c>
      <c r="F1408" s="64">
        <v>10000</v>
      </c>
      <c r="G1408" s="64" t="s">
        <v>1119</v>
      </c>
    </row>
    <row r="1409" spans="1:7">
      <c r="A1409" s="64" t="s">
        <v>1493</v>
      </c>
      <c r="B1409" s="64" t="s">
        <v>1362</v>
      </c>
      <c r="C1409" s="64" t="s">
        <v>1486</v>
      </c>
      <c r="D1409" s="64" t="s">
        <v>1490</v>
      </c>
      <c r="E1409" s="64">
        <v>26.596319999999999</v>
      </c>
      <c r="F1409" s="64">
        <v>10000</v>
      </c>
      <c r="G1409" s="64" t="s">
        <v>1119</v>
      </c>
    </row>
    <row r="1410" spans="1:7">
      <c r="A1410" s="64" t="s">
        <v>1494</v>
      </c>
      <c r="B1410" s="64" t="s">
        <v>1362</v>
      </c>
      <c r="C1410" s="64" t="s">
        <v>1486</v>
      </c>
      <c r="D1410" s="64" t="s">
        <v>1492</v>
      </c>
      <c r="E1410" s="64">
        <v>21.85332</v>
      </c>
      <c r="F1410" s="231">
        <v>100000</v>
      </c>
      <c r="G1410" s="64" t="s">
        <v>1119</v>
      </c>
    </row>
    <row r="1411" spans="1:7">
      <c r="A1411" s="64" t="s">
        <v>1383</v>
      </c>
      <c r="B1411" s="64" t="s">
        <v>1362</v>
      </c>
      <c r="C1411" s="64" t="s">
        <v>1486</v>
      </c>
      <c r="D1411" s="64" t="s">
        <v>1492</v>
      </c>
      <c r="E1411" s="64">
        <v>22.115590000000001</v>
      </c>
      <c r="F1411" s="231">
        <v>100000</v>
      </c>
      <c r="G1411" s="64" t="s">
        <v>1119</v>
      </c>
    </row>
    <row r="1412" spans="1:7">
      <c r="A1412" s="64" t="s">
        <v>1361</v>
      </c>
      <c r="B1412" s="64" t="s">
        <v>1362</v>
      </c>
      <c r="C1412" s="64" t="s">
        <v>1363</v>
      </c>
      <c r="D1412" s="64" t="s">
        <v>1690</v>
      </c>
      <c r="E1412" s="64" t="s">
        <v>311</v>
      </c>
      <c r="F1412" s="64" t="s">
        <v>311</v>
      </c>
      <c r="G1412" s="64" t="s">
        <v>242</v>
      </c>
    </row>
    <row r="1413" spans="1:7">
      <c r="A1413" s="64" t="s">
        <v>1366</v>
      </c>
      <c r="B1413" s="64" t="s">
        <v>1362</v>
      </c>
      <c r="C1413" s="64" t="s">
        <v>1363</v>
      </c>
      <c r="D1413" s="64" t="s">
        <v>1690</v>
      </c>
      <c r="E1413" s="64" t="s">
        <v>311</v>
      </c>
      <c r="F1413" s="64" t="s">
        <v>311</v>
      </c>
      <c r="G1413" s="64" t="s">
        <v>242</v>
      </c>
    </row>
    <row r="1414" spans="1:7">
      <c r="A1414" s="64" t="s">
        <v>1367</v>
      </c>
      <c r="B1414" s="64" t="s">
        <v>1362</v>
      </c>
      <c r="C1414" s="64" t="s">
        <v>1363</v>
      </c>
      <c r="D1414" s="64" t="s">
        <v>1691</v>
      </c>
      <c r="E1414" s="64" t="s">
        <v>311</v>
      </c>
      <c r="F1414" s="64" t="s">
        <v>311</v>
      </c>
      <c r="G1414" s="64" t="s">
        <v>242</v>
      </c>
    </row>
    <row r="1415" spans="1:7">
      <c r="A1415" s="64" t="s">
        <v>1369</v>
      </c>
      <c r="B1415" s="64" t="s">
        <v>1362</v>
      </c>
      <c r="C1415" s="64" t="s">
        <v>1363</v>
      </c>
      <c r="D1415" s="64" t="s">
        <v>1691</v>
      </c>
      <c r="E1415" s="64" t="s">
        <v>311</v>
      </c>
      <c r="F1415" s="64" t="s">
        <v>311</v>
      </c>
      <c r="G1415" s="64" t="s">
        <v>242</v>
      </c>
    </row>
    <row r="1416" spans="1:7">
      <c r="A1416" s="64" t="s">
        <v>1398</v>
      </c>
      <c r="B1416" s="64" t="s">
        <v>1362</v>
      </c>
      <c r="C1416" s="64" t="s">
        <v>1363</v>
      </c>
      <c r="D1416" s="64" t="s">
        <v>1692</v>
      </c>
      <c r="E1416" s="64" t="s">
        <v>311</v>
      </c>
      <c r="F1416" s="64" t="s">
        <v>311</v>
      </c>
      <c r="G1416" s="64" t="s">
        <v>242</v>
      </c>
    </row>
    <row r="1417" spans="1:7">
      <c r="A1417" s="64" t="s">
        <v>1400</v>
      </c>
      <c r="B1417" s="64" t="s">
        <v>1362</v>
      </c>
      <c r="C1417" s="64" t="s">
        <v>1363</v>
      </c>
      <c r="D1417" s="64" t="s">
        <v>1692</v>
      </c>
      <c r="E1417" s="64" t="s">
        <v>311</v>
      </c>
      <c r="F1417" s="64" t="s">
        <v>311</v>
      </c>
      <c r="G1417" s="64" t="s">
        <v>242</v>
      </c>
    </row>
    <row r="1418" spans="1:7">
      <c r="A1418" s="64" t="s">
        <v>1401</v>
      </c>
      <c r="B1418" s="64" t="s">
        <v>1362</v>
      </c>
      <c r="C1418" s="64" t="s">
        <v>1363</v>
      </c>
      <c r="D1418" s="64" t="s">
        <v>1693</v>
      </c>
      <c r="E1418" s="64">
        <v>38.50949</v>
      </c>
      <c r="F1418" s="64">
        <v>0.921489</v>
      </c>
      <c r="G1418" s="64" t="s">
        <v>242</v>
      </c>
    </row>
    <row r="1419" spans="1:7">
      <c r="A1419" s="64" t="s">
        <v>1403</v>
      </c>
      <c r="B1419" s="64" t="s">
        <v>1362</v>
      </c>
      <c r="C1419" s="64" t="s">
        <v>1363</v>
      </c>
      <c r="D1419" s="64" t="s">
        <v>1693</v>
      </c>
      <c r="E1419" s="64" t="s">
        <v>311</v>
      </c>
      <c r="F1419" s="64" t="s">
        <v>311</v>
      </c>
      <c r="G1419" s="64" t="s">
        <v>242</v>
      </c>
    </row>
    <row r="1420" spans="1:7">
      <c r="A1420" s="64" t="s">
        <v>1404</v>
      </c>
      <c r="B1420" s="64" t="s">
        <v>1362</v>
      </c>
      <c r="C1420" s="64" t="s">
        <v>1363</v>
      </c>
      <c r="D1420" s="64" t="s">
        <v>1694</v>
      </c>
      <c r="E1420" s="64" t="s">
        <v>311</v>
      </c>
      <c r="F1420" s="64" t="s">
        <v>311</v>
      </c>
      <c r="G1420" s="64" t="s">
        <v>242</v>
      </c>
    </row>
    <row r="1421" spans="1:7">
      <c r="A1421" s="64" t="s">
        <v>1406</v>
      </c>
      <c r="B1421" s="64" t="s">
        <v>1362</v>
      </c>
      <c r="C1421" s="64" t="s">
        <v>1363</v>
      </c>
      <c r="D1421" s="64" t="s">
        <v>1694</v>
      </c>
      <c r="E1421" s="64" t="s">
        <v>311</v>
      </c>
      <c r="F1421" s="64" t="s">
        <v>311</v>
      </c>
      <c r="G1421" s="64" t="s">
        <v>242</v>
      </c>
    </row>
    <row r="1422" spans="1:7">
      <c r="A1422" s="64" t="s">
        <v>1407</v>
      </c>
      <c r="B1422" s="64" t="s">
        <v>1362</v>
      </c>
      <c r="C1422" s="64" t="s">
        <v>1363</v>
      </c>
      <c r="D1422" s="64" t="s">
        <v>1695</v>
      </c>
      <c r="E1422" s="64">
        <v>8.6379710000000003</v>
      </c>
      <c r="F1422" s="231">
        <v>1120000000</v>
      </c>
      <c r="G1422" s="64" t="s">
        <v>242</v>
      </c>
    </row>
    <row r="1423" spans="1:7">
      <c r="A1423" s="64" t="s">
        <v>1409</v>
      </c>
      <c r="B1423" s="64" t="s">
        <v>1362</v>
      </c>
      <c r="C1423" s="64" t="s">
        <v>1363</v>
      </c>
      <c r="D1423" s="64" t="s">
        <v>1695</v>
      </c>
      <c r="E1423" s="64" t="s">
        <v>311</v>
      </c>
      <c r="F1423" s="64" t="s">
        <v>311</v>
      </c>
      <c r="G1423" s="64" t="s">
        <v>242</v>
      </c>
    </row>
    <row r="1424" spans="1:7">
      <c r="A1424" s="64" t="s">
        <v>1471</v>
      </c>
      <c r="B1424" s="64" t="s">
        <v>1362</v>
      </c>
      <c r="C1424" s="64" t="s">
        <v>1486</v>
      </c>
      <c r="D1424" s="64" t="s">
        <v>1653</v>
      </c>
      <c r="E1424" s="64">
        <v>34.201120000000003</v>
      </c>
      <c r="F1424" s="64">
        <v>10</v>
      </c>
      <c r="G1424" s="64" t="s">
        <v>242</v>
      </c>
    </row>
    <row r="1425" spans="1:7">
      <c r="A1425" s="64" t="s">
        <v>1473</v>
      </c>
      <c r="B1425" s="64" t="s">
        <v>1362</v>
      </c>
      <c r="C1425" s="64" t="s">
        <v>1486</v>
      </c>
      <c r="D1425" s="64" t="s">
        <v>1653</v>
      </c>
      <c r="E1425" s="64">
        <v>33.214239999999997</v>
      </c>
      <c r="F1425" s="64">
        <v>10</v>
      </c>
      <c r="G1425" s="64" t="s">
        <v>242</v>
      </c>
    </row>
    <row r="1426" spans="1:7">
      <c r="A1426" s="64" t="s">
        <v>1384</v>
      </c>
      <c r="B1426" s="64" t="s">
        <v>1362</v>
      </c>
      <c r="C1426" s="64" t="s">
        <v>1486</v>
      </c>
      <c r="D1426" s="64" t="s">
        <v>1487</v>
      </c>
      <c r="E1426" s="64">
        <v>32.763539999999999</v>
      </c>
      <c r="F1426" s="64">
        <v>100</v>
      </c>
      <c r="G1426" s="64" t="s">
        <v>242</v>
      </c>
    </row>
    <row r="1427" spans="1:7">
      <c r="A1427" s="64" t="s">
        <v>1385</v>
      </c>
      <c r="B1427" s="64" t="s">
        <v>1362</v>
      </c>
      <c r="C1427" s="64" t="s">
        <v>1486</v>
      </c>
      <c r="D1427" s="64" t="s">
        <v>1487</v>
      </c>
      <c r="E1427" s="64">
        <v>33.497619999999998</v>
      </c>
      <c r="F1427" s="64">
        <v>100</v>
      </c>
      <c r="G1427" s="64" t="s">
        <v>242</v>
      </c>
    </row>
    <row r="1428" spans="1:7">
      <c r="A1428" s="64" t="s">
        <v>1491</v>
      </c>
      <c r="B1428" s="64" t="s">
        <v>1362</v>
      </c>
      <c r="C1428" s="64" t="s">
        <v>1486</v>
      </c>
      <c r="D1428" s="64" t="s">
        <v>1489</v>
      </c>
      <c r="E1428" s="64">
        <v>29.102609999999999</v>
      </c>
      <c r="F1428" s="64">
        <v>1000</v>
      </c>
      <c r="G1428" s="64" t="s">
        <v>242</v>
      </c>
    </row>
    <row r="1429" spans="1:7">
      <c r="A1429" s="64" t="s">
        <v>1493</v>
      </c>
      <c r="B1429" s="64" t="s">
        <v>1362</v>
      </c>
      <c r="C1429" s="64" t="s">
        <v>1486</v>
      </c>
      <c r="D1429" s="64" t="s">
        <v>1489</v>
      </c>
      <c r="E1429" s="64">
        <v>29.016030000000001</v>
      </c>
      <c r="F1429" s="64">
        <v>1000</v>
      </c>
      <c r="G1429" s="64" t="s">
        <v>242</v>
      </c>
    </row>
    <row r="1430" spans="1:7">
      <c r="A1430" s="64" t="s">
        <v>1370</v>
      </c>
      <c r="B1430" s="64" t="s">
        <v>1362</v>
      </c>
      <c r="C1430" s="64" t="s">
        <v>1486</v>
      </c>
      <c r="D1430" s="64" t="s">
        <v>1490</v>
      </c>
      <c r="E1430" s="64">
        <v>25.8172</v>
      </c>
      <c r="F1430" s="64">
        <v>10000</v>
      </c>
      <c r="G1430" s="64" t="s">
        <v>242</v>
      </c>
    </row>
    <row r="1431" spans="1:7">
      <c r="A1431" s="64" t="s">
        <v>1373</v>
      </c>
      <c r="B1431" s="64" t="s">
        <v>1362</v>
      </c>
      <c r="C1431" s="64" t="s">
        <v>1486</v>
      </c>
      <c r="D1431" s="64" t="s">
        <v>1490</v>
      </c>
      <c r="E1431" s="64">
        <v>25.823180000000001</v>
      </c>
      <c r="F1431" s="64">
        <v>10000</v>
      </c>
      <c r="G1431" s="64" t="s">
        <v>242</v>
      </c>
    </row>
    <row r="1432" spans="1:7">
      <c r="A1432" s="64" t="s">
        <v>1494</v>
      </c>
      <c r="B1432" s="64" t="s">
        <v>1362</v>
      </c>
      <c r="C1432" s="64" t="s">
        <v>1486</v>
      </c>
      <c r="D1432" s="64" t="s">
        <v>1492</v>
      </c>
      <c r="E1432" s="64">
        <v>21.027450000000002</v>
      </c>
      <c r="F1432" s="231">
        <v>100000</v>
      </c>
      <c r="G1432" s="64" t="s">
        <v>242</v>
      </c>
    </row>
    <row r="1433" spans="1:7">
      <c r="A1433" s="64" t="s">
        <v>1383</v>
      </c>
      <c r="B1433" s="64" t="s">
        <v>1362</v>
      </c>
      <c r="C1433" s="64" t="s">
        <v>1486</v>
      </c>
      <c r="D1433" s="64" t="s">
        <v>1492</v>
      </c>
      <c r="E1433" s="64">
        <v>20.81532</v>
      </c>
      <c r="F1433" s="231">
        <v>100000</v>
      </c>
      <c r="G1433" s="64" t="s">
        <v>242</v>
      </c>
    </row>
    <row r="1434" spans="1:7">
      <c r="A1434" s="64" t="s">
        <v>1361</v>
      </c>
      <c r="B1434" s="64" t="s">
        <v>1362</v>
      </c>
      <c r="C1434" s="64" t="s">
        <v>1363</v>
      </c>
      <c r="D1434" s="64" t="s">
        <v>1688</v>
      </c>
      <c r="E1434" s="64" t="s">
        <v>311</v>
      </c>
      <c r="F1434" s="64" t="s">
        <v>311</v>
      </c>
      <c r="G1434" s="64" t="s">
        <v>247</v>
      </c>
    </row>
    <row r="1435" spans="1:7">
      <c r="A1435" s="64" t="s">
        <v>1366</v>
      </c>
      <c r="B1435" s="64" t="s">
        <v>1362</v>
      </c>
      <c r="C1435" s="64" t="s">
        <v>1363</v>
      </c>
      <c r="D1435" s="64" t="s">
        <v>1688</v>
      </c>
      <c r="E1435" s="64" t="s">
        <v>311</v>
      </c>
      <c r="F1435" s="64" t="s">
        <v>311</v>
      </c>
      <c r="G1435" s="64" t="s">
        <v>247</v>
      </c>
    </row>
    <row r="1436" spans="1:7">
      <c r="A1436" s="64" t="s">
        <v>1367</v>
      </c>
      <c r="B1436" s="64" t="s">
        <v>1362</v>
      </c>
      <c r="C1436" s="64" t="s">
        <v>1363</v>
      </c>
      <c r="D1436" s="64" t="s">
        <v>1689</v>
      </c>
      <c r="E1436" s="64" t="s">
        <v>311</v>
      </c>
      <c r="F1436" s="64" t="s">
        <v>311</v>
      </c>
      <c r="G1436" s="64" t="s">
        <v>247</v>
      </c>
    </row>
    <row r="1437" spans="1:7">
      <c r="A1437" s="64" t="s">
        <v>1369</v>
      </c>
      <c r="B1437" s="64" t="s">
        <v>1362</v>
      </c>
      <c r="C1437" s="64" t="s">
        <v>1363</v>
      </c>
      <c r="D1437" s="64" t="s">
        <v>1689</v>
      </c>
      <c r="E1437" s="64" t="s">
        <v>311</v>
      </c>
      <c r="F1437" s="64" t="s">
        <v>311</v>
      </c>
      <c r="G1437" s="64" t="s">
        <v>247</v>
      </c>
    </row>
    <row r="1438" spans="1:7">
      <c r="A1438" s="64" t="s">
        <v>1485</v>
      </c>
      <c r="B1438" s="64" t="s">
        <v>1362</v>
      </c>
      <c r="C1438" s="64" t="s">
        <v>1486</v>
      </c>
      <c r="D1438" s="64" t="s">
        <v>1653</v>
      </c>
      <c r="E1438" s="64" t="s">
        <v>311</v>
      </c>
      <c r="F1438" s="64">
        <v>10</v>
      </c>
      <c r="G1438" s="64" t="s">
        <v>247</v>
      </c>
    </row>
    <row r="1439" spans="1:7">
      <c r="A1439" s="64" t="s">
        <v>1488</v>
      </c>
      <c r="B1439" s="64" t="s">
        <v>1362</v>
      </c>
      <c r="C1439" s="64" t="s">
        <v>1486</v>
      </c>
      <c r="D1439" s="64" t="s">
        <v>1653</v>
      </c>
      <c r="E1439" s="64">
        <v>36.483310000000003</v>
      </c>
      <c r="F1439" s="64">
        <v>10</v>
      </c>
      <c r="G1439" s="64" t="s">
        <v>247</v>
      </c>
    </row>
    <row r="1440" spans="1:7">
      <c r="A1440" s="64" t="s">
        <v>1460</v>
      </c>
      <c r="B1440" s="64" t="s">
        <v>1362</v>
      </c>
      <c r="C1440" s="64" t="s">
        <v>1486</v>
      </c>
      <c r="D1440" s="64" t="s">
        <v>1487</v>
      </c>
      <c r="E1440" s="64">
        <v>33.451689999999999</v>
      </c>
      <c r="F1440" s="64">
        <v>100</v>
      </c>
      <c r="G1440" s="64" t="s">
        <v>247</v>
      </c>
    </row>
    <row r="1441" spans="1:7">
      <c r="A1441" s="64" t="s">
        <v>1462</v>
      </c>
      <c r="B1441" s="64" t="s">
        <v>1362</v>
      </c>
      <c r="C1441" s="64" t="s">
        <v>1486</v>
      </c>
      <c r="D1441" s="64" t="s">
        <v>1487</v>
      </c>
      <c r="E1441" s="64">
        <v>33.787439999999997</v>
      </c>
      <c r="F1441" s="64">
        <v>100</v>
      </c>
      <c r="G1441" s="64" t="s">
        <v>247</v>
      </c>
    </row>
    <row r="1442" spans="1:7">
      <c r="A1442" s="64" t="s">
        <v>1471</v>
      </c>
      <c r="B1442" s="64" t="s">
        <v>1362</v>
      </c>
      <c r="C1442" s="64" t="s">
        <v>1486</v>
      </c>
      <c r="D1442" s="64" t="s">
        <v>1489</v>
      </c>
      <c r="E1442" s="64">
        <v>30.389050000000001</v>
      </c>
      <c r="F1442" s="64">
        <v>1000</v>
      </c>
      <c r="G1442" s="64" t="s">
        <v>247</v>
      </c>
    </row>
    <row r="1443" spans="1:7">
      <c r="A1443" s="64" t="s">
        <v>1473</v>
      </c>
      <c r="B1443" s="64" t="s">
        <v>1362</v>
      </c>
      <c r="C1443" s="64" t="s">
        <v>1486</v>
      </c>
      <c r="D1443" s="64" t="s">
        <v>1489</v>
      </c>
      <c r="E1443" s="64">
        <v>30.42165</v>
      </c>
      <c r="F1443" s="64">
        <v>1000</v>
      </c>
      <c r="G1443" s="64" t="s">
        <v>247</v>
      </c>
    </row>
    <row r="1444" spans="1:7">
      <c r="A1444" s="64" t="s">
        <v>1491</v>
      </c>
      <c r="B1444" s="64" t="s">
        <v>1362</v>
      </c>
      <c r="C1444" s="64" t="s">
        <v>1486</v>
      </c>
      <c r="D1444" s="64" t="s">
        <v>1490</v>
      </c>
      <c r="E1444" s="64">
        <v>25.5838</v>
      </c>
      <c r="F1444" s="64">
        <v>10000</v>
      </c>
      <c r="G1444" s="64" t="s">
        <v>247</v>
      </c>
    </row>
    <row r="1445" spans="1:7">
      <c r="A1445" s="64" t="s">
        <v>1493</v>
      </c>
      <c r="B1445" s="64" t="s">
        <v>1362</v>
      </c>
      <c r="C1445" s="64" t="s">
        <v>1486</v>
      </c>
      <c r="D1445" s="64" t="s">
        <v>1490</v>
      </c>
      <c r="E1445" s="64">
        <v>25.6631</v>
      </c>
      <c r="F1445" s="64">
        <v>10000</v>
      </c>
      <c r="G1445" s="64" t="s">
        <v>247</v>
      </c>
    </row>
    <row r="1446" spans="1:7">
      <c r="A1446" s="64" t="s">
        <v>1494</v>
      </c>
      <c r="B1446" s="64" t="s">
        <v>1362</v>
      </c>
      <c r="C1446" s="64" t="s">
        <v>1486</v>
      </c>
      <c r="D1446" s="64" t="s">
        <v>1492</v>
      </c>
      <c r="E1446" s="64">
        <v>21.61666</v>
      </c>
      <c r="F1446" s="231">
        <v>100000</v>
      </c>
      <c r="G1446" s="64" t="s">
        <v>247</v>
      </c>
    </row>
    <row r="1447" spans="1:7">
      <c r="A1447" s="64" t="s">
        <v>1383</v>
      </c>
      <c r="B1447" s="64" t="s">
        <v>1362</v>
      </c>
      <c r="C1447" s="64" t="s">
        <v>1486</v>
      </c>
      <c r="D1447" s="64" t="s">
        <v>1492</v>
      </c>
      <c r="E1447" s="64">
        <v>21.877700000000001</v>
      </c>
      <c r="F1447" s="231">
        <v>100000</v>
      </c>
      <c r="G1447" s="64" t="s">
        <v>247</v>
      </c>
    </row>
    <row r="1448" spans="1:7">
      <c r="A1448" s="64" t="s">
        <v>1361</v>
      </c>
      <c r="B1448" s="64" t="s">
        <v>1362</v>
      </c>
      <c r="C1448" s="64" t="s">
        <v>1363</v>
      </c>
      <c r="D1448" s="64" t="s">
        <v>1688</v>
      </c>
      <c r="E1448" s="64" t="s">
        <v>311</v>
      </c>
      <c r="F1448" s="64" t="s">
        <v>311</v>
      </c>
      <c r="G1448" s="64" t="s">
        <v>269</v>
      </c>
    </row>
    <row r="1449" spans="1:7">
      <c r="A1449" s="64" t="s">
        <v>1366</v>
      </c>
      <c r="B1449" s="64" t="s">
        <v>1362</v>
      </c>
      <c r="C1449" s="64" t="s">
        <v>1363</v>
      </c>
      <c r="D1449" s="64" t="s">
        <v>1688</v>
      </c>
      <c r="E1449" s="64" t="s">
        <v>311</v>
      </c>
      <c r="F1449" s="64" t="s">
        <v>311</v>
      </c>
      <c r="G1449" s="64" t="s">
        <v>269</v>
      </c>
    </row>
    <row r="1450" spans="1:7">
      <c r="A1450" s="64" t="s">
        <v>1367</v>
      </c>
      <c r="B1450" s="64" t="s">
        <v>1362</v>
      </c>
      <c r="C1450" s="64" t="s">
        <v>1363</v>
      </c>
      <c r="D1450" s="64" t="s">
        <v>1689</v>
      </c>
      <c r="E1450" s="64" t="s">
        <v>311</v>
      </c>
      <c r="F1450" s="64" t="s">
        <v>311</v>
      </c>
      <c r="G1450" s="64" t="s">
        <v>269</v>
      </c>
    </row>
    <row r="1451" spans="1:7">
      <c r="A1451" s="64" t="s">
        <v>1369</v>
      </c>
      <c r="B1451" s="64" t="s">
        <v>1362</v>
      </c>
      <c r="C1451" s="64" t="s">
        <v>1363</v>
      </c>
      <c r="D1451" s="64" t="s">
        <v>1689</v>
      </c>
      <c r="E1451" s="64" t="s">
        <v>311</v>
      </c>
      <c r="F1451" s="64" t="s">
        <v>311</v>
      </c>
      <c r="G1451" s="64" t="s">
        <v>269</v>
      </c>
    </row>
    <row r="1452" spans="1:7">
      <c r="A1452" s="64" t="s">
        <v>1398</v>
      </c>
      <c r="B1452" s="64" t="s">
        <v>1362</v>
      </c>
      <c r="C1452" s="64" t="s">
        <v>1363</v>
      </c>
      <c r="D1452" s="64" t="s">
        <v>1696</v>
      </c>
      <c r="E1452" s="64" t="s">
        <v>311</v>
      </c>
      <c r="F1452" s="64" t="s">
        <v>311</v>
      </c>
      <c r="G1452" s="64" t="s">
        <v>269</v>
      </c>
    </row>
    <row r="1453" spans="1:7">
      <c r="A1453" s="64" t="s">
        <v>1400</v>
      </c>
      <c r="B1453" s="64" t="s">
        <v>1362</v>
      </c>
      <c r="C1453" s="64" t="s">
        <v>1363</v>
      </c>
      <c r="D1453" s="64" t="s">
        <v>1696</v>
      </c>
      <c r="E1453" s="64" t="s">
        <v>311</v>
      </c>
      <c r="F1453" s="64" t="s">
        <v>311</v>
      </c>
      <c r="G1453" s="64" t="s">
        <v>269</v>
      </c>
    </row>
    <row r="1454" spans="1:7">
      <c r="A1454" s="64" t="s">
        <v>1401</v>
      </c>
      <c r="B1454" s="64" t="s">
        <v>1362</v>
      </c>
      <c r="C1454" s="64" t="s">
        <v>1363</v>
      </c>
      <c r="D1454" s="64" t="s">
        <v>1677</v>
      </c>
      <c r="E1454" s="64" t="s">
        <v>311</v>
      </c>
      <c r="F1454" s="64" t="s">
        <v>311</v>
      </c>
      <c r="G1454" s="64" t="s">
        <v>269</v>
      </c>
    </row>
    <row r="1455" spans="1:7">
      <c r="A1455" s="64" t="s">
        <v>1403</v>
      </c>
      <c r="B1455" s="64" t="s">
        <v>1362</v>
      </c>
      <c r="C1455" s="64" t="s">
        <v>1363</v>
      </c>
      <c r="D1455" s="64" t="s">
        <v>1677</v>
      </c>
      <c r="E1455" s="64" t="s">
        <v>311</v>
      </c>
      <c r="F1455" s="64" t="s">
        <v>311</v>
      </c>
      <c r="G1455" s="64" t="s">
        <v>269</v>
      </c>
    </row>
    <row r="1456" spans="1:7">
      <c r="A1456" s="64" t="s">
        <v>1404</v>
      </c>
      <c r="B1456" s="64" t="s">
        <v>1362</v>
      </c>
      <c r="C1456" s="64" t="s">
        <v>1363</v>
      </c>
      <c r="D1456" s="64" t="s">
        <v>1581</v>
      </c>
      <c r="E1456" s="64" t="s">
        <v>311</v>
      </c>
      <c r="F1456" s="64" t="s">
        <v>311</v>
      </c>
      <c r="G1456" s="64" t="s">
        <v>269</v>
      </c>
    </row>
    <row r="1457" spans="1:7">
      <c r="A1457" s="64" t="s">
        <v>1406</v>
      </c>
      <c r="B1457" s="64" t="s">
        <v>1362</v>
      </c>
      <c r="C1457" s="64" t="s">
        <v>1363</v>
      </c>
      <c r="D1457" s="64" t="s">
        <v>1581</v>
      </c>
      <c r="E1457" s="64" t="s">
        <v>311</v>
      </c>
      <c r="F1457" s="64" t="s">
        <v>311</v>
      </c>
      <c r="G1457" s="64" t="s">
        <v>269</v>
      </c>
    </row>
    <row r="1458" spans="1:7">
      <c r="A1458" s="64" t="s">
        <v>1407</v>
      </c>
      <c r="B1458" s="64" t="s">
        <v>1362</v>
      </c>
      <c r="C1458" s="64" t="s">
        <v>1363</v>
      </c>
      <c r="D1458" s="64" t="s">
        <v>1582</v>
      </c>
      <c r="E1458" s="64" t="s">
        <v>311</v>
      </c>
      <c r="F1458" s="64" t="s">
        <v>311</v>
      </c>
      <c r="G1458" s="64" t="s">
        <v>269</v>
      </c>
    </row>
    <row r="1459" spans="1:7">
      <c r="A1459" s="64" t="s">
        <v>1409</v>
      </c>
      <c r="B1459" s="64" t="s">
        <v>1362</v>
      </c>
      <c r="C1459" s="64" t="s">
        <v>1363</v>
      </c>
      <c r="D1459" s="64" t="s">
        <v>1582</v>
      </c>
      <c r="E1459" s="64" t="s">
        <v>311</v>
      </c>
      <c r="F1459" s="64" t="s">
        <v>311</v>
      </c>
      <c r="G1459" s="64" t="s">
        <v>269</v>
      </c>
    </row>
    <row r="1460" spans="1:7">
      <c r="A1460" s="64" t="s">
        <v>1516</v>
      </c>
      <c r="B1460" s="64" t="s">
        <v>1362</v>
      </c>
      <c r="C1460" s="64" t="s">
        <v>1486</v>
      </c>
      <c r="D1460" s="64" t="s">
        <v>1653</v>
      </c>
      <c r="E1460" s="64">
        <v>36.290610000000001</v>
      </c>
      <c r="F1460" s="64">
        <v>10</v>
      </c>
      <c r="G1460" s="64" t="s">
        <v>269</v>
      </c>
    </row>
    <row r="1461" spans="1:7">
      <c r="A1461" s="64" t="s">
        <v>1518</v>
      </c>
      <c r="B1461" s="64" t="s">
        <v>1362</v>
      </c>
      <c r="C1461" s="64" t="s">
        <v>1486</v>
      </c>
      <c r="D1461" s="64" t="s">
        <v>1653</v>
      </c>
      <c r="E1461" s="64">
        <v>36.587919999999997</v>
      </c>
      <c r="F1461" s="64">
        <v>10</v>
      </c>
      <c r="G1461" s="64" t="s">
        <v>269</v>
      </c>
    </row>
    <row r="1462" spans="1:7">
      <c r="A1462" s="64" t="s">
        <v>1485</v>
      </c>
      <c r="B1462" s="64" t="s">
        <v>1362</v>
      </c>
      <c r="C1462" s="64" t="s">
        <v>1486</v>
      </c>
      <c r="D1462" s="64" t="s">
        <v>1487</v>
      </c>
      <c r="E1462" s="64">
        <v>33.764519999999997</v>
      </c>
      <c r="F1462" s="64">
        <v>100</v>
      </c>
      <c r="G1462" s="64" t="s">
        <v>269</v>
      </c>
    </row>
    <row r="1463" spans="1:7">
      <c r="A1463" s="64" t="s">
        <v>1488</v>
      </c>
      <c r="B1463" s="64" t="s">
        <v>1362</v>
      </c>
      <c r="C1463" s="64" t="s">
        <v>1486</v>
      </c>
      <c r="D1463" s="64" t="s">
        <v>1487</v>
      </c>
      <c r="E1463" s="64">
        <v>33.167589999999997</v>
      </c>
      <c r="F1463" s="64">
        <v>100</v>
      </c>
      <c r="G1463" s="64" t="s">
        <v>269</v>
      </c>
    </row>
    <row r="1464" spans="1:7">
      <c r="A1464" s="64" t="s">
        <v>1460</v>
      </c>
      <c r="B1464" s="64" t="s">
        <v>1362</v>
      </c>
      <c r="C1464" s="64" t="s">
        <v>1486</v>
      </c>
      <c r="D1464" s="64" t="s">
        <v>1489</v>
      </c>
      <c r="E1464" s="64">
        <v>31.004519999999999</v>
      </c>
      <c r="F1464" s="64">
        <v>1000</v>
      </c>
      <c r="G1464" s="64" t="s">
        <v>269</v>
      </c>
    </row>
    <row r="1465" spans="1:7">
      <c r="A1465" s="64" t="s">
        <v>1462</v>
      </c>
      <c r="B1465" s="64" t="s">
        <v>1362</v>
      </c>
      <c r="C1465" s="64" t="s">
        <v>1486</v>
      </c>
      <c r="D1465" s="64" t="s">
        <v>1489</v>
      </c>
      <c r="E1465" s="64">
        <v>30.112469999999998</v>
      </c>
      <c r="F1465" s="64">
        <v>1000</v>
      </c>
      <c r="G1465" s="64" t="s">
        <v>269</v>
      </c>
    </row>
    <row r="1466" spans="1:7">
      <c r="A1466" s="64" t="s">
        <v>1471</v>
      </c>
      <c r="B1466" s="64" t="s">
        <v>1362</v>
      </c>
      <c r="C1466" s="64" t="s">
        <v>1486</v>
      </c>
      <c r="D1466" s="64" t="s">
        <v>1490</v>
      </c>
      <c r="E1466" s="64">
        <v>26.49389</v>
      </c>
      <c r="F1466" s="64">
        <v>10000</v>
      </c>
      <c r="G1466" s="64" t="s">
        <v>269</v>
      </c>
    </row>
    <row r="1467" spans="1:7">
      <c r="A1467" s="64" t="s">
        <v>1473</v>
      </c>
      <c r="B1467" s="64" t="s">
        <v>1362</v>
      </c>
      <c r="C1467" s="64" t="s">
        <v>1486</v>
      </c>
      <c r="D1467" s="64" t="s">
        <v>1490</v>
      </c>
      <c r="E1467" s="64">
        <v>26.415279999999999</v>
      </c>
      <c r="F1467" s="64">
        <v>10000</v>
      </c>
      <c r="G1467" s="64" t="s">
        <v>269</v>
      </c>
    </row>
    <row r="1468" spans="1:7">
      <c r="A1468" s="64" t="s">
        <v>1491</v>
      </c>
      <c r="B1468" s="64" t="s">
        <v>1362</v>
      </c>
      <c r="C1468" s="64" t="s">
        <v>1486</v>
      </c>
      <c r="D1468" s="64" t="s">
        <v>1492</v>
      </c>
      <c r="E1468" s="64">
        <v>22.072189999999999</v>
      </c>
      <c r="F1468" s="231">
        <v>100000</v>
      </c>
      <c r="G1468" s="64" t="s">
        <v>269</v>
      </c>
    </row>
    <row r="1469" spans="1:7">
      <c r="A1469" s="64" t="s">
        <v>1493</v>
      </c>
      <c r="B1469" s="64" t="s">
        <v>1362</v>
      </c>
      <c r="C1469" s="64" t="s">
        <v>1486</v>
      </c>
      <c r="D1469" s="64" t="s">
        <v>1492</v>
      </c>
      <c r="E1469" s="64">
        <v>21.951830000000001</v>
      </c>
      <c r="F1469" s="231">
        <v>100000</v>
      </c>
      <c r="G1469" s="64" t="s">
        <v>269</v>
      </c>
    </row>
    <row r="1470" spans="1:7">
      <c r="A1470" s="64" t="s">
        <v>1361</v>
      </c>
      <c r="B1470" s="64" t="s">
        <v>1362</v>
      </c>
      <c r="C1470" s="64" t="s">
        <v>1363</v>
      </c>
      <c r="D1470" s="64" t="s">
        <v>1482</v>
      </c>
      <c r="E1470" s="64" t="s">
        <v>311</v>
      </c>
      <c r="F1470" s="64" t="s">
        <v>311</v>
      </c>
      <c r="G1470" s="64" t="s">
        <v>1131</v>
      </c>
    </row>
    <row r="1471" spans="1:7">
      <c r="A1471" s="64" t="s">
        <v>1366</v>
      </c>
      <c r="B1471" s="64" t="s">
        <v>1362</v>
      </c>
      <c r="C1471" s="64" t="s">
        <v>1363</v>
      </c>
      <c r="D1471" s="64" t="s">
        <v>1482</v>
      </c>
      <c r="E1471" s="64" t="s">
        <v>311</v>
      </c>
      <c r="F1471" s="64" t="s">
        <v>311</v>
      </c>
      <c r="G1471" s="64" t="s">
        <v>1131</v>
      </c>
    </row>
    <row r="1472" spans="1:7">
      <c r="A1472" s="64" t="s">
        <v>1367</v>
      </c>
      <c r="B1472" s="64" t="s">
        <v>1362</v>
      </c>
      <c r="C1472" s="64" t="s">
        <v>1363</v>
      </c>
      <c r="D1472" s="64" t="s">
        <v>1484</v>
      </c>
      <c r="E1472" s="64" t="s">
        <v>311</v>
      </c>
      <c r="F1472" s="64" t="s">
        <v>311</v>
      </c>
      <c r="G1472" s="64" t="s">
        <v>1131</v>
      </c>
    </row>
    <row r="1473" spans="1:7">
      <c r="A1473" s="64" t="s">
        <v>1369</v>
      </c>
      <c r="B1473" s="64" t="s">
        <v>1362</v>
      </c>
      <c r="C1473" s="64" t="s">
        <v>1363</v>
      </c>
      <c r="D1473" s="64" t="s">
        <v>1484</v>
      </c>
      <c r="E1473" s="64" t="s">
        <v>311</v>
      </c>
      <c r="F1473" s="64" t="s">
        <v>311</v>
      </c>
      <c r="G1473" s="64" t="s">
        <v>1131</v>
      </c>
    </row>
    <row r="1474" spans="1:7">
      <c r="A1474" s="64" t="s">
        <v>1485</v>
      </c>
      <c r="B1474" s="64" t="s">
        <v>1362</v>
      </c>
      <c r="C1474" s="64" t="s">
        <v>1486</v>
      </c>
      <c r="D1474" s="64" t="s">
        <v>1653</v>
      </c>
      <c r="E1474" s="64">
        <v>36.2273</v>
      </c>
      <c r="F1474" s="64">
        <v>10</v>
      </c>
      <c r="G1474" s="64" t="s">
        <v>1131</v>
      </c>
    </row>
    <row r="1475" spans="1:7">
      <c r="A1475" s="64" t="s">
        <v>1488</v>
      </c>
      <c r="B1475" s="64" t="s">
        <v>1362</v>
      </c>
      <c r="C1475" s="64" t="s">
        <v>1486</v>
      </c>
      <c r="D1475" s="64" t="s">
        <v>1653</v>
      </c>
      <c r="E1475" s="64">
        <v>34.984740000000002</v>
      </c>
      <c r="F1475" s="64">
        <v>10</v>
      </c>
      <c r="G1475" s="64" t="s">
        <v>1131</v>
      </c>
    </row>
    <row r="1476" spans="1:7">
      <c r="A1476" s="64" t="s">
        <v>1460</v>
      </c>
      <c r="B1476" s="64" t="s">
        <v>1362</v>
      </c>
      <c r="C1476" s="64" t="s">
        <v>1486</v>
      </c>
      <c r="D1476" s="64" t="s">
        <v>1487</v>
      </c>
      <c r="E1476" s="64">
        <v>36.04327</v>
      </c>
      <c r="F1476" s="64">
        <v>100</v>
      </c>
      <c r="G1476" s="64" t="s">
        <v>1131</v>
      </c>
    </row>
    <row r="1477" spans="1:7">
      <c r="A1477" s="64" t="s">
        <v>1462</v>
      </c>
      <c r="B1477" s="64" t="s">
        <v>1362</v>
      </c>
      <c r="C1477" s="64" t="s">
        <v>1486</v>
      </c>
      <c r="D1477" s="64" t="s">
        <v>1487</v>
      </c>
      <c r="E1477" s="64">
        <v>36.468290000000003</v>
      </c>
      <c r="F1477" s="64">
        <v>100</v>
      </c>
      <c r="G1477" s="64" t="s">
        <v>1131</v>
      </c>
    </row>
    <row r="1478" spans="1:7">
      <c r="A1478" s="64" t="s">
        <v>1471</v>
      </c>
      <c r="B1478" s="64" t="s">
        <v>1362</v>
      </c>
      <c r="C1478" s="64" t="s">
        <v>1486</v>
      </c>
      <c r="D1478" s="64" t="s">
        <v>1489</v>
      </c>
      <c r="E1478" s="64">
        <v>29.133040000000001</v>
      </c>
      <c r="F1478" s="64">
        <v>1000</v>
      </c>
      <c r="G1478" s="64" t="s">
        <v>1131</v>
      </c>
    </row>
    <row r="1479" spans="1:7">
      <c r="A1479" s="64" t="s">
        <v>1473</v>
      </c>
      <c r="B1479" s="64" t="s">
        <v>1362</v>
      </c>
      <c r="C1479" s="64" t="s">
        <v>1486</v>
      </c>
      <c r="D1479" s="64" t="s">
        <v>1489</v>
      </c>
      <c r="E1479" s="64">
        <v>29.16581</v>
      </c>
      <c r="F1479" s="64">
        <v>1000</v>
      </c>
      <c r="G1479" s="64" t="s">
        <v>1131</v>
      </c>
    </row>
    <row r="1480" spans="1:7">
      <c r="A1480" s="64" t="s">
        <v>1491</v>
      </c>
      <c r="B1480" s="64" t="s">
        <v>1362</v>
      </c>
      <c r="C1480" s="64" t="s">
        <v>1486</v>
      </c>
      <c r="D1480" s="64" t="s">
        <v>1490</v>
      </c>
      <c r="E1480" s="64">
        <v>27.116610000000001</v>
      </c>
      <c r="F1480" s="64">
        <v>10000</v>
      </c>
      <c r="G1480" s="64" t="s">
        <v>1131</v>
      </c>
    </row>
    <row r="1481" spans="1:7">
      <c r="A1481" s="64" t="s">
        <v>1493</v>
      </c>
      <c r="B1481" s="64" t="s">
        <v>1362</v>
      </c>
      <c r="C1481" s="64" t="s">
        <v>1486</v>
      </c>
      <c r="D1481" s="64" t="s">
        <v>1490</v>
      </c>
      <c r="E1481" s="64">
        <v>27.026330000000002</v>
      </c>
      <c r="F1481" s="64">
        <v>10000</v>
      </c>
      <c r="G1481" s="64" t="s">
        <v>1131</v>
      </c>
    </row>
    <row r="1482" spans="1:7">
      <c r="A1482" s="64" t="s">
        <v>1494</v>
      </c>
      <c r="B1482" s="64" t="s">
        <v>1362</v>
      </c>
      <c r="C1482" s="64" t="s">
        <v>1486</v>
      </c>
      <c r="D1482" s="64" t="s">
        <v>1492</v>
      </c>
      <c r="E1482" s="64">
        <v>22.04318</v>
      </c>
      <c r="F1482" s="231">
        <v>100000</v>
      </c>
      <c r="G1482" s="64" t="s">
        <v>1131</v>
      </c>
    </row>
    <row r="1483" spans="1:7">
      <c r="A1483" s="64" t="s">
        <v>1383</v>
      </c>
      <c r="B1483" s="64" t="s">
        <v>1362</v>
      </c>
      <c r="C1483" s="64" t="s">
        <v>1486</v>
      </c>
      <c r="D1483" s="64" t="s">
        <v>1492</v>
      </c>
      <c r="E1483" s="64">
        <v>21.732600000000001</v>
      </c>
      <c r="F1483" s="231">
        <v>100000</v>
      </c>
      <c r="G1483" s="64" t="s">
        <v>1131</v>
      </c>
    </row>
    <row r="1484" spans="1:7">
      <c r="A1484" s="64" t="s">
        <v>1361</v>
      </c>
      <c r="B1484" s="64" t="s">
        <v>1362</v>
      </c>
      <c r="C1484" s="64" t="s">
        <v>1363</v>
      </c>
      <c r="D1484" s="64" t="s">
        <v>1482</v>
      </c>
      <c r="E1484" s="64" t="s">
        <v>311</v>
      </c>
      <c r="F1484" s="64" t="s">
        <v>311</v>
      </c>
      <c r="G1484" s="64" t="s">
        <v>284</v>
      </c>
    </row>
    <row r="1485" spans="1:7">
      <c r="A1485" s="64" t="s">
        <v>1366</v>
      </c>
      <c r="B1485" s="64" t="s">
        <v>1362</v>
      </c>
      <c r="C1485" s="64" t="s">
        <v>1363</v>
      </c>
      <c r="D1485" s="64" t="s">
        <v>1482</v>
      </c>
      <c r="E1485" s="64" t="s">
        <v>311</v>
      </c>
      <c r="F1485" s="64" t="s">
        <v>311</v>
      </c>
      <c r="G1485" s="64" t="s">
        <v>284</v>
      </c>
    </row>
    <row r="1486" spans="1:7">
      <c r="A1486" s="64" t="s">
        <v>1367</v>
      </c>
      <c r="B1486" s="64" t="s">
        <v>1362</v>
      </c>
      <c r="C1486" s="64" t="s">
        <v>1363</v>
      </c>
      <c r="D1486" s="64" t="s">
        <v>1484</v>
      </c>
      <c r="E1486" s="64" t="s">
        <v>311</v>
      </c>
      <c r="F1486" s="64" t="s">
        <v>311</v>
      </c>
      <c r="G1486" s="64" t="s">
        <v>284</v>
      </c>
    </row>
    <row r="1487" spans="1:7">
      <c r="A1487" s="64" t="s">
        <v>1369</v>
      </c>
      <c r="B1487" s="64" t="s">
        <v>1362</v>
      </c>
      <c r="C1487" s="64" t="s">
        <v>1363</v>
      </c>
      <c r="D1487" s="64" t="s">
        <v>1484</v>
      </c>
      <c r="E1487" s="64" t="s">
        <v>311</v>
      </c>
      <c r="F1487" s="64" t="s">
        <v>311</v>
      </c>
      <c r="G1487" s="64" t="s">
        <v>284</v>
      </c>
    </row>
    <row r="1488" spans="1:7">
      <c r="A1488" s="64" t="s">
        <v>1494</v>
      </c>
      <c r="B1488" s="64" t="s">
        <v>1362</v>
      </c>
      <c r="C1488" s="64" t="s">
        <v>1371</v>
      </c>
      <c r="D1488" s="64" t="s">
        <v>1697</v>
      </c>
      <c r="E1488" s="64">
        <v>22.893689999999999</v>
      </c>
      <c r="F1488" s="64" t="s">
        <v>311</v>
      </c>
      <c r="G1488" s="64" t="s">
        <v>284</v>
      </c>
    </row>
    <row r="1489" spans="1:7">
      <c r="A1489" s="64" t="s">
        <v>1383</v>
      </c>
      <c r="B1489" s="64" t="s">
        <v>1362</v>
      </c>
      <c r="C1489" s="64" t="s">
        <v>1371</v>
      </c>
      <c r="D1489" s="64" t="s">
        <v>1697</v>
      </c>
      <c r="E1489" s="64">
        <v>22.880479999999999</v>
      </c>
      <c r="F1489" s="64" t="s">
        <v>311</v>
      </c>
      <c r="G1489" s="64" t="s">
        <v>284</v>
      </c>
    </row>
    <row r="1490" spans="1:7">
      <c r="A1490" s="64" t="s">
        <v>1361</v>
      </c>
      <c r="B1490" s="64" t="s">
        <v>1362</v>
      </c>
      <c r="C1490" s="64" t="s">
        <v>1363</v>
      </c>
      <c r="D1490" s="64" t="s">
        <v>1482</v>
      </c>
      <c r="E1490" s="64" t="s">
        <v>311</v>
      </c>
      <c r="F1490" s="64" t="s">
        <v>311</v>
      </c>
      <c r="G1490" s="64" t="s">
        <v>294</v>
      </c>
    </row>
    <row r="1491" spans="1:7">
      <c r="A1491" s="64" t="s">
        <v>1366</v>
      </c>
      <c r="B1491" s="64" t="s">
        <v>1362</v>
      </c>
      <c r="C1491" s="64" t="s">
        <v>1363</v>
      </c>
      <c r="D1491" s="64" t="s">
        <v>1482</v>
      </c>
      <c r="E1491" s="64" t="s">
        <v>311</v>
      </c>
      <c r="F1491" s="64" t="s">
        <v>311</v>
      </c>
      <c r="G1491" s="64" t="s">
        <v>294</v>
      </c>
    </row>
    <row r="1492" spans="1:7">
      <c r="A1492" s="64" t="s">
        <v>1367</v>
      </c>
      <c r="B1492" s="64" t="s">
        <v>1362</v>
      </c>
      <c r="C1492" s="64" t="s">
        <v>1363</v>
      </c>
      <c r="D1492" s="64" t="s">
        <v>1484</v>
      </c>
      <c r="E1492" s="64" t="s">
        <v>311</v>
      </c>
      <c r="F1492" s="64" t="s">
        <v>311</v>
      </c>
      <c r="G1492" s="64" t="s">
        <v>294</v>
      </c>
    </row>
    <row r="1493" spans="1:7">
      <c r="A1493" s="64" t="s">
        <v>1369</v>
      </c>
      <c r="B1493" s="64" t="s">
        <v>1362</v>
      </c>
      <c r="C1493" s="64" t="s">
        <v>1363</v>
      </c>
      <c r="D1493" s="64" t="s">
        <v>1484</v>
      </c>
      <c r="E1493" s="64" t="s">
        <v>311</v>
      </c>
      <c r="F1493" s="64" t="s">
        <v>311</v>
      </c>
      <c r="G1493" s="64" t="s">
        <v>294</v>
      </c>
    </row>
    <row r="1494" spans="1:7">
      <c r="A1494" s="64" t="s">
        <v>1488</v>
      </c>
      <c r="B1494" s="64" t="s">
        <v>1362</v>
      </c>
      <c r="C1494" s="64" t="s">
        <v>1486</v>
      </c>
      <c r="D1494" s="64" t="s">
        <v>1653</v>
      </c>
      <c r="E1494" s="64">
        <v>36.538960000000003</v>
      </c>
      <c r="F1494" s="64">
        <v>10</v>
      </c>
      <c r="G1494" s="64" t="s">
        <v>294</v>
      </c>
    </row>
    <row r="1495" spans="1:7">
      <c r="A1495" s="64" t="s">
        <v>1462</v>
      </c>
      <c r="B1495" s="64" t="s">
        <v>1362</v>
      </c>
      <c r="C1495" s="64" t="s">
        <v>1486</v>
      </c>
      <c r="D1495" s="64" t="s">
        <v>1487</v>
      </c>
      <c r="E1495" s="64">
        <v>33.98218</v>
      </c>
      <c r="F1495" s="64">
        <v>100</v>
      </c>
      <c r="G1495" s="64" t="s">
        <v>294</v>
      </c>
    </row>
    <row r="1496" spans="1:7">
      <c r="A1496" s="64" t="s">
        <v>1473</v>
      </c>
      <c r="B1496" s="64" t="s">
        <v>1362</v>
      </c>
      <c r="C1496" s="64" t="s">
        <v>1486</v>
      </c>
      <c r="D1496" s="64" t="s">
        <v>1489</v>
      </c>
      <c r="E1496" s="64">
        <v>29.810500000000001</v>
      </c>
      <c r="F1496" s="64">
        <v>1000</v>
      </c>
      <c r="G1496" s="64" t="s">
        <v>294</v>
      </c>
    </row>
    <row r="1497" spans="1:7">
      <c r="A1497" s="64" t="s">
        <v>1493</v>
      </c>
      <c r="B1497" s="64" t="s">
        <v>1362</v>
      </c>
      <c r="C1497" s="64" t="s">
        <v>1486</v>
      </c>
      <c r="D1497" s="64" t="s">
        <v>1490</v>
      </c>
      <c r="E1497" s="64">
        <v>28.82413</v>
      </c>
      <c r="F1497" s="64">
        <v>10000</v>
      </c>
      <c r="G1497" s="64" t="s">
        <v>294</v>
      </c>
    </row>
    <row r="1498" spans="1:7">
      <c r="A1498" s="64" t="s">
        <v>1383</v>
      </c>
      <c r="B1498" s="64" t="s">
        <v>1362</v>
      </c>
      <c r="C1498" s="64" t="s">
        <v>1486</v>
      </c>
      <c r="D1498" s="64" t="s">
        <v>1492</v>
      </c>
      <c r="E1498" s="64">
        <v>21.719360000000002</v>
      </c>
      <c r="F1498" s="231">
        <v>100000</v>
      </c>
      <c r="G1498" s="64" t="s">
        <v>294</v>
      </c>
    </row>
    <row r="1499" spans="1:7">
      <c r="A1499" s="64" t="s">
        <v>1361</v>
      </c>
      <c r="B1499" s="64" t="s">
        <v>1362</v>
      </c>
      <c r="C1499" s="64" t="s">
        <v>1363</v>
      </c>
      <c r="D1499" s="64" t="s">
        <v>1482</v>
      </c>
      <c r="E1499" s="64" t="s">
        <v>311</v>
      </c>
      <c r="F1499" s="64" t="s">
        <v>311</v>
      </c>
      <c r="G1499" s="64" t="s">
        <v>290</v>
      </c>
    </row>
    <row r="1500" spans="1:7">
      <c r="A1500" s="64" t="s">
        <v>1366</v>
      </c>
      <c r="B1500" s="64" t="s">
        <v>1362</v>
      </c>
      <c r="C1500" s="64" t="s">
        <v>1363</v>
      </c>
      <c r="D1500" s="64" t="s">
        <v>1482</v>
      </c>
      <c r="E1500" s="64" t="s">
        <v>311</v>
      </c>
      <c r="F1500" s="64" t="s">
        <v>311</v>
      </c>
      <c r="G1500" s="64" t="s">
        <v>290</v>
      </c>
    </row>
    <row r="1501" spans="1:7">
      <c r="A1501" s="64" t="s">
        <v>1485</v>
      </c>
      <c r="B1501" s="64" t="s">
        <v>1362</v>
      </c>
      <c r="C1501" s="64" t="s">
        <v>1486</v>
      </c>
      <c r="D1501" s="64" t="s">
        <v>1653</v>
      </c>
      <c r="E1501" s="64">
        <v>37.967289999999998</v>
      </c>
      <c r="F1501" s="64">
        <v>10</v>
      </c>
      <c r="G1501" s="64" t="s">
        <v>290</v>
      </c>
    </row>
    <row r="1502" spans="1:7">
      <c r="A1502" s="64" t="s">
        <v>1488</v>
      </c>
      <c r="B1502" s="64" t="s">
        <v>1362</v>
      </c>
      <c r="C1502" s="64" t="s">
        <v>1486</v>
      </c>
      <c r="D1502" s="64" t="s">
        <v>1653</v>
      </c>
      <c r="E1502" s="64">
        <v>37.153210000000001</v>
      </c>
      <c r="F1502" s="64">
        <v>10</v>
      </c>
      <c r="G1502" s="64" t="s">
        <v>290</v>
      </c>
    </row>
    <row r="1503" spans="1:7">
      <c r="A1503" s="64" t="s">
        <v>1460</v>
      </c>
      <c r="B1503" s="64" t="s">
        <v>1362</v>
      </c>
      <c r="C1503" s="64" t="s">
        <v>1486</v>
      </c>
      <c r="D1503" s="64" t="s">
        <v>1487</v>
      </c>
      <c r="E1503" s="64">
        <v>35.271189999999997</v>
      </c>
      <c r="F1503" s="64">
        <v>100</v>
      </c>
      <c r="G1503" s="64" t="s">
        <v>290</v>
      </c>
    </row>
    <row r="1504" spans="1:7">
      <c r="A1504" s="64" t="s">
        <v>1462</v>
      </c>
      <c r="B1504" s="64" t="s">
        <v>1362</v>
      </c>
      <c r="C1504" s="64" t="s">
        <v>1486</v>
      </c>
      <c r="D1504" s="64" t="s">
        <v>1487</v>
      </c>
      <c r="E1504" s="64">
        <v>34.77299</v>
      </c>
      <c r="F1504" s="64">
        <v>100</v>
      </c>
      <c r="G1504" s="64" t="s">
        <v>290</v>
      </c>
    </row>
    <row r="1505" spans="1:7">
      <c r="A1505" s="64" t="s">
        <v>1471</v>
      </c>
      <c r="B1505" s="64" t="s">
        <v>1362</v>
      </c>
      <c r="C1505" s="64" t="s">
        <v>1486</v>
      </c>
      <c r="D1505" s="64" t="s">
        <v>1489</v>
      </c>
      <c r="E1505" s="64">
        <v>32.531309999999998</v>
      </c>
      <c r="F1505" s="64">
        <v>1000</v>
      </c>
      <c r="G1505" s="64" t="s">
        <v>290</v>
      </c>
    </row>
    <row r="1506" spans="1:7">
      <c r="A1506" s="64" t="s">
        <v>1473</v>
      </c>
      <c r="B1506" s="64" t="s">
        <v>1362</v>
      </c>
      <c r="C1506" s="64" t="s">
        <v>1486</v>
      </c>
      <c r="D1506" s="64" t="s">
        <v>1489</v>
      </c>
      <c r="E1506" s="64">
        <v>32.181130000000003</v>
      </c>
      <c r="F1506" s="64">
        <v>1000</v>
      </c>
      <c r="G1506" s="64" t="s">
        <v>290</v>
      </c>
    </row>
    <row r="1507" spans="1:7">
      <c r="A1507" s="64" t="s">
        <v>1491</v>
      </c>
      <c r="B1507" s="64" t="s">
        <v>1362</v>
      </c>
      <c r="C1507" s="64" t="s">
        <v>1486</v>
      </c>
      <c r="D1507" s="64" t="s">
        <v>1490</v>
      </c>
      <c r="E1507" s="64">
        <v>27.57037</v>
      </c>
      <c r="F1507" s="64">
        <v>10000</v>
      </c>
      <c r="G1507" s="64" t="s">
        <v>290</v>
      </c>
    </row>
    <row r="1508" spans="1:7">
      <c r="A1508" s="64" t="s">
        <v>1493</v>
      </c>
      <c r="B1508" s="64" t="s">
        <v>1362</v>
      </c>
      <c r="C1508" s="64" t="s">
        <v>1486</v>
      </c>
      <c r="D1508" s="64" t="s">
        <v>1490</v>
      </c>
      <c r="E1508" s="64">
        <v>27.29655</v>
      </c>
      <c r="F1508" s="64">
        <v>10000</v>
      </c>
      <c r="G1508" s="64" t="s">
        <v>290</v>
      </c>
    </row>
    <row r="1509" spans="1:7">
      <c r="A1509" s="64" t="s">
        <v>1494</v>
      </c>
      <c r="B1509" s="64" t="s">
        <v>1362</v>
      </c>
      <c r="C1509" s="64" t="s">
        <v>1486</v>
      </c>
      <c r="D1509" s="64" t="s">
        <v>1492</v>
      </c>
      <c r="E1509" s="64">
        <v>22.71977</v>
      </c>
      <c r="F1509" s="231">
        <v>100000</v>
      </c>
      <c r="G1509" s="64" t="s">
        <v>290</v>
      </c>
    </row>
    <row r="1510" spans="1:7">
      <c r="A1510" s="64" t="s">
        <v>1383</v>
      </c>
      <c r="B1510" s="64" t="s">
        <v>1362</v>
      </c>
      <c r="C1510" s="64" t="s">
        <v>1486</v>
      </c>
      <c r="D1510" s="64" t="s">
        <v>1492</v>
      </c>
      <c r="E1510" s="64">
        <v>22.615690000000001</v>
      </c>
      <c r="F1510" s="231">
        <v>100000</v>
      </c>
      <c r="G1510" s="64" t="s">
        <v>290</v>
      </c>
    </row>
    <row r="1511" spans="1:7">
      <c r="A1511" s="64" t="s">
        <v>1361</v>
      </c>
      <c r="B1511" s="64" t="s">
        <v>1362</v>
      </c>
      <c r="C1511" s="64" t="s">
        <v>1363</v>
      </c>
      <c r="D1511" s="64" t="s">
        <v>1484</v>
      </c>
      <c r="E1511" s="64" t="s">
        <v>311</v>
      </c>
      <c r="F1511" s="64" t="s">
        <v>311</v>
      </c>
      <c r="G1511" s="64" t="s">
        <v>1698</v>
      </c>
    </row>
    <row r="1512" spans="1:7">
      <c r="A1512" s="64" t="s">
        <v>1366</v>
      </c>
      <c r="B1512" s="64" t="s">
        <v>1362</v>
      </c>
      <c r="C1512" s="64" t="s">
        <v>1363</v>
      </c>
      <c r="D1512" s="64" t="s">
        <v>1484</v>
      </c>
      <c r="E1512" s="64" t="s">
        <v>311</v>
      </c>
      <c r="F1512" s="64" t="s">
        <v>311</v>
      </c>
      <c r="G1512" s="64" t="s">
        <v>1698</v>
      </c>
    </row>
    <row r="1513" spans="1:7">
      <c r="A1513" s="64" t="s">
        <v>1361</v>
      </c>
      <c r="B1513" s="64" t="s">
        <v>1362</v>
      </c>
      <c r="C1513" s="64" t="s">
        <v>1363</v>
      </c>
      <c r="D1513" s="64" t="s">
        <v>1699</v>
      </c>
      <c r="E1513" s="64" t="s">
        <v>311</v>
      </c>
      <c r="F1513" s="64" t="s">
        <v>311</v>
      </c>
      <c r="G1513" s="64" t="s">
        <v>1150</v>
      </c>
    </row>
    <row r="1514" spans="1:7">
      <c r="A1514" s="64" t="s">
        <v>1366</v>
      </c>
      <c r="B1514" s="64" t="s">
        <v>1362</v>
      </c>
      <c r="C1514" s="64" t="s">
        <v>1363</v>
      </c>
      <c r="D1514" s="64" t="s">
        <v>1699</v>
      </c>
      <c r="E1514" s="64" t="s">
        <v>311</v>
      </c>
      <c r="F1514" s="64" t="s">
        <v>311</v>
      </c>
      <c r="G1514" s="64" t="s">
        <v>1150</v>
      </c>
    </row>
    <row r="1515" spans="1:7">
      <c r="A1515" s="64" t="s">
        <v>1367</v>
      </c>
      <c r="B1515" s="64" t="s">
        <v>1362</v>
      </c>
      <c r="C1515" s="64" t="s">
        <v>1363</v>
      </c>
      <c r="D1515" s="64" t="s">
        <v>1699</v>
      </c>
      <c r="E1515" s="64" t="s">
        <v>311</v>
      </c>
      <c r="F1515" s="64" t="s">
        <v>311</v>
      </c>
      <c r="G1515" s="64" t="s">
        <v>1150</v>
      </c>
    </row>
    <row r="1516" spans="1:7">
      <c r="A1516" s="64" t="s">
        <v>1369</v>
      </c>
      <c r="B1516" s="64" t="s">
        <v>1362</v>
      </c>
      <c r="C1516" s="64" t="s">
        <v>1363</v>
      </c>
      <c r="D1516" s="64" t="s">
        <v>1699</v>
      </c>
      <c r="E1516" s="64" t="s">
        <v>311</v>
      </c>
      <c r="F1516" s="64" t="s">
        <v>311</v>
      </c>
      <c r="G1516" s="64" t="s">
        <v>1150</v>
      </c>
    </row>
    <row r="1517" spans="1:7">
      <c r="A1517" s="64" t="s">
        <v>1485</v>
      </c>
      <c r="B1517" s="64" t="s">
        <v>1362</v>
      </c>
      <c r="C1517" s="64" t="s">
        <v>1486</v>
      </c>
      <c r="D1517" s="64" t="s">
        <v>1653</v>
      </c>
      <c r="E1517" s="64" t="s">
        <v>311</v>
      </c>
      <c r="F1517" s="64">
        <v>10</v>
      </c>
      <c r="G1517" s="64" t="s">
        <v>1150</v>
      </c>
    </row>
    <row r="1518" spans="1:7">
      <c r="A1518" s="64" t="s">
        <v>1488</v>
      </c>
      <c r="B1518" s="64" t="s">
        <v>1362</v>
      </c>
      <c r="C1518" s="64" t="s">
        <v>1486</v>
      </c>
      <c r="D1518" s="64" t="s">
        <v>1653</v>
      </c>
      <c r="E1518" s="64">
        <v>38.115340000000003</v>
      </c>
      <c r="F1518" s="64">
        <v>10</v>
      </c>
      <c r="G1518" s="64" t="s">
        <v>1150</v>
      </c>
    </row>
    <row r="1519" spans="1:7">
      <c r="A1519" s="64" t="s">
        <v>1460</v>
      </c>
      <c r="B1519" s="64" t="s">
        <v>1362</v>
      </c>
      <c r="C1519" s="64" t="s">
        <v>1486</v>
      </c>
      <c r="D1519" s="64" t="s">
        <v>1487</v>
      </c>
      <c r="E1519" s="64" t="s">
        <v>311</v>
      </c>
      <c r="F1519" s="64">
        <v>100</v>
      </c>
      <c r="G1519" s="64" t="s">
        <v>1150</v>
      </c>
    </row>
    <row r="1520" spans="1:7">
      <c r="A1520" s="64" t="s">
        <v>1462</v>
      </c>
      <c r="B1520" s="64" t="s">
        <v>1362</v>
      </c>
      <c r="C1520" s="64" t="s">
        <v>1486</v>
      </c>
      <c r="D1520" s="64" t="s">
        <v>1487</v>
      </c>
      <c r="E1520" s="64" t="s">
        <v>311</v>
      </c>
      <c r="F1520" s="64">
        <v>100</v>
      </c>
      <c r="G1520" s="64" t="s">
        <v>1150</v>
      </c>
    </row>
    <row r="1521" spans="1:7">
      <c r="A1521" s="64" t="s">
        <v>1471</v>
      </c>
      <c r="B1521" s="64" t="s">
        <v>1362</v>
      </c>
      <c r="C1521" s="64" t="s">
        <v>1486</v>
      </c>
      <c r="D1521" s="64" t="s">
        <v>1489</v>
      </c>
      <c r="E1521" s="64">
        <v>33.907049999999998</v>
      </c>
      <c r="F1521" s="64">
        <v>1000</v>
      </c>
      <c r="G1521" s="64" t="s">
        <v>1150</v>
      </c>
    </row>
    <row r="1522" spans="1:7">
      <c r="A1522" s="64" t="s">
        <v>1473</v>
      </c>
      <c r="B1522" s="64" t="s">
        <v>1362</v>
      </c>
      <c r="C1522" s="64" t="s">
        <v>1486</v>
      </c>
      <c r="D1522" s="64" t="s">
        <v>1489</v>
      </c>
      <c r="E1522" s="64">
        <v>35.278979999999997</v>
      </c>
      <c r="F1522" s="64">
        <v>1000</v>
      </c>
      <c r="G1522" s="64" t="s">
        <v>1150</v>
      </c>
    </row>
    <row r="1523" spans="1:7">
      <c r="A1523" s="64" t="s">
        <v>1491</v>
      </c>
      <c r="B1523" s="64" t="s">
        <v>1362</v>
      </c>
      <c r="C1523" s="64" t="s">
        <v>1486</v>
      </c>
      <c r="D1523" s="64" t="s">
        <v>1490</v>
      </c>
      <c r="E1523" s="64">
        <v>28.4589</v>
      </c>
      <c r="F1523" s="64">
        <v>10000</v>
      </c>
      <c r="G1523" s="64" t="s">
        <v>1150</v>
      </c>
    </row>
    <row r="1524" spans="1:7">
      <c r="A1524" s="64" t="s">
        <v>1493</v>
      </c>
      <c r="B1524" s="64" t="s">
        <v>1362</v>
      </c>
      <c r="C1524" s="64" t="s">
        <v>1486</v>
      </c>
      <c r="D1524" s="64" t="s">
        <v>1490</v>
      </c>
      <c r="E1524" s="64">
        <v>28.301120000000001</v>
      </c>
      <c r="F1524" s="64">
        <v>10000</v>
      </c>
      <c r="G1524" s="64" t="s">
        <v>1150</v>
      </c>
    </row>
    <row r="1525" spans="1:7">
      <c r="A1525" s="64" t="s">
        <v>1494</v>
      </c>
      <c r="B1525" s="64" t="s">
        <v>1362</v>
      </c>
      <c r="C1525" s="64" t="s">
        <v>1486</v>
      </c>
      <c r="D1525" s="64" t="s">
        <v>1492</v>
      </c>
      <c r="E1525" s="64">
        <v>25.527470000000001</v>
      </c>
      <c r="F1525" s="231">
        <v>100000</v>
      </c>
      <c r="G1525" s="64" t="s">
        <v>1150</v>
      </c>
    </row>
    <row r="1526" spans="1:7">
      <c r="A1526" s="64" t="s">
        <v>1383</v>
      </c>
      <c r="B1526" s="64" t="s">
        <v>1362</v>
      </c>
      <c r="C1526" s="64" t="s">
        <v>1486</v>
      </c>
      <c r="D1526" s="64" t="s">
        <v>1492</v>
      </c>
      <c r="E1526" s="64">
        <v>25.339919999999999</v>
      </c>
      <c r="F1526" s="231">
        <v>100000</v>
      </c>
      <c r="G1526" s="64" t="s">
        <v>1150</v>
      </c>
    </row>
    <row r="1527" spans="1:7">
      <c r="A1527" s="64" t="s">
        <v>1361</v>
      </c>
      <c r="B1527" s="64" t="s">
        <v>1362</v>
      </c>
      <c r="C1527" s="64" t="s">
        <v>1363</v>
      </c>
      <c r="D1527" s="64" t="s">
        <v>1500</v>
      </c>
      <c r="E1527" s="64" t="s">
        <v>311</v>
      </c>
      <c r="F1527" s="64" t="s">
        <v>311</v>
      </c>
      <c r="G1527" s="64" t="s">
        <v>338</v>
      </c>
    </row>
    <row r="1528" spans="1:7">
      <c r="A1528" s="64" t="s">
        <v>1366</v>
      </c>
      <c r="B1528" s="64" t="s">
        <v>1362</v>
      </c>
      <c r="C1528" s="64" t="s">
        <v>1363</v>
      </c>
      <c r="D1528" s="64" t="s">
        <v>1500</v>
      </c>
      <c r="E1528" s="64" t="s">
        <v>311</v>
      </c>
      <c r="F1528" s="64" t="s">
        <v>311</v>
      </c>
      <c r="G1528" s="64" t="s">
        <v>338</v>
      </c>
    </row>
    <row r="1529" spans="1:7">
      <c r="A1529" s="64" t="s">
        <v>1367</v>
      </c>
      <c r="B1529" s="64" t="s">
        <v>1362</v>
      </c>
      <c r="C1529" s="64" t="s">
        <v>1363</v>
      </c>
      <c r="D1529" s="64" t="s">
        <v>1501</v>
      </c>
      <c r="E1529" s="64" t="s">
        <v>311</v>
      </c>
      <c r="F1529" s="64" t="s">
        <v>311</v>
      </c>
      <c r="G1529" s="64" t="s">
        <v>338</v>
      </c>
    </row>
    <row r="1530" spans="1:7">
      <c r="A1530" s="64" t="s">
        <v>1369</v>
      </c>
      <c r="B1530" s="64" t="s">
        <v>1362</v>
      </c>
      <c r="C1530" s="64" t="s">
        <v>1363</v>
      </c>
      <c r="D1530" s="64" t="s">
        <v>1501</v>
      </c>
      <c r="E1530" s="64" t="s">
        <v>311</v>
      </c>
      <c r="F1530" s="64" t="s">
        <v>311</v>
      </c>
      <c r="G1530" s="64" t="s">
        <v>338</v>
      </c>
    </row>
    <row r="1531" spans="1:7">
      <c r="A1531" s="64" t="s">
        <v>1471</v>
      </c>
      <c r="B1531" s="64" t="s">
        <v>1362</v>
      </c>
      <c r="C1531" s="64" t="s">
        <v>1486</v>
      </c>
      <c r="D1531" s="64" t="s">
        <v>1653</v>
      </c>
      <c r="E1531" s="64">
        <v>35.178289999999997</v>
      </c>
      <c r="F1531" s="64">
        <v>10</v>
      </c>
      <c r="G1531" s="64" t="s">
        <v>338</v>
      </c>
    </row>
    <row r="1532" spans="1:7">
      <c r="A1532" s="64" t="s">
        <v>1473</v>
      </c>
      <c r="B1532" s="64" t="s">
        <v>1362</v>
      </c>
      <c r="C1532" s="64" t="s">
        <v>1486</v>
      </c>
      <c r="D1532" s="64" t="s">
        <v>1653</v>
      </c>
      <c r="E1532" s="64">
        <v>35.146749999999997</v>
      </c>
      <c r="F1532" s="64">
        <v>10</v>
      </c>
      <c r="G1532" s="64" t="s">
        <v>338</v>
      </c>
    </row>
    <row r="1533" spans="1:7">
      <c r="A1533" s="64" t="s">
        <v>1384</v>
      </c>
      <c r="B1533" s="64" t="s">
        <v>1362</v>
      </c>
      <c r="C1533" s="64" t="s">
        <v>1486</v>
      </c>
      <c r="D1533" s="64" t="s">
        <v>1487</v>
      </c>
      <c r="E1533" s="64">
        <v>35.34731</v>
      </c>
      <c r="F1533" s="64">
        <v>100</v>
      </c>
      <c r="G1533" s="64" t="s">
        <v>338</v>
      </c>
    </row>
    <row r="1534" spans="1:7">
      <c r="A1534" s="64" t="s">
        <v>1385</v>
      </c>
      <c r="B1534" s="64" t="s">
        <v>1362</v>
      </c>
      <c r="C1534" s="64" t="s">
        <v>1486</v>
      </c>
      <c r="D1534" s="64" t="s">
        <v>1487</v>
      </c>
      <c r="E1534" s="64">
        <v>35.36795</v>
      </c>
      <c r="F1534" s="64">
        <v>100</v>
      </c>
      <c r="G1534" s="64" t="s">
        <v>338</v>
      </c>
    </row>
    <row r="1535" spans="1:7">
      <c r="A1535" s="64" t="s">
        <v>1491</v>
      </c>
      <c r="B1535" s="64" t="s">
        <v>1362</v>
      </c>
      <c r="C1535" s="64" t="s">
        <v>1486</v>
      </c>
      <c r="D1535" s="64" t="s">
        <v>1489</v>
      </c>
      <c r="E1535" s="64">
        <v>31.121189999999999</v>
      </c>
      <c r="F1535" s="64">
        <v>1000</v>
      </c>
      <c r="G1535" s="64" t="s">
        <v>338</v>
      </c>
    </row>
    <row r="1536" spans="1:7">
      <c r="A1536" s="64" t="s">
        <v>1493</v>
      </c>
      <c r="B1536" s="64" t="s">
        <v>1362</v>
      </c>
      <c r="C1536" s="64" t="s">
        <v>1486</v>
      </c>
      <c r="D1536" s="64" t="s">
        <v>1489</v>
      </c>
      <c r="E1536" s="64">
        <v>31.098120000000002</v>
      </c>
      <c r="F1536" s="64">
        <v>1000</v>
      </c>
      <c r="G1536" s="64" t="s">
        <v>338</v>
      </c>
    </row>
    <row r="1537" spans="1:7">
      <c r="A1537" s="64" t="s">
        <v>1370</v>
      </c>
      <c r="B1537" s="64" t="s">
        <v>1362</v>
      </c>
      <c r="C1537" s="64" t="s">
        <v>1486</v>
      </c>
      <c r="D1537" s="64" t="s">
        <v>1490</v>
      </c>
      <c r="E1537" s="64">
        <v>27.838149999999999</v>
      </c>
      <c r="F1537" s="64">
        <v>10000</v>
      </c>
      <c r="G1537" s="64" t="s">
        <v>338</v>
      </c>
    </row>
    <row r="1538" spans="1:7">
      <c r="A1538" s="64" t="s">
        <v>1373</v>
      </c>
      <c r="B1538" s="64" t="s">
        <v>1362</v>
      </c>
      <c r="C1538" s="64" t="s">
        <v>1486</v>
      </c>
      <c r="D1538" s="64" t="s">
        <v>1490</v>
      </c>
      <c r="E1538" s="64">
        <v>27.196339999999999</v>
      </c>
      <c r="F1538" s="64">
        <v>10000</v>
      </c>
      <c r="G1538" s="64" t="s">
        <v>338</v>
      </c>
    </row>
    <row r="1539" spans="1:7">
      <c r="A1539" s="64" t="s">
        <v>1494</v>
      </c>
      <c r="B1539" s="64" t="s">
        <v>1362</v>
      </c>
      <c r="C1539" s="64" t="s">
        <v>1486</v>
      </c>
      <c r="D1539" s="64" t="s">
        <v>1492</v>
      </c>
      <c r="E1539" s="64">
        <v>21.174630000000001</v>
      </c>
      <c r="F1539" s="231">
        <v>100000</v>
      </c>
      <c r="G1539" s="64" t="s">
        <v>338</v>
      </c>
    </row>
    <row r="1540" spans="1:7">
      <c r="A1540" s="64" t="s">
        <v>1383</v>
      </c>
      <c r="B1540" s="64" t="s">
        <v>1362</v>
      </c>
      <c r="C1540" s="64" t="s">
        <v>1486</v>
      </c>
      <c r="D1540" s="64" t="s">
        <v>1492</v>
      </c>
      <c r="E1540" s="64">
        <v>21.2547</v>
      </c>
      <c r="F1540" s="231">
        <v>100000</v>
      </c>
      <c r="G1540" s="64" t="s">
        <v>338</v>
      </c>
    </row>
    <row r="1541" spans="1:7">
      <c r="A1541" s="64" t="s">
        <v>1361</v>
      </c>
      <c r="B1541" s="64" t="s">
        <v>1362</v>
      </c>
      <c r="C1541" s="64" t="s">
        <v>1363</v>
      </c>
      <c r="D1541" s="64" t="s">
        <v>1482</v>
      </c>
      <c r="E1541" s="64" t="s">
        <v>311</v>
      </c>
      <c r="F1541" s="64" t="s">
        <v>311</v>
      </c>
      <c r="G1541" s="64" t="s">
        <v>1161</v>
      </c>
    </row>
    <row r="1542" spans="1:7">
      <c r="A1542" s="64" t="s">
        <v>1366</v>
      </c>
      <c r="B1542" s="64" t="s">
        <v>1362</v>
      </c>
      <c r="C1542" s="64" t="s">
        <v>1363</v>
      </c>
      <c r="D1542" s="64" t="s">
        <v>1482</v>
      </c>
      <c r="E1542" s="64" t="s">
        <v>311</v>
      </c>
      <c r="F1542" s="64" t="s">
        <v>311</v>
      </c>
      <c r="G1542" s="64" t="s">
        <v>1161</v>
      </c>
    </row>
    <row r="1543" spans="1:7">
      <c r="A1543" s="64" t="s">
        <v>1367</v>
      </c>
      <c r="B1543" s="64" t="s">
        <v>1362</v>
      </c>
      <c r="C1543" s="64" t="s">
        <v>1363</v>
      </c>
      <c r="D1543" s="64" t="s">
        <v>1484</v>
      </c>
      <c r="E1543" s="64" t="s">
        <v>311</v>
      </c>
      <c r="F1543" s="64" t="s">
        <v>311</v>
      </c>
      <c r="G1543" s="64" t="s">
        <v>1161</v>
      </c>
    </row>
    <row r="1544" spans="1:7">
      <c r="A1544" s="64" t="s">
        <v>1369</v>
      </c>
      <c r="B1544" s="64" t="s">
        <v>1362</v>
      </c>
      <c r="C1544" s="64" t="s">
        <v>1363</v>
      </c>
      <c r="D1544" s="64" t="s">
        <v>1484</v>
      </c>
      <c r="E1544" s="64" t="s">
        <v>311</v>
      </c>
      <c r="F1544" s="64" t="s">
        <v>311</v>
      </c>
      <c r="G1544" s="64" t="s">
        <v>1161</v>
      </c>
    </row>
    <row r="1545" spans="1:7">
      <c r="A1545" s="64" t="s">
        <v>1485</v>
      </c>
      <c r="B1545" s="64" t="s">
        <v>1362</v>
      </c>
      <c r="C1545" s="64" t="s">
        <v>1486</v>
      </c>
      <c r="D1545" s="64" t="s">
        <v>66</v>
      </c>
      <c r="E1545" s="64">
        <v>21.705349999999999</v>
      </c>
      <c r="F1545" s="231">
        <v>100000</v>
      </c>
      <c r="G1545" s="64" t="s">
        <v>1161</v>
      </c>
    </row>
    <row r="1546" spans="1:7">
      <c r="A1546" s="64" t="s">
        <v>1488</v>
      </c>
      <c r="B1546" s="64" t="s">
        <v>1362</v>
      </c>
      <c r="C1546" s="64" t="s">
        <v>1486</v>
      </c>
      <c r="D1546" s="64" t="s">
        <v>66</v>
      </c>
      <c r="E1546" s="64">
        <v>21.697710000000001</v>
      </c>
      <c r="F1546" s="231">
        <v>100000</v>
      </c>
      <c r="G1546" s="64" t="s">
        <v>1161</v>
      </c>
    </row>
    <row r="1547" spans="1:7">
      <c r="A1547" s="64" t="s">
        <v>1460</v>
      </c>
      <c r="B1547" s="64" t="s">
        <v>1362</v>
      </c>
      <c r="C1547" s="64" t="s">
        <v>1486</v>
      </c>
      <c r="D1547" s="64" t="s">
        <v>1533</v>
      </c>
      <c r="E1547" s="64">
        <v>28.141089999999998</v>
      </c>
      <c r="F1547" s="64">
        <v>10000</v>
      </c>
      <c r="G1547" s="64" t="s">
        <v>1161</v>
      </c>
    </row>
    <row r="1548" spans="1:7">
      <c r="A1548" s="64" t="s">
        <v>1462</v>
      </c>
      <c r="B1548" s="64" t="s">
        <v>1362</v>
      </c>
      <c r="C1548" s="64" t="s">
        <v>1486</v>
      </c>
      <c r="D1548" s="64" t="s">
        <v>1533</v>
      </c>
      <c r="E1548" s="64">
        <v>28.324760000000001</v>
      </c>
      <c r="F1548" s="64">
        <v>10000</v>
      </c>
      <c r="G1548" s="64" t="s">
        <v>1161</v>
      </c>
    </row>
    <row r="1549" spans="1:7">
      <c r="A1549" s="64" t="s">
        <v>1471</v>
      </c>
      <c r="B1549" s="64" t="s">
        <v>1362</v>
      </c>
      <c r="C1549" s="64" t="s">
        <v>1486</v>
      </c>
      <c r="D1549" s="64" t="s">
        <v>1534</v>
      </c>
      <c r="E1549" s="64">
        <v>35.449689999999997</v>
      </c>
      <c r="F1549" s="64">
        <v>1000</v>
      </c>
      <c r="G1549" s="64" t="s">
        <v>1161</v>
      </c>
    </row>
    <row r="1550" spans="1:7">
      <c r="A1550" s="64" t="s">
        <v>1473</v>
      </c>
      <c r="B1550" s="64" t="s">
        <v>1362</v>
      </c>
      <c r="C1550" s="64" t="s">
        <v>1486</v>
      </c>
      <c r="D1550" s="64" t="s">
        <v>1534</v>
      </c>
      <c r="E1550" s="64">
        <v>35.023240000000001</v>
      </c>
      <c r="F1550" s="64">
        <v>1000</v>
      </c>
      <c r="G1550" s="64" t="s">
        <v>1161</v>
      </c>
    </row>
    <row r="1551" spans="1:7">
      <c r="A1551" s="64" t="s">
        <v>1491</v>
      </c>
      <c r="B1551" s="64" t="s">
        <v>1362</v>
      </c>
      <c r="C1551" s="64" t="s">
        <v>1486</v>
      </c>
      <c r="D1551" s="64" t="s">
        <v>1658</v>
      </c>
      <c r="E1551" s="64">
        <v>34.367899999999999</v>
      </c>
      <c r="F1551" s="64">
        <v>100</v>
      </c>
      <c r="G1551" s="64" t="s">
        <v>1161</v>
      </c>
    </row>
    <row r="1552" spans="1:7">
      <c r="A1552" s="64" t="s">
        <v>1493</v>
      </c>
      <c r="B1552" s="64" t="s">
        <v>1362</v>
      </c>
      <c r="C1552" s="64" t="s">
        <v>1486</v>
      </c>
      <c r="D1552" s="64" t="s">
        <v>1658</v>
      </c>
      <c r="E1552" s="64">
        <v>34.729590000000002</v>
      </c>
      <c r="F1552" s="64">
        <v>100</v>
      </c>
      <c r="G1552" s="64" t="s">
        <v>1161</v>
      </c>
    </row>
    <row r="1553" spans="1:7">
      <c r="A1553" s="64" t="s">
        <v>1494</v>
      </c>
      <c r="B1553" s="64" t="s">
        <v>1362</v>
      </c>
      <c r="C1553" s="64" t="s">
        <v>1486</v>
      </c>
      <c r="D1553" s="64" t="s">
        <v>1659</v>
      </c>
      <c r="E1553" s="64">
        <v>35.490319999999997</v>
      </c>
      <c r="F1553" s="64">
        <v>10</v>
      </c>
      <c r="G1553" s="64" t="s">
        <v>1161</v>
      </c>
    </row>
    <row r="1554" spans="1:7">
      <c r="A1554" s="64" t="s">
        <v>1383</v>
      </c>
      <c r="B1554" s="64" t="s">
        <v>1362</v>
      </c>
      <c r="C1554" s="64" t="s">
        <v>1486</v>
      </c>
      <c r="D1554" s="64" t="s">
        <v>1659</v>
      </c>
      <c r="E1554" s="64">
        <v>35.264650000000003</v>
      </c>
      <c r="F1554" s="64">
        <v>10</v>
      </c>
      <c r="G1554" s="64" t="s">
        <v>1161</v>
      </c>
    </row>
    <row r="1555" spans="1:7">
      <c r="A1555" s="64" t="s">
        <v>1361</v>
      </c>
      <c r="B1555" s="64" t="s">
        <v>1362</v>
      </c>
      <c r="C1555" s="64" t="s">
        <v>1363</v>
      </c>
      <c r="D1555" s="64" t="s">
        <v>1482</v>
      </c>
      <c r="E1555" s="64" t="s">
        <v>311</v>
      </c>
      <c r="F1555" s="64" t="s">
        <v>311</v>
      </c>
      <c r="G1555" s="64" t="s">
        <v>344</v>
      </c>
    </row>
    <row r="1556" spans="1:7">
      <c r="A1556" s="64" t="s">
        <v>1366</v>
      </c>
      <c r="B1556" s="64" t="s">
        <v>1362</v>
      </c>
      <c r="C1556" s="64" t="s">
        <v>1363</v>
      </c>
      <c r="D1556" s="64" t="s">
        <v>1482</v>
      </c>
      <c r="E1556" s="64" t="s">
        <v>311</v>
      </c>
      <c r="F1556" s="64" t="s">
        <v>311</v>
      </c>
      <c r="G1556" s="64" t="s">
        <v>344</v>
      </c>
    </row>
    <row r="1557" spans="1:7">
      <c r="A1557" s="64" t="s">
        <v>1367</v>
      </c>
      <c r="B1557" s="64" t="s">
        <v>1362</v>
      </c>
      <c r="C1557" s="64" t="s">
        <v>1363</v>
      </c>
      <c r="D1557" s="64" t="s">
        <v>1484</v>
      </c>
      <c r="E1557" s="64" t="s">
        <v>311</v>
      </c>
      <c r="F1557" s="64" t="s">
        <v>311</v>
      </c>
      <c r="G1557" s="64" t="s">
        <v>344</v>
      </c>
    </row>
    <row r="1558" spans="1:7">
      <c r="A1558" s="64" t="s">
        <v>1369</v>
      </c>
      <c r="B1558" s="64" t="s">
        <v>1362</v>
      </c>
      <c r="C1558" s="64" t="s">
        <v>1363</v>
      </c>
      <c r="D1558" s="64" t="s">
        <v>1484</v>
      </c>
      <c r="E1558" s="64" t="s">
        <v>311</v>
      </c>
      <c r="F1558" s="64" t="s">
        <v>311</v>
      </c>
      <c r="G1558" s="64" t="s">
        <v>344</v>
      </c>
    </row>
    <row r="1559" spans="1:7">
      <c r="A1559" s="64" t="s">
        <v>1378</v>
      </c>
      <c r="B1559" s="64" t="s">
        <v>1362</v>
      </c>
      <c r="C1559" s="64" t="s">
        <v>1486</v>
      </c>
      <c r="D1559" s="64" t="s">
        <v>1653</v>
      </c>
      <c r="E1559" s="64">
        <v>36.233089999999997</v>
      </c>
      <c r="F1559" s="64">
        <v>10</v>
      </c>
      <c r="G1559" s="64" t="s">
        <v>344</v>
      </c>
    </row>
    <row r="1560" spans="1:7">
      <c r="A1560" s="64" t="s">
        <v>1380</v>
      </c>
      <c r="B1560" s="64" t="s">
        <v>1362</v>
      </c>
      <c r="C1560" s="64" t="s">
        <v>1486</v>
      </c>
      <c r="D1560" s="64" t="s">
        <v>1653</v>
      </c>
      <c r="E1560" s="64">
        <v>38.045119999999997</v>
      </c>
      <c r="F1560" s="64">
        <v>10</v>
      </c>
      <c r="G1560" s="64" t="s">
        <v>344</v>
      </c>
    </row>
    <row r="1561" spans="1:7">
      <c r="A1561" s="64" t="s">
        <v>1471</v>
      </c>
      <c r="B1561" s="64" t="s">
        <v>1362</v>
      </c>
      <c r="C1561" s="64" t="s">
        <v>1486</v>
      </c>
      <c r="D1561" s="64" t="s">
        <v>1487</v>
      </c>
      <c r="E1561" s="64">
        <v>34.152380000000001</v>
      </c>
      <c r="F1561" s="64">
        <v>100</v>
      </c>
      <c r="G1561" s="64" t="s">
        <v>344</v>
      </c>
    </row>
    <row r="1562" spans="1:7">
      <c r="A1562" s="64" t="s">
        <v>1473</v>
      </c>
      <c r="B1562" s="64" t="s">
        <v>1362</v>
      </c>
      <c r="C1562" s="64" t="s">
        <v>1486</v>
      </c>
      <c r="D1562" s="64" t="s">
        <v>1487</v>
      </c>
      <c r="E1562" s="64">
        <v>34.510860000000001</v>
      </c>
      <c r="F1562" s="64">
        <v>100</v>
      </c>
      <c r="G1562" s="64" t="s">
        <v>344</v>
      </c>
    </row>
    <row r="1563" spans="1:7">
      <c r="A1563" s="64" t="s">
        <v>1384</v>
      </c>
      <c r="B1563" s="64" t="s">
        <v>1362</v>
      </c>
      <c r="C1563" s="64" t="s">
        <v>1486</v>
      </c>
      <c r="D1563" s="64" t="s">
        <v>1489</v>
      </c>
      <c r="E1563" s="64">
        <v>31.779029999999999</v>
      </c>
      <c r="F1563" s="64">
        <v>1000</v>
      </c>
      <c r="G1563" s="64" t="s">
        <v>344</v>
      </c>
    </row>
    <row r="1564" spans="1:7">
      <c r="A1564" s="64" t="s">
        <v>1385</v>
      </c>
      <c r="B1564" s="64" t="s">
        <v>1362</v>
      </c>
      <c r="C1564" s="64" t="s">
        <v>1486</v>
      </c>
      <c r="D1564" s="64" t="s">
        <v>1489</v>
      </c>
      <c r="E1564" s="64">
        <v>31.938870000000001</v>
      </c>
      <c r="F1564" s="64">
        <v>1000</v>
      </c>
      <c r="G1564" s="64" t="s">
        <v>344</v>
      </c>
    </row>
    <row r="1565" spans="1:7">
      <c r="A1565" s="64" t="s">
        <v>1491</v>
      </c>
      <c r="B1565" s="64" t="s">
        <v>1362</v>
      </c>
      <c r="C1565" s="64" t="s">
        <v>1486</v>
      </c>
      <c r="D1565" s="64" t="s">
        <v>1490</v>
      </c>
      <c r="E1565" s="64">
        <v>27.249289999999998</v>
      </c>
      <c r="F1565" s="64">
        <v>10000</v>
      </c>
      <c r="G1565" s="64" t="s">
        <v>344</v>
      </c>
    </row>
    <row r="1566" spans="1:7">
      <c r="A1566" s="64" t="s">
        <v>1493</v>
      </c>
      <c r="B1566" s="64" t="s">
        <v>1362</v>
      </c>
      <c r="C1566" s="64" t="s">
        <v>1486</v>
      </c>
      <c r="D1566" s="64" t="s">
        <v>1490</v>
      </c>
      <c r="E1566" s="64">
        <v>27.232320000000001</v>
      </c>
      <c r="F1566" s="64">
        <v>10000</v>
      </c>
      <c r="G1566" s="64" t="s">
        <v>344</v>
      </c>
    </row>
    <row r="1567" spans="1:7">
      <c r="A1567" s="64" t="s">
        <v>1370</v>
      </c>
      <c r="B1567" s="64" t="s">
        <v>1362</v>
      </c>
      <c r="C1567" s="64" t="s">
        <v>1486</v>
      </c>
      <c r="D1567" s="64" t="s">
        <v>1492</v>
      </c>
      <c r="E1567" s="64">
        <v>21.929970000000001</v>
      </c>
      <c r="F1567" s="231">
        <v>100000</v>
      </c>
      <c r="G1567" s="64" t="s">
        <v>344</v>
      </c>
    </row>
    <row r="1568" spans="1:7">
      <c r="A1568" s="64" t="s">
        <v>1373</v>
      </c>
      <c r="B1568" s="64" t="s">
        <v>1362</v>
      </c>
      <c r="C1568" s="64" t="s">
        <v>1486</v>
      </c>
      <c r="D1568" s="64" t="s">
        <v>1492</v>
      </c>
      <c r="E1568" s="64">
        <v>21.968399999999999</v>
      </c>
      <c r="F1568" s="231">
        <v>100000</v>
      </c>
      <c r="G1568" s="64" t="s">
        <v>344</v>
      </c>
    </row>
    <row r="1569" spans="1:7">
      <c r="A1569" s="64" t="s">
        <v>1361</v>
      </c>
      <c r="B1569" s="64" t="s">
        <v>1362</v>
      </c>
      <c r="C1569" s="64" t="s">
        <v>1363</v>
      </c>
      <c r="D1569" s="64" t="s">
        <v>1482</v>
      </c>
      <c r="E1569" s="64" t="s">
        <v>311</v>
      </c>
      <c r="F1569" s="64" t="s">
        <v>311</v>
      </c>
      <c r="G1569" s="64" t="s">
        <v>342</v>
      </c>
    </row>
    <row r="1570" spans="1:7">
      <c r="A1570" s="64" t="s">
        <v>1366</v>
      </c>
      <c r="B1570" s="64" t="s">
        <v>1362</v>
      </c>
      <c r="C1570" s="64" t="s">
        <v>1363</v>
      </c>
      <c r="D1570" s="64" t="s">
        <v>1482</v>
      </c>
      <c r="E1570" s="64" t="s">
        <v>311</v>
      </c>
      <c r="F1570" s="64" t="s">
        <v>311</v>
      </c>
      <c r="G1570" s="64" t="s">
        <v>342</v>
      </c>
    </row>
    <row r="1571" spans="1:7">
      <c r="A1571" s="64" t="s">
        <v>1367</v>
      </c>
      <c r="B1571" s="64" t="s">
        <v>1362</v>
      </c>
      <c r="C1571" s="64" t="s">
        <v>1363</v>
      </c>
      <c r="D1571" s="64" t="s">
        <v>1484</v>
      </c>
      <c r="E1571" s="64" t="s">
        <v>311</v>
      </c>
      <c r="F1571" s="64" t="s">
        <v>311</v>
      </c>
      <c r="G1571" s="64" t="s">
        <v>342</v>
      </c>
    </row>
    <row r="1572" spans="1:7">
      <c r="A1572" s="64" t="s">
        <v>1369</v>
      </c>
      <c r="B1572" s="64" t="s">
        <v>1362</v>
      </c>
      <c r="C1572" s="64" t="s">
        <v>1363</v>
      </c>
      <c r="D1572" s="64" t="s">
        <v>1484</v>
      </c>
      <c r="E1572" s="64">
        <v>26.095359999999999</v>
      </c>
      <c r="F1572" s="64" t="s">
        <v>311</v>
      </c>
      <c r="G1572" s="64" t="s">
        <v>342</v>
      </c>
    </row>
    <row r="1573" spans="1:7">
      <c r="A1573" s="64" t="s">
        <v>1494</v>
      </c>
      <c r="B1573" s="64" t="s">
        <v>1362</v>
      </c>
      <c r="C1573" s="64" t="s">
        <v>1371</v>
      </c>
      <c r="D1573" s="64" t="s">
        <v>1697</v>
      </c>
      <c r="E1573" s="64">
        <v>21.904140000000002</v>
      </c>
      <c r="F1573" s="64" t="s">
        <v>311</v>
      </c>
      <c r="G1573" s="64" t="s">
        <v>342</v>
      </c>
    </row>
    <row r="1574" spans="1:7">
      <c r="A1574" s="64" t="s">
        <v>1383</v>
      </c>
      <c r="B1574" s="64" t="s">
        <v>1362</v>
      </c>
      <c r="C1574" s="64" t="s">
        <v>1371</v>
      </c>
      <c r="D1574" s="64" t="s">
        <v>1697</v>
      </c>
      <c r="E1574" s="64">
        <v>21.98367</v>
      </c>
      <c r="F1574" s="64" t="s">
        <v>311</v>
      </c>
      <c r="G1574" s="64" t="s">
        <v>342</v>
      </c>
    </row>
    <row r="1575" spans="1:7">
      <c r="A1575" s="64" t="s">
        <v>1361</v>
      </c>
      <c r="B1575" s="64" t="s">
        <v>1362</v>
      </c>
      <c r="C1575" s="64" t="s">
        <v>1363</v>
      </c>
      <c r="D1575" s="64" t="s">
        <v>1700</v>
      </c>
      <c r="E1575" s="64" t="s">
        <v>311</v>
      </c>
      <c r="F1575" s="64" t="s">
        <v>311</v>
      </c>
      <c r="G1575" s="64" t="s">
        <v>385</v>
      </c>
    </row>
    <row r="1576" spans="1:7">
      <c r="A1576" s="64" t="s">
        <v>1366</v>
      </c>
      <c r="B1576" s="64" t="s">
        <v>1362</v>
      </c>
      <c r="C1576" s="64" t="s">
        <v>1363</v>
      </c>
      <c r="D1576" s="64" t="s">
        <v>1700</v>
      </c>
      <c r="E1576" s="64" t="s">
        <v>311</v>
      </c>
      <c r="F1576" s="64" t="s">
        <v>311</v>
      </c>
      <c r="G1576" s="64" t="s">
        <v>385</v>
      </c>
    </row>
    <row r="1577" spans="1:7">
      <c r="A1577" s="64" t="s">
        <v>1367</v>
      </c>
      <c r="B1577" s="64" t="s">
        <v>1362</v>
      </c>
      <c r="C1577" s="64" t="s">
        <v>1363</v>
      </c>
      <c r="D1577" s="64" t="s">
        <v>1701</v>
      </c>
      <c r="E1577" s="64" t="s">
        <v>311</v>
      </c>
      <c r="F1577" s="64" t="s">
        <v>311</v>
      </c>
      <c r="G1577" s="64" t="s">
        <v>385</v>
      </c>
    </row>
    <row r="1578" spans="1:7">
      <c r="A1578" s="64" t="s">
        <v>1369</v>
      </c>
      <c r="B1578" s="64" t="s">
        <v>1362</v>
      </c>
      <c r="C1578" s="64" t="s">
        <v>1363</v>
      </c>
      <c r="D1578" s="64" t="s">
        <v>1701</v>
      </c>
      <c r="E1578" s="64" t="s">
        <v>311</v>
      </c>
      <c r="F1578" s="64" t="s">
        <v>311</v>
      </c>
      <c r="G1578" s="64" t="s">
        <v>385</v>
      </c>
    </row>
    <row r="1579" spans="1:7">
      <c r="A1579" s="64" t="s">
        <v>1471</v>
      </c>
      <c r="B1579" s="64" t="s">
        <v>1362</v>
      </c>
      <c r="C1579" s="64" t="s">
        <v>1486</v>
      </c>
      <c r="D1579" s="64" t="s">
        <v>1653</v>
      </c>
      <c r="E1579" s="64">
        <v>38.479059999999997</v>
      </c>
      <c r="F1579" s="64">
        <v>10</v>
      </c>
      <c r="G1579" s="64" t="s">
        <v>385</v>
      </c>
    </row>
    <row r="1580" spans="1:7">
      <c r="A1580" s="64" t="s">
        <v>1473</v>
      </c>
      <c r="B1580" s="64" t="s">
        <v>1362</v>
      </c>
      <c r="C1580" s="64" t="s">
        <v>1486</v>
      </c>
      <c r="D1580" s="64" t="s">
        <v>1653</v>
      </c>
      <c r="E1580" s="64">
        <v>40.871720000000003</v>
      </c>
      <c r="F1580" s="64">
        <v>10</v>
      </c>
      <c r="G1580" s="64" t="s">
        <v>385</v>
      </c>
    </row>
    <row r="1581" spans="1:7">
      <c r="A1581" s="64" t="s">
        <v>1384</v>
      </c>
      <c r="B1581" s="64" t="s">
        <v>1362</v>
      </c>
      <c r="C1581" s="64" t="s">
        <v>1486</v>
      </c>
      <c r="D1581" s="64" t="s">
        <v>1487</v>
      </c>
      <c r="E1581" s="64">
        <v>37.335450000000002</v>
      </c>
      <c r="F1581" s="64">
        <v>100</v>
      </c>
      <c r="G1581" s="64" t="s">
        <v>385</v>
      </c>
    </row>
    <row r="1582" spans="1:7">
      <c r="A1582" s="64" t="s">
        <v>1385</v>
      </c>
      <c r="B1582" s="64" t="s">
        <v>1362</v>
      </c>
      <c r="C1582" s="64" t="s">
        <v>1486</v>
      </c>
      <c r="D1582" s="64" t="s">
        <v>1487</v>
      </c>
      <c r="E1582" s="64">
        <v>34.762540000000001</v>
      </c>
      <c r="F1582" s="64">
        <v>100</v>
      </c>
      <c r="G1582" s="64" t="s">
        <v>385</v>
      </c>
    </row>
    <row r="1583" spans="1:7">
      <c r="A1583" s="64" t="s">
        <v>1491</v>
      </c>
      <c r="B1583" s="64" t="s">
        <v>1362</v>
      </c>
      <c r="C1583" s="64" t="s">
        <v>1486</v>
      </c>
      <c r="D1583" s="64" t="s">
        <v>1489</v>
      </c>
      <c r="E1583" s="64">
        <v>30.315909999999999</v>
      </c>
      <c r="F1583" s="64">
        <v>1000</v>
      </c>
      <c r="G1583" s="64" t="s">
        <v>385</v>
      </c>
    </row>
    <row r="1584" spans="1:7">
      <c r="A1584" s="64" t="s">
        <v>1493</v>
      </c>
      <c r="B1584" s="64" t="s">
        <v>1362</v>
      </c>
      <c r="C1584" s="64" t="s">
        <v>1486</v>
      </c>
      <c r="D1584" s="64" t="s">
        <v>1489</v>
      </c>
      <c r="E1584" s="64">
        <v>30.34789</v>
      </c>
      <c r="F1584" s="64">
        <v>1000</v>
      </c>
      <c r="G1584" s="64" t="s">
        <v>385</v>
      </c>
    </row>
    <row r="1585" spans="1:7">
      <c r="A1585" s="64" t="s">
        <v>1370</v>
      </c>
      <c r="B1585" s="64" t="s">
        <v>1362</v>
      </c>
      <c r="C1585" s="64" t="s">
        <v>1486</v>
      </c>
      <c r="D1585" s="64" t="s">
        <v>1490</v>
      </c>
      <c r="E1585" s="64">
        <v>28.900700000000001</v>
      </c>
      <c r="F1585" s="64">
        <v>10000</v>
      </c>
      <c r="G1585" s="64" t="s">
        <v>385</v>
      </c>
    </row>
    <row r="1586" spans="1:7">
      <c r="A1586" s="64" t="s">
        <v>1373</v>
      </c>
      <c r="B1586" s="64" t="s">
        <v>1362</v>
      </c>
      <c r="C1586" s="64" t="s">
        <v>1486</v>
      </c>
      <c r="D1586" s="64" t="s">
        <v>1490</v>
      </c>
      <c r="E1586" s="64">
        <v>28.529900000000001</v>
      </c>
      <c r="F1586" s="64">
        <v>10000</v>
      </c>
      <c r="G1586" s="64" t="s">
        <v>385</v>
      </c>
    </row>
    <row r="1587" spans="1:7">
      <c r="A1587" s="64" t="s">
        <v>1494</v>
      </c>
      <c r="B1587" s="64" t="s">
        <v>1362</v>
      </c>
      <c r="C1587" s="64" t="s">
        <v>1486</v>
      </c>
      <c r="D1587" s="64" t="s">
        <v>1492</v>
      </c>
      <c r="E1587" s="64">
        <v>21.37471</v>
      </c>
      <c r="F1587" s="231">
        <v>100000</v>
      </c>
      <c r="G1587" s="64" t="s">
        <v>385</v>
      </c>
    </row>
    <row r="1588" spans="1:7">
      <c r="A1588" s="64" t="s">
        <v>1383</v>
      </c>
      <c r="B1588" s="64" t="s">
        <v>1362</v>
      </c>
      <c r="C1588" s="64" t="s">
        <v>1486</v>
      </c>
      <c r="D1588" s="64" t="s">
        <v>1492</v>
      </c>
      <c r="E1588" s="64">
        <v>21.464939999999999</v>
      </c>
      <c r="F1588" s="231">
        <v>100000</v>
      </c>
      <c r="G1588" s="64" t="s">
        <v>385</v>
      </c>
    </row>
    <row r="1589" spans="1:7">
      <c r="A1589" s="64" t="s">
        <v>1361</v>
      </c>
      <c r="B1589" s="64" t="s">
        <v>1362</v>
      </c>
      <c r="C1589" s="64" t="s">
        <v>1363</v>
      </c>
      <c r="D1589" s="64" t="s">
        <v>1482</v>
      </c>
      <c r="E1589" s="64" t="s">
        <v>311</v>
      </c>
      <c r="F1589" s="64" t="s">
        <v>311</v>
      </c>
      <c r="G1589" s="64" t="s">
        <v>1170</v>
      </c>
    </row>
    <row r="1590" spans="1:7">
      <c r="A1590" s="64" t="s">
        <v>1366</v>
      </c>
      <c r="B1590" s="64" t="s">
        <v>1362</v>
      </c>
      <c r="C1590" s="64" t="s">
        <v>1363</v>
      </c>
      <c r="D1590" s="64" t="s">
        <v>1482</v>
      </c>
      <c r="E1590" s="64" t="s">
        <v>311</v>
      </c>
      <c r="F1590" s="64" t="s">
        <v>311</v>
      </c>
      <c r="G1590" s="64" t="s">
        <v>1170</v>
      </c>
    </row>
    <row r="1591" spans="1:7">
      <c r="A1591" s="64" t="s">
        <v>1367</v>
      </c>
      <c r="B1591" s="64" t="s">
        <v>1362</v>
      </c>
      <c r="C1591" s="64" t="s">
        <v>1363</v>
      </c>
      <c r="D1591" s="64" t="s">
        <v>1484</v>
      </c>
      <c r="E1591" s="64" t="s">
        <v>311</v>
      </c>
      <c r="F1591" s="64" t="s">
        <v>311</v>
      </c>
      <c r="G1591" s="64" t="s">
        <v>1170</v>
      </c>
    </row>
    <row r="1592" spans="1:7">
      <c r="A1592" s="64" t="s">
        <v>1369</v>
      </c>
      <c r="B1592" s="64" t="s">
        <v>1362</v>
      </c>
      <c r="C1592" s="64" t="s">
        <v>1363</v>
      </c>
      <c r="D1592" s="64" t="s">
        <v>1484</v>
      </c>
      <c r="E1592" s="64" t="s">
        <v>311</v>
      </c>
      <c r="F1592" s="64" t="s">
        <v>311</v>
      </c>
      <c r="G1592" s="64" t="s">
        <v>1170</v>
      </c>
    </row>
    <row r="1593" spans="1:7">
      <c r="A1593" s="64" t="s">
        <v>1398</v>
      </c>
      <c r="B1593" s="64" t="s">
        <v>1362</v>
      </c>
      <c r="C1593" s="64" t="s">
        <v>1363</v>
      </c>
      <c r="D1593" s="64" t="s">
        <v>1702</v>
      </c>
      <c r="E1593" s="64" t="s">
        <v>311</v>
      </c>
      <c r="F1593" s="64" t="s">
        <v>311</v>
      </c>
      <c r="G1593" s="64" t="s">
        <v>1170</v>
      </c>
    </row>
    <row r="1594" spans="1:7">
      <c r="A1594" s="64" t="s">
        <v>1400</v>
      </c>
      <c r="B1594" s="64" t="s">
        <v>1362</v>
      </c>
      <c r="C1594" s="64" t="s">
        <v>1363</v>
      </c>
      <c r="D1594" s="64" t="s">
        <v>1702</v>
      </c>
      <c r="E1594" s="64" t="s">
        <v>311</v>
      </c>
      <c r="F1594" s="64" t="s">
        <v>311</v>
      </c>
      <c r="G1594" s="64" t="s">
        <v>1170</v>
      </c>
    </row>
    <row r="1595" spans="1:7">
      <c r="A1595" s="64" t="s">
        <v>1401</v>
      </c>
      <c r="B1595" s="64" t="s">
        <v>1362</v>
      </c>
      <c r="C1595" s="64" t="s">
        <v>1363</v>
      </c>
      <c r="D1595" s="64" t="s">
        <v>1703</v>
      </c>
      <c r="E1595" s="64" t="s">
        <v>311</v>
      </c>
      <c r="F1595" s="64" t="s">
        <v>311</v>
      </c>
      <c r="G1595" s="64" t="s">
        <v>1170</v>
      </c>
    </row>
    <row r="1596" spans="1:7">
      <c r="A1596" s="64" t="s">
        <v>1403</v>
      </c>
      <c r="B1596" s="64" t="s">
        <v>1362</v>
      </c>
      <c r="C1596" s="64" t="s">
        <v>1363</v>
      </c>
      <c r="D1596" s="64" t="s">
        <v>1703</v>
      </c>
      <c r="E1596" s="64" t="s">
        <v>311</v>
      </c>
      <c r="F1596" s="64" t="s">
        <v>311</v>
      </c>
      <c r="G1596" s="64" t="s">
        <v>1170</v>
      </c>
    </row>
    <row r="1597" spans="1:7">
      <c r="A1597" s="64" t="s">
        <v>1485</v>
      </c>
      <c r="B1597" s="64" t="s">
        <v>1362</v>
      </c>
      <c r="C1597" s="64" t="s">
        <v>1486</v>
      </c>
      <c r="D1597" s="64" t="s">
        <v>1653</v>
      </c>
      <c r="E1597" s="64">
        <v>37.837580000000003</v>
      </c>
      <c r="F1597" s="64">
        <v>10</v>
      </c>
      <c r="G1597" s="64" t="s">
        <v>1170</v>
      </c>
    </row>
    <row r="1598" spans="1:7">
      <c r="A1598" s="64" t="s">
        <v>1488</v>
      </c>
      <c r="B1598" s="64" t="s">
        <v>1362</v>
      </c>
      <c r="C1598" s="64" t="s">
        <v>1486</v>
      </c>
      <c r="D1598" s="64" t="s">
        <v>1653</v>
      </c>
      <c r="E1598" s="64">
        <v>38.755040000000001</v>
      </c>
      <c r="F1598" s="64">
        <v>10</v>
      </c>
      <c r="G1598" s="64" t="s">
        <v>1170</v>
      </c>
    </row>
    <row r="1599" spans="1:7">
      <c r="A1599" s="64" t="s">
        <v>1460</v>
      </c>
      <c r="B1599" s="64" t="s">
        <v>1362</v>
      </c>
      <c r="C1599" s="64" t="s">
        <v>1486</v>
      </c>
      <c r="D1599" s="64" t="s">
        <v>1487</v>
      </c>
      <c r="E1599" s="64">
        <v>33.836799999999997</v>
      </c>
      <c r="F1599" s="64">
        <v>100</v>
      </c>
      <c r="G1599" s="64" t="s">
        <v>1170</v>
      </c>
    </row>
    <row r="1600" spans="1:7">
      <c r="A1600" s="64" t="s">
        <v>1462</v>
      </c>
      <c r="B1600" s="64" t="s">
        <v>1362</v>
      </c>
      <c r="C1600" s="64" t="s">
        <v>1486</v>
      </c>
      <c r="D1600" s="64" t="s">
        <v>1487</v>
      </c>
      <c r="E1600" s="64">
        <v>33.396250000000002</v>
      </c>
      <c r="F1600" s="64">
        <v>100</v>
      </c>
      <c r="G1600" s="64" t="s">
        <v>1170</v>
      </c>
    </row>
    <row r="1601" spans="1:7">
      <c r="A1601" s="64" t="s">
        <v>1471</v>
      </c>
      <c r="B1601" s="64" t="s">
        <v>1362</v>
      </c>
      <c r="C1601" s="64" t="s">
        <v>1486</v>
      </c>
      <c r="D1601" s="64" t="s">
        <v>1489</v>
      </c>
      <c r="E1601" s="64">
        <v>29.584800000000001</v>
      </c>
      <c r="F1601" s="64">
        <v>1000</v>
      </c>
      <c r="G1601" s="64" t="s">
        <v>1170</v>
      </c>
    </row>
    <row r="1602" spans="1:7">
      <c r="A1602" s="64" t="s">
        <v>1473</v>
      </c>
      <c r="B1602" s="64" t="s">
        <v>1362</v>
      </c>
      <c r="C1602" s="64" t="s">
        <v>1486</v>
      </c>
      <c r="D1602" s="64" t="s">
        <v>1489</v>
      </c>
      <c r="E1602" s="64">
        <v>29.625979999999998</v>
      </c>
      <c r="F1602" s="64">
        <v>1000</v>
      </c>
      <c r="G1602" s="64" t="s">
        <v>1170</v>
      </c>
    </row>
    <row r="1603" spans="1:7">
      <c r="A1603" s="64" t="s">
        <v>1491</v>
      </c>
      <c r="B1603" s="64" t="s">
        <v>1362</v>
      </c>
      <c r="C1603" s="64" t="s">
        <v>1486</v>
      </c>
      <c r="D1603" s="64" t="s">
        <v>1490</v>
      </c>
      <c r="E1603" s="64">
        <v>27.402190000000001</v>
      </c>
      <c r="F1603" s="64">
        <v>10000</v>
      </c>
      <c r="G1603" s="64" t="s">
        <v>1170</v>
      </c>
    </row>
    <row r="1604" spans="1:7">
      <c r="A1604" s="64" t="s">
        <v>1493</v>
      </c>
      <c r="B1604" s="64" t="s">
        <v>1362</v>
      </c>
      <c r="C1604" s="64" t="s">
        <v>1486</v>
      </c>
      <c r="D1604" s="64" t="s">
        <v>1490</v>
      </c>
      <c r="E1604" s="64">
        <v>27.340630000000001</v>
      </c>
      <c r="F1604" s="64">
        <v>10000</v>
      </c>
      <c r="G1604" s="64" t="s">
        <v>1170</v>
      </c>
    </row>
    <row r="1605" spans="1:7">
      <c r="A1605" s="64" t="s">
        <v>1494</v>
      </c>
      <c r="B1605" s="64" t="s">
        <v>1362</v>
      </c>
      <c r="C1605" s="64" t="s">
        <v>1486</v>
      </c>
      <c r="D1605" s="64" t="s">
        <v>1492</v>
      </c>
      <c r="E1605" s="64">
        <v>22.18731</v>
      </c>
      <c r="F1605" s="231">
        <v>100000</v>
      </c>
      <c r="G1605" s="64" t="s">
        <v>1170</v>
      </c>
    </row>
    <row r="1606" spans="1:7">
      <c r="A1606" s="64" t="s">
        <v>1383</v>
      </c>
      <c r="B1606" s="64" t="s">
        <v>1362</v>
      </c>
      <c r="C1606" s="64" t="s">
        <v>1486</v>
      </c>
      <c r="D1606" s="64" t="s">
        <v>1492</v>
      </c>
      <c r="E1606" s="64">
        <v>22.147069999999999</v>
      </c>
      <c r="F1606" s="231">
        <v>100000</v>
      </c>
      <c r="G1606" s="64" t="s">
        <v>1170</v>
      </c>
    </row>
    <row r="1607" spans="1:7">
      <c r="A1607" s="64" t="s">
        <v>1361</v>
      </c>
      <c r="B1607" s="64" t="s">
        <v>1362</v>
      </c>
      <c r="C1607" s="64" t="s">
        <v>1363</v>
      </c>
      <c r="D1607" s="64" t="s">
        <v>1482</v>
      </c>
      <c r="E1607" s="64" t="s">
        <v>311</v>
      </c>
      <c r="F1607" s="64" t="s">
        <v>311</v>
      </c>
      <c r="G1607" s="64" t="s">
        <v>1168</v>
      </c>
    </row>
    <row r="1608" spans="1:7">
      <c r="A1608" s="64" t="s">
        <v>1366</v>
      </c>
      <c r="B1608" s="64" t="s">
        <v>1362</v>
      </c>
      <c r="C1608" s="64" t="s">
        <v>1363</v>
      </c>
      <c r="D1608" s="64" t="s">
        <v>1482</v>
      </c>
      <c r="E1608" s="64" t="s">
        <v>311</v>
      </c>
      <c r="F1608" s="64" t="s">
        <v>311</v>
      </c>
      <c r="G1608" s="64" t="s">
        <v>1168</v>
      </c>
    </row>
    <row r="1609" spans="1:7">
      <c r="A1609" s="64" t="s">
        <v>1367</v>
      </c>
      <c r="B1609" s="64" t="s">
        <v>1362</v>
      </c>
      <c r="C1609" s="64" t="s">
        <v>1363</v>
      </c>
      <c r="D1609" s="64" t="s">
        <v>1484</v>
      </c>
      <c r="E1609" s="64" t="s">
        <v>311</v>
      </c>
      <c r="F1609" s="64" t="s">
        <v>311</v>
      </c>
      <c r="G1609" s="64" t="s">
        <v>1168</v>
      </c>
    </row>
    <row r="1610" spans="1:7">
      <c r="A1610" s="64" t="s">
        <v>1369</v>
      </c>
      <c r="B1610" s="64" t="s">
        <v>1362</v>
      </c>
      <c r="C1610" s="64" t="s">
        <v>1363</v>
      </c>
      <c r="D1610" s="64" t="s">
        <v>1484</v>
      </c>
      <c r="E1610" s="64" t="s">
        <v>311</v>
      </c>
      <c r="F1610" s="64" t="s">
        <v>311</v>
      </c>
      <c r="G1610" s="64" t="s">
        <v>1168</v>
      </c>
    </row>
    <row r="1611" spans="1:7">
      <c r="A1611" s="64" t="s">
        <v>1485</v>
      </c>
      <c r="B1611" s="64" t="s">
        <v>1362</v>
      </c>
      <c r="C1611" s="64" t="s">
        <v>1486</v>
      </c>
      <c r="D1611" s="64" t="s">
        <v>1492</v>
      </c>
      <c r="E1611" s="64">
        <v>21.398669999999999</v>
      </c>
      <c r="F1611" s="231">
        <v>100000</v>
      </c>
      <c r="G1611" s="64" t="s">
        <v>1168</v>
      </c>
    </row>
    <row r="1612" spans="1:7">
      <c r="A1612" s="64" t="s">
        <v>1488</v>
      </c>
      <c r="B1612" s="64" t="s">
        <v>1362</v>
      </c>
      <c r="C1612" s="64" t="s">
        <v>1486</v>
      </c>
      <c r="D1612" s="64" t="s">
        <v>1492</v>
      </c>
      <c r="E1612" s="64">
        <v>21.312259999999998</v>
      </c>
      <c r="F1612" s="231">
        <v>100000</v>
      </c>
      <c r="G1612" s="64" t="s">
        <v>1168</v>
      </c>
    </row>
    <row r="1613" spans="1:7">
      <c r="A1613" s="64" t="s">
        <v>1460</v>
      </c>
      <c r="B1613" s="64" t="s">
        <v>1362</v>
      </c>
      <c r="C1613" s="64" t="s">
        <v>1486</v>
      </c>
      <c r="D1613" s="64" t="s">
        <v>1490</v>
      </c>
      <c r="E1613" s="64">
        <v>26.28275</v>
      </c>
      <c r="F1613" s="64">
        <v>10000</v>
      </c>
      <c r="G1613" s="64" t="s">
        <v>1168</v>
      </c>
    </row>
    <row r="1614" spans="1:7">
      <c r="A1614" s="64" t="s">
        <v>1462</v>
      </c>
      <c r="B1614" s="64" t="s">
        <v>1362</v>
      </c>
      <c r="C1614" s="64" t="s">
        <v>1486</v>
      </c>
      <c r="D1614" s="64" t="s">
        <v>1490</v>
      </c>
      <c r="E1614" s="64">
        <v>26.366129999999998</v>
      </c>
      <c r="F1614" s="64">
        <v>10000</v>
      </c>
      <c r="G1614" s="64" t="s">
        <v>1168</v>
      </c>
    </row>
    <row r="1615" spans="1:7">
      <c r="A1615" s="64" t="s">
        <v>1471</v>
      </c>
      <c r="B1615" s="64" t="s">
        <v>1362</v>
      </c>
      <c r="C1615" s="64" t="s">
        <v>1486</v>
      </c>
      <c r="D1615" s="64" t="s">
        <v>1489</v>
      </c>
      <c r="E1615" s="64">
        <v>31.024090000000001</v>
      </c>
      <c r="F1615" s="64">
        <v>1000</v>
      </c>
      <c r="G1615" s="64" t="s">
        <v>1168</v>
      </c>
    </row>
    <row r="1616" spans="1:7">
      <c r="A1616" s="64" t="s">
        <v>1473</v>
      </c>
      <c r="B1616" s="64" t="s">
        <v>1362</v>
      </c>
      <c r="C1616" s="64" t="s">
        <v>1486</v>
      </c>
      <c r="D1616" s="64" t="s">
        <v>1489</v>
      </c>
      <c r="E1616" s="64">
        <v>31.239470000000001</v>
      </c>
      <c r="F1616" s="64">
        <v>1000</v>
      </c>
      <c r="G1616" s="64" t="s">
        <v>1168</v>
      </c>
    </row>
    <row r="1617" spans="1:7">
      <c r="A1617" s="64" t="s">
        <v>1491</v>
      </c>
      <c r="B1617" s="64" t="s">
        <v>1362</v>
      </c>
      <c r="C1617" s="64" t="s">
        <v>1486</v>
      </c>
      <c r="D1617" s="64" t="s">
        <v>1487</v>
      </c>
      <c r="E1617" s="64">
        <v>36.078209999999999</v>
      </c>
      <c r="F1617" s="64">
        <v>100</v>
      </c>
      <c r="G1617" s="64" t="s">
        <v>1168</v>
      </c>
    </row>
    <row r="1618" spans="1:7">
      <c r="A1618" s="64" t="s">
        <v>1493</v>
      </c>
      <c r="B1618" s="64" t="s">
        <v>1362</v>
      </c>
      <c r="C1618" s="64" t="s">
        <v>1486</v>
      </c>
      <c r="D1618" s="64" t="s">
        <v>1487</v>
      </c>
      <c r="E1618" s="64">
        <v>35.169640000000001</v>
      </c>
      <c r="F1618" s="64">
        <v>100</v>
      </c>
      <c r="G1618" s="64" t="s">
        <v>1168</v>
      </c>
    </row>
    <row r="1619" spans="1:7">
      <c r="A1619" s="64" t="s">
        <v>1494</v>
      </c>
      <c r="B1619" s="64" t="s">
        <v>1362</v>
      </c>
      <c r="C1619" s="64" t="s">
        <v>1486</v>
      </c>
      <c r="D1619" s="64" t="s">
        <v>1653</v>
      </c>
      <c r="E1619" s="64">
        <v>36.59187</v>
      </c>
      <c r="F1619" s="64">
        <v>10</v>
      </c>
      <c r="G1619" s="64" t="s">
        <v>1168</v>
      </c>
    </row>
    <row r="1620" spans="1:7">
      <c r="A1620" s="64" t="s">
        <v>1383</v>
      </c>
      <c r="B1620" s="64" t="s">
        <v>1362</v>
      </c>
      <c r="C1620" s="64" t="s">
        <v>1486</v>
      </c>
      <c r="D1620" s="64" t="s">
        <v>1653</v>
      </c>
      <c r="E1620" s="64" t="s">
        <v>311</v>
      </c>
      <c r="F1620" s="64">
        <v>10</v>
      </c>
      <c r="G1620" s="64" t="s">
        <v>1168</v>
      </c>
    </row>
    <row r="1621" spans="1:7">
      <c r="A1621" s="64" t="s">
        <v>1361</v>
      </c>
      <c r="B1621" s="64" t="s">
        <v>1362</v>
      </c>
      <c r="C1621" s="64" t="s">
        <v>1363</v>
      </c>
      <c r="D1621" s="64" t="s">
        <v>1482</v>
      </c>
      <c r="E1621" s="64" t="s">
        <v>311</v>
      </c>
      <c r="F1621" s="64" t="s">
        <v>311</v>
      </c>
      <c r="G1621" s="64" t="s">
        <v>371</v>
      </c>
    </row>
    <row r="1622" spans="1:7">
      <c r="A1622" s="64" t="s">
        <v>1366</v>
      </c>
      <c r="B1622" s="64" t="s">
        <v>1362</v>
      </c>
      <c r="C1622" s="64" t="s">
        <v>1363</v>
      </c>
      <c r="D1622" s="64" t="s">
        <v>1482</v>
      </c>
      <c r="E1622" s="64" t="s">
        <v>311</v>
      </c>
      <c r="F1622" s="64" t="s">
        <v>311</v>
      </c>
      <c r="G1622" s="64" t="s">
        <v>371</v>
      </c>
    </row>
    <row r="1623" spans="1:7">
      <c r="A1623" s="64" t="s">
        <v>1367</v>
      </c>
      <c r="B1623" s="64" t="s">
        <v>1362</v>
      </c>
      <c r="C1623" s="64" t="s">
        <v>1363</v>
      </c>
      <c r="D1623" s="64" t="s">
        <v>1484</v>
      </c>
      <c r="E1623" s="64" t="s">
        <v>311</v>
      </c>
      <c r="F1623" s="64" t="s">
        <v>311</v>
      </c>
      <c r="G1623" s="64" t="s">
        <v>371</v>
      </c>
    </row>
    <row r="1624" spans="1:7">
      <c r="A1624" s="64" t="s">
        <v>1369</v>
      </c>
      <c r="B1624" s="64" t="s">
        <v>1362</v>
      </c>
      <c r="C1624" s="64" t="s">
        <v>1363</v>
      </c>
      <c r="D1624" s="64" t="s">
        <v>1484</v>
      </c>
      <c r="E1624" s="64">
        <v>4.5217109999999998</v>
      </c>
      <c r="F1624" s="231">
        <v>2080000000</v>
      </c>
      <c r="G1624" s="64" t="s">
        <v>371</v>
      </c>
    </row>
    <row r="1625" spans="1:7">
      <c r="A1625" s="64" t="s">
        <v>1460</v>
      </c>
      <c r="B1625" s="64" t="s">
        <v>1362</v>
      </c>
      <c r="C1625" s="64" t="s">
        <v>1486</v>
      </c>
      <c r="D1625" s="64" t="s">
        <v>66</v>
      </c>
      <c r="E1625" s="64">
        <v>20.857669999999999</v>
      </c>
      <c r="F1625" s="231">
        <v>100000</v>
      </c>
      <c r="G1625" s="64" t="s">
        <v>371</v>
      </c>
    </row>
    <row r="1626" spans="1:7">
      <c r="A1626" s="64" t="s">
        <v>1462</v>
      </c>
      <c r="B1626" s="64" t="s">
        <v>1362</v>
      </c>
      <c r="C1626" s="64" t="s">
        <v>1486</v>
      </c>
      <c r="D1626" s="64" t="s">
        <v>66</v>
      </c>
      <c r="E1626" s="64">
        <v>21.123380000000001</v>
      </c>
      <c r="F1626" s="231">
        <v>100000</v>
      </c>
      <c r="G1626" s="64" t="s">
        <v>371</v>
      </c>
    </row>
    <row r="1627" spans="1:7">
      <c r="A1627" s="64" t="s">
        <v>1378</v>
      </c>
      <c r="B1627" s="64" t="s">
        <v>1362</v>
      </c>
      <c r="C1627" s="64" t="s">
        <v>1486</v>
      </c>
      <c r="D1627" s="64" t="s">
        <v>1533</v>
      </c>
      <c r="E1627" s="64">
        <v>25.731860000000001</v>
      </c>
      <c r="F1627" s="64">
        <v>10000</v>
      </c>
      <c r="G1627" s="64" t="s">
        <v>371</v>
      </c>
    </row>
    <row r="1628" spans="1:7">
      <c r="A1628" s="64" t="s">
        <v>1380</v>
      </c>
      <c r="B1628" s="64" t="s">
        <v>1362</v>
      </c>
      <c r="C1628" s="64" t="s">
        <v>1486</v>
      </c>
      <c r="D1628" s="64" t="s">
        <v>1533</v>
      </c>
      <c r="E1628" s="64">
        <v>25.412859999999998</v>
      </c>
      <c r="F1628" s="64">
        <v>10000</v>
      </c>
      <c r="G1628" s="64" t="s">
        <v>371</v>
      </c>
    </row>
    <row r="1629" spans="1:7">
      <c r="A1629" s="64" t="s">
        <v>1471</v>
      </c>
      <c r="B1629" s="64" t="s">
        <v>1362</v>
      </c>
      <c r="C1629" s="64" t="s">
        <v>1486</v>
      </c>
      <c r="D1629" s="64" t="s">
        <v>1534</v>
      </c>
      <c r="E1629" s="64">
        <v>29.116340000000001</v>
      </c>
      <c r="F1629" s="64">
        <v>1000</v>
      </c>
      <c r="G1629" s="64" t="s">
        <v>371</v>
      </c>
    </row>
    <row r="1630" spans="1:7">
      <c r="A1630" s="64" t="s">
        <v>1473</v>
      </c>
      <c r="B1630" s="64" t="s">
        <v>1362</v>
      </c>
      <c r="C1630" s="64" t="s">
        <v>1486</v>
      </c>
      <c r="D1630" s="64" t="s">
        <v>1534</v>
      </c>
      <c r="E1630" s="64">
        <v>29.18422</v>
      </c>
      <c r="F1630" s="64">
        <v>1000</v>
      </c>
      <c r="G1630" s="64" t="s">
        <v>371</v>
      </c>
    </row>
    <row r="1631" spans="1:7">
      <c r="A1631" s="64" t="s">
        <v>1384</v>
      </c>
      <c r="B1631" s="64" t="s">
        <v>1362</v>
      </c>
      <c r="C1631" s="64" t="s">
        <v>1486</v>
      </c>
      <c r="D1631" s="64" t="s">
        <v>1658</v>
      </c>
      <c r="E1631" s="64">
        <v>35.814689999999999</v>
      </c>
      <c r="F1631" s="64">
        <v>100</v>
      </c>
      <c r="G1631" s="64" t="s">
        <v>371</v>
      </c>
    </row>
    <row r="1632" spans="1:7">
      <c r="A1632" s="64" t="s">
        <v>1385</v>
      </c>
      <c r="B1632" s="64" t="s">
        <v>1362</v>
      </c>
      <c r="C1632" s="64" t="s">
        <v>1486</v>
      </c>
      <c r="D1632" s="64" t="s">
        <v>1658</v>
      </c>
      <c r="E1632" s="64">
        <v>35.043950000000002</v>
      </c>
      <c r="F1632" s="64">
        <v>100</v>
      </c>
      <c r="G1632" s="64" t="s">
        <v>371</v>
      </c>
    </row>
    <row r="1633" spans="1:7">
      <c r="A1633" s="64" t="s">
        <v>1491</v>
      </c>
      <c r="B1633" s="64" t="s">
        <v>1362</v>
      </c>
      <c r="C1633" s="64" t="s">
        <v>1486</v>
      </c>
      <c r="D1633" s="64" t="s">
        <v>1659</v>
      </c>
      <c r="E1633" s="64">
        <v>35.23715</v>
      </c>
      <c r="F1633" s="64">
        <v>10</v>
      </c>
      <c r="G1633" s="64" t="s">
        <v>371</v>
      </c>
    </row>
    <row r="1634" spans="1:7">
      <c r="A1634" s="64" t="s">
        <v>1493</v>
      </c>
      <c r="B1634" s="64" t="s">
        <v>1362</v>
      </c>
      <c r="C1634" s="64" t="s">
        <v>1486</v>
      </c>
      <c r="D1634" s="64" t="s">
        <v>1659</v>
      </c>
      <c r="E1634" s="64">
        <v>36.218589999999999</v>
      </c>
      <c r="F1634" s="64">
        <v>10</v>
      </c>
      <c r="G1634" s="64" t="s">
        <v>371</v>
      </c>
    </row>
    <row r="1635" spans="1:7">
      <c r="A1635" s="64" t="s">
        <v>1361</v>
      </c>
      <c r="B1635" s="64" t="s">
        <v>1362</v>
      </c>
      <c r="C1635" s="64" t="s">
        <v>1363</v>
      </c>
      <c r="D1635" s="64"/>
      <c r="E1635" s="64" t="s">
        <v>311</v>
      </c>
      <c r="F1635" s="64" t="s">
        <v>311</v>
      </c>
      <c r="G1635" s="64" t="s">
        <v>375</v>
      </c>
    </row>
    <row r="1636" spans="1:7">
      <c r="A1636" s="64" t="s">
        <v>1366</v>
      </c>
      <c r="B1636" s="64" t="s">
        <v>1362</v>
      </c>
      <c r="C1636" s="64" t="s">
        <v>1363</v>
      </c>
      <c r="D1636" s="64"/>
      <c r="E1636" s="64" t="s">
        <v>311</v>
      </c>
      <c r="F1636" s="64" t="s">
        <v>311</v>
      </c>
      <c r="G1636" s="64" t="s">
        <v>375</v>
      </c>
    </row>
    <row r="1637" spans="1:7">
      <c r="A1637" s="64" t="s">
        <v>1367</v>
      </c>
      <c r="B1637" s="64" t="s">
        <v>1362</v>
      </c>
      <c r="C1637" s="64" t="s">
        <v>1363</v>
      </c>
      <c r="D1637" s="64"/>
      <c r="E1637" s="64" t="s">
        <v>311</v>
      </c>
      <c r="F1637" s="64" t="s">
        <v>311</v>
      </c>
      <c r="G1637" s="64" t="s">
        <v>375</v>
      </c>
    </row>
    <row r="1638" spans="1:7">
      <c r="A1638" s="64" t="s">
        <v>1369</v>
      </c>
      <c r="B1638" s="64" t="s">
        <v>1362</v>
      </c>
      <c r="C1638" s="64" t="s">
        <v>1363</v>
      </c>
      <c r="D1638" s="64"/>
      <c r="E1638" s="64" t="s">
        <v>311</v>
      </c>
      <c r="F1638" s="64" t="s">
        <v>311</v>
      </c>
      <c r="G1638" s="64" t="s">
        <v>375</v>
      </c>
    </row>
    <row r="1639" spans="1:7">
      <c r="A1639" s="64" t="s">
        <v>1361</v>
      </c>
      <c r="B1639" s="64" t="s">
        <v>1362</v>
      </c>
      <c r="C1639" s="64" t="s">
        <v>1363</v>
      </c>
      <c r="D1639" s="64" t="s">
        <v>1704</v>
      </c>
      <c r="E1639" s="64" t="s">
        <v>311</v>
      </c>
      <c r="F1639" s="64" t="s">
        <v>311</v>
      </c>
      <c r="G1639" s="64" t="s">
        <v>1705</v>
      </c>
    </row>
    <row r="1640" spans="1:7">
      <c r="A1640" s="64" t="s">
        <v>1366</v>
      </c>
      <c r="B1640" s="64" t="s">
        <v>1362</v>
      </c>
      <c r="C1640" s="64" t="s">
        <v>1363</v>
      </c>
      <c r="D1640" s="64" t="s">
        <v>1704</v>
      </c>
      <c r="E1640" s="64" t="s">
        <v>311</v>
      </c>
      <c r="F1640" s="64" t="s">
        <v>311</v>
      </c>
      <c r="G1640" s="64" t="s">
        <v>1705</v>
      </c>
    </row>
    <row r="1641" spans="1:7">
      <c r="A1641" s="64" t="s">
        <v>1367</v>
      </c>
      <c r="B1641" s="64" t="s">
        <v>1362</v>
      </c>
      <c r="C1641" s="64" t="s">
        <v>1363</v>
      </c>
      <c r="D1641" s="64" t="s">
        <v>1706</v>
      </c>
      <c r="E1641" s="64" t="s">
        <v>311</v>
      </c>
      <c r="F1641" s="64" t="s">
        <v>311</v>
      </c>
      <c r="G1641" s="64" t="s">
        <v>1705</v>
      </c>
    </row>
    <row r="1642" spans="1:7">
      <c r="A1642" s="64" t="s">
        <v>1369</v>
      </c>
      <c r="B1642" s="64" t="s">
        <v>1362</v>
      </c>
      <c r="C1642" s="64" t="s">
        <v>1363</v>
      </c>
      <c r="D1642" s="64" t="s">
        <v>1706</v>
      </c>
      <c r="E1642" s="64" t="s">
        <v>311</v>
      </c>
      <c r="F1642" s="64" t="s">
        <v>311</v>
      </c>
      <c r="G1642" s="64" t="s">
        <v>1705</v>
      </c>
    </row>
    <row r="1643" spans="1:7">
      <c r="A1643" s="64" t="s">
        <v>1361</v>
      </c>
      <c r="B1643" s="64" t="s">
        <v>1362</v>
      </c>
      <c r="C1643" s="64" t="s">
        <v>1363</v>
      </c>
      <c r="D1643" s="64" t="s">
        <v>1707</v>
      </c>
      <c r="E1643" s="64" t="s">
        <v>311</v>
      </c>
      <c r="F1643" s="64" t="s">
        <v>311</v>
      </c>
      <c r="G1643" s="64" t="s">
        <v>425</v>
      </c>
    </row>
    <row r="1644" spans="1:7">
      <c r="A1644" s="64" t="s">
        <v>1366</v>
      </c>
      <c r="B1644" s="64" t="s">
        <v>1362</v>
      </c>
      <c r="C1644" s="64" t="s">
        <v>1363</v>
      </c>
      <c r="D1644" s="64" t="s">
        <v>1707</v>
      </c>
      <c r="E1644" s="64" t="s">
        <v>311</v>
      </c>
      <c r="F1644" s="64" t="s">
        <v>311</v>
      </c>
      <c r="G1644" s="64" t="s">
        <v>425</v>
      </c>
    </row>
    <row r="1645" spans="1:7">
      <c r="A1645" s="64" t="s">
        <v>1367</v>
      </c>
      <c r="B1645" s="64" t="s">
        <v>1362</v>
      </c>
      <c r="C1645" s="64" t="s">
        <v>1363</v>
      </c>
      <c r="D1645" s="64" t="s">
        <v>1397</v>
      </c>
      <c r="E1645" s="64" t="s">
        <v>311</v>
      </c>
      <c r="F1645" s="64" t="s">
        <v>311</v>
      </c>
      <c r="G1645" s="64" t="s">
        <v>425</v>
      </c>
    </row>
    <row r="1646" spans="1:7">
      <c r="A1646" s="64" t="s">
        <v>1369</v>
      </c>
      <c r="B1646" s="64" t="s">
        <v>1362</v>
      </c>
      <c r="C1646" s="64" t="s">
        <v>1363</v>
      </c>
      <c r="D1646" s="64" t="s">
        <v>1397</v>
      </c>
      <c r="E1646" s="64" t="s">
        <v>311</v>
      </c>
      <c r="F1646" s="64" t="s">
        <v>311</v>
      </c>
      <c r="G1646" s="64" t="s">
        <v>425</v>
      </c>
    </row>
    <row r="1647" spans="1:7">
      <c r="A1647" s="64" t="s">
        <v>1485</v>
      </c>
      <c r="B1647" s="64" t="s">
        <v>1362</v>
      </c>
      <c r="C1647" s="64" t="s">
        <v>1486</v>
      </c>
      <c r="D1647" s="64" t="s">
        <v>1653</v>
      </c>
      <c r="E1647" s="64">
        <v>37.72654</v>
      </c>
      <c r="F1647" s="64">
        <v>10</v>
      </c>
      <c r="G1647" s="64" t="s">
        <v>425</v>
      </c>
    </row>
    <row r="1648" spans="1:7">
      <c r="A1648" s="64" t="s">
        <v>1488</v>
      </c>
      <c r="B1648" s="64" t="s">
        <v>1362</v>
      </c>
      <c r="C1648" s="64" t="s">
        <v>1486</v>
      </c>
      <c r="D1648" s="64" t="s">
        <v>1653</v>
      </c>
      <c r="E1648" s="64">
        <v>35.572499999999998</v>
      </c>
      <c r="F1648" s="64">
        <v>10</v>
      </c>
      <c r="G1648" s="64" t="s">
        <v>425</v>
      </c>
    </row>
    <row r="1649" spans="1:7">
      <c r="A1649" s="64" t="s">
        <v>1460</v>
      </c>
      <c r="B1649" s="64" t="s">
        <v>1362</v>
      </c>
      <c r="C1649" s="64" t="s">
        <v>1486</v>
      </c>
      <c r="D1649" s="64" t="s">
        <v>1487</v>
      </c>
      <c r="E1649" s="64">
        <v>35.281730000000003</v>
      </c>
      <c r="F1649" s="64">
        <v>100</v>
      </c>
      <c r="G1649" s="64" t="s">
        <v>425</v>
      </c>
    </row>
    <row r="1650" spans="1:7">
      <c r="A1650" s="64" t="s">
        <v>1462</v>
      </c>
      <c r="B1650" s="64" t="s">
        <v>1362</v>
      </c>
      <c r="C1650" s="64" t="s">
        <v>1486</v>
      </c>
      <c r="D1650" s="64" t="s">
        <v>1487</v>
      </c>
      <c r="E1650" s="64">
        <v>34.72428</v>
      </c>
      <c r="F1650" s="64">
        <v>100</v>
      </c>
      <c r="G1650" s="64" t="s">
        <v>425</v>
      </c>
    </row>
    <row r="1651" spans="1:7">
      <c r="A1651" s="64" t="s">
        <v>1471</v>
      </c>
      <c r="B1651" s="64" t="s">
        <v>1362</v>
      </c>
      <c r="C1651" s="64" t="s">
        <v>1486</v>
      </c>
      <c r="D1651" s="64" t="s">
        <v>1489</v>
      </c>
      <c r="E1651" s="64">
        <v>31.144970000000001</v>
      </c>
      <c r="F1651" s="64">
        <v>1000</v>
      </c>
      <c r="G1651" s="64" t="s">
        <v>425</v>
      </c>
    </row>
    <row r="1652" spans="1:7">
      <c r="A1652" s="64" t="s">
        <v>1473</v>
      </c>
      <c r="B1652" s="64" t="s">
        <v>1362</v>
      </c>
      <c r="C1652" s="64" t="s">
        <v>1486</v>
      </c>
      <c r="D1652" s="64" t="s">
        <v>1489</v>
      </c>
      <c r="E1652" s="64">
        <v>31.256260000000001</v>
      </c>
      <c r="F1652" s="64">
        <v>1000</v>
      </c>
      <c r="G1652" s="64" t="s">
        <v>425</v>
      </c>
    </row>
    <row r="1653" spans="1:7">
      <c r="A1653" s="64" t="s">
        <v>1491</v>
      </c>
      <c r="B1653" s="64" t="s">
        <v>1362</v>
      </c>
      <c r="C1653" s="64" t="s">
        <v>1486</v>
      </c>
      <c r="D1653" s="64" t="s">
        <v>1490</v>
      </c>
      <c r="E1653" s="64">
        <v>28.704560000000001</v>
      </c>
      <c r="F1653" s="64">
        <v>10000</v>
      </c>
      <c r="G1653" s="64" t="s">
        <v>425</v>
      </c>
    </row>
    <row r="1654" spans="1:7">
      <c r="A1654" s="64" t="s">
        <v>1493</v>
      </c>
      <c r="B1654" s="64" t="s">
        <v>1362</v>
      </c>
      <c r="C1654" s="64" t="s">
        <v>1486</v>
      </c>
      <c r="D1654" s="64" t="s">
        <v>1490</v>
      </c>
      <c r="E1654" s="64">
        <v>28.430879999999998</v>
      </c>
      <c r="F1654" s="64">
        <v>10000</v>
      </c>
      <c r="G1654" s="64" t="s">
        <v>425</v>
      </c>
    </row>
    <row r="1655" spans="1:7">
      <c r="A1655" s="64" t="s">
        <v>1494</v>
      </c>
      <c r="B1655" s="64" t="s">
        <v>1362</v>
      </c>
      <c r="C1655" s="64" t="s">
        <v>1486</v>
      </c>
      <c r="D1655" s="64" t="s">
        <v>1492</v>
      </c>
      <c r="E1655" s="64">
        <v>21.811620000000001</v>
      </c>
      <c r="F1655" s="231">
        <v>100000</v>
      </c>
      <c r="G1655" s="64" t="s">
        <v>425</v>
      </c>
    </row>
    <row r="1656" spans="1:7">
      <c r="A1656" s="64" t="s">
        <v>1383</v>
      </c>
      <c r="B1656" s="64" t="s">
        <v>1362</v>
      </c>
      <c r="C1656" s="64" t="s">
        <v>1486</v>
      </c>
      <c r="D1656" s="64" t="s">
        <v>1492</v>
      </c>
      <c r="E1656" s="64">
        <v>21.73987</v>
      </c>
      <c r="F1656" s="231">
        <v>100000</v>
      </c>
      <c r="G1656" s="64" t="s">
        <v>425</v>
      </c>
    </row>
    <row r="1657" spans="1:7">
      <c r="A1657" s="64" t="s">
        <v>1361</v>
      </c>
      <c r="B1657" s="64" t="s">
        <v>1362</v>
      </c>
      <c r="C1657" s="64" t="s">
        <v>1363</v>
      </c>
      <c r="D1657" s="64" t="s">
        <v>1688</v>
      </c>
      <c r="E1657" s="64" t="s">
        <v>311</v>
      </c>
      <c r="F1657" s="64" t="s">
        <v>311</v>
      </c>
      <c r="G1657" s="64" t="s">
        <v>417</v>
      </c>
    </row>
    <row r="1658" spans="1:7">
      <c r="A1658" s="64" t="s">
        <v>1366</v>
      </c>
      <c r="B1658" s="64" t="s">
        <v>1362</v>
      </c>
      <c r="C1658" s="64" t="s">
        <v>1363</v>
      </c>
      <c r="D1658" s="64" t="s">
        <v>1688</v>
      </c>
      <c r="E1658" s="64" t="s">
        <v>311</v>
      </c>
      <c r="F1658" s="64" t="s">
        <v>311</v>
      </c>
      <c r="G1658" s="64" t="s">
        <v>417</v>
      </c>
    </row>
    <row r="1659" spans="1:7">
      <c r="A1659" s="64" t="s">
        <v>1367</v>
      </c>
      <c r="B1659" s="64" t="s">
        <v>1362</v>
      </c>
      <c r="C1659" s="64" t="s">
        <v>1363</v>
      </c>
      <c r="D1659" s="64" t="s">
        <v>1689</v>
      </c>
      <c r="E1659" s="64" t="s">
        <v>311</v>
      </c>
      <c r="F1659" s="64" t="s">
        <v>311</v>
      </c>
      <c r="G1659" s="64" t="s">
        <v>417</v>
      </c>
    </row>
    <row r="1660" spans="1:7">
      <c r="A1660" s="64" t="s">
        <v>1369</v>
      </c>
      <c r="B1660" s="64" t="s">
        <v>1362</v>
      </c>
      <c r="C1660" s="64" t="s">
        <v>1363</v>
      </c>
      <c r="D1660" s="64" t="s">
        <v>1689</v>
      </c>
      <c r="E1660" s="64" t="s">
        <v>311</v>
      </c>
      <c r="F1660" s="64" t="s">
        <v>311</v>
      </c>
      <c r="G1660" s="64" t="s">
        <v>417</v>
      </c>
    </row>
    <row r="1661" spans="1:7">
      <c r="A1661" s="64" t="s">
        <v>1398</v>
      </c>
      <c r="B1661" s="64" t="s">
        <v>1362</v>
      </c>
      <c r="C1661" s="64" t="s">
        <v>1363</v>
      </c>
      <c r="D1661" s="64" t="s">
        <v>1676</v>
      </c>
      <c r="E1661" s="64" t="s">
        <v>311</v>
      </c>
      <c r="F1661" s="64" t="s">
        <v>311</v>
      </c>
      <c r="G1661" s="64" t="s">
        <v>417</v>
      </c>
    </row>
    <row r="1662" spans="1:7">
      <c r="A1662" s="64" t="s">
        <v>1400</v>
      </c>
      <c r="B1662" s="64" t="s">
        <v>1362</v>
      </c>
      <c r="C1662" s="64" t="s">
        <v>1363</v>
      </c>
      <c r="D1662" s="64" t="s">
        <v>1676</v>
      </c>
      <c r="E1662" s="64" t="s">
        <v>311</v>
      </c>
      <c r="F1662" s="64" t="s">
        <v>311</v>
      </c>
      <c r="G1662" s="64" t="s">
        <v>417</v>
      </c>
    </row>
    <row r="1663" spans="1:7">
      <c r="A1663" s="64" t="s">
        <v>1401</v>
      </c>
      <c r="B1663" s="64" t="s">
        <v>1362</v>
      </c>
      <c r="C1663" s="64" t="s">
        <v>1363</v>
      </c>
      <c r="D1663" s="64" t="s">
        <v>1677</v>
      </c>
      <c r="E1663" s="64" t="s">
        <v>311</v>
      </c>
      <c r="F1663" s="64" t="s">
        <v>311</v>
      </c>
      <c r="G1663" s="64" t="s">
        <v>417</v>
      </c>
    </row>
    <row r="1664" spans="1:7">
      <c r="A1664" s="64" t="s">
        <v>1403</v>
      </c>
      <c r="B1664" s="64" t="s">
        <v>1362</v>
      </c>
      <c r="C1664" s="64" t="s">
        <v>1363</v>
      </c>
      <c r="D1664" s="64" t="s">
        <v>1677</v>
      </c>
      <c r="E1664" s="64" t="s">
        <v>311</v>
      </c>
      <c r="F1664" s="64" t="s">
        <v>311</v>
      </c>
      <c r="G1664" s="64" t="s">
        <v>417</v>
      </c>
    </row>
    <row r="1665" spans="1:7">
      <c r="A1665" s="64" t="s">
        <v>1494</v>
      </c>
      <c r="B1665" s="64" t="s">
        <v>1362</v>
      </c>
      <c r="C1665" s="64" t="s">
        <v>1371</v>
      </c>
      <c r="D1665" s="64" t="s">
        <v>1708</v>
      </c>
      <c r="E1665" s="64">
        <v>21.101009999999999</v>
      </c>
      <c r="F1665" s="64" t="s">
        <v>311</v>
      </c>
      <c r="G1665" s="64" t="s">
        <v>417</v>
      </c>
    </row>
    <row r="1666" spans="1:7">
      <c r="A1666" s="64" t="s">
        <v>1383</v>
      </c>
      <c r="B1666" s="64" t="s">
        <v>1362</v>
      </c>
      <c r="C1666" s="64" t="s">
        <v>1371</v>
      </c>
      <c r="D1666" s="64" t="s">
        <v>1708</v>
      </c>
      <c r="E1666" s="64">
        <v>21.345089999999999</v>
      </c>
      <c r="F1666" s="64" t="s">
        <v>311</v>
      </c>
      <c r="G1666" s="64" t="s">
        <v>417</v>
      </c>
    </row>
    <row r="1667" spans="1:7">
      <c r="A1667" s="64" t="s">
        <v>1361</v>
      </c>
      <c r="B1667" s="64" t="s">
        <v>1362</v>
      </c>
      <c r="C1667" s="64" t="s">
        <v>1363</v>
      </c>
      <c r="D1667" s="64" t="s">
        <v>1482</v>
      </c>
      <c r="E1667" s="64" t="s">
        <v>311</v>
      </c>
      <c r="F1667" s="64" t="s">
        <v>311</v>
      </c>
      <c r="G1667" s="64" t="s">
        <v>1179</v>
      </c>
    </row>
    <row r="1668" spans="1:7">
      <c r="A1668" s="64" t="s">
        <v>1366</v>
      </c>
      <c r="B1668" s="64" t="s">
        <v>1362</v>
      </c>
      <c r="C1668" s="64" t="s">
        <v>1363</v>
      </c>
      <c r="D1668" s="64" t="s">
        <v>1482</v>
      </c>
      <c r="E1668" s="64" t="s">
        <v>311</v>
      </c>
      <c r="F1668" s="64" t="s">
        <v>311</v>
      </c>
      <c r="G1668" s="64" t="s">
        <v>1179</v>
      </c>
    </row>
    <row r="1669" spans="1:7">
      <c r="A1669" s="64" t="s">
        <v>1367</v>
      </c>
      <c r="B1669" s="64" t="s">
        <v>1362</v>
      </c>
      <c r="C1669" s="64" t="s">
        <v>1363</v>
      </c>
      <c r="D1669" s="64" t="s">
        <v>1484</v>
      </c>
      <c r="E1669" s="64" t="s">
        <v>311</v>
      </c>
      <c r="F1669" s="64" t="s">
        <v>311</v>
      </c>
      <c r="G1669" s="64" t="s">
        <v>1179</v>
      </c>
    </row>
    <row r="1670" spans="1:7">
      <c r="A1670" s="64" t="s">
        <v>1369</v>
      </c>
      <c r="B1670" s="64" t="s">
        <v>1362</v>
      </c>
      <c r="C1670" s="64" t="s">
        <v>1363</v>
      </c>
      <c r="D1670" s="64" t="s">
        <v>1484</v>
      </c>
      <c r="E1670" s="64" t="s">
        <v>311</v>
      </c>
      <c r="F1670" s="64" t="s">
        <v>311</v>
      </c>
      <c r="G1670" s="64" t="s">
        <v>1179</v>
      </c>
    </row>
    <row r="1671" spans="1:7">
      <c r="A1671" s="64" t="s">
        <v>1378</v>
      </c>
      <c r="B1671" s="64" t="s">
        <v>1362</v>
      </c>
      <c r="C1671" s="64" t="s">
        <v>1486</v>
      </c>
      <c r="D1671" s="64" t="s">
        <v>1492</v>
      </c>
      <c r="E1671" s="64">
        <v>25.115829999999999</v>
      </c>
      <c r="F1671" s="231">
        <v>100000</v>
      </c>
      <c r="G1671" s="64" t="s">
        <v>1179</v>
      </c>
    </row>
    <row r="1672" spans="1:7">
      <c r="A1672" s="64" t="s">
        <v>1380</v>
      </c>
      <c r="B1672" s="64" t="s">
        <v>1362</v>
      </c>
      <c r="C1672" s="64" t="s">
        <v>1486</v>
      </c>
      <c r="D1672" s="64" t="s">
        <v>1492</v>
      </c>
      <c r="E1672" s="64">
        <v>24.18543</v>
      </c>
      <c r="F1672" s="231">
        <v>100000</v>
      </c>
      <c r="G1672" s="64" t="s">
        <v>1179</v>
      </c>
    </row>
    <row r="1673" spans="1:7">
      <c r="A1673" s="64" t="s">
        <v>1471</v>
      </c>
      <c r="B1673" s="64" t="s">
        <v>1362</v>
      </c>
      <c r="C1673" s="64" t="s">
        <v>1486</v>
      </c>
      <c r="D1673" s="64" t="s">
        <v>1490</v>
      </c>
      <c r="E1673" s="64">
        <v>31.815909999999999</v>
      </c>
      <c r="F1673" s="64">
        <v>10000</v>
      </c>
      <c r="G1673" s="64" t="s">
        <v>1179</v>
      </c>
    </row>
    <row r="1674" spans="1:7">
      <c r="A1674" s="64" t="s">
        <v>1473</v>
      </c>
      <c r="B1674" s="64" t="s">
        <v>1362</v>
      </c>
      <c r="C1674" s="64" t="s">
        <v>1486</v>
      </c>
      <c r="D1674" s="64" t="s">
        <v>1490</v>
      </c>
      <c r="E1674" s="64">
        <v>32.205649999999999</v>
      </c>
      <c r="F1674" s="64">
        <v>10000</v>
      </c>
      <c r="G1674" s="64" t="s">
        <v>1179</v>
      </c>
    </row>
    <row r="1675" spans="1:7">
      <c r="A1675" s="64" t="s">
        <v>1384</v>
      </c>
      <c r="B1675" s="64" t="s">
        <v>1362</v>
      </c>
      <c r="C1675" s="64" t="s">
        <v>1486</v>
      </c>
      <c r="D1675" s="64" t="s">
        <v>1489</v>
      </c>
      <c r="E1675" s="64">
        <v>33.514800000000001</v>
      </c>
      <c r="F1675" s="64">
        <v>1000</v>
      </c>
      <c r="G1675" s="64" t="s">
        <v>1179</v>
      </c>
    </row>
    <row r="1676" spans="1:7">
      <c r="A1676" s="64" t="s">
        <v>1385</v>
      </c>
      <c r="B1676" s="64" t="s">
        <v>1362</v>
      </c>
      <c r="C1676" s="64" t="s">
        <v>1486</v>
      </c>
      <c r="D1676" s="64" t="s">
        <v>1489</v>
      </c>
      <c r="E1676" s="64">
        <v>33.175130000000003</v>
      </c>
      <c r="F1676" s="64">
        <v>1000</v>
      </c>
      <c r="G1676" s="64" t="s">
        <v>1179</v>
      </c>
    </row>
    <row r="1677" spans="1:7">
      <c r="A1677" s="64" t="s">
        <v>1491</v>
      </c>
      <c r="B1677" s="64" t="s">
        <v>1362</v>
      </c>
      <c r="C1677" s="64" t="s">
        <v>1486</v>
      </c>
      <c r="D1677" s="64" t="s">
        <v>1487</v>
      </c>
      <c r="E1677" s="64">
        <v>37.076659999999997</v>
      </c>
      <c r="F1677" s="64">
        <v>100</v>
      </c>
      <c r="G1677" s="64" t="s">
        <v>1179</v>
      </c>
    </row>
    <row r="1678" spans="1:7">
      <c r="A1678" s="64" t="s">
        <v>1493</v>
      </c>
      <c r="B1678" s="64" t="s">
        <v>1362</v>
      </c>
      <c r="C1678" s="64" t="s">
        <v>1486</v>
      </c>
      <c r="D1678" s="64" t="s">
        <v>1487</v>
      </c>
      <c r="E1678" s="64" t="s">
        <v>311</v>
      </c>
      <c r="F1678" s="64">
        <v>100</v>
      </c>
      <c r="G1678" s="64" t="s">
        <v>1179</v>
      </c>
    </row>
    <row r="1679" spans="1:7">
      <c r="A1679" s="64" t="s">
        <v>1494</v>
      </c>
      <c r="B1679" s="64" t="s">
        <v>1362</v>
      </c>
      <c r="C1679" s="64" t="s">
        <v>1486</v>
      </c>
      <c r="D1679" s="64" t="s">
        <v>1653</v>
      </c>
      <c r="E1679" s="64" t="s">
        <v>311</v>
      </c>
      <c r="F1679" s="64">
        <v>10</v>
      </c>
      <c r="G1679" s="64" t="s">
        <v>1179</v>
      </c>
    </row>
    <row r="1680" spans="1:7">
      <c r="A1680" s="64" t="s">
        <v>1383</v>
      </c>
      <c r="B1680" s="64" t="s">
        <v>1362</v>
      </c>
      <c r="C1680" s="64" t="s">
        <v>1486</v>
      </c>
      <c r="D1680" s="64" t="s">
        <v>1653</v>
      </c>
      <c r="E1680" s="64">
        <v>37.163040000000002</v>
      </c>
      <c r="F1680" s="64">
        <v>10</v>
      </c>
      <c r="G1680" s="64" t="s">
        <v>1179</v>
      </c>
    </row>
    <row r="1681" spans="1:7">
      <c r="A1681" s="64" t="s">
        <v>1361</v>
      </c>
      <c r="B1681" s="64" t="s">
        <v>1362</v>
      </c>
      <c r="C1681" s="64" t="s">
        <v>1363</v>
      </c>
      <c r="D1681" s="64" t="s">
        <v>1709</v>
      </c>
      <c r="E1681" s="64" t="s">
        <v>311</v>
      </c>
      <c r="F1681" s="64" t="s">
        <v>311</v>
      </c>
      <c r="G1681" s="64" t="s">
        <v>414</v>
      </c>
    </row>
    <row r="1682" spans="1:7">
      <c r="A1682" s="64" t="s">
        <v>1366</v>
      </c>
      <c r="B1682" s="64" t="s">
        <v>1362</v>
      </c>
      <c r="C1682" s="64" t="s">
        <v>1363</v>
      </c>
      <c r="D1682" s="64" t="s">
        <v>1709</v>
      </c>
      <c r="E1682" s="64" t="s">
        <v>311</v>
      </c>
      <c r="F1682" s="64" t="s">
        <v>311</v>
      </c>
      <c r="G1682" s="64" t="s">
        <v>414</v>
      </c>
    </row>
    <row r="1683" spans="1:7">
      <c r="A1683" s="64" t="s">
        <v>1367</v>
      </c>
      <c r="B1683" s="64" t="s">
        <v>1362</v>
      </c>
      <c r="C1683" s="64" t="s">
        <v>1363</v>
      </c>
      <c r="D1683" s="64" t="s">
        <v>1710</v>
      </c>
      <c r="E1683" s="64" t="s">
        <v>311</v>
      </c>
      <c r="F1683" s="64" t="s">
        <v>311</v>
      </c>
      <c r="G1683" s="64" t="s">
        <v>414</v>
      </c>
    </row>
    <row r="1684" spans="1:7">
      <c r="A1684" s="64" t="s">
        <v>1369</v>
      </c>
      <c r="B1684" s="64" t="s">
        <v>1362</v>
      </c>
      <c r="C1684" s="64" t="s">
        <v>1363</v>
      </c>
      <c r="D1684" s="64" t="s">
        <v>1710</v>
      </c>
      <c r="E1684" s="64" t="s">
        <v>311</v>
      </c>
      <c r="F1684" s="64" t="s">
        <v>311</v>
      </c>
      <c r="G1684" s="64" t="s">
        <v>414</v>
      </c>
    </row>
    <row r="1685" spans="1:7">
      <c r="A1685" s="64" t="s">
        <v>1485</v>
      </c>
      <c r="B1685" s="64" t="s">
        <v>1362</v>
      </c>
      <c r="C1685" s="64" t="s">
        <v>1486</v>
      </c>
      <c r="D1685" s="64" t="s">
        <v>1653</v>
      </c>
      <c r="E1685" s="64">
        <v>36.914810000000003</v>
      </c>
      <c r="F1685" s="64">
        <v>10</v>
      </c>
      <c r="G1685" s="64" t="s">
        <v>414</v>
      </c>
    </row>
    <row r="1686" spans="1:7">
      <c r="A1686" s="64" t="s">
        <v>1488</v>
      </c>
      <c r="B1686" s="64" t="s">
        <v>1362</v>
      </c>
      <c r="C1686" s="64" t="s">
        <v>1486</v>
      </c>
      <c r="D1686" s="64" t="s">
        <v>1653</v>
      </c>
      <c r="E1686" s="64">
        <v>36.140549999999998</v>
      </c>
      <c r="F1686" s="64">
        <v>10</v>
      </c>
      <c r="G1686" s="64" t="s">
        <v>414</v>
      </c>
    </row>
    <row r="1687" spans="1:7">
      <c r="A1687" s="64" t="s">
        <v>1460</v>
      </c>
      <c r="B1687" s="64" t="s">
        <v>1362</v>
      </c>
      <c r="C1687" s="64" t="s">
        <v>1486</v>
      </c>
      <c r="D1687" s="64" t="s">
        <v>1487</v>
      </c>
      <c r="E1687" s="64">
        <v>33.151009999999999</v>
      </c>
      <c r="F1687" s="64">
        <v>100</v>
      </c>
      <c r="G1687" s="64" t="s">
        <v>414</v>
      </c>
    </row>
    <row r="1688" spans="1:7">
      <c r="A1688" s="64" t="s">
        <v>1462</v>
      </c>
      <c r="B1688" s="64" t="s">
        <v>1362</v>
      </c>
      <c r="C1688" s="64" t="s">
        <v>1486</v>
      </c>
      <c r="D1688" s="64" t="s">
        <v>1487</v>
      </c>
      <c r="E1688" s="64">
        <v>33.130299999999998</v>
      </c>
      <c r="F1688" s="64">
        <v>100</v>
      </c>
      <c r="G1688" s="64" t="s">
        <v>414</v>
      </c>
    </row>
    <row r="1689" spans="1:7">
      <c r="A1689" s="64" t="s">
        <v>1471</v>
      </c>
      <c r="B1689" s="64" t="s">
        <v>1362</v>
      </c>
      <c r="C1689" s="64" t="s">
        <v>1486</v>
      </c>
      <c r="D1689" s="64" t="s">
        <v>1489</v>
      </c>
      <c r="E1689" s="64">
        <v>33.171880000000002</v>
      </c>
      <c r="F1689" s="64">
        <v>1000</v>
      </c>
      <c r="G1689" s="64" t="s">
        <v>414</v>
      </c>
    </row>
    <row r="1690" spans="1:7">
      <c r="A1690" s="64" t="s">
        <v>1473</v>
      </c>
      <c r="B1690" s="64" t="s">
        <v>1362</v>
      </c>
      <c r="C1690" s="64" t="s">
        <v>1486</v>
      </c>
      <c r="D1690" s="64" t="s">
        <v>1489</v>
      </c>
      <c r="E1690" s="64">
        <v>32.408920000000002</v>
      </c>
      <c r="F1690" s="64">
        <v>1000</v>
      </c>
      <c r="G1690" s="64" t="s">
        <v>414</v>
      </c>
    </row>
    <row r="1691" spans="1:7">
      <c r="A1691" s="64" t="s">
        <v>1491</v>
      </c>
      <c r="B1691" s="64" t="s">
        <v>1362</v>
      </c>
      <c r="C1691" s="64" t="s">
        <v>1486</v>
      </c>
      <c r="D1691" s="64" t="s">
        <v>1490</v>
      </c>
      <c r="E1691" s="64">
        <v>29.649090000000001</v>
      </c>
      <c r="F1691" s="64">
        <v>10000</v>
      </c>
      <c r="G1691" s="64" t="s">
        <v>414</v>
      </c>
    </row>
    <row r="1692" spans="1:7">
      <c r="A1692" s="64" t="s">
        <v>1493</v>
      </c>
      <c r="B1692" s="64" t="s">
        <v>1362</v>
      </c>
      <c r="C1692" s="64" t="s">
        <v>1486</v>
      </c>
      <c r="D1692" s="64" t="s">
        <v>1490</v>
      </c>
      <c r="E1692" s="64">
        <v>28.616140000000001</v>
      </c>
      <c r="F1692" s="64">
        <v>10000</v>
      </c>
      <c r="G1692" s="64" t="s">
        <v>414</v>
      </c>
    </row>
    <row r="1693" spans="1:7">
      <c r="A1693" s="64" t="s">
        <v>1494</v>
      </c>
      <c r="B1693" s="64" t="s">
        <v>1362</v>
      </c>
      <c r="C1693" s="64" t="s">
        <v>1486</v>
      </c>
      <c r="D1693" s="64" t="s">
        <v>1492</v>
      </c>
      <c r="E1693" s="64">
        <v>21.507619999999999</v>
      </c>
      <c r="F1693" s="231">
        <v>100000</v>
      </c>
      <c r="G1693" s="64" t="s">
        <v>414</v>
      </c>
    </row>
    <row r="1694" spans="1:7">
      <c r="A1694" s="64" t="s">
        <v>1383</v>
      </c>
      <c r="B1694" s="64" t="s">
        <v>1362</v>
      </c>
      <c r="C1694" s="64" t="s">
        <v>1486</v>
      </c>
      <c r="D1694" s="64" t="s">
        <v>1492</v>
      </c>
      <c r="E1694" s="64">
        <v>21.52084</v>
      </c>
      <c r="F1694" s="231">
        <v>100000</v>
      </c>
      <c r="G1694" s="64" t="s">
        <v>414</v>
      </c>
    </row>
    <row r="1695" spans="1:7">
      <c r="A1695" s="64" t="s">
        <v>1361</v>
      </c>
      <c r="B1695" s="64" t="s">
        <v>1362</v>
      </c>
      <c r="C1695" s="64" t="s">
        <v>1363</v>
      </c>
      <c r="D1695" s="64" t="s">
        <v>1482</v>
      </c>
      <c r="E1695" s="64" t="s">
        <v>311</v>
      </c>
      <c r="F1695" s="64" t="s">
        <v>311</v>
      </c>
      <c r="G1695" s="64" t="s">
        <v>410</v>
      </c>
    </row>
    <row r="1696" spans="1:7">
      <c r="A1696" s="64" t="s">
        <v>1366</v>
      </c>
      <c r="B1696" s="64" t="s">
        <v>1362</v>
      </c>
      <c r="C1696" s="64" t="s">
        <v>1363</v>
      </c>
      <c r="D1696" s="64" t="s">
        <v>1482</v>
      </c>
      <c r="E1696" s="64" t="s">
        <v>311</v>
      </c>
      <c r="F1696" s="64" t="s">
        <v>311</v>
      </c>
      <c r="G1696" s="64" t="s">
        <v>410</v>
      </c>
    </row>
    <row r="1697" spans="1:7">
      <c r="A1697" s="64" t="s">
        <v>1367</v>
      </c>
      <c r="B1697" s="64" t="s">
        <v>1362</v>
      </c>
      <c r="C1697" s="64" t="s">
        <v>1363</v>
      </c>
      <c r="D1697" s="64" t="s">
        <v>1484</v>
      </c>
      <c r="E1697" s="64" t="s">
        <v>311</v>
      </c>
      <c r="F1697" s="64" t="s">
        <v>311</v>
      </c>
      <c r="G1697" s="64" t="s">
        <v>410</v>
      </c>
    </row>
    <row r="1698" spans="1:7">
      <c r="A1698" s="64" t="s">
        <v>1369</v>
      </c>
      <c r="B1698" s="64" t="s">
        <v>1362</v>
      </c>
      <c r="C1698" s="64" t="s">
        <v>1363</v>
      </c>
      <c r="D1698" s="64" t="s">
        <v>1484</v>
      </c>
      <c r="E1698" s="64" t="s">
        <v>311</v>
      </c>
      <c r="F1698" s="64" t="s">
        <v>311</v>
      </c>
      <c r="G1698" s="64" t="s">
        <v>410</v>
      </c>
    </row>
    <row r="1699" spans="1:7">
      <c r="A1699" s="64" t="s">
        <v>1494</v>
      </c>
      <c r="B1699" s="64" t="s">
        <v>1362</v>
      </c>
      <c r="C1699" s="64" t="s">
        <v>1371</v>
      </c>
      <c r="D1699" s="64" t="s">
        <v>1508</v>
      </c>
      <c r="E1699" s="64">
        <v>23.254740000000002</v>
      </c>
      <c r="F1699" s="64" t="s">
        <v>311</v>
      </c>
      <c r="G1699" s="64" t="s">
        <v>410</v>
      </c>
    </row>
    <row r="1700" spans="1:7">
      <c r="A1700" s="64" t="s">
        <v>1383</v>
      </c>
      <c r="B1700" s="64" t="s">
        <v>1362</v>
      </c>
      <c r="C1700" s="64" t="s">
        <v>1371</v>
      </c>
      <c r="D1700" s="64" t="s">
        <v>1508</v>
      </c>
      <c r="E1700" s="64">
        <v>23.236979999999999</v>
      </c>
      <c r="F1700" s="64" t="s">
        <v>311</v>
      </c>
      <c r="G1700" s="64" t="s">
        <v>410</v>
      </c>
    </row>
    <row r="1701" spans="1:7">
      <c r="A1701" s="64" t="s">
        <v>1361</v>
      </c>
      <c r="B1701" s="64" t="s">
        <v>1711</v>
      </c>
      <c r="C1701" s="64" t="s">
        <v>1363</v>
      </c>
      <c r="D1701" s="64" t="s">
        <v>1673</v>
      </c>
      <c r="E1701" s="64" t="s">
        <v>311</v>
      </c>
      <c r="F1701" s="64" t="s">
        <v>311</v>
      </c>
      <c r="G1701" s="64" t="s">
        <v>451</v>
      </c>
    </row>
    <row r="1702" spans="1:7">
      <c r="A1702" s="64" t="s">
        <v>1366</v>
      </c>
      <c r="B1702" s="64" t="s">
        <v>1711</v>
      </c>
      <c r="C1702" s="64" t="s">
        <v>1363</v>
      </c>
      <c r="D1702" s="64" t="s">
        <v>1673</v>
      </c>
      <c r="E1702" s="64" t="s">
        <v>311</v>
      </c>
      <c r="F1702" s="64" t="s">
        <v>311</v>
      </c>
      <c r="G1702" s="64" t="s">
        <v>451</v>
      </c>
    </row>
    <row r="1703" spans="1:7">
      <c r="A1703" s="64" t="s">
        <v>1361</v>
      </c>
      <c r="B1703" s="64" t="s">
        <v>1362</v>
      </c>
      <c r="C1703" s="64" t="s">
        <v>1363</v>
      </c>
      <c r="D1703" s="64" t="s">
        <v>1673</v>
      </c>
      <c r="E1703" s="64" t="s">
        <v>311</v>
      </c>
      <c r="F1703" s="64" t="s">
        <v>311</v>
      </c>
      <c r="G1703" s="64" t="s">
        <v>451</v>
      </c>
    </row>
    <row r="1704" spans="1:7">
      <c r="A1704" s="64" t="s">
        <v>1366</v>
      </c>
      <c r="B1704" s="64" t="s">
        <v>1362</v>
      </c>
      <c r="C1704" s="64" t="s">
        <v>1363</v>
      </c>
      <c r="D1704" s="64" t="s">
        <v>1673</v>
      </c>
      <c r="E1704" s="64" t="s">
        <v>311</v>
      </c>
      <c r="F1704" s="64" t="s">
        <v>311</v>
      </c>
      <c r="G1704" s="64" t="s">
        <v>451</v>
      </c>
    </row>
    <row r="1705" spans="1:7">
      <c r="A1705" s="64" t="s">
        <v>1485</v>
      </c>
      <c r="B1705" s="64" t="s">
        <v>1362</v>
      </c>
      <c r="C1705" s="64" t="s">
        <v>1486</v>
      </c>
      <c r="D1705" s="64" t="s">
        <v>1653</v>
      </c>
      <c r="E1705" s="64">
        <v>35.371279999999999</v>
      </c>
      <c r="F1705" s="64">
        <v>10</v>
      </c>
      <c r="G1705" s="64" t="s">
        <v>451</v>
      </c>
    </row>
    <row r="1706" spans="1:7">
      <c r="A1706" s="64" t="s">
        <v>1488</v>
      </c>
      <c r="B1706" s="64" t="s">
        <v>1362</v>
      </c>
      <c r="C1706" s="64" t="s">
        <v>1486</v>
      </c>
      <c r="D1706" s="64" t="s">
        <v>1653</v>
      </c>
      <c r="E1706" s="64">
        <v>36.247369999999997</v>
      </c>
      <c r="F1706" s="64">
        <v>10</v>
      </c>
      <c r="G1706" s="64" t="s">
        <v>451</v>
      </c>
    </row>
    <row r="1707" spans="1:7">
      <c r="A1707" s="64" t="s">
        <v>1460</v>
      </c>
      <c r="B1707" s="64" t="s">
        <v>1362</v>
      </c>
      <c r="C1707" s="64" t="s">
        <v>1486</v>
      </c>
      <c r="D1707" s="64" t="s">
        <v>1487</v>
      </c>
      <c r="E1707" s="64">
        <v>31.682469999999999</v>
      </c>
      <c r="F1707" s="64">
        <v>100</v>
      </c>
      <c r="G1707" s="64" t="s">
        <v>451</v>
      </c>
    </row>
    <row r="1708" spans="1:7">
      <c r="A1708" s="64" t="s">
        <v>1462</v>
      </c>
      <c r="B1708" s="64" t="s">
        <v>1362</v>
      </c>
      <c r="C1708" s="64" t="s">
        <v>1486</v>
      </c>
      <c r="D1708" s="64" t="s">
        <v>1487</v>
      </c>
      <c r="E1708" s="64">
        <v>31.430969999999999</v>
      </c>
      <c r="F1708" s="64">
        <v>100</v>
      </c>
      <c r="G1708" s="64" t="s">
        <v>451</v>
      </c>
    </row>
    <row r="1709" spans="1:7">
      <c r="A1709" s="64" t="s">
        <v>1471</v>
      </c>
      <c r="B1709" s="64" t="s">
        <v>1362</v>
      </c>
      <c r="C1709" s="64" t="s">
        <v>1486</v>
      </c>
      <c r="D1709" s="64" t="s">
        <v>1489</v>
      </c>
      <c r="E1709" s="64">
        <v>28.329509999999999</v>
      </c>
      <c r="F1709" s="64">
        <v>1000</v>
      </c>
      <c r="G1709" s="64" t="s">
        <v>451</v>
      </c>
    </row>
    <row r="1710" spans="1:7">
      <c r="A1710" s="64" t="s">
        <v>1473</v>
      </c>
      <c r="B1710" s="64" t="s">
        <v>1362</v>
      </c>
      <c r="C1710" s="64" t="s">
        <v>1486</v>
      </c>
      <c r="D1710" s="64" t="s">
        <v>1489</v>
      </c>
      <c r="E1710" s="64">
        <v>28.357489999999999</v>
      </c>
      <c r="F1710" s="64">
        <v>1000</v>
      </c>
      <c r="G1710" s="64" t="s">
        <v>451</v>
      </c>
    </row>
    <row r="1711" spans="1:7">
      <c r="A1711" s="64" t="s">
        <v>1491</v>
      </c>
      <c r="B1711" s="64" t="s">
        <v>1362</v>
      </c>
      <c r="C1711" s="64" t="s">
        <v>1486</v>
      </c>
      <c r="D1711" s="64" t="s">
        <v>1490</v>
      </c>
      <c r="E1711" s="64">
        <v>25.28614</v>
      </c>
      <c r="F1711" s="64">
        <v>10000</v>
      </c>
      <c r="G1711" s="64" t="s">
        <v>451</v>
      </c>
    </row>
    <row r="1712" spans="1:7">
      <c r="A1712" s="64" t="s">
        <v>1493</v>
      </c>
      <c r="B1712" s="64" t="s">
        <v>1362</v>
      </c>
      <c r="C1712" s="64" t="s">
        <v>1486</v>
      </c>
      <c r="D1712" s="64" t="s">
        <v>1490</v>
      </c>
      <c r="E1712" s="64">
        <v>25.346430000000002</v>
      </c>
      <c r="F1712" s="64">
        <v>10000</v>
      </c>
      <c r="G1712" s="64" t="s">
        <v>451</v>
      </c>
    </row>
    <row r="1713" spans="1:7">
      <c r="A1713" s="64" t="s">
        <v>1494</v>
      </c>
      <c r="B1713" s="64" t="s">
        <v>1362</v>
      </c>
      <c r="C1713" s="64" t="s">
        <v>1486</v>
      </c>
      <c r="D1713" s="64" t="s">
        <v>1492</v>
      </c>
      <c r="E1713" s="64">
        <v>22.21678</v>
      </c>
      <c r="F1713" s="231">
        <v>100000</v>
      </c>
      <c r="G1713" s="64" t="s">
        <v>451</v>
      </c>
    </row>
    <row r="1714" spans="1:7">
      <c r="A1714" s="64" t="s">
        <v>1383</v>
      </c>
      <c r="B1714" s="64" t="s">
        <v>1362</v>
      </c>
      <c r="C1714" s="64" t="s">
        <v>1486</v>
      </c>
      <c r="D1714" s="64" t="s">
        <v>1492</v>
      </c>
      <c r="E1714" s="64">
        <v>22.126609999999999</v>
      </c>
      <c r="F1714" s="231">
        <v>100000</v>
      </c>
      <c r="G1714" s="64" t="s">
        <v>451</v>
      </c>
    </row>
    <row r="1715" spans="1:7">
      <c r="A1715" s="64" t="s">
        <v>1361</v>
      </c>
      <c r="B1715" s="64" t="s">
        <v>1711</v>
      </c>
      <c r="C1715" s="64" t="s">
        <v>1363</v>
      </c>
      <c r="D1715" s="64" t="s">
        <v>1673</v>
      </c>
      <c r="E1715" s="64" t="s">
        <v>311</v>
      </c>
      <c r="F1715" s="64" t="s">
        <v>311</v>
      </c>
      <c r="G1715" s="64" t="s">
        <v>1712</v>
      </c>
    </row>
    <row r="1716" spans="1:7">
      <c r="A1716" s="64" t="s">
        <v>1366</v>
      </c>
      <c r="B1716" s="64" t="s">
        <v>1711</v>
      </c>
      <c r="C1716" s="64" t="s">
        <v>1363</v>
      </c>
      <c r="D1716" s="64" t="s">
        <v>1673</v>
      </c>
      <c r="E1716" s="64">
        <v>3.1351179999999998</v>
      </c>
      <c r="F1716" s="64" t="s">
        <v>311</v>
      </c>
      <c r="G1716" s="64" t="s">
        <v>1712</v>
      </c>
    </row>
    <row r="1717" spans="1:7">
      <c r="A1717" s="64" t="s">
        <v>1361</v>
      </c>
      <c r="B1717" s="64" t="s">
        <v>1362</v>
      </c>
      <c r="C1717" s="64" t="s">
        <v>1363</v>
      </c>
      <c r="D1717" s="64" t="s">
        <v>1673</v>
      </c>
      <c r="E1717" s="64" t="s">
        <v>311</v>
      </c>
      <c r="F1717" s="64" t="s">
        <v>311</v>
      </c>
      <c r="G1717" s="64" t="s">
        <v>1712</v>
      </c>
    </row>
    <row r="1718" spans="1:7">
      <c r="A1718" s="64" t="s">
        <v>1366</v>
      </c>
      <c r="B1718" s="64" t="s">
        <v>1362</v>
      </c>
      <c r="C1718" s="64" t="s">
        <v>1363</v>
      </c>
      <c r="D1718" s="64" t="s">
        <v>1673</v>
      </c>
      <c r="E1718" s="64" t="s">
        <v>311</v>
      </c>
      <c r="F1718" s="64" t="s">
        <v>311</v>
      </c>
      <c r="G1718" s="64" t="s">
        <v>1712</v>
      </c>
    </row>
    <row r="1719" spans="1:7">
      <c r="A1719" s="64" t="s">
        <v>1485</v>
      </c>
      <c r="B1719" s="64" t="s">
        <v>1362</v>
      </c>
      <c r="C1719" s="64" t="s">
        <v>1486</v>
      </c>
      <c r="D1719" s="64" t="s">
        <v>1653</v>
      </c>
      <c r="E1719" s="64">
        <v>36.44623</v>
      </c>
      <c r="F1719" s="64">
        <v>10</v>
      </c>
      <c r="G1719" s="64" t="s">
        <v>1712</v>
      </c>
    </row>
    <row r="1720" spans="1:7">
      <c r="A1720" s="64" t="s">
        <v>1488</v>
      </c>
      <c r="B1720" s="64" t="s">
        <v>1362</v>
      </c>
      <c r="C1720" s="64" t="s">
        <v>1486</v>
      </c>
      <c r="D1720" s="64" t="s">
        <v>1653</v>
      </c>
      <c r="E1720" s="64">
        <v>36.05012</v>
      </c>
      <c r="F1720" s="64">
        <v>10</v>
      </c>
      <c r="G1720" s="64" t="s">
        <v>1712</v>
      </c>
    </row>
    <row r="1721" spans="1:7">
      <c r="A1721" s="64" t="s">
        <v>1460</v>
      </c>
      <c r="B1721" s="64" t="s">
        <v>1362</v>
      </c>
      <c r="C1721" s="64" t="s">
        <v>1486</v>
      </c>
      <c r="D1721" s="64" t="s">
        <v>1487</v>
      </c>
      <c r="E1721" s="64">
        <v>32.25365</v>
      </c>
      <c r="F1721" s="64">
        <v>100</v>
      </c>
      <c r="G1721" s="64" t="s">
        <v>1712</v>
      </c>
    </row>
    <row r="1722" spans="1:7">
      <c r="A1722" s="64" t="s">
        <v>1462</v>
      </c>
      <c r="B1722" s="64" t="s">
        <v>1362</v>
      </c>
      <c r="C1722" s="64" t="s">
        <v>1486</v>
      </c>
      <c r="D1722" s="64" t="s">
        <v>1487</v>
      </c>
      <c r="E1722" s="64">
        <v>32.417310000000001</v>
      </c>
      <c r="F1722" s="64">
        <v>100</v>
      </c>
      <c r="G1722" s="64" t="s">
        <v>1712</v>
      </c>
    </row>
    <row r="1723" spans="1:7">
      <c r="A1723" s="64" t="s">
        <v>1471</v>
      </c>
      <c r="B1723" s="64" t="s">
        <v>1362</v>
      </c>
      <c r="C1723" s="64" t="s">
        <v>1486</v>
      </c>
      <c r="D1723" s="64" t="s">
        <v>1489</v>
      </c>
      <c r="E1723" s="64">
        <v>28.611409999999999</v>
      </c>
      <c r="F1723" s="64">
        <v>1000</v>
      </c>
      <c r="G1723" s="64" t="s">
        <v>1712</v>
      </c>
    </row>
    <row r="1724" spans="1:7">
      <c r="A1724" s="64" t="s">
        <v>1473</v>
      </c>
      <c r="B1724" s="64" t="s">
        <v>1362</v>
      </c>
      <c r="C1724" s="64" t="s">
        <v>1486</v>
      </c>
      <c r="D1724" s="64" t="s">
        <v>1489</v>
      </c>
      <c r="E1724" s="64">
        <v>28.66131</v>
      </c>
      <c r="F1724" s="64">
        <v>1000</v>
      </c>
      <c r="G1724" s="64" t="s">
        <v>1712</v>
      </c>
    </row>
    <row r="1725" spans="1:7">
      <c r="A1725" s="64" t="s">
        <v>1491</v>
      </c>
      <c r="B1725" s="64" t="s">
        <v>1362</v>
      </c>
      <c r="C1725" s="64" t="s">
        <v>1486</v>
      </c>
      <c r="D1725" s="64" t="s">
        <v>1490</v>
      </c>
      <c r="E1725" s="64">
        <v>25.966830000000002</v>
      </c>
      <c r="F1725" s="64">
        <v>10000</v>
      </c>
      <c r="G1725" s="64" t="s">
        <v>1712</v>
      </c>
    </row>
    <row r="1726" spans="1:7">
      <c r="A1726" s="64" t="s">
        <v>1493</v>
      </c>
      <c r="B1726" s="64" t="s">
        <v>1362</v>
      </c>
      <c r="C1726" s="64" t="s">
        <v>1486</v>
      </c>
      <c r="D1726" s="64" t="s">
        <v>1490</v>
      </c>
      <c r="E1726" s="64">
        <v>25.499359999999999</v>
      </c>
      <c r="F1726" s="64">
        <v>10000</v>
      </c>
      <c r="G1726" s="64" t="s">
        <v>1712</v>
      </c>
    </row>
    <row r="1727" spans="1:7">
      <c r="A1727" s="64" t="s">
        <v>1494</v>
      </c>
      <c r="B1727" s="64" t="s">
        <v>1362</v>
      </c>
      <c r="C1727" s="64" t="s">
        <v>1486</v>
      </c>
      <c r="D1727" s="64" t="s">
        <v>1492</v>
      </c>
      <c r="E1727" s="64">
        <v>22.471689999999999</v>
      </c>
      <c r="F1727" s="231">
        <v>100000</v>
      </c>
      <c r="G1727" s="64" t="s">
        <v>1712</v>
      </c>
    </row>
    <row r="1728" spans="1:7">
      <c r="A1728" s="64" t="s">
        <v>1383</v>
      </c>
      <c r="B1728" s="64" t="s">
        <v>1362</v>
      </c>
      <c r="C1728" s="64" t="s">
        <v>1486</v>
      </c>
      <c r="D1728" s="64" t="s">
        <v>1492</v>
      </c>
      <c r="E1728" s="64">
        <v>22.569849999999999</v>
      </c>
      <c r="F1728" s="231">
        <v>100000</v>
      </c>
      <c r="G1728" s="64" t="s">
        <v>1712</v>
      </c>
    </row>
    <row r="1729" spans="1:7">
      <c r="A1729" s="64" t="s">
        <v>1361</v>
      </c>
      <c r="B1729" s="64" t="s">
        <v>1711</v>
      </c>
      <c r="C1729" s="64" t="s">
        <v>1363</v>
      </c>
      <c r="D1729" s="64" t="s">
        <v>1713</v>
      </c>
      <c r="E1729" s="64" t="s">
        <v>311</v>
      </c>
      <c r="F1729" s="64" t="s">
        <v>311</v>
      </c>
      <c r="G1729" s="64" t="s">
        <v>442</v>
      </c>
    </row>
    <row r="1730" spans="1:7">
      <c r="A1730" s="64" t="s">
        <v>1366</v>
      </c>
      <c r="B1730" s="64" t="s">
        <v>1711</v>
      </c>
      <c r="C1730" s="64" t="s">
        <v>1363</v>
      </c>
      <c r="D1730" s="64" t="s">
        <v>1713</v>
      </c>
      <c r="E1730" s="64" t="s">
        <v>311</v>
      </c>
      <c r="F1730" s="64" t="s">
        <v>311</v>
      </c>
      <c r="G1730" s="64" t="s">
        <v>442</v>
      </c>
    </row>
    <row r="1731" spans="1:7">
      <c r="A1731" s="64" t="s">
        <v>1361</v>
      </c>
      <c r="B1731" s="64" t="s">
        <v>1362</v>
      </c>
      <c r="C1731" s="64" t="s">
        <v>1363</v>
      </c>
      <c r="D1731" s="64" t="s">
        <v>1713</v>
      </c>
      <c r="E1731" s="64" t="s">
        <v>311</v>
      </c>
      <c r="F1731" s="64" t="s">
        <v>311</v>
      </c>
      <c r="G1731" s="64" t="s">
        <v>442</v>
      </c>
    </row>
    <row r="1732" spans="1:7">
      <c r="A1732" s="64" t="s">
        <v>1366</v>
      </c>
      <c r="B1732" s="64" t="s">
        <v>1362</v>
      </c>
      <c r="C1732" s="64" t="s">
        <v>1363</v>
      </c>
      <c r="D1732" s="64" t="s">
        <v>1713</v>
      </c>
      <c r="E1732" s="64" t="s">
        <v>311</v>
      </c>
      <c r="F1732" s="64" t="s">
        <v>311</v>
      </c>
      <c r="G1732" s="64" t="s">
        <v>442</v>
      </c>
    </row>
    <row r="1733" spans="1:7">
      <c r="A1733" s="64" t="s">
        <v>1485</v>
      </c>
      <c r="B1733" s="64" t="s">
        <v>1362</v>
      </c>
      <c r="C1733" s="64" t="s">
        <v>1486</v>
      </c>
      <c r="D1733" s="64" t="s">
        <v>66</v>
      </c>
      <c r="E1733" s="64">
        <v>22.080120000000001</v>
      </c>
      <c r="F1733" s="231">
        <v>100000</v>
      </c>
      <c r="G1733" s="64" t="s">
        <v>442</v>
      </c>
    </row>
    <row r="1734" spans="1:7">
      <c r="A1734" s="64" t="s">
        <v>1488</v>
      </c>
      <c r="B1734" s="64" t="s">
        <v>1362</v>
      </c>
      <c r="C1734" s="64" t="s">
        <v>1486</v>
      </c>
      <c r="D1734" s="64" t="s">
        <v>66</v>
      </c>
      <c r="E1734" s="64">
        <v>22.019159999999999</v>
      </c>
      <c r="F1734" s="231">
        <v>100000</v>
      </c>
      <c r="G1734" s="64" t="s">
        <v>442</v>
      </c>
    </row>
    <row r="1735" spans="1:7">
      <c r="A1735" s="64" t="s">
        <v>1460</v>
      </c>
      <c r="B1735" s="64" t="s">
        <v>1362</v>
      </c>
      <c r="C1735" s="64" t="s">
        <v>1486</v>
      </c>
      <c r="D1735" s="64" t="s">
        <v>1533</v>
      </c>
      <c r="E1735" s="64">
        <v>25.158719999999999</v>
      </c>
      <c r="F1735" s="64">
        <v>10000</v>
      </c>
      <c r="G1735" s="64" t="s">
        <v>442</v>
      </c>
    </row>
    <row r="1736" spans="1:7">
      <c r="A1736" s="64" t="s">
        <v>1462</v>
      </c>
      <c r="B1736" s="64" t="s">
        <v>1362</v>
      </c>
      <c r="C1736" s="64" t="s">
        <v>1486</v>
      </c>
      <c r="D1736" s="64" t="s">
        <v>1533</v>
      </c>
      <c r="E1736" s="64">
        <v>25.072109999999999</v>
      </c>
      <c r="F1736" s="64">
        <v>10000</v>
      </c>
      <c r="G1736" s="64" t="s">
        <v>442</v>
      </c>
    </row>
    <row r="1737" spans="1:7">
      <c r="A1737" s="64" t="s">
        <v>1471</v>
      </c>
      <c r="B1737" s="64" t="s">
        <v>1362</v>
      </c>
      <c r="C1737" s="64" t="s">
        <v>1486</v>
      </c>
      <c r="D1737" s="64" t="s">
        <v>1534</v>
      </c>
      <c r="E1737" s="64">
        <v>28.45036</v>
      </c>
      <c r="F1737" s="64">
        <v>1000</v>
      </c>
      <c r="G1737" s="64" t="s">
        <v>442</v>
      </c>
    </row>
    <row r="1738" spans="1:7">
      <c r="A1738" s="64" t="s">
        <v>1473</v>
      </c>
      <c r="B1738" s="64" t="s">
        <v>1362</v>
      </c>
      <c r="C1738" s="64" t="s">
        <v>1486</v>
      </c>
      <c r="D1738" s="64" t="s">
        <v>1534</v>
      </c>
      <c r="E1738" s="64">
        <v>28.16348</v>
      </c>
      <c r="F1738" s="64">
        <v>1000</v>
      </c>
      <c r="G1738" s="64" t="s">
        <v>442</v>
      </c>
    </row>
    <row r="1739" spans="1:7">
      <c r="A1739" s="64" t="s">
        <v>1491</v>
      </c>
      <c r="B1739" s="64" t="s">
        <v>1362</v>
      </c>
      <c r="C1739" s="64" t="s">
        <v>1486</v>
      </c>
      <c r="D1739" s="64" t="s">
        <v>1658</v>
      </c>
      <c r="E1739" s="64">
        <v>31.571359999999999</v>
      </c>
      <c r="F1739" s="64">
        <v>100</v>
      </c>
      <c r="G1739" s="64" t="s">
        <v>442</v>
      </c>
    </row>
    <row r="1740" spans="1:7">
      <c r="A1740" s="64" t="s">
        <v>1493</v>
      </c>
      <c r="B1740" s="64" t="s">
        <v>1362</v>
      </c>
      <c r="C1740" s="64" t="s">
        <v>1486</v>
      </c>
      <c r="D1740" s="64" t="s">
        <v>1658</v>
      </c>
      <c r="E1740" s="64">
        <v>31.507300000000001</v>
      </c>
      <c r="F1740" s="64">
        <v>100</v>
      </c>
      <c r="G1740" s="64" t="s">
        <v>442</v>
      </c>
    </row>
    <row r="1741" spans="1:7">
      <c r="A1741" s="64" t="s">
        <v>1494</v>
      </c>
      <c r="B1741" s="64" t="s">
        <v>1362</v>
      </c>
      <c r="C1741" s="64" t="s">
        <v>1486</v>
      </c>
      <c r="D1741" s="64" t="s">
        <v>1659</v>
      </c>
      <c r="E1741" s="64">
        <v>36.246160000000003</v>
      </c>
      <c r="F1741" s="64">
        <v>10</v>
      </c>
      <c r="G1741" s="64" t="s">
        <v>442</v>
      </c>
    </row>
    <row r="1742" spans="1:7">
      <c r="A1742" s="64" t="s">
        <v>1383</v>
      </c>
      <c r="B1742" s="64" t="s">
        <v>1362</v>
      </c>
      <c r="C1742" s="64" t="s">
        <v>1486</v>
      </c>
      <c r="D1742" s="64" t="s">
        <v>1659</v>
      </c>
      <c r="E1742" s="64" t="s">
        <v>311</v>
      </c>
      <c r="F1742" s="64">
        <v>10</v>
      </c>
      <c r="G1742" s="64" t="s">
        <v>442</v>
      </c>
    </row>
    <row r="1743" spans="1:7">
      <c r="A1743" s="64" t="s">
        <v>1361</v>
      </c>
      <c r="B1743" s="64" t="s">
        <v>1711</v>
      </c>
      <c r="C1743" s="64" t="s">
        <v>1363</v>
      </c>
      <c r="D1743" s="64" t="s">
        <v>1714</v>
      </c>
      <c r="E1743" s="64" t="s">
        <v>311</v>
      </c>
      <c r="F1743" s="64" t="s">
        <v>311</v>
      </c>
      <c r="G1743" s="64" t="s">
        <v>469</v>
      </c>
    </row>
    <row r="1744" spans="1:7">
      <c r="A1744" s="64" t="s">
        <v>1366</v>
      </c>
      <c r="B1744" s="64" t="s">
        <v>1711</v>
      </c>
      <c r="C1744" s="64" t="s">
        <v>1363</v>
      </c>
      <c r="D1744" s="64" t="s">
        <v>1714</v>
      </c>
      <c r="E1744" s="64" t="s">
        <v>311</v>
      </c>
      <c r="F1744" s="64" t="s">
        <v>311</v>
      </c>
      <c r="G1744" s="64" t="s">
        <v>469</v>
      </c>
    </row>
    <row r="1745" spans="1:7">
      <c r="A1745" s="64" t="s">
        <v>1361</v>
      </c>
      <c r="B1745" s="64" t="s">
        <v>1362</v>
      </c>
      <c r="C1745" s="64" t="s">
        <v>1363</v>
      </c>
      <c r="D1745" s="64" t="s">
        <v>1714</v>
      </c>
      <c r="E1745" s="64" t="s">
        <v>311</v>
      </c>
      <c r="F1745" s="64" t="s">
        <v>311</v>
      </c>
      <c r="G1745" s="64" t="s">
        <v>469</v>
      </c>
    </row>
    <row r="1746" spans="1:7">
      <c r="A1746" s="64" t="s">
        <v>1366</v>
      </c>
      <c r="B1746" s="64" t="s">
        <v>1362</v>
      </c>
      <c r="C1746" s="64" t="s">
        <v>1363</v>
      </c>
      <c r="D1746" s="64" t="s">
        <v>1714</v>
      </c>
      <c r="E1746" s="64" t="s">
        <v>311</v>
      </c>
      <c r="F1746" s="64" t="s">
        <v>311</v>
      </c>
      <c r="G1746" s="64" t="s">
        <v>469</v>
      </c>
    </row>
    <row r="1747" spans="1:7">
      <c r="A1747" s="64" t="s">
        <v>1485</v>
      </c>
      <c r="B1747" s="64" t="s">
        <v>1362</v>
      </c>
      <c r="C1747" s="64" t="s">
        <v>1486</v>
      </c>
      <c r="D1747" s="64" t="s">
        <v>1653</v>
      </c>
      <c r="E1747" s="64">
        <v>35.017110000000002</v>
      </c>
      <c r="F1747" s="231">
        <v>100000</v>
      </c>
      <c r="G1747" s="64" t="s">
        <v>469</v>
      </c>
    </row>
    <row r="1748" spans="1:7">
      <c r="A1748" s="64" t="s">
        <v>1488</v>
      </c>
      <c r="B1748" s="64" t="s">
        <v>1362</v>
      </c>
      <c r="C1748" s="64" t="s">
        <v>1486</v>
      </c>
      <c r="D1748" s="64" t="s">
        <v>1653</v>
      </c>
      <c r="E1748" s="64">
        <v>36.424849999999999</v>
      </c>
      <c r="F1748" s="231">
        <v>100000</v>
      </c>
      <c r="G1748" s="64" t="s">
        <v>469</v>
      </c>
    </row>
    <row r="1749" spans="1:7">
      <c r="A1749" s="64" t="s">
        <v>1460</v>
      </c>
      <c r="B1749" s="64" t="s">
        <v>1362</v>
      </c>
      <c r="C1749" s="64" t="s">
        <v>1486</v>
      </c>
      <c r="D1749" s="64" t="s">
        <v>1487</v>
      </c>
      <c r="E1749" s="64">
        <v>31.219840000000001</v>
      </c>
      <c r="F1749" s="64">
        <v>10000</v>
      </c>
      <c r="G1749" s="64" t="s">
        <v>469</v>
      </c>
    </row>
    <row r="1750" spans="1:7">
      <c r="A1750" s="64" t="s">
        <v>1462</v>
      </c>
      <c r="B1750" s="64" t="s">
        <v>1362</v>
      </c>
      <c r="C1750" s="64" t="s">
        <v>1486</v>
      </c>
      <c r="D1750" s="64" t="s">
        <v>1487</v>
      </c>
      <c r="E1750" s="64">
        <v>31.359190000000002</v>
      </c>
      <c r="F1750" s="64">
        <v>10000</v>
      </c>
      <c r="G1750" s="64" t="s">
        <v>469</v>
      </c>
    </row>
    <row r="1751" spans="1:7">
      <c r="A1751" s="64" t="s">
        <v>1471</v>
      </c>
      <c r="B1751" s="64" t="s">
        <v>1362</v>
      </c>
      <c r="C1751" s="64" t="s">
        <v>1486</v>
      </c>
      <c r="D1751" s="64" t="s">
        <v>1489</v>
      </c>
      <c r="E1751" s="64">
        <v>28.33596</v>
      </c>
      <c r="F1751" s="64">
        <v>1000</v>
      </c>
      <c r="G1751" s="64" t="s">
        <v>469</v>
      </c>
    </row>
    <row r="1752" spans="1:7">
      <c r="A1752" s="64" t="s">
        <v>1473</v>
      </c>
      <c r="B1752" s="64" t="s">
        <v>1362</v>
      </c>
      <c r="C1752" s="64" t="s">
        <v>1486</v>
      </c>
      <c r="D1752" s="64" t="s">
        <v>1489</v>
      </c>
      <c r="E1752" s="64">
        <v>28.331430000000001</v>
      </c>
      <c r="F1752" s="64">
        <v>1000</v>
      </c>
      <c r="G1752" s="64" t="s">
        <v>469</v>
      </c>
    </row>
    <row r="1753" spans="1:7">
      <c r="A1753" s="64" t="s">
        <v>1491</v>
      </c>
      <c r="B1753" s="64" t="s">
        <v>1362</v>
      </c>
      <c r="C1753" s="64" t="s">
        <v>1486</v>
      </c>
      <c r="D1753" s="64" t="s">
        <v>1490</v>
      </c>
      <c r="E1753" s="64">
        <v>24.915299999999998</v>
      </c>
      <c r="F1753" s="64">
        <v>100</v>
      </c>
      <c r="G1753" s="64" t="s">
        <v>469</v>
      </c>
    </row>
    <row r="1754" spans="1:7">
      <c r="A1754" s="64" t="s">
        <v>1493</v>
      </c>
      <c r="B1754" s="64" t="s">
        <v>1362</v>
      </c>
      <c r="C1754" s="64" t="s">
        <v>1486</v>
      </c>
      <c r="D1754" s="64" t="s">
        <v>1490</v>
      </c>
      <c r="E1754" s="64">
        <v>24.817049999999998</v>
      </c>
      <c r="F1754" s="64">
        <v>100</v>
      </c>
      <c r="G1754" s="64" t="s">
        <v>469</v>
      </c>
    </row>
    <row r="1755" spans="1:7">
      <c r="A1755" s="64" t="s">
        <v>1494</v>
      </c>
      <c r="B1755" s="64" t="s">
        <v>1362</v>
      </c>
      <c r="C1755" s="64" t="s">
        <v>1486</v>
      </c>
      <c r="D1755" s="64" t="s">
        <v>1492</v>
      </c>
      <c r="E1755" s="64">
        <v>21.85698</v>
      </c>
      <c r="F1755" s="64">
        <v>10</v>
      </c>
      <c r="G1755" s="64" t="s">
        <v>469</v>
      </c>
    </row>
    <row r="1756" spans="1:7">
      <c r="A1756" s="64" t="s">
        <v>1383</v>
      </c>
      <c r="B1756" s="64" t="s">
        <v>1362</v>
      </c>
      <c r="C1756" s="64" t="s">
        <v>1486</v>
      </c>
      <c r="D1756" s="64" t="s">
        <v>1492</v>
      </c>
      <c r="E1756" s="64">
        <v>21.545459999999999</v>
      </c>
      <c r="F1756" s="64">
        <v>10</v>
      </c>
      <c r="G1756" s="64" t="s">
        <v>469</v>
      </c>
    </row>
    <row r="1757" spans="1:7">
      <c r="A1757" s="64" t="s">
        <v>1361</v>
      </c>
      <c r="B1757" s="64" t="s">
        <v>1711</v>
      </c>
      <c r="C1757" s="64" t="s">
        <v>1363</v>
      </c>
      <c r="D1757" s="64" t="s">
        <v>1715</v>
      </c>
      <c r="E1757" s="64">
        <v>18.66168</v>
      </c>
      <c r="F1757" s="64" t="s">
        <v>311</v>
      </c>
      <c r="G1757" s="64" t="s">
        <v>1716</v>
      </c>
    </row>
    <row r="1758" spans="1:7">
      <c r="A1758" s="64" t="s">
        <v>1366</v>
      </c>
      <c r="B1758" s="64" t="s">
        <v>1711</v>
      </c>
      <c r="C1758" s="64" t="s">
        <v>1363</v>
      </c>
      <c r="D1758" s="64" t="s">
        <v>1715</v>
      </c>
      <c r="E1758" s="64">
        <v>11.38189</v>
      </c>
      <c r="F1758" s="64" t="s">
        <v>311</v>
      </c>
      <c r="G1758" s="64" t="s">
        <v>1716</v>
      </c>
    </row>
    <row r="1759" spans="1:7">
      <c r="A1759" s="64" t="s">
        <v>1361</v>
      </c>
      <c r="B1759" s="64" t="s">
        <v>1362</v>
      </c>
      <c r="C1759" s="64" t="s">
        <v>1363</v>
      </c>
      <c r="D1759" s="64" t="s">
        <v>1715</v>
      </c>
      <c r="E1759" s="64" t="s">
        <v>311</v>
      </c>
      <c r="F1759" s="64" t="s">
        <v>311</v>
      </c>
      <c r="G1759" s="64" t="s">
        <v>1716</v>
      </c>
    </row>
    <row r="1760" spans="1:7">
      <c r="A1760" s="64" t="s">
        <v>1366</v>
      </c>
      <c r="B1760" s="64" t="s">
        <v>1362</v>
      </c>
      <c r="C1760" s="64" t="s">
        <v>1363</v>
      </c>
      <c r="D1760" s="64" t="s">
        <v>1715</v>
      </c>
      <c r="E1760" s="64" t="s">
        <v>311</v>
      </c>
      <c r="F1760" s="64" t="s">
        <v>311</v>
      </c>
      <c r="G1760" s="64" t="s">
        <v>1716</v>
      </c>
    </row>
    <row r="1761" spans="1:7">
      <c r="A1761" s="64" t="s">
        <v>1485</v>
      </c>
      <c r="B1761" s="64" t="s">
        <v>1362</v>
      </c>
      <c r="C1761" s="64" t="s">
        <v>1486</v>
      </c>
      <c r="D1761" s="64" t="s">
        <v>1653</v>
      </c>
      <c r="E1761" s="64">
        <v>36.020389999999999</v>
      </c>
      <c r="F1761" s="231">
        <v>100000</v>
      </c>
      <c r="G1761" s="64" t="s">
        <v>1716</v>
      </c>
    </row>
    <row r="1762" spans="1:7">
      <c r="A1762" s="64" t="s">
        <v>1488</v>
      </c>
      <c r="B1762" s="64" t="s">
        <v>1362</v>
      </c>
      <c r="C1762" s="64" t="s">
        <v>1486</v>
      </c>
      <c r="D1762" s="64" t="s">
        <v>1653</v>
      </c>
      <c r="E1762" s="64">
        <v>35.456229999999998</v>
      </c>
      <c r="F1762" s="231">
        <v>100000</v>
      </c>
      <c r="G1762" s="64" t="s">
        <v>1716</v>
      </c>
    </row>
    <row r="1763" spans="1:7">
      <c r="A1763" s="64" t="s">
        <v>1460</v>
      </c>
      <c r="B1763" s="64" t="s">
        <v>1362</v>
      </c>
      <c r="C1763" s="64" t="s">
        <v>1486</v>
      </c>
      <c r="D1763" s="64" t="s">
        <v>1487</v>
      </c>
      <c r="E1763" s="64">
        <v>31.99042</v>
      </c>
      <c r="F1763" s="64">
        <v>10000</v>
      </c>
      <c r="G1763" s="64" t="s">
        <v>1716</v>
      </c>
    </row>
    <row r="1764" spans="1:7">
      <c r="A1764" s="64" t="s">
        <v>1462</v>
      </c>
      <c r="B1764" s="64" t="s">
        <v>1362</v>
      </c>
      <c r="C1764" s="64" t="s">
        <v>1486</v>
      </c>
      <c r="D1764" s="64" t="s">
        <v>1487</v>
      </c>
      <c r="E1764" s="64">
        <v>32.271149999999999</v>
      </c>
      <c r="F1764" s="64">
        <v>10000</v>
      </c>
      <c r="G1764" s="64" t="s">
        <v>1716</v>
      </c>
    </row>
    <row r="1765" spans="1:7">
      <c r="A1765" s="64" t="s">
        <v>1471</v>
      </c>
      <c r="B1765" s="64" t="s">
        <v>1362</v>
      </c>
      <c r="C1765" s="64" t="s">
        <v>1486</v>
      </c>
      <c r="D1765" s="64" t="s">
        <v>1489</v>
      </c>
      <c r="E1765" s="64">
        <v>28.317319999999999</v>
      </c>
      <c r="F1765" s="64">
        <v>1000</v>
      </c>
      <c r="G1765" s="64" t="s">
        <v>1716</v>
      </c>
    </row>
    <row r="1766" spans="1:7">
      <c r="A1766" s="64" t="s">
        <v>1473</v>
      </c>
      <c r="B1766" s="64" t="s">
        <v>1362</v>
      </c>
      <c r="C1766" s="64" t="s">
        <v>1486</v>
      </c>
      <c r="D1766" s="64" t="s">
        <v>1489</v>
      </c>
      <c r="E1766" s="64">
        <v>28.325589999999998</v>
      </c>
      <c r="F1766" s="64">
        <v>1000</v>
      </c>
      <c r="G1766" s="64" t="s">
        <v>1716</v>
      </c>
    </row>
    <row r="1767" spans="1:7">
      <c r="A1767" s="64" t="s">
        <v>1491</v>
      </c>
      <c r="B1767" s="64" t="s">
        <v>1362</v>
      </c>
      <c r="C1767" s="64" t="s">
        <v>1486</v>
      </c>
      <c r="D1767" s="64" t="s">
        <v>1490</v>
      </c>
      <c r="E1767" s="64">
        <v>25.175640000000001</v>
      </c>
      <c r="F1767" s="64">
        <v>100</v>
      </c>
      <c r="G1767" s="64" t="s">
        <v>1716</v>
      </c>
    </row>
    <row r="1768" spans="1:7">
      <c r="A1768" s="64" t="s">
        <v>1493</v>
      </c>
      <c r="B1768" s="64" t="s">
        <v>1362</v>
      </c>
      <c r="C1768" s="64" t="s">
        <v>1486</v>
      </c>
      <c r="D1768" s="64" t="s">
        <v>1490</v>
      </c>
      <c r="E1768" s="64">
        <v>25.09637</v>
      </c>
      <c r="F1768" s="64">
        <v>100</v>
      </c>
      <c r="G1768" s="64" t="s">
        <v>1716</v>
      </c>
    </row>
    <row r="1769" spans="1:7">
      <c r="A1769" s="64" t="s">
        <v>1494</v>
      </c>
      <c r="B1769" s="64" t="s">
        <v>1362</v>
      </c>
      <c r="C1769" s="64" t="s">
        <v>1486</v>
      </c>
      <c r="D1769" s="64" t="s">
        <v>1492</v>
      </c>
      <c r="E1769" s="64">
        <v>22.060420000000001</v>
      </c>
      <c r="F1769" s="64">
        <v>10</v>
      </c>
      <c r="G1769" s="64" t="s">
        <v>1716</v>
      </c>
    </row>
    <row r="1770" spans="1:7">
      <c r="A1770" s="64" t="s">
        <v>1383</v>
      </c>
      <c r="B1770" s="64" t="s">
        <v>1362</v>
      </c>
      <c r="C1770" s="64" t="s">
        <v>1486</v>
      </c>
      <c r="D1770" s="64" t="s">
        <v>1492</v>
      </c>
      <c r="E1770" s="64">
        <v>22.058810000000001</v>
      </c>
      <c r="F1770" s="64">
        <v>10</v>
      </c>
      <c r="G1770" s="64" t="s">
        <v>1716</v>
      </c>
    </row>
    <row r="1771" spans="1:7">
      <c r="A1771" s="64" t="s">
        <v>1361</v>
      </c>
      <c r="B1771" s="64" t="s">
        <v>1711</v>
      </c>
      <c r="C1771" s="64" t="s">
        <v>1363</v>
      </c>
      <c r="D1771" s="64" t="s">
        <v>1715</v>
      </c>
      <c r="E1771" s="64" t="s">
        <v>311</v>
      </c>
      <c r="F1771" s="64" t="s">
        <v>311</v>
      </c>
      <c r="G1771" s="64" t="s">
        <v>474</v>
      </c>
    </row>
    <row r="1772" spans="1:7">
      <c r="A1772" s="64" t="s">
        <v>1366</v>
      </c>
      <c r="B1772" s="64" t="s">
        <v>1711</v>
      </c>
      <c r="C1772" s="64" t="s">
        <v>1363</v>
      </c>
      <c r="D1772" s="64" t="s">
        <v>1715</v>
      </c>
      <c r="E1772" s="64" t="s">
        <v>311</v>
      </c>
      <c r="F1772" s="64" t="s">
        <v>311</v>
      </c>
      <c r="G1772" s="64" t="s">
        <v>474</v>
      </c>
    </row>
    <row r="1773" spans="1:7">
      <c r="A1773" s="64" t="s">
        <v>1361</v>
      </c>
      <c r="B1773" s="64" t="s">
        <v>1362</v>
      </c>
      <c r="C1773" s="64" t="s">
        <v>1363</v>
      </c>
      <c r="D1773" s="64" t="s">
        <v>1715</v>
      </c>
      <c r="E1773" s="64" t="s">
        <v>311</v>
      </c>
      <c r="F1773" s="64" t="s">
        <v>311</v>
      </c>
      <c r="G1773" s="64" t="s">
        <v>474</v>
      </c>
    </row>
    <row r="1774" spans="1:7">
      <c r="A1774" s="64" t="s">
        <v>1366</v>
      </c>
      <c r="B1774" s="64" t="s">
        <v>1362</v>
      </c>
      <c r="C1774" s="64" t="s">
        <v>1363</v>
      </c>
      <c r="D1774" s="64" t="s">
        <v>1715</v>
      </c>
      <c r="E1774" s="64" t="s">
        <v>311</v>
      </c>
      <c r="F1774" s="64" t="s">
        <v>311</v>
      </c>
      <c r="G1774" s="64" t="s">
        <v>474</v>
      </c>
    </row>
    <row r="1775" spans="1:7">
      <c r="A1775" s="64" t="s">
        <v>1485</v>
      </c>
      <c r="B1775" s="64" t="s">
        <v>1362</v>
      </c>
      <c r="C1775" s="64" t="s">
        <v>1486</v>
      </c>
      <c r="D1775" s="64" t="s">
        <v>1653</v>
      </c>
      <c r="E1775" s="64">
        <v>36.876190000000001</v>
      </c>
      <c r="F1775" s="64">
        <v>10</v>
      </c>
      <c r="G1775" s="64" t="s">
        <v>474</v>
      </c>
    </row>
    <row r="1776" spans="1:7">
      <c r="A1776" s="64" t="s">
        <v>1488</v>
      </c>
      <c r="B1776" s="64" t="s">
        <v>1362</v>
      </c>
      <c r="C1776" s="64" t="s">
        <v>1486</v>
      </c>
      <c r="D1776" s="64" t="s">
        <v>1653</v>
      </c>
      <c r="E1776" s="64">
        <v>37.138289999999998</v>
      </c>
      <c r="F1776" s="64">
        <v>10</v>
      </c>
      <c r="G1776" s="64" t="s">
        <v>474</v>
      </c>
    </row>
    <row r="1777" spans="1:7">
      <c r="A1777" s="64" t="s">
        <v>1460</v>
      </c>
      <c r="B1777" s="64" t="s">
        <v>1362</v>
      </c>
      <c r="C1777" s="64" t="s">
        <v>1486</v>
      </c>
      <c r="D1777" s="64" t="s">
        <v>1487</v>
      </c>
      <c r="E1777" s="64">
        <v>32.471890000000002</v>
      </c>
      <c r="F1777" s="64">
        <v>100</v>
      </c>
      <c r="G1777" s="64" t="s">
        <v>474</v>
      </c>
    </row>
    <row r="1778" spans="1:7">
      <c r="A1778" s="64" t="s">
        <v>1462</v>
      </c>
      <c r="B1778" s="64" t="s">
        <v>1362</v>
      </c>
      <c r="C1778" s="64" t="s">
        <v>1486</v>
      </c>
      <c r="D1778" s="64" t="s">
        <v>1487</v>
      </c>
      <c r="E1778" s="64">
        <v>32.455159999999999</v>
      </c>
      <c r="F1778" s="64">
        <v>100</v>
      </c>
      <c r="G1778" s="64" t="s">
        <v>474</v>
      </c>
    </row>
    <row r="1779" spans="1:7">
      <c r="A1779" s="64" t="s">
        <v>1471</v>
      </c>
      <c r="B1779" s="64" t="s">
        <v>1362</v>
      </c>
      <c r="C1779" s="64" t="s">
        <v>1486</v>
      </c>
      <c r="D1779" s="64" t="s">
        <v>1489</v>
      </c>
      <c r="E1779" s="64">
        <v>28.561150000000001</v>
      </c>
      <c r="F1779" s="64">
        <v>1000</v>
      </c>
      <c r="G1779" s="64" t="s">
        <v>474</v>
      </c>
    </row>
    <row r="1780" spans="1:7">
      <c r="A1780" s="64" t="s">
        <v>1473</v>
      </c>
      <c r="B1780" s="64" t="s">
        <v>1362</v>
      </c>
      <c r="C1780" s="64" t="s">
        <v>1486</v>
      </c>
      <c r="D1780" s="64" t="s">
        <v>1489</v>
      </c>
      <c r="E1780" s="64">
        <v>28.79607</v>
      </c>
      <c r="F1780" s="64">
        <v>1000</v>
      </c>
      <c r="G1780" s="64" t="s">
        <v>474</v>
      </c>
    </row>
    <row r="1781" spans="1:7">
      <c r="A1781" s="64" t="s">
        <v>1491</v>
      </c>
      <c r="B1781" s="64" t="s">
        <v>1362</v>
      </c>
      <c r="C1781" s="64" t="s">
        <v>1486</v>
      </c>
      <c r="D1781" s="64" t="s">
        <v>1490</v>
      </c>
      <c r="E1781" s="64">
        <v>25.807639999999999</v>
      </c>
      <c r="F1781" s="64">
        <v>10000</v>
      </c>
      <c r="G1781" s="64" t="s">
        <v>474</v>
      </c>
    </row>
    <row r="1782" spans="1:7">
      <c r="A1782" s="64" t="s">
        <v>1493</v>
      </c>
      <c r="B1782" s="64" t="s">
        <v>1362</v>
      </c>
      <c r="C1782" s="64" t="s">
        <v>1486</v>
      </c>
      <c r="D1782" s="64" t="s">
        <v>1490</v>
      </c>
      <c r="E1782" s="64">
        <v>25.761140000000001</v>
      </c>
      <c r="F1782" s="64">
        <v>10000</v>
      </c>
      <c r="G1782" s="64" t="s">
        <v>474</v>
      </c>
    </row>
    <row r="1783" spans="1:7">
      <c r="A1783" s="64" t="s">
        <v>1494</v>
      </c>
      <c r="B1783" s="64" t="s">
        <v>1362</v>
      </c>
      <c r="C1783" s="64" t="s">
        <v>1486</v>
      </c>
      <c r="D1783" s="64" t="s">
        <v>1492</v>
      </c>
      <c r="E1783" s="64">
        <v>22.312670000000001</v>
      </c>
      <c r="F1783" s="231">
        <v>100000</v>
      </c>
      <c r="G1783" s="64" t="s">
        <v>474</v>
      </c>
    </row>
    <row r="1784" spans="1:7">
      <c r="A1784" s="64" t="s">
        <v>1383</v>
      </c>
      <c r="B1784" s="64" t="s">
        <v>1362</v>
      </c>
      <c r="C1784" s="64" t="s">
        <v>1486</v>
      </c>
      <c r="D1784" s="64" t="s">
        <v>1492</v>
      </c>
      <c r="E1784" s="64">
        <v>22.348269999999999</v>
      </c>
      <c r="F1784" s="231">
        <v>100000</v>
      </c>
      <c r="G1784" s="64" t="s">
        <v>474</v>
      </c>
    </row>
    <row r="1785" spans="1:7">
      <c r="A1785" s="64" t="s">
        <v>1361</v>
      </c>
      <c r="B1785" s="64" t="s">
        <v>1711</v>
      </c>
      <c r="C1785" s="64" t="s">
        <v>1363</v>
      </c>
      <c r="D1785" s="64" t="s">
        <v>1717</v>
      </c>
      <c r="E1785" s="64" t="s">
        <v>311</v>
      </c>
      <c r="F1785" s="64" t="s">
        <v>311</v>
      </c>
      <c r="G1785" s="64" t="s">
        <v>499</v>
      </c>
    </row>
    <row r="1786" spans="1:7">
      <c r="A1786" s="64" t="s">
        <v>1366</v>
      </c>
      <c r="B1786" s="64" t="s">
        <v>1711</v>
      </c>
      <c r="C1786" s="64" t="s">
        <v>1363</v>
      </c>
      <c r="D1786" s="64" t="s">
        <v>1717</v>
      </c>
      <c r="E1786" s="64" t="s">
        <v>311</v>
      </c>
      <c r="F1786" s="64" t="s">
        <v>311</v>
      </c>
      <c r="G1786" s="64" t="s">
        <v>499</v>
      </c>
    </row>
    <row r="1787" spans="1:7">
      <c r="A1787" s="64" t="s">
        <v>1361</v>
      </c>
      <c r="B1787" s="64" t="s">
        <v>1362</v>
      </c>
      <c r="C1787" s="64" t="s">
        <v>1363</v>
      </c>
      <c r="D1787" s="64" t="s">
        <v>1717</v>
      </c>
      <c r="E1787" s="64" t="s">
        <v>311</v>
      </c>
      <c r="F1787" s="64" t="s">
        <v>311</v>
      </c>
      <c r="G1787" s="64" t="s">
        <v>499</v>
      </c>
    </row>
    <row r="1788" spans="1:7">
      <c r="A1788" s="64" t="s">
        <v>1366</v>
      </c>
      <c r="B1788" s="64" t="s">
        <v>1362</v>
      </c>
      <c r="C1788" s="64" t="s">
        <v>1363</v>
      </c>
      <c r="D1788" s="64" t="s">
        <v>1717</v>
      </c>
      <c r="E1788" s="64" t="s">
        <v>311</v>
      </c>
      <c r="F1788" s="64" t="s">
        <v>311</v>
      </c>
      <c r="G1788" s="64" t="s">
        <v>499</v>
      </c>
    </row>
    <row r="1789" spans="1:7">
      <c r="A1789" s="64" t="s">
        <v>1485</v>
      </c>
      <c r="B1789" s="64" t="s">
        <v>1362</v>
      </c>
      <c r="C1789" s="64" t="s">
        <v>1486</v>
      </c>
      <c r="D1789" s="64" t="s">
        <v>1653</v>
      </c>
      <c r="E1789" s="64">
        <v>35.957259999999998</v>
      </c>
      <c r="F1789" s="64">
        <v>10</v>
      </c>
      <c r="G1789" s="64" t="s">
        <v>499</v>
      </c>
    </row>
    <row r="1790" spans="1:7">
      <c r="A1790" s="64" t="s">
        <v>1488</v>
      </c>
      <c r="B1790" s="64" t="s">
        <v>1362</v>
      </c>
      <c r="C1790" s="64" t="s">
        <v>1486</v>
      </c>
      <c r="D1790" s="64" t="s">
        <v>1653</v>
      </c>
      <c r="E1790" s="64">
        <v>35.907699999999998</v>
      </c>
      <c r="F1790" s="64">
        <v>10</v>
      </c>
      <c r="G1790" s="64" t="s">
        <v>499</v>
      </c>
    </row>
    <row r="1791" spans="1:7">
      <c r="A1791" s="64" t="s">
        <v>1460</v>
      </c>
      <c r="B1791" s="64" t="s">
        <v>1362</v>
      </c>
      <c r="C1791" s="64" t="s">
        <v>1486</v>
      </c>
      <c r="D1791" s="64" t="s">
        <v>1487</v>
      </c>
      <c r="E1791" s="64">
        <v>32.145629999999997</v>
      </c>
      <c r="F1791" s="64">
        <v>100</v>
      </c>
      <c r="G1791" s="64" t="s">
        <v>499</v>
      </c>
    </row>
    <row r="1792" spans="1:7">
      <c r="A1792" s="64" t="s">
        <v>1462</v>
      </c>
      <c r="B1792" s="64" t="s">
        <v>1362</v>
      </c>
      <c r="C1792" s="64" t="s">
        <v>1486</v>
      </c>
      <c r="D1792" s="64" t="s">
        <v>1487</v>
      </c>
      <c r="E1792" s="64">
        <v>32.413220000000003</v>
      </c>
      <c r="F1792" s="64">
        <v>100</v>
      </c>
      <c r="G1792" s="64" t="s">
        <v>499</v>
      </c>
    </row>
    <row r="1793" spans="1:7">
      <c r="A1793" s="64" t="s">
        <v>1471</v>
      </c>
      <c r="B1793" s="64" t="s">
        <v>1362</v>
      </c>
      <c r="C1793" s="64" t="s">
        <v>1486</v>
      </c>
      <c r="D1793" s="64" t="s">
        <v>1489</v>
      </c>
      <c r="E1793" s="64">
        <v>28.3947</v>
      </c>
      <c r="F1793" s="64">
        <v>1000</v>
      </c>
      <c r="G1793" s="64" t="s">
        <v>499</v>
      </c>
    </row>
    <row r="1794" spans="1:7">
      <c r="A1794" s="64" t="s">
        <v>1473</v>
      </c>
      <c r="B1794" s="64" t="s">
        <v>1362</v>
      </c>
      <c r="C1794" s="64" t="s">
        <v>1486</v>
      </c>
      <c r="D1794" s="64" t="s">
        <v>1489</v>
      </c>
      <c r="E1794" s="64">
        <v>28.146930000000001</v>
      </c>
      <c r="F1794" s="64">
        <v>1000</v>
      </c>
      <c r="G1794" s="64" t="s">
        <v>499</v>
      </c>
    </row>
    <row r="1795" spans="1:7">
      <c r="A1795" s="64" t="s">
        <v>1491</v>
      </c>
      <c r="B1795" s="64" t="s">
        <v>1362</v>
      </c>
      <c r="C1795" s="64" t="s">
        <v>1486</v>
      </c>
      <c r="D1795" s="64" t="s">
        <v>1490</v>
      </c>
      <c r="E1795" s="64">
        <v>25.093769999999999</v>
      </c>
      <c r="F1795" s="64">
        <v>10000</v>
      </c>
      <c r="G1795" s="64" t="s">
        <v>499</v>
      </c>
    </row>
    <row r="1796" spans="1:7">
      <c r="A1796" s="64" t="s">
        <v>1493</v>
      </c>
      <c r="B1796" s="64" t="s">
        <v>1362</v>
      </c>
      <c r="C1796" s="64" t="s">
        <v>1486</v>
      </c>
      <c r="D1796" s="64" t="s">
        <v>1490</v>
      </c>
      <c r="E1796" s="64">
        <v>24.989840000000001</v>
      </c>
      <c r="F1796" s="64">
        <v>10000</v>
      </c>
      <c r="G1796" s="64" t="s">
        <v>499</v>
      </c>
    </row>
    <row r="1797" spans="1:7">
      <c r="A1797" s="64" t="s">
        <v>1494</v>
      </c>
      <c r="B1797" s="64" t="s">
        <v>1362</v>
      </c>
      <c r="C1797" s="64" t="s">
        <v>1486</v>
      </c>
      <c r="D1797" s="64" t="s">
        <v>1492</v>
      </c>
      <c r="E1797" s="64">
        <v>21.635670000000001</v>
      </c>
      <c r="F1797" s="231">
        <v>100000</v>
      </c>
      <c r="G1797" s="64" t="s">
        <v>499</v>
      </c>
    </row>
    <row r="1798" spans="1:7">
      <c r="A1798" s="64" t="s">
        <v>1383</v>
      </c>
      <c r="B1798" s="64" t="s">
        <v>1362</v>
      </c>
      <c r="C1798" s="64" t="s">
        <v>1486</v>
      </c>
      <c r="D1798" s="64" t="s">
        <v>1492</v>
      </c>
      <c r="E1798" s="64">
        <v>21.649660000000001</v>
      </c>
      <c r="F1798" s="231">
        <v>100000</v>
      </c>
      <c r="G1798" s="64" t="s">
        <v>499</v>
      </c>
    </row>
    <row r="1799" spans="1:7">
      <c r="A1799" s="64" t="s">
        <v>1361</v>
      </c>
      <c r="B1799" s="64" t="s">
        <v>1711</v>
      </c>
      <c r="C1799" s="64" t="s">
        <v>1363</v>
      </c>
      <c r="D1799" s="64" t="s">
        <v>1715</v>
      </c>
      <c r="E1799" s="64" t="s">
        <v>311</v>
      </c>
      <c r="F1799" s="64" t="s">
        <v>311</v>
      </c>
      <c r="G1799" s="64" t="s">
        <v>1718</v>
      </c>
    </row>
    <row r="1800" spans="1:7">
      <c r="A1800" s="64" t="s">
        <v>1366</v>
      </c>
      <c r="B1800" s="64" t="s">
        <v>1711</v>
      </c>
      <c r="C1800" s="64" t="s">
        <v>1363</v>
      </c>
      <c r="D1800" s="64" t="s">
        <v>1715</v>
      </c>
      <c r="E1800" s="64" t="s">
        <v>311</v>
      </c>
      <c r="F1800" s="64" t="s">
        <v>311</v>
      </c>
      <c r="G1800" s="64" t="s">
        <v>1718</v>
      </c>
    </row>
    <row r="1801" spans="1:7">
      <c r="A1801" s="64" t="s">
        <v>1361</v>
      </c>
      <c r="B1801" s="64" t="s">
        <v>1362</v>
      </c>
      <c r="C1801" s="64" t="s">
        <v>1363</v>
      </c>
      <c r="D1801" s="64" t="s">
        <v>1715</v>
      </c>
      <c r="E1801" s="64" t="s">
        <v>311</v>
      </c>
      <c r="F1801" s="64" t="s">
        <v>311</v>
      </c>
      <c r="G1801" s="64" t="s">
        <v>1718</v>
      </c>
    </row>
    <row r="1802" spans="1:7">
      <c r="A1802" s="64" t="s">
        <v>1366</v>
      </c>
      <c r="B1802" s="64" t="s">
        <v>1362</v>
      </c>
      <c r="C1802" s="64" t="s">
        <v>1363</v>
      </c>
      <c r="D1802" s="64" t="s">
        <v>1715</v>
      </c>
      <c r="E1802" s="64" t="s">
        <v>311</v>
      </c>
      <c r="F1802" s="64" t="s">
        <v>311</v>
      </c>
      <c r="G1802" s="64" t="s">
        <v>1718</v>
      </c>
    </row>
    <row r="1803" spans="1:7">
      <c r="A1803" s="64" t="s">
        <v>1530</v>
      </c>
      <c r="B1803" s="64" t="s">
        <v>1362</v>
      </c>
      <c r="C1803" s="64" t="s">
        <v>1371</v>
      </c>
      <c r="D1803" s="64" t="s">
        <v>1719</v>
      </c>
      <c r="E1803" s="64">
        <v>23.682459999999999</v>
      </c>
      <c r="F1803" s="64" t="s">
        <v>311</v>
      </c>
      <c r="G1803" s="64" t="s">
        <v>1718</v>
      </c>
    </row>
    <row r="1804" spans="1:7">
      <c r="A1804" s="64" t="s">
        <v>1532</v>
      </c>
      <c r="B1804" s="64" t="s">
        <v>1362</v>
      </c>
      <c r="C1804" s="64" t="s">
        <v>1371</v>
      </c>
      <c r="D1804" s="64" t="s">
        <v>1719</v>
      </c>
      <c r="E1804" s="64">
        <v>23.563079999999999</v>
      </c>
      <c r="F1804" s="64" t="s">
        <v>311</v>
      </c>
      <c r="G1804" s="64" t="s">
        <v>1718</v>
      </c>
    </row>
    <row r="1805" spans="1:7">
      <c r="A1805" s="64" t="s">
        <v>1545</v>
      </c>
      <c r="B1805" s="64" t="s">
        <v>1362</v>
      </c>
      <c r="C1805" s="64" t="s">
        <v>1720</v>
      </c>
      <c r="D1805" s="64" t="s">
        <v>1721</v>
      </c>
      <c r="E1805" s="64" t="s">
        <v>311</v>
      </c>
      <c r="F1805" s="64" t="s">
        <v>311</v>
      </c>
      <c r="G1805" s="64" t="s">
        <v>1365</v>
      </c>
    </row>
    <row r="1806" spans="1:7">
      <c r="A1806" s="64" t="s">
        <v>1546</v>
      </c>
      <c r="B1806" s="64" t="s">
        <v>1362</v>
      </c>
      <c r="C1806" s="64" t="s">
        <v>1720</v>
      </c>
      <c r="D1806" s="64" t="s">
        <v>1721</v>
      </c>
      <c r="E1806" s="64" t="s">
        <v>311</v>
      </c>
      <c r="F1806" s="64" t="s">
        <v>311</v>
      </c>
      <c r="G1806" s="64" t="s">
        <v>1365</v>
      </c>
    </row>
    <row r="1807" spans="1:7">
      <c r="A1807" s="64" t="s">
        <v>1530</v>
      </c>
      <c r="B1807" s="64" t="s">
        <v>1362</v>
      </c>
      <c r="C1807" s="64" t="s">
        <v>1720</v>
      </c>
      <c r="D1807" s="64" t="s">
        <v>1722</v>
      </c>
      <c r="E1807" s="64" t="s">
        <v>311</v>
      </c>
      <c r="F1807" s="64" t="s">
        <v>311</v>
      </c>
      <c r="G1807" s="64" t="s">
        <v>1365</v>
      </c>
    </row>
    <row r="1808" spans="1:7">
      <c r="A1808" s="64" t="s">
        <v>1532</v>
      </c>
      <c r="B1808" s="64" t="s">
        <v>1362</v>
      </c>
      <c r="C1808" s="64" t="s">
        <v>1720</v>
      </c>
      <c r="D1808" s="64" t="s">
        <v>1722</v>
      </c>
      <c r="E1808" s="64" t="s">
        <v>311</v>
      </c>
      <c r="F1808" s="64" t="s">
        <v>311</v>
      </c>
      <c r="G1808" s="64" t="s">
        <v>1365</v>
      </c>
    </row>
    <row r="1809" spans="1:7">
      <c r="A1809" s="64" t="s">
        <v>1398</v>
      </c>
      <c r="B1809" s="64" t="s">
        <v>1362</v>
      </c>
      <c r="C1809" s="64" t="s">
        <v>1720</v>
      </c>
      <c r="D1809" s="64" t="s">
        <v>1723</v>
      </c>
      <c r="E1809" s="64" t="s">
        <v>311</v>
      </c>
      <c r="F1809" s="64" t="s">
        <v>311</v>
      </c>
      <c r="G1809" s="64" t="s">
        <v>1365</v>
      </c>
    </row>
    <row r="1810" spans="1:7">
      <c r="A1810" s="64" t="s">
        <v>1400</v>
      </c>
      <c r="B1810" s="64" t="s">
        <v>1362</v>
      </c>
      <c r="C1810" s="64" t="s">
        <v>1720</v>
      </c>
      <c r="D1810" s="64" t="s">
        <v>1723</v>
      </c>
      <c r="E1810" s="64" t="s">
        <v>311</v>
      </c>
      <c r="F1810" s="64" t="s">
        <v>311</v>
      </c>
      <c r="G1810" s="64" t="s">
        <v>1365</v>
      </c>
    </row>
    <row r="1811" spans="1:7">
      <c r="A1811" s="64" t="s">
        <v>1401</v>
      </c>
      <c r="B1811" s="64" t="s">
        <v>1362</v>
      </c>
      <c r="C1811" s="64" t="s">
        <v>1720</v>
      </c>
      <c r="D1811" s="64" t="s">
        <v>1724</v>
      </c>
      <c r="E1811" s="64">
        <v>32.450000000000003</v>
      </c>
      <c r="F1811" s="64" t="s">
        <v>311</v>
      </c>
      <c r="G1811" s="64" t="s">
        <v>1365</v>
      </c>
    </row>
    <row r="1812" spans="1:7">
      <c r="A1812" s="64" t="s">
        <v>1403</v>
      </c>
      <c r="B1812" s="64" t="s">
        <v>1362</v>
      </c>
      <c r="C1812" s="64" t="s">
        <v>1720</v>
      </c>
      <c r="D1812" s="64" t="s">
        <v>1724</v>
      </c>
      <c r="E1812" s="64">
        <v>32.450000000000003</v>
      </c>
      <c r="F1812" s="64" t="s">
        <v>311</v>
      </c>
      <c r="G1812" s="64" t="s">
        <v>1365</v>
      </c>
    </row>
    <row r="1813" spans="1:7">
      <c r="A1813" s="64" t="s">
        <v>1725</v>
      </c>
      <c r="B1813" s="64" t="s">
        <v>1362</v>
      </c>
      <c r="C1813" s="64" t="s">
        <v>1720</v>
      </c>
      <c r="D1813" s="64" t="s">
        <v>1726</v>
      </c>
      <c r="E1813" s="64" t="s">
        <v>311</v>
      </c>
      <c r="F1813" s="64" t="s">
        <v>311</v>
      </c>
      <c r="G1813" s="64" t="s">
        <v>1365</v>
      </c>
    </row>
    <row r="1814" spans="1:7">
      <c r="A1814" s="64" t="s">
        <v>1629</v>
      </c>
      <c r="B1814" s="64" t="s">
        <v>1362</v>
      </c>
      <c r="C1814" s="64" t="s">
        <v>1720</v>
      </c>
      <c r="D1814" s="64" t="s">
        <v>1726</v>
      </c>
      <c r="E1814" s="64" t="s">
        <v>311</v>
      </c>
      <c r="F1814" s="64" t="s">
        <v>311</v>
      </c>
      <c r="G1814" s="64" t="s">
        <v>1365</v>
      </c>
    </row>
    <row r="1815" spans="1:7">
      <c r="A1815" s="64" t="s">
        <v>1631</v>
      </c>
      <c r="B1815" s="64" t="s">
        <v>1362</v>
      </c>
      <c r="C1815" s="64" t="s">
        <v>1720</v>
      </c>
      <c r="D1815" s="64" t="s">
        <v>1727</v>
      </c>
      <c r="E1815" s="64" t="s">
        <v>311</v>
      </c>
      <c r="F1815" s="64" t="s">
        <v>311</v>
      </c>
      <c r="G1815" s="64" t="s">
        <v>1365</v>
      </c>
    </row>
    <row r="1816" spans="1:7">
      <c r="A1816" s="64" t="s">
        <v>1654</v>
      </c>
      <c r="B1816" s="64" t="s">
        <v>1362</v>
      </c>
      <c r="C1816" s="64" t="s">
        <v>1720</v>
      </c>
      <c r="D1816" s="64" t="s">
        <v>1727</v>
      </c>
      <c r="E1816" s="64" t="s">
        <v>311</v>
      </c>
      <c r="F1816" s="64" t="s">
        <v>311</v>
      </c>
      <c r="G1816" s="64" t="s">
        <v>1365</v>
      </c>
    </row>
    <row r="1817" spans="1:7">
      <c r="A1817" s="64" t="s">
        <v>1416</v>
      </c>
      <c r="B1817" s="64" t="s">
        <v>1362</v>
      </c>
      <c r="C1817" s="64" t="s">
        <v>1720</v>
      </c>
      <c r="D1817" s="64" t="s">
        <v>1728</v>
      </c>
      <c r="E1817" s="64" t="s">
        <v>311</v>
      </c>
      <c r="F1817" s="64" t="s">
        <v>311</v>
      </c>
      <c r="G1817" s="64" t="s">
        <v>1365</v>
      </c>
    </row>
    <row r="1818" spans="1:7">
      <c r="A1818" s="64" t="s">
        <v>1418</v>
      </c>
      <c r="B1818" s="64" t="s">
        <v>1362</v>
      </c>
      <c r="C1818" s="64" t="s">
        <v>1720</v>
      </c>
      <c r="D1818" s="64" t="s">
        <v>1728</v>
      </c>
      <c r="E1818" s="64" t="s">
        <v>311</v>
      </c>
      <c r="F1818" s="64" t="s">
        <v>311</v>
      </c>
      <c r="G1818" s="64" t="s">
        <v>1365</v>
      </c>
    </row>
    <row r="1819" spans="1:7">
      <c r="A1819" s="64" t="s">
        <v>1485</v>
      </c>
      <c r="B1819" s="64" t="s">
        <v>1362</v>
      </c>
      <c r="C1819" s="64" t="s">
        <v>1720</v>
      </c>
      <c r="D1819" s="64" t="s">
        <v>1729</v>
      </c>
      <c r="E1819" s="64" t="s">
        <v>311</v>
      </c>
      <c r="F1819" s="64" t="s">
        <v>311</v>
      </c>
      <c r="G1819" s="64" t="s">
        <v>1365</v>
      </c>
    </row>
    <row r="1820" spans="1:7">
      <c r="A1820" s="64" t="s">
        <v>1488</v>
      </c>
      <c r="B1820" s="64" t="s">
        <v>1362</v>
      </c>
      <c r="C1820" s="64" t="s">
        <v>1720</v>
      </c>
      <c r="D1820" s="64" t="s">
        <v>1729</v>
      </c>
      <c r="E1820" s="64" t="s">
        <v>311</v>
      </c>
      <c r="F1820" s="64" t="s">
        <v>311</v>
      </c>
      <c r="G1820" s="64" t="s">
        <v>1365</v>
      </c>
    </row>
    <row r="1821" spans="1:7">
      <c r="A1821" s="64" t="s">
        <v>1398</v>
      </c>
      <c r="B1821" s="64" t="s">
        <v>1362</v>
      </c>
      <c r="C1821" s="64" t="s">
        <v>1720</v>
      </c>
      <c r="D1821" s="64" t="s">
        <v>1730</v>
      </c>
      <c r="E1821" s="64" t="s">
        <v>311</v>
      </c>
      <c r="F1821" s="64" t="s">
        <v>311</v>
      </c>
      <c r="G1821" s="64" t="s">
        <v>1082</v>
      </c>
    </row>
    <row r="1822" spans="1:7">
      <c r="A1822" s="64" t="s">
        <v>1400</v>
      </c>
      <c r="B1822" s="64" t="s">
        <v>1362</v>
      </c>
      <c r="C1822" s="64" t="s">
        <v>1720</v>
      </c>
      <c r="D1822" s="64" t="s">
        <v>1730</v>
      </c>
      <c r="E1822" s="64" t="s">
        <v>311</v>
      </c>
      <c r="F1822" s="64" t="s">
        <v>311</v>
      </c>
      <c r="G1822" s="64" t="s">
        <v>1082</v>
      </c>
    </row>
    <row r="1823" spans="1:7">
      <c r="A1823" s="64" t="s">
        <v>1401</v>
      </c>
      <c r="B1823" s="64" t="s">
        <v>1362</v>
      </c>
      <c r="C1823" s="64" t="s">
        <v>1720</v>
      </c>
      <c r="D1823" s="64" t="s">
        <v>1731</v>
      </c>
      <c r="E1823" s="64" t="s">
        <v>311</v>
      </c>
      <c r="F1823" s="64" t="s">
        <v>311</v>
      </c>
      <c r="G1823" s="64" t="s">
        <v>1082</v>
      </c>
    </row>
    <row r="1824" spans="1:7">
      <c r="A1824" s="64" t="s">
        <v>1403</v>
      </c>
      <c r="B1824" s="64" t="s">
        <v>1362</v>
      </c>
      <c r="C1824" s="64" t="s">
        <v>1720</v>
      </c>
      <c r="D1824" s="64" t="s">
        <v>1731</v>
      </c>
      <c r="E1824" s="64" t="s">
        <v>311</v>
      </c>
      <c r="F1824" s="64" t="s">
        <v>311</v>
      </c>
      <c r="G1824" s="64" t="s">
        <v>1082</v>
      </c>
    </row>
    <row r="1825" spans="1:7">
      <c r="A1825" s="64" t="s">
        <v>1404</v>
      </c>
      <c r="B1825" s="64" t="s">
        <v>1362</v>
      </c>
      <c r="C1825" s="64" t="s">
        <v>1720</v>
      </c>
      <c r="D1825" s="64" t="s">
        <v>1732</v>
      </c>
      <c r="E1825" s="64" t="s">
        <v>311</v>
      </c>
      <c r="F1825" s="64" t="s">
        <v>311</v>
      </c>
      <c r="G1825" s="64" t="s">
        <v>1082</v>
      </c>
    </row>
    <row r="1826" spans="1:7">
      <c r="A1826" s="64" t="s">
        <v>1406</v>
      </c>
      <c r="B1826" s="64" t="s">
        <v>1362</v>
      </c>
      <c r="C1826" s="64" t="s">
        <v>1720</v>
      </c>
      <c r="D1826" s="64" t="s">
        <v>1732</v>
      </c>
      <c r="E1826" s="64" t="s">
        <v>311</v>
      </c>
      <c r="F1826" s="64" t="s">
        <v>311</v>
      </c>
      <c r="G1826" s="64" t="s">
        <v>1082</v>
      </c>
    </row>
    <row r="1827" spans="1:7">
      <c r="A1827" s="64" t="s">
        <v>1407</v>
      </c>
      <c r="B1827" s="64" t="s">
        <v>1362</v>
      </c>
      <c r="C1827" s="64" t="s">
        <v>1720</v>
      </c>
      <c r="D1827" s="64" t="s">
        <v>1733</v>
      </c>
      <c r="E1827" s="64" t="s">
        <v>311</v>
      </c>
      <c r="F1827" s="64" t="s">
        <v>311</v>
      </c>
      <c r="G1827" s="64" t="s">
        <v>1082</v>
      </c>
    </row>
    <row r="1828" spans="1:7">
      <c r="A1828" s="64" t="s">
        <v>1409</v>
      </c>
      <c r="B1828" s="64" t="s">
        <v>1362</v>
      </c>
      <c r="C1828" s="64" t="s">
        <v>1720</v>
      </c>
      <c r="D1828" s="64" t="s">
        <v>1733</v>
      </c>
      <c r="E1828" s="64" t="s">
        <v>311</v>
      </c>
      <c r="F1828" s="64" t="s">
        <v>311</v>
      </c>
      <c r="G1828" s="64" t="s">
        <v>1082</v>
      </c>
    </row>
    <row r="1829" spans="1:7">
      <c r="A1829" s="64" t="s">
        <v>1643</v>
      </c>
      <c r="B1829" s="64" t="s">
        <v>1362</v>
      </c>
      <c r="C1829" s="64" t="s">
        <v>1720</v>
      </c>
      <c r="D1829" s="64" t="s">
        <v>1379</v>
      </c>
      <c r="E1829" s="64">
        <v>25.12</v>
      </c>
      <c r="F1829" s="64" t="s">
        <v>311</v>
      </c>
      <c r="G1829" s="64" t="s">
        <v>1082</v>
      </c>
    </row>
    <row r="1830" spans="1:7">
      <c r="A1830" s="64" t="s">
        <v>1645</v>
      </c>
      <c r="B1830" s="64" t="s">
        <v>1362</v>
      </c>
      <c r="C1830" s="64" t="s">
        <v>1720</v>
      </c>
      <c r="D1830" s="64" t="s">
        <v>1379</v>
      </c>
      <c r="E1830" s="64">
        <v>25.01</v>
      </c>
      <c r="F1830" s="64" t="s">
        <v>311</v>
      </c>
      <c r="G1830" s="64" t="s">
        <v>1082</v>
      </c>
    </row>
    <row r="1831" spans="1:7">
      <c r="A1831" s="64" t="s">
        <v>1474</v>
      </c>
      <c r="B1831" s="64" t="s">
        <v>1362</v>
      </c>
      <c r="C1831" s="64" t="s">
        <v>1720</v>
      </c>
      <c r="D1831" s="64" t="s">
        <v>1734</v>
      </c>
      <c r="E1831" s="64">
        <v>23.45</v>
      </c>
      <c r="F1831" s="64" t="s">
        <v>311</v>
      </c>
      <c r="G1831" s="64" t="s">
        <v>1082</v>
      </c>
    </row>
    <row r="1832" spans="1:7">
      <c r="A1832" s="64" t="s">
        <v>1476</v>
      </c>
      <c r="B1832" s="64" t="s">
        <v>1362</v>
      </c>
      <c r="C1832" s="64" t="s">
        <v>1720</v>
      </c>
      <c r="D1832" s="64" t="s">
        <v>1734</v>
      </c>
      <c r="E1832" s="64">
        <v>23.52</v>
      </c>
      <c r="F1832" s="64" t="s">
        <v>311</v>
      </c>
      <c r="G1832" s="64" t="s">
        <v>1082</v>
      </c>
    </row>
    <row r="1833" spans="1:7">
      <c r="A1833" s="64" t="s">
        <v>1565</v>
      </c>
      <c r="B1833" s="64" t="s">
        <v>1362</v>
      </c>
      <c r="C1833" s="64" t="s">
        <v>1720</v>
      </c>
      <c r="D1833" s="64" t="s">
        <v>1735</v>
      </c>
      <c r="E1833" s="64" t="s">
        <v>311</v>
      </c>
      <c r="F1833" s="64" t="s">
        <v>311</v>
      </c>
      <c r="G1833" s="64" t="s">
        <v>1084</v>
      </c>
    </row>
    <row r="1834" spans="1:7">
      <c r="A1834" s="64" t="s">
        <v>1567</v>
      </c>
      <c r="B1834" s="64" t="s">
        <v>1362</v>
      </c>
      <c r="C1834" s="64" t="s">
        <v>1720</v>
      </c>
      <c r="D1834" s="64" t="s">
        <v>1735</v>
      </c>
      <c r="E1834" s="64">
        <v>30.45</v>
      </c>
      <c r="F1834" s="64" t="s">
        <v>311</v>
      </c>
      <c r="G1834" s="64" t="s">
        <v>1084</v>
      </c>
    </row>
    <row r="1835" spans="1:7">
      <c r="A1835" s="64" t="s">
        <v>1551</v>
      </c>
      <c r="B1835" s="64" t="s">
        <v>1362</v>
      </c>
      <c r="C1835" s="64" t="s">
        <v>1720</v>
      </c>
      <c r="D1835" s="64" t="s">
        <v>1736</v>
      </c>
      <c r="E1835" s="64" t="s">
        <v>311</v>
      </c>
      <c r="F1835" s="64" t="s">
        <v>311</v>
      </c>
      <c r="G1835" s="64" t="s">
        <v>1084</v>
      </c>
    </row>
    <row r="1836" spans="1:7">
      <c r="A1836" s="64" t="s">
        <v>1554</v>
      </c>
      <c r="B1836" s="64" t="s">
        <v>1362</v>
      </c>
      <c r="C1836" s="64" t="s">
        <v>1720</v>
      </c>
      <c r="D1836" s="64" t="s">
        <v>1736</v>
      </c>
      <c r="E1836" s="64" t="s">
        <v>311</v>
      </c>
      <c r="F1836" s="64" t="s">
        <v>311</v>
      </c>
      <c r="G1836" s="64" t="s">
        <v>1084</v>
      </c>
    </row>
    <row r="1837" spans="1:7">
      <c r="A1837" s="64" t="s">
        <v>1556</v>
      </c>
      <c r="B1837" s="64" t="s">
        <v>1362</v>
      </c>
      <c r="C1837" s="64" t="s">
        <v>1720</v>
      </c>
      <c r="D1837" s="64" t="s">
        <v>1737</v>
      </c>
      <c r="E1837" s="64" t="s">
        <v>311</v>
      </c>
      <c r="F1837" s="64" t="s">
        <v>311</v>
      </c>
      <c r="G1837" s="64" t="s">
        <v>1084</v>
      </c>
    </row>
    <row r="1838" spans="1:7">
      <c r="A1838" s="64" t="s">
        <v>1557</v>
      </c>
      <c r="B1838" s="64" t="s">
        <v>1362</v>
      </c>
      <c r="C1838" s="64" t="s">
        <v>1720</v>
      </c>
      <c r="D1838" s="64" t="s">
        <v>1737</v>
      </c>
      <c r="E1838" s="64" t="s">
        <v>311</v>
      </c>
      <c r="F1838" s="64" t="s">
        <v>311</v>
      </c>
      <c r="G1838" s="64" t="s">
        <v>1084</v>
      </c>
    </row>
    <row r="1839" spans="1:7">
      <c r="A1839" s="64" t="s">
        <v>1612</v>
      </c>
      <c r="B1839" s="64" t="s">
        <v>1362</v>
      </c>
      <c r="C1839" s="64" t="s">
        <v>1720</v>
      </c>
      <c r="D1839" s="64" t="s">
        <v>1738</v>
      </c>
      <c r="E1839" s="64">
        <v>43.05</v>
      </c>
      <c r="F1839" s="64" t="s">
        <v>311</v>
      </c>
      <c r="G1839" s="64" t="s">
        <v>1084</v>
      </c>
    </row>
    <row r="1840" spans="1:7">
      <c r="A1840" s="64" t="s">
        <v>1614</v>
      </c>
      <c r="B1840" s="64" t="s">
        <v>1362</v>
      </c>
      <c r="C1840" s="64" t="s">
        <v>1720</v>
      </c>
      <c r="D1840" s="64" t="s">
        <v>1738</v>
      </c>
      <c r="E1840" s="64">
        <v>43.27</v>
      </c>
      <c r="F1840" s="64" t="s">
        <v>311</v>
      </c>
      <c r="G1840" s="64" t="s">
        <v>1084</v>
      </c>
    </row>
    <row r="1841" spans="1:7">
      <c r="A1841" s="64" t="s">
        <v>1398</v>
      </c>
      <c r="B1841" s="64" t="s">
        <v>1362</v>
      </c>
      <c r="C1841" s="64" t="s">
        <v>1720</v>
      </c>
      <c r="D1841" s="64" t="s">
        <v>1739</v>
      </c>
      <c r="E1841" s="64" t="s">
        <v>311</v>
      </c>
      <c r="F1841" s="64" t="s">
        <v>311</v>
      </c>
      <c r="G1841" s="64" t="s">
        <v>1083</v>
      </c>
    </row>
    <row r="1842" spans="1:7">
      <c r="A1842" s="64" t="s">
        <v>1400</v>
      </c>
      <c r="B1842" s="64" t="s">
        <v>1362</v>
      </c>
      <c r="C1842" s="64" t="s">
        <v>1720</v>
      </c>
      <c r="D1842" s="64" t="s">
        <v>1739</v>
      </c>
      <c r="E1842" s="64" t="s">
        <v>311</v>
      </c>
      <c r="F1842" s="64" t="s">
        <v>311</v>
      </c>
      <c r="G1842" s="64" t="s">
        <v>1083</v>
      </c>
    </row>
    <row r="1843" spans="1:7">
      <c r="A1843" s="64" t="s">
        <v>1401</v>
      </c>
      <c r="B1843" s="64" t="s">
        <v>1362</v>
      </c>
      <c r="C1843" s="64" t="s">
        <v>1720</v>
      </c>
      <c r="D1843" s="64" t="s">
        <v>1740</v>
      </c>
      <c r="E1843" s="64" t="s">
        <v>311</v>
      </c>
      <c r="F1843" s="64" t="s">
        <v>311</v>
      </c>
      <c r="G1843" s="64" t="s">
        <v>1083</v>
      </c>
    </row>
    <row r="1844" spans="1:7">
      <c r="A1844" s="64" t="s">
        <v>1403</v>
      </c>
      <c r="B1844" s="64" t="s">
        <v>1362</v>
      </c>
      <c r="C1844" s="64" t="s">
        <v>1720</v>
      </c>
      <c r="D1844" s="64" t="s">
        <v>1740</v>
      </c>
      <c r="E1844" s="64" t="s">
        <v>311</v>
      </c>
      <c r="F1844" s="64" t="s">
        <v>311</v>
      </c>
      <c r="G1844" s="64" t="s">
        <v>1083</v>
      </c>
    </row>
    <row r="1845" spans="1:7">
      <c r="A1845" s="64" t="s">
        <v>1404</v>
      </c>
      <c r="B1845" s="64" t="s">
        <v>1362</v>
      </c>
      <c r="C1845" s="64" t="s">
        <v>1720</v>
      </c>
      <c r="D1845" s="64" t="s">
        <v>1741</v>
      </c>
      <c r="E1845" s="64" t="s">
        <v>311</v>
      </c>
      <c r="F1845" s="64" t="s">
        <v>311</v>
      </c>
      <c r="G1845" s="64" t="s">
        <v>1083</v>
      </c>
    </row>
    <row r="1846" spans="1:7">
      <c r="A1846" s="64" t="s">
        <v>1406</v>
      </c>
      <c r="B1846" s="64" t="s">
        <v>1362</v>
      </c>
      <c r="C1846" s="64" t="s">
        <v>1720</v>
      </c>
      <c r="D1846" s="64" t="s">
        <v>1741</v>
      </c>
      <c r="E1846" s="64" t="s">
        <v>311</v>
      </c>
      <c r="F1846" s="64" t="s">
        <v>311</v>
      </c>
      <c r="G1846" s="64" t="s">
        <v>1083</v>
      </c>
    </row>
    <row r="1847" spans="1:7">
      <c r="A1847" s="64" t="s">
        <v>1407</v>
      </c>
      <c r="B1847" s="64" t="s">
        <v>1362</v>
      </c>
      <c r="C1847" s="64" t="s">
        <v>1720</v>
      </c>
      <c r="D1847" s="64" t="s">
        <v>1742</v>
      </c>
      <c r="E1847" s="64" t="s">
        <v>311</v>
      </c>
      <c r="F1847" s="64" t="s">
        <v>311</v>
      </c>
      <c r="G1847" s="64" t="s">
        <v>1083</v>
      </c>
    </row>
    <row r="1848" spans="1:7">
      <c r="A1848" s="64" t="s">
        <v>1409</v>
      </c>
      <c r="B1848" s="64" t="s">
        <v>1362</v>
      </c>
      <c r="C1848" s="64" t="s">
        <v>1720</v>
      </c>
      <c r="D1848" s="64" t="s">
        <v>1742</v>
      </c>
      <c r="E1848" s="64" t="s">
        <v>311</v>
      </c>
      <c r="F1848" s="64" t="s">
        <v>311</v>
      </c>
      <c r="G1848" s="64" t="s">
        <v>1083</v>
      </c>
    </row>
    <row r="1849" spans="1:7">
      <c r="A1849" s="64" t="s">
        <v>1410</v>
      </c>
      <c r="B1849" s="64" t="s">
        <v>1362</v>
      </c>
      <c r="C1849" s="64" t="s">
        <v>1720</v>
      </c>
      <c r="D1849" s="64" t="s">
        <v>1743</v>
      </c>
      <c r="E1849" s="64" t="s">
        <v>311</v>
      </c>
      <c r="F1849" s="64" t="s">
        <v>311</v>
      </c>
      <c r="G1849" s="64" t="s">
        <v>1083</v>
      </c>
    </row>
    <row r="1850" spans="1:7">
      <c r="A1850" s="64" t="s">
        <v>1412</v>
      </c>
      <c r="B1850" s="64" t="s">
        <v>1362</v>
      </c>
      <c r="C1850" s="64" t="s">
        <v>1720</v>
      </c>
      <c r="D1850" s="64" t="s">
        <v>1743</v>
      </c>
      <c r="E1850" s="64" t="s">
        <v>311</v>
      </c>
      <c r="F1850" s="64" t="s">
        <v>311</v>
      </c>
      <c r="G1850" s="64" t="s">
        <v>1083</v>
      </c>
    </row>
    <row r="1851" spans="1:7">
      <c r="A1851" s="64" t="s">
        <v>1413</v>
      </c>
      <c r="B1851" s="64" t="s">
        <v>1362</v>
      </c>
      <c r="C1851" s="64" t="s">
        <v>1720</v>
      </c>
      <c r="D1851" s="64" t="s">
        <v>1744</v>
      </c>
      <c r="E1851" s="64" t="s">
        <v>311</v>
      </c>
      <c r="F1851" s="64" t="s">
        <v>311</v>
      </c>
      <c r="G1851" s="64" t="s">
        <v>1083</v>
      </c>
    </row>
    <row r="1852" spans="1:7">
      <c r="A1852" s="64" t="s">
        <v>1415</v>
      </c>
      <c r="B1852" s="64" t="s">
        <v>1362</v>
      </c>
      <c r="C1852" s="64" t="s">
        <v>1720</v>
      </c>
      <c r="D1852" s="64" t="s">
        <v>1744</v>
      </c>
      <c r="E1852" s="64" t="s">
        <v>311</v>
      </c>
      <c r="F1852" s="64" t="s">
        <v>311</v>
      </c>
      <c r="G1852" s="64" t="s">
        <v>1083</v>
      </c>
    </row>
    <row r="1853" spans="1:7">
      <c r="A1853" s="64" t="s">
        <v>1419</v>
      </c>
      <c r="B1853" s="64" t="s">
        <v>1362</v>
      </c>
      <c r="C1853" s="64" t="s">
        <v>1720</v>
      </c>
      <c r="D1853" s="64" t="s">
        <v>1745</v>
      </c>
      <c r="E1853" s="64" t="s">
        <v>311</v>
      </c>
      <c r="F1853" s="64" t="s">
        <v>311</v>
      </c>
      <c r="G1853" s="64" t="s">
        <v>1083</v>
      </c>
    </row>
    <row r="1854" spans="1:7">
      <c r="A1854" s="64" t="s">
        <v>1421</v>
      </c>
      <c r="B1854" s="64" t="s">
        <v>1362</v>
      </c>
      <c r="C1854" s="64" t="s">
        <v>1720</v>
      </c>
      <c r="D1854" s="64" t="s">
        <v>1745</v>
      </c>
      <c r="E1854" s="64" t="s">
        <v>311</v>
      </c>
      <c r="F1854" s="64" t="s">
        <v>311</v>
      </c>
      <c r="G1854" s="64" t="s">
        <v>1083</v>
      </c>
    </row>
    <row r="1855" spans="1:7">
      <c r="A1855" s="64" t="s">
        <v>1422</v>
      </c>
      <c r="B1855" s="64" t="s">
        <v>1362</v>
      </c>
      <c r="C1855" s="64" t="s">
        <v>1720</v>
      </c>
      <c r="D1855" s="64" t="s">
        <v>1746</v>
      </c>
      <c r="E1855" s="64" t="s">
        <v>311</v>
      </c>
      <c r="F1855" s="64" t="s">
        <v>311</v>
      </c>
      <c r="G1855" s="64" t="s">
        <v>1083</v>
      </c>
    </row>
    <row r="1856" spans="1:7">
      <c r="A1856" s="64" t="s">
        <v>1424</v>
      </c>
      <c r="B1856" s="64" t="s">
        <v>1362</v>
      </c>
      <c r="C1856" s="64" t="s">
        <v>1720</v>
      </c>
      <c r="D1856" s="64" t="s">
        <v>1746</v>
      </c>
      <c r="E1856" s="64" t="s">
        <v>311</v>
      </c>
      <c r="F1856" s="64" t="s">
        <v>311</v>
      </c>
      <c r="G1856" s="64" t="s">
        <v>1083</v>
      </c>
    </row>
    <row r="1857" spans="1:7">
      <c r="A1857" s="64" t="s">
        <v>1398</v>
      </c>
      <c r="B1857" s="64" t="s">
        <v>1362</v>
      </c>
      <c r="C1857" s="64" t="s">
        <v>1720</v>
      </c>
      <c r="D1857" s="64" t="s">
        <v>1747</v>
      </c>
      <c r="E1857" s="64" t="s">
        <v>311</v>
      </c>
      <c r="F1857" s="64" t="s">
        <v>311</v>
      </c>
      <c r="G1857" s="64" t="s">
        <v>1081</v>
      </c>
    </row>
    <row r="1858" spans="1:7">
      <c r="A1858" s="64" t="s">
        <v>1400</v>
      </c>
      <c r="B1858" s="64" t="s">
        <v>1362</v>
      </c>
      <c r="C1858" s="64" t="s">
        <v>1720</v>
      </c>
      <c r="D1858" s="64" t="s">
        <v>1747</v>
      </c>
      <c r="E1858" s="64" t="s">
        <v>311</v>
      </c>
      <c r="F1858" s="64" t="s">
        <v>311</v>
      </c>
      <c r="G1858" s="64" t="s">
        <v>1081</v>
      </c>
    </row>
    <row r="1859" spans="1:7">
      <c r="A1859" s="64" t="s">
        <v>1401</v>
      </c>
      <c r="B1859" s="64" t="s">
        <v>1362</v>
      </c>
      <c r="C1859" s="64" t="s">
        <v>1720</v>
      </c>
      <c r="D1859" s="64" t="s">
        <v>1748</v>
      </c>
      <c r="E1859" s="64">
        <v>31.59</v>
      </c>
      <c r="F1859" s="64" t="s">
        <v>311</v>
      </c>
      <c r="G1859" s="64" t="s">
        <v>1081</v>
      </c>
    </row>
    <row r="1860" spans="1:7">
      <c r="A1860" s="64" t="s">
        <v>1403</v>
      </c>
      <c r="B1860" s="64" t="s">
        <v>1362</v>
      </c>
      <c r="C1860" s="64" t="s">
        <v>1720</v>
      </c>
      <c r="D1860" s="64" t="s">
        <v>1748</v>
      </c>
      <c r="E1860" s="64">
        <v>31.89</v>
      </c>
      <c r="F1860" s="64" t="s">
        <v>311</v>
      </c>
      <c r="G1860" s="64" t="s">
        <v>1081</v>
      </c>
    </row>
    <row r="1861" spans="1:7">
      <c r="A1861" s="64" t="s">
        <v>1725</v>
      </c>
      <c r="B1861" s="64" t="s">
        <v>1362</v>
      </c>
      <c r="C1861" s="64" t="s">
        <v>1720</v>
      </c>
      <c r="D1861" s="64" t="s">
        <v>1749</v>
      </c>
      <c r="E1861" s="64" t="s">
        <v>311</v>
      </c>
      <c r="F1861" s="64" t="s">
        <v>311</v>
      </c>
      <c r="G1861" s="64" t="s">
        <v>1081</v>
      </c>
    </row>
    <row r="1862" spans="1:7">
      <c r="A1862" s="64" t="s">
        <v>1629</v>
      </c>
      <c r="B1862" s="64" t="s">
        <v>1362</v>
      </c>
      <c r="C1862" s="64" t="s">
        <v>1720</v>
      </c>
      <c r="D1862" s="64" t="s">
        <v>1749</v>
      </c>
      <c r="E1862" s="64" t="s">
        <v>311</v>
      </c>
      <c r="F1862" s="64" t="s">
        <v>311</v>
      </c>
      <c r="G1862" s="64" t="s">
        <v>1081</v>
      </c>
    </row>
    <row r="1863" spans="1:7">
      <c r="A1863" s="64" t="s">
        <v>1631</v>
      </c>
      <c r="B1863" s="64" t="s">
        <v>1362</v>
      </c>
      <c r="C1863" s="64" t="s">
        <v>1720</v>
      </c>
      <c r="D1863" s="64" t="s">
        <v>1750</v>
      </c>
      <c r="E1863" s="64" t="s">
        <v>311</v>
      </c>
      <c r="F1863" s="64" t="s">
        <v>311</v>
      </c>
      <c r="G1863" s="64" t="s">
        <v>1081</v>
      </c>
    </row>
    <row r="1864" spans="1:7">
      <c r="A1864" s="64" t="s">
        <v>1654</v>
      </c>
      <c r="B1864" s="64" t="s">
        <v>1362</v>
      </c>
      <c r="C1864" s="64" t="s">
        <v>1720</v>
      </c>
      <c r="D1864" s="64" t="s">
        <v>1750</v>
      </c>
      <c r="E1864" s="64" t="s">
        <v>311</v>
      </c>
      <c r="F1864" s="64" t="s">
        <v>311</v>
      </c>
      <c r="G1864" s="64" t="s">
        <v>1081</v>
      </c>
    </row>
    <row r="1865" spans="1:7">
      <c r="A1865" s="64" t="s">
        <v>1558</v>
      </c>
      <c r="B1865" s="64" t="s">
        <v>1362</v>
      </c>
      <c r="C1865" s="64" t="s">
        <v>1720</v>
      </c>
      <c r="D1865" s="64" t="s">
        <v>1751</v>
      </c>
      <c r="E1865" s="64" t="s">
        <v>311</v>
      </c>
      <c r="F1865" s="64" t="s">
        <v>311</v>
      </c>
      <c r="G1865" s="64" t="s">
        <v>1081</v>
      </c>
    </row>
    <row r="1866" spans="1:7">
      <c r="A1866" s="64" t="s">
        <v>1560</v>
      </c>
      <c r="B1866" s="64" t="s">
        <v>1362</v>
      </c>
      <c r="C1866" s="64" t="s">
        <v>1720</v>
      </c>
      <c r="D1866" s="64" t="s">
        <v>1751</v>
      </c>
      <c r="E1866" s="64" t="s">
        <v>311</v>
      </c>
      <c r="F1866" s="64" t="s">
        <v>311</v>
      </c>
      <c r="G1866" s="64" t="s">
        <v>1081</v>
      </c>
    </row>
    <row r="1867" spans="1:7">
      <c r="A1867" s="64" t="s">
        <v>1752</v>
      </c>
      <c r="B1867" s="64" t="s">
        <v>1362</v>
      </c>
      <c r="C1867" s="64" t="s">
        <v>1720</v>
      </c>
      <c r="D1867" s="64" t="s">
        <v>1753</v>
      </c>
      <c r="E1867" s="64" t="s">
        <v>311</v>
      </c>
      <c r="F1867" s="64" t="s">
        <v>311</v>
      </c>
      <c r="G1867" s="64" t="s">
        <v>1081</v>
      </c>
    </row>
    <row r="1868" spans="1:7">
      <c r="A1868" s="64" t="s">
        <v>1754</v>
      </c>
      <c r="B1868" s="64" t="s">
        <v>1362</v>
      </c>
      <c r="C1868" s="64" t="s">
        <v>1720</v>
      </c>
      <c r="D1868" s="64" t="s">
        <v>1753</v>
      </c>
      <c r="E1868" s="64" t="s">
        <v>311</v>
      </c>
      <c r="F1868" s="64" t="s">
        <v>311</v>
      </c>
      <c r="G1868" s="64" t="s">
        <v>1081</v>
      </c>
    </row>
    <row r="1869" spans="1:7">
      <c r="A1869" s="64" t="s">
        <v>1398</v>
      </c>
      <c r="B1869" s="64" t="s">
        <v>1362</v>
      </c>
      <c r="C1869" s="64" t="s">
        <v>1720</v>
      </c>
      <c r="D1869" s="64" t="s">
        <v>1730</v>
      </c>
      <c r="E1869" s="64" t="s">
        <v>311</v>
      </c>
      <c r="F1869" s="64" t="s">
        <v>311</v>
      </c>
      <c r="G1869" s="64" t="s">
        <v>48</v>
      </c>
    </row>
    <row r="1870" spans="1:7">
      <c r="A1870" s="64" t="s">
        <v>1400</v>
      </c>
      <c r="B1870" s="64" t="s">
        <v>1362</v>
      </c>
      <c r="C1870" s="64" t="s">
        <v>1720</v>
      </c>
      <c r="D1870" s="64" t="s">
        <v>1730</v>
      </c>
      <c r="E1870" s="64" t="s">
        <v>311</v>
      </c>
      <c r="F1870" s="64" t="s">
        <v>311</v>
      </c>
      <c r="G1870" s="64" t="s">
        <v>48</v>
      </c>
    </row>
    <row r="1871" spans="1:7">
      <c r="A1871" s="64" t="s">
        <v>1401</v>
      </c>
      <c r="B1871" s="64" t="s">
        <v>1362</v>
      </c>
      <c r="C1871" s="64" t="s">
        <v>1720</v>
      </c>
      <c r="D1871" s="64" t="s">
        <v>1731</v>
      </c>
      <c r="E1871" s="64" t="s">
        <v>311</v>
      </c>
      <c r="F1871" s="64" t="s">
        <v>311</v>
      </c>
      <c r="G1871" s="64" t="s">
        <v>48</v>
      </c>
    </row>
    <row r="1872" spans="1:7">
      <c r="A1872" s="64" t="s">
        <v>1403</v>
      </c>
      <c r="B1872" s="64" t="s">
        <v>1362</v>
      </c>
      <c r="C1872" s="64" t="s">
        <v>1720</v>
      </c>
      <c r="D1872" s="64" t="s">
        <v>1731</v>
      </c>
      <c r="E1872" s="64" t="s">
        <v>311</v>
      </c>
      <c r="F1872" s="64" t="s">
        <v>311</v>
      </c>
      <c r="G1872" s="64" t="s">
        <v>48</v>
      </c>
    </row>
    <row r="1873" spans="1:7">
      <c r="A1873" s="64" t="s">
        <v>1404</v>
      </c>
      <c r="B1873" s="64" t="s">
        <v>1362</v>
      </c>
      <c r="C1873" s="64" t="s">
        <v>1720</v>
      </c>
      <c r="D1873" s="64" t="s">
        <v>1732</v>
      </c>
      <c r="E1873" s="64" t="s">
        <v>311</v>
      </c>
      <c r="F1873" s="64" t="s">
        <v>311</v>
      </c>
      <c r="G1873" s="64" t="s">
        <v>48</v>
      </c>
    </row>
    <row r="1874" spans="1:7">
      <c r="A1874" s="64" t="s">
        <v>1406</v>
      </c>
      <c r="B1874" s="64" t="s">
        <v>1362</v>
      </c>
      <c r="C1874" s="64" t="s">
        <v>1720</v>
      </c>
      <c r="D1874" s="64" t="s">
        <v>1732</v>
      </c>
      <c r="E1874" s="64" t="s">
        <v>311</v>
      </c>
      <c r="F1874" s="64" t="s">
        <v>311</v>
      </c>
      <c r="G1874" s="64" t="s">
        <v>48</v>
      </c>
    </row>
    <row r="1875" spans="1:7">
      <c r="A1875" s="64" t="s">
        <v>1407</v>
      </c>
      <c r="B1875" s="64" t="s">
        <v>1362</v>
      </c>
      <c r="C1875" s="64" t="s">
        <v>1720</v>
      </c>
      <c r="D1875" s="64" t="s">
        <v>1733</v>
      </c>
      <c r="E1875" s="64" t="s">
        <v>311</v>
      </c>
      <c r="F1875" s="64" t="s">
        <v>311</v>
      </c>
      <c r="G1875" s="64" t="s">
        <v>48</v>
      </c>
    </row>
    <row r="1876" spans="1:7">
      <c r="A1876" s="64" t="s">
        <v>1409</v>
      </c>
      <c r="B1876" s="64" t="s">
        <v>1362</v>
      </c>
      <c r="C1876" s="64" t="s">
        <v>1720</v>
      </c>
      <c r="D1876" s="64" t="s">
        <v>1733</v>
      </c>
      <c r="E1876" s="64" t="s">
        <v>311</v>
      </c>
      <c r="F1876" s="64" t="s">
        <v>311</v>
      </c>
      <c r="G1876" s="64" t="s">
        <v>48</v>
      </c>
    </row>
    <row r="1877" spans="1:7">
      <c r="A1877" s="64" t="s">
        <v>1410</v>
      </c>
      <c r="B1877" s="64" t="s">
        <v>1362</v>
      </c>
      <c r="C1877" s="64" t="s">
        <v>1720</v>
      </c>
      <c r="D1877" s="64" t="s">
        <v>1755</v>
      </c>
      <c r="E1877" s="64" t="s">
        <v>311</v>
      </c>
      <c r="F1877" s="64" t="s">
        <v>311</v>
      </c>
      <c r="G1877" s="64" t="s">
        <v>48</v>
      </c>
    </row>
    <row r="1878" spans="1:7">
      <c r="A1878" s="64" t="s">
        <v>1412</v>
      </c>
      <c r="B1878" s="64" t="s">
        <v>1362</v>
      </c>
      <c r="C1878" s="64" t="s">
        <v>1720</v>
      </c>
      <c r="D1878" s="64" t="s">
        <v>1755</v>
      </c>
      <c r="E1878" s="64" t="s">
        <v>311</v>
      </c>
      <c r="F1878" s="64" t="s">
        <v>311</v>
      </c>
      <c r="G1878" s="64" t="s">
        <v>48</v>
      </c>
    </row>
    <row r="1879" spans="1:7">
      <c r="A1879" s="64" t="s">
        <v>1413</v>
      </c>
      <c r="B1879" s="64" t="s">
        <v>1362</v>
      </c>
      <c r="C1879" s="64" t="s">
        <v>1720</v>
      </c>
      <c r="D1879" s="64" t="s">
        <v>1756</v>
      </c>
      <c r="E1879" s="64" t="s">
        <v>311</v>
      </c>
      <c r="F1879" s="64" t="s">
        <v>311</v>
      </c>
      <c r="G1879" s="64" t="s">
        <v>48</v>
      </c>
    </row>
    <row r="1880" spans="1:7">
      <c r="A1880" s="64" t="s">
        <v>1415</v>
      </c>
      <c r="B1880" s="64" t="s">
        <v>1362</v>
      </c>
      <c r="C1880" s="64" t="s">
        <v>1720</v>
      </c>
      <c r="D1880" s="64" t="s">
        <v>1756</v>
      </c>
      <c r="E1880" s="64" t="s">
        <v>311</v>
      </c>
      <c r="F1880" s="64" t="s">
        <v>311</v>
      </c>
      <c r="G1880" s="64" t="s">
        <v>48</v>
      </c>
    </row>
    <row r="1881" spans="1:7">
      <c r="A1881" s="64" t="s">
        <v>1565</v>
      </c>
      <c r="B1881" s="64" t="s">
        <v>1362</v>
      </c>
      <c r="C1881" s="64" t="s">
        <v>1720</v>
      </c>
      <c r="D1881" s="64" t="s">
        <v>1757</v>
      </c>
      <c r="E1881" s="64" t="s">
        <v>311</v>
      </c>
      <c r="F1881" s="64" t="s">
        <v>311</v>
      </c>
      <c r="G1881" s="64" t="s">
        <v>51</v>
      </c>
    </row>
    <row r="1882" spans="1:7">
      <c r="A1882" s="64" t="s">
        <v>1567</v>
      </c>
      <c r="B1882" s="64" t="s">
        <v>1362</v>
      </c>
      <c r="C1882" s="64" t="s">
        <v>1720</v>
      </c>
      <c r="D1882" s="64" t="s">
        <v>1757</v>
      </c>
      <c r="E1882" s="64" t="s">
        <v>311</v>
      </c>
      <c r="F1882" s="64" t="s">
        <v>311</v>
      </c>
      <c r="G1882" s="64" t="s">
        <v>51</v>
      </c>
    </row>
    <row r="1883" spans="1:7">
      <c r="A1883" s="64" t="s">
        <v>1551</v>
      </c>
      <c r="B1883" s="64" t="s">
        <v>1362</v>
      </c>
      <c r="C1883" s="64" t="s">
        <v>1720</v>
      </c>
      <c r="D1883" s="64" t="s">
        <v>1758</v>
      </c>
      <c r="E1883" s="64" t="s">
        <v>311</v>
      </c>
      <c r="F1883" s="64" t="s">
        <v>311</v>
      </c>
      <c r="G1883" s="64" t="s">
        <v>51</v>
      </c>
    </row>
    <row r="1884" spans="1:7">
      <c r="A1884" s="64" t="s">
        <v>1554</v>
      </c>
      <c r="B1884" s="64" t="s">
        <v>1362</v>
      </c>
      <c r="C1884" s="64" t="s">
        <v>1720</v>
      </c>
      <c r="D1884" s="64" t="s">
        <v>1758</v>
      </c>
      <c r="E1884" s="64" t="s">
        <v>311</v>
      </c>
      <c r="F1884" s="64" t="s">
        <v>311</v>
      </c>
      <c r="G1884" s="64" t="s">
        <v>51</v>
      </c>
    </row>
    <row r="1885" spans="1:7">
      <c r="A1885" s="64" t="s">
        <v>1398</v>
      </c>
      <c r="B1885" s="64" t="s">
        <v>1362</v>
      </c>
      <c r="C1885" s="64" t="s">
        <v>1720</v>
      </c>
      <c r="D1885" s="64" t="s">
        <v>1759</v>
      </c>
      <c r="E1885" s="64" t="s">
        <v>311</v>
      </c>
      <c r="F1885" s="64" t="s">
        <v>311</v>
      </c>
      <c r="G1885" s="64" t="s">
        <v>51</v>
      </c>
    </row>
    <row r="1886" spans="1:7">
      <c r="A1886" s="64" t="s">
        <v>1400</v>
      </c>
      <c r="B1886" s="64" t="s">
        <v>1362</v>
      </c>
      <c r="C1886" s="64" t="s">
        <v>1720</v>
      </c>
      <c r="D1886" s="64" t="s">
        <v>1759</v>
      </c>
      <c r="E1886" s="64" t="s">
        <v>311</v>
      </c>
      <c r="F1886" s="64" t="s">
        <v>311</v>
      </c>
      <c r="G1886" s="64" t="s">
        <v>51</v>
      </c>
    </row>
    <row r="1887" spans="1:7">
      <c r="A1887" s="64" t="s">
        <v>1401</v>
      </c>
      <c r="B1887" s="64" t="s">
        <v>1362</v>
      </c>
      <c r="C1887" s="64" t="s">
        <v>1720</v>
      </c>
      <c r="D1887" s="64" t="s">
        <v>1760</v>
      </c>
      <c r="E1887" s="64" t="s">
        <v>311</v>
      </c>
      <c r="F1887" s="64" t="s">
        <v>311</v>
      </c>
      <c r="G1887" s="64" t="s">
        <v>51</v>
      </c>
    </row>
    <row r="1888" spans="1:7">
      <c r="A1888" s="64" t="s">
        <v>1403</v>
      </c>
      <c r="B1888" s="64" t="s">
        <v>1362</v>
      </c>
      <c r="C1888" s="64" t="s">
        <v>1720</v>
      </c>
      <c r="D1888" s="64" t="s">
        <v>1760</v>
      </c>
      <c r="E1888" s="64" t="s">
        <v>311</v>
      </c>
      <c r="F1888" s="64" t="s">
        <v>311</v>
      </c>
      <c r="G1888" s="64" t="s">
        <v>51</v>
      </c>
    </row>
    <row r="1889" spans="1:7">
      <c r="A1889" s="64" t="s">
        <v>1398</v>
      </c>
      <c r="B1889" s="64" t="s">
        <v>1362</v>
      </c>
      <c r="C1889" s="64" t="s">
        <v>1720</v>
      </c>
      <c r="D1889" s="64" t="s">
        <v>1730</v>
      </c>
      <c r="E1889" s="64" t="s">
        <v>311</v>
      </c>
      <c r="F1889" s="64" t="s">
        <v>311</v>
      </c>
      <c r="G1889" s="64" t="s">
        <v>53</v>
      </c>
    </row>
    <row r="1890" spans="1:7">
      <c r="A1890" s="64" t="s">
        <v>1400</v>
      </c>
      <c r="B1890" s="64" t="s">
        <v>1362</v>
      </c>
      <c r="C1890" s="64" t="s">
        <v>1720</v>
      </c>
      <c r="D1890" s="64" t="s">
        <v>1730</v>
      </c>
      <c r="E1890" s="64" t="s">
        <v>311</v>
      </c>
      <c r="F1890" s="64" t="s">
        <v>311</v>
      </c>
      <c r="G1890" s="64" t="s">
        <v>53</v>
      </c>
    </row>
    <row r="1891" spans="1:7">
      <c r="A1891" s="64" t="s">
        <v>1401</v>
      </c>
      <c r="B1891" s="64" t="s">
        <v>1362</v>
      </c>
      <c r="C1891" s="64" t="s">
        <v>1720</v>
      </c>
      <c r="D1891" s="64" t="s">
        <v>1731</v>
      </c>
      <c r="E1891" s="64" t="s">
        <v>311</v>
      </c>
      <c r="F1891" s="64" t="s">
        <v>311</v>
      </c>
      <c r="G1891" s="64" t="s">
        <v>53</v>
      </c>
    </row>
    <row r="1892" spans="1:7">
      <c r="A1892" s="64" t="s">
        <v>1403</v>
      </c>
      <c r="B1892" s="64" t="s">
        <v>1362</v>
      </c>
      <c r="C1892" s="64" t="s">
        <v>1720</v>
      </c>
      <c r="D1892" s="64" t="s">
        <v>1731</v>
      </c>
      <c r="E1892" s="64" t="s">
        <v>311</v>
      </c>
      <c r="F1892" s="64" t="s">
        <v>311</v>
      </c>
      <c r="G1892" s="64" t="s">
        <v>53</v>
      </c>
    </row>
    <row r="1893" spans="1:7">
      <c r="A1893" s="64" t="s">
        <v>1404</v>
      </c>
      <c r="B1893" s="64" t="s">
        <v>1362</v>
      </c>
      <c r="C1893" s="64" t="s">
        <v>1720</v>
      </c>
      <c r="D1893" s="64" t="s">
        <v>1732</v>
      </c>
      <c r="E1893" s="64" t="s">
        <v>311</v>
      </c>
      <c r="F1893" s="64" t="s">
        <v>311</v>
      </c>
      <c r="G1893" s="64" t="s">
        <v>53</v>
      </c>
    </row>
    <row r="1894" spans="1:7">
      <c r="A1894" s="64" t="s">
        <v>1406</v>
      </c>
      <c r="B1894" s="64" t="s">
        <v>1362</v>
      </c>
      <c r="C1894" s="64" t="s">
        <v>1720</v>
      </c>
      <c r="D1894" s="64" t="s">
        <v>1732</v>
      </c>
      <c r="E1894" s="64" t="s">
        <v>311</v>
      </c>
      <c r="F1894" s="64" t="s">
        <v>311</v>
      </c>
      <c r="G1894" s="64" t="s">
        <v>53</v>
      </c>
    </row>
    <row r="1895" spans="1:7">
      <c r="A1895" s="64" t="s">
        <v>1407</v>
      </c>
      <c r="B1895" s="64" t="s">
        <v>1362</v>
      </c>
      <c r="C1895" s="64" t="s">
        <v>1720</v>
      </c>
      <c r="D1895" s="64" t="s">
        <v>1733</v>
      </c>
      <c r="E1895" s="64" t="s">
        <v>311</v>
      </c>
      <c r="F1895" s="64" t="s">
        <v>311</v>
      </c>
      <c r="G1895" s="64" t="s">
        <v>53</v>
      </c>
    </row>
    <row r="1896" spans="1:7">
      <c r="A1896" s="64" t="s">
        <v>1409</v>
      </c>
      <c r="B1896" s="64" t="s">
        <v>1362</v>
      </c>
      <c r="C1896" s="64" t="s">
        <v>1720</v>
      </c>
      <c r="D1896" s="64" t="s">
        <v>1733</v>
      </c>
      <c r="E1896" s="64" t="s">
        <v>311</v>
      </c>
      <c r="F1896" s="64" t="s">
        <v>311</v>
      </c>
      <c r="G1896" s="64" t="s">
        <v>53</v>
      </c>
    </row>
    <row r="1897" spans="1:7">
      <c r="A1897" s="64" t="s">
        <v>1410</v>
      </c>
      <c r="B1897" s="64" t="s">
        <v>1362</v>
      </c>
      <c r="C1897" s="64" t="s">
        <v>1720</v>
      </c>
      <c r="D1897" s="64" t="s">
        <v>1755</v>
      </c>
      <c r="E1897" s="64" t="s">
        <v>311</v>
      </c>
      <c r="F1897" s="64" t="s">
        <v>311</v>
      </c>
      <c r="G1897" s="64" t="s">
        <v>53</v>
      </c>
    </row>
    <row r="1898" spans="1:7">
      <c r="A1898" s="64" t="s">
        <v>1412</v>
      </c>
      <c r="B1898" s="64" t="s">
        <v>1362</v>
      </c>
      <c r="C1898" s="64" t="s">
        <v>1720</v>
      </c>
      <c r="D1898" s="64" t="s">
        <v>1755</v>
      </c>
      <c r="E1898" s="64" t="s">
        <v>311</v>
      </c>
      <c r="F1898" s="64" t="s">
        <v>311</v>
      </c>
      <c r="G1898" s="64" t="s">
        <v>53</v>
      </c>
    </row>
    <row r="1899" spans="1:7">
      <c r="A1899" s="64" t="s">
        <v>1413</v>
      </c>
      <c r="B1899" s="64" t="s">
        <v>1362</v>
      </c>
      <c r="C1899" s="64" t="s">
        <v>1720</v>
      </c>
      <c r="D1899" s="64" t="s">
        <v>1756</v>
      </c>
      <c r="E1899" s="64" t="s">
        <v>311</v>
      </c>
      <c r="F1899" s="64" t="s">
        <v>311</v>
      </c>
      <c r="G1899" s="64" t="s">
        <v>53</v>
      </c>
    </row>
    <row r="1900" spans="1:7">
      <c r="A1900" s="64" t="s">
        <v>1415</v>
      </c>
      <c r="B1900" s="64" t="s">
        <v>1362</v>
      </c>
      <c r="C1900" s="64" t="s">
        <v>1720</v>
      </c>
      <c r="D1900" s="64" t="s">
        <v>1756</v>
      </c>
      <c r="E1900" s="64" t="s">
        <v>311</v>
      </c>
      <c r="F1900" s="64" t="s">
        <v>311</v>
      </c>
      <c r="G1900" s="64" t="s">
        <v>53</v>
      </c>
    </row>
    <row r="1901" spans="1:7">
      <c r="A1901" s="64" t="s">
        <v>1419</v>
      </c>
      <c r="B1901" s="64" t="s">
        <v>1362</v>
      </c>
      <c r="C1901" s="64" t="s">
        <v>1720</v>
      </c>
      <c r="D1901" s="64" t="s">
        <v>1761</v>
      </c>
      <c r="E1901" s="64" t="s">
        <v>311</v>
      </c>
      <c r="F1901" s="64" t="s">
        <v>311</v>
      </c>
      <c r="G1901" s="64" t="s">
        <v>53</v>
      </c>
    </row>
    <row r="1902" spans="1:7">
      <c r="A1902" s="64" t="s">
        <v>1421</v>
      </c>
      <c r="B1902" s="64" t="s">
        <v>1362</v>
      </c>
      <c r="C1902" s="64" t="s">
        <v>1720</v>
      </c>
      <c r="D1902" s="64" t="s">
        <v>1761</v>
      </c>
      <c r="E1902" s="64" t="s">
        <v>311</v>
      </c>
      <c r="F1902" s="64" t="s">
        <v>311</v>
      </c>
      <c r="G1902" s="64" t="s">
        <v>53</v>
      </c>
    </row>
    <row r="1903" spans="1:7">
      <c r="A1903" s="64" t="s">
        <v>1422</v>
      </c>
      <c r="B1903" s="64" t="s">
        <v>1362</v>
      </c>
      <c r="C1903" s="64" t="s">
        <v>1720</v>
      </c>
      <c r="D1903" s="64" t="s">
        <v>1762</v>
      </c>
      <c r="E1903" s="64" t="s">
        <v>311</v>
      </c>
      <c r="F1903" s="64" t="s">
        <v>311</v>
      </c>
      <c r="G1903" s="64" t="s">
        <v>53</v>
      </c>
    </row>
    <row r="1904" spans="1:7">
      <c r="A1904" s="64" t="s">
        <v>1424</v>
      </c>
      <c r="B1904" s="64" t="s">
        <v>1362</v>
      </c>
      <c r="C1904" s="64" t="s">
        <v>1720</v>
      </c>
      <c r="D1904" s="64" t="s">
        <v>1762</v>
      </c>
      <c r="E1904" s="64" t="s">
        <v>311</v>
      </c>
      <c r="F1904" s="64" t="s">
        <v>311</v>
      </c>
      <c r="G1904" s="64" t="s">
        <v>53</v>
      </c>
    </row>
    <row r="1905" spans="1:7">
      <c r="A1905" s="64" t="s">
        <v>1556</v>
      </c>
      <c r="B1905" s="64" t="s">
        <v>1362</v>
      </c>
      <c r="C1905" s="64" t="s">
        <v>1720</v>
      </c>
      <c r="D1905" s="64" t="s">
        <v>1763</v>
      </c>
      <c r="E1905" s="64" t="s">
        <v>311</v>
      </c>
      <c r="F1905" s="64" t="s">
        <v>311</v>
      </c>
      <c r="G1905" s="64" t="s">
        <v>53</v>
      </c>
    </row>
    <row r="1906" spans="1:7">
      <c r="A1906" s="64" t="s">
        <v>1557</v>
      </c>
      <c r="B1906" s="64" t="s">
        <v>1362</v>
      </c>
      <c r="C1906" s="64" t="s">
        <v>1720</v>
      </c>
      <c r="D1906" s="64" t="s">
        <v>1763</v>
      </c>
      <c r="E1906" s="64" t="s">
        <v>311</v>
      </c>
      <c r="F1906" s="64" t="s">
        <v>311</v>
      </c>
      <c r="G1906" s="64" t="s">
        <v>53</v>
      </c>
    </row>
    <row r="1907" spans="1:7">
      <c r="A1907" s="64" t="s">
        <v>1612</v>
      </c>
      <c r="B1907" s="64" t="s">
        <v>1362</v>
      </c>
      <c r="C1907" s="64" t="s">
        <v>1720</v>
      </c>
      <c r="D1907" s="64" t="s">
        <v>1764</v>
      </c>
      <c r="E1907" s="64" t="s">
        <v>311</v>
      </c>
      <c r="F1907" s="64" t="s">
        <v>311</v>
      </c>
      <c r="G1907" s="64" t="s">
        <v>53</v>
      </c>
    </row>
    <row r="1908" spans="1:7">
      <c r="A1908" s="64" t="s">
        <v>1614</v>
      </c>
      <c r="B1908" s="64" t="s">
        <v>1362</v>
      </c>
      <c r="C1908" s="64" t="s">
        <v>1720</v>
      </c>
      <c r="D1908" s="64" t="s">
        <v>1764</v>
      </c>
      <c r="E1908" s="64" t="s">
        <v>311</v>
      </c>
      <c r="F1908" s="64" t="s">
        <v>311</v>
      </c>
      <c r="G1908" s="64" t="s">
        <v>53</v>
      </c>
    </row>
    <row r="1909" spans="1:7">
      <c r="A1909" s="64" t="s">
        <v>1361</v>
      </c>
      <c r="B1909" s="64" t="s">
        <v>1362</v>
      </c>
      <c r="C1909" s="64" t="s">
        <v>1720</v>
      </c>
      <c r="D1909" s="64" t="s">
        <v>1765</v>
      </c>
      <c r="E1909" s="64" t="s">
        <v>311</v>
      </c>
      <c r="F1909" s="64" t="s">
        <v>311</v>
      </c>
      <c r="G1909" s="64" t="s">
        <v>71</v>
      </c>
    </row>
    <row r="1910" spans="1:7">
      <c r="A1910" s="64" t="s">
        <v>1366</v>
      </c>
      <c r="B1910" s="64" t="s">
        <v>1362</v>
      </c>
      <c r="C1910" s="64" t="s">
        <v>1720</v>
      </c>
      <c r="D1910" s="64" t="s">
        <v>1765</v>
      </c>
      <c r="E1910" s="64" t="s">
        <v>311</v>
      </c>
      <c r="F1910" s="64" t="s">
        <v>311</v>
      </c>
      <c r="G1910" s="64" t="s">
        <v>71</v>
      </c>
    </row>
    <row r="1911" spans="1:7">
      <c r="A1911" s="64" t="s">
        <v>1398</v>
      </c>
      <c r="B1911" s="64" t="s">
        <v>1362</v>
      </c>
      <c r="C1911" s="64" t="s">
        <v>1720</v>
      </c>
      <c r="D1911" s="64" t="s">
        <v>1766</v>
      </c>
      <c r="E1911" s="64" t="s">
        <v>311</v>
      </c>
      <c r="F1911" s="64" t="s">
        <v>311</v>
      </c>
      <c r="G1911" s="64" t="s">
        <v>71</v>
      </c>
    </row>
    <row r="1912" spans="1:7">
      <c r="A1912" s="64" t="s">
        <v>1400</v>
      </c>
      <c r="B1912" s="64" t="s">
        <v>1362</v>
      </c>
      <c r="C1912" s="64" t="s">
        <v>1720</v>
      </c>
      <c r="D1912" s="64" t="s">
        <v>1766</v>
      </c>
      <c r="E1912" s="64" t="s">
        <v>311</v>
      </c>
      <c r="F1912" s="64" t="s">
        <v>311</v>
      </c>
      <c r="G1912" s="64" t="s">
        <v>71</v>
      </c>
    </row>
    <row r="1913" spans="1:7">
      <c r="A1913" s="64" t="s">
        <v>1401</v>
      </c>
      <c r="B1913" s="64" t="s">
        <v>1362</v>
      </c>
      <c r="C1913" s="64" t="s">
        <v>1720</v>
      </c>
      <c r="D1913" s="64" t="s">
        <v>1767</v>
      </c>
      <c r="E1913" s="64" t="s">
        <v>311</v>
      </c>
      <c r="F1913" s="64" t="s">
        <v>311</v>
      </c>
      <c r="G1913" s="64" t="s">
        <v>71</v>
      </c>
    </row>
    <row r="1914" spans="1:7">
      <c r="A1914" s="64" t="s">
        <v>1403</v>
      </c>
      <c r="B1914" s="64" t="s">
        <v>1362</v>
      </c>
      <c r="C1914" s="64" t="s">
        <v>1720</v>
      </c>
      <c r="D1914" s="64" t="s">
        <v>1767</v>
      </c>
      <c r="E1914" s="64" t="s">
        <v>311</v>
      </c>
      <c r="F1914" s="64" t="s">
        <v>311</v>
      </c>
      <c r="G1914" s="64" t="s">
        <v>71</v>
      </c>
    </row>
    <row r="1915" spans="1:7">
      <c r="A1915" s="64" t="s">
        <v>1513</v>
      </c>
      <c r="B1915" s="64" t="s">
        <v>1362</v>
      </c>
      <c r="C1915" s="64" t="s">
        <v>1720</v>
      </c>
      <c r="D1915" s="64" t="s">
        <v>1768</v>
      </c>
      <c r="E1915" s="64">
        <v>24.6</v>
      </c>
      <c r="F1915" s="64" t="s">
        <v>311</v>
      </c>
      <c r="G1915" s="64" t="s">
        <v>71</v>
      </c>
    </row>
    <row r="1916" spans="1:7">
      <c r="A1916" s="64" t="s">
        <v>1515</v>
      </c>
      <c r="B1916" s="64" t="s">
        <v>1362</v>
      </c>
      <c r="C1916" s="64" t="s">
        <v>1720</v>
      </c>
      <c r="D1916" s="64" t="s">
        <v>1768</v>
      </c>
      <c r="E1916" s="64">
        <v>24.61</v>
      </c>
      <c r="F1916" s="64" t="s">
        <v>311</v>
      </c>
      <c r="G1916" s="64" t="s">
        <v>71</v>
      </c>
    </row>
    <row r="1917" spans="1:7">
      <c r="A1917" s="64" t="s">
        <v>1376</v>
      </c>
      <c r="B1917" s="64" t="s">
        <v>1362</v>
      </c>
      <c r="C1917" s="64" t="s">
        <v>1720</v>
      </c>
      <c r="D1917" s="64" t="s">
        <v>1769</v>
      </c>
      <c r="E1917" s="64" t="s">
        <v>311</v>
      </c>
      <c r="F1917" s="64" t="s">
        <v>311</v>
      </c>
      <c r="G1917" s="64" t="s">
        <v>71</v>
      </c>
    </row>
    <row r="1918" spans="1:7">
      <c r="A1918" s="64" t="s">
        <v>1377</v>
      </c>
      <c r="B1918" s="64" t="s">
        <v>1362</v>
      </c>
      <c r="C1918" s="64" t="s">
        <v>1720</v>
      </c>
      <c r="D1918" s="64" t="s">
        <v>1769</v>
      </c>
      <c r="E1918" s="64" t="s">
        <v>311</v>
      </c>
      <c r="F1918" s="64" t="s">
        <v>311</v>
      </c>
      <c r="G1918" s="64" t="s">
        <v>71</v>
      </c>
    </row>
    <row r="1919" spans="1:7">
      <c r="A1919" s="64" t="s">
        <v>1548</v>
      </c>
      <c r="B1919" s="64" t="s">
        <v>1362</v>
      </c>
      <c r="C1919" s="64" t="s">
        <v>1720</v>
      </c>
      <c r="D1919" s="64" t="s">
        <v>1770</v>
      </c>
      <c r="E1919" s="64" t="s">
        <v>311</v>
      </c>
      <c r="F1919" s="64" t="s">
        <v>311</v>
      </c>
      <c r="G1919" s="64" t="s">
        <v>71</v>
      </c>
    </row>
    <row r="1920" spans="1:7">
      <c r="A1920" s="64" t="s">
        <v>1550</v>
      </c>
      <c r="B1920" s="64" t="s">
        <v>1362</v>
      </c>
      <c r="C1920" s="64" t="s">
        <v>1720</v>
      </c>
      <c r="D1920" s="64" t="s">
        <v>1770</v>
      </c>
      <c r="E1920" s="64" t="s">
        <v>311</v>
      </c>
      <c r="F1920" s="64" t="s">
        <v>311</v>
      </c>
      <c r="G1920" s="64" t="s">
        <v>71</v>
      </c>
    </row>
    <row r="1921" spans="1:7">
      <c r="A1921" s="64" t="s">
        <v>1537</v>
      </c>
      <c r="B1921" s="64" t="s">
        <v>1362</v>
      </c>
      <c r="C1921" s="64" t="s">
        <v>1720</v>
      </c>
      <c r="D1921" s="64" t="s">
        <v>1771</v>
      </c>
      <c r="E1921" s="64" t="s">
        <v>311</v>
      </c>
      <c r="F1921" s="64" t="s">
        <v>311</v>
      </c>
      <c r="G1921" s="64" t="s">
        <v>71</v>
      </c>
    </row>
    <row r="1922" spans="1:7">
      <c r="A1922" s="64" t="s">
        <v>1539</v>
      </c>
      <c r="B1922" s="64" t="s">
        <v>1362</v>
      </c>
      <c r="C1922" s="64" t="s">
        <v>1720</v>
      </c>
      <c r="D1922" s="64" t="s">
        <v>1771</v>
      </c>
      <c r="E1922" s="64" t="s">
        <v>311</v>
      </c>
      <c r="F1922" s="64" t="s">
        <v>311</v>
      </c>
      <c r="G1922" s="64" t="s">
        <v>71</v>
      </c>
    </row>
    <row r="1923" spans="1:7">
      <c r="A1923" s="64" t="s">
        <v>1540</v>
      </c>
      <c r="B1923" s="64" t="s">
        <v>1362</v>
      </c>
      <c r="C1923" s="64" t="s">
        <v>1720</v>
      </c>
      <c r="D1923" s="64" t="s">
        <v>1772</v>
      </c>
      <c r="E1923" s="64" t="s">
        <v>311</v>
      </c>
      <c r="F1923" s="64" t="s">
        <v>311</v>
      </c>
      <c r="G1923" s="64" t="s">
        <v>71</v>
      </c>
    </row>
    <row r="1924" spans="1:7">
      <c r="A1924" s="64" t="s">
        <v>1542</v>
      </c>
      <c r="B1924" s="64" t="s">
        <v>1362</v>
      </c>
      <c r="C1924" s="64" t="s">
        <v>1720</v>
      </c>
      <c r="D1924" s="64" t="s">
        <v>1772</v>
      </c>
      <c r="E1924" s="64" t="s">
        <v>311</v>
      </c>
      <c r="F1924" s="64" t="s">
        <v>311</v>
      </c>
      <c r="G1924" s="64" t="s">
        <v>71</v>
      </c>
    </row>
    <row r="1925" spans="1:7">
      <c r="A1925" s="64" t="s">
        <v>1565</v>
      </c>
      <c r="B1925" s="64" t="s">
        <v>1362</v>
      </c>
      <c r="C1925" s="64" t="s">
        <v>1720</v>
      </c>
      <c r="D1925" s="64" t="s">
        <v>1757</v>
      </c>
      <c r="E1925" s="64">
        <v>37.72</v>
      </c>
      <c r="F1925" s="64" t="s">
        <v>311</v>
      </c>
      <c r="G1925" s="64" t="s">
        <v>68</v>
      </c>
    </row>
    <row r="1926" spans="1:7">
      <c r="A1926" s="64" t="s">
        <v>1567</v>
      </c>
      <c r="B1926" s="64" t="s">
        <v>1362</v>
      </c>
      <c r="C1926" s="64" t="s">
        <v>1720</v>
      </c>
      <c r="D1926" s="64" t="s">
        <v>1757</v>
      </c>
      <c r="E1926" s="64">
        <v>37.76</v>
      </c>
      <c r="F1926" s="64" t="s">
        <v>311</v>
      </c>
      <c r="G1926" s="64" t="s">
        <v>68</v>
      </c>
    </row>
    <row r="1927" spans="1:7">
      <c r="A1927" s="64" t="s">
        <v>1551</v>
      </c>
      <c r="B1927" s="64" t="s">
        <v>1362</v>
      </c>
      <c r="C1927" s="64" t="s">
        <v>1720</v>
      </c>
      <c r="D1927" s="64" t="s">
        <v>1758</v>
      </c>
      <c r="E1927" s="64">
        <v>43.39</v>
      </c>
      <c r="F1927" s="64" t="s">
        <v>311</v>
      </c>
      <c r="G1927" s="64" t="s">
        <v>68</v>
      </c>
    </row>
    <row r="1928" spans="1:7">
      <c r="A1928" s="64" t="s">
        <v>1554</v>
      </c>
      <c r="B1928" s="64" t="s">
        <v>1362</v>
      </c>
      <c r="C1928" s="64" t="s">
        <v>1720</v>
      </c>
      <c r="D1928" s="64" t="s">
        <v>1758</v>
      </c>
      <c r="E1928" s="64" t="s">
        <v>311</v>
      </c>
      <c r="F1928" s="64" t="s">
        <v>311</v>
      </c>
      <c r="G1928" s="64" t="s">
        <v>68</v>
      </c>
    </row>
    <row r="1929" spans="1:7">
      <c r="A1929" s="64" t="s">
        <v>1398</v>
      </c>
      <c r="B1929" s="64" t="s">
        <v>1362</v>
      </c>
      <c r="C1929" s="64" t="s">
        <v>1720</v>
      </c>
      <c r="D1929" s="64" t="s">
        <v>1773</v>
      </c>
      <c r="E1929" s="64" t="s">
        <v>311</v>
      </c>
      <c r="F1929" s="64" t="s">
        <v>311</v>
      </c>
      <c r="G1929" s="64" t="s">
        <v>68</v>
      </c>
    </row>
    <row r="1930" spans="1:7">
      <c r="A1930" s="64" t="s">
        <v>1400</v>
      </c>
      <c r="B1930" s="64" t="s">
        <v>1362</v>
      </c>
      <c r="C1930" s="64" t="s">
        <v>1720</v>
      </c>
      <c r="D1930" s="64" t="s">
        <v>1773</v>
      </c>
      <c r="E1930" s="64" t="s">
        <v>311</v>
      </c>
      <c r="F1930" s="64" t="s">
        <v>311</v>
      </c>
      <c r="G1930" s="64" t="s">
        <v>68</v>
      </c>
    </row>
    <row r="1931" spans="1:7">
      <c r="A1931" s="64" t="s">
        <v>1401</v>
      </c>
      <c r="B1931" s="64" t="s">
        <v>1362</v>
      </c>
      <c r="C1931" s="64" t="s">
        <v>1720</v>
      </c>
      <c r="D1931" s="64" t="s">
        <v>1774</v>
      </c>
      <c r="E1931" s="64" t="s">
        <v>311</v>
      </c>
      <c r="F1931" s="64" t="s">
        <v>311</v>
      </c>
      <c r="G1931" s="64" t="s">
        <v>68</v>
      </c>
    </row>
    <row r="1932" spans="1:7">
      <c r="A1932" s="64" t="s">
        <v>1403</v>
      </c>
      <c r="B1932" s="64" t="s">
        <v>1362</v>
      </c>
      <c r="C1932" s="64" t="s">
        <v>1720</v>
      </c>
      <c r="D1932" s="64" t="s">
        <v>1774</v>
      </c>
      <c r="E1932" s="64" t="s">
        <v>311</v>
      </c>
      <c r="F1932" s="64" t="s">
        <v>311</v>
      </c>
      <c r="G1932" s="64" t="s">
        <v>68</v>
      </c>
    </row>
    <row r="1933" spans="1:7">
      <c r="A1933" s="64" t="s">
        <v>1398</v>
      </c>
      <c r="B1933" s="64" t="s">
        <v>1362</v>
      </c>
      <c r="C1933" s="64" t="s">
        <v>1720</v>
      </c>
      <c r="D1933" s="64" t="s">
        <v>1730</v>
      </c>
      <c r="E1933" s="64" t="s">
        <v>311</v>
      </c>
      <c r="F1933" s="64" t="s">
        <v>311</v>
      </c>
      <c r="G1933" s="64" t="s">
        <v>69</v>
      </c>
    </row>
    <row r="1934" spans="1:7">
      <c r="A1934" s="64" t="s">
        <v>1400</v>
      </c>
      <c r="B1934" s="64" t="s">
        <v>1362</v>
      </c>
      <c r="C1934" s="64" t="s">
        <v>1720</v>
      </c>
      <c r="D1934" s="64" t="s">
        <v>1730</v>
      </c>
      <c r="E1934" s="64" t="s">
        <v>311</v>
      </c>
      <c r="F1934" s="64" t="s">
        <v>311</v>
      </c>
      <c r="G1934" s="64" t="s">
        <v>69</v>
      </c>
    </row>
    <row r="1935" spans="1:7">
      <c r="A1935" s="64" t="s">
        <v>1401</v>
      </c>
      <c r="B1935" s="64" t="s">
        <v>1362</v>
      </c>
      <c r="C1935" s="64" t="s">
        <v>1720</v>
      </c>
      <c r="D1935" s="64" t="s">
        <v>1731</v>
      </c>
      <c r="E1935" s="64" t="s">
        <v>311</v>
      </c>
      <c r="F1935" s="64" t="s">
        <v>311</v>
      </c>
      <c r="G1935" s="64" t="s">
        <v>69</v>
      </c>
    </row>
    <row r="1936" spans="1:7">
      <c r="A1936" s="64" t="s">
        <v>1403</v>
      </c>
      <c r="B1936" s="64" t="s">
        <v>1362</v>
      </c>
      <c r="C1936" s="64" t="s">
        <v>1720</v>
      </c>
      <c r="D1936" s="64" t="s">
        <v>1731</v>
      </c>
      <c r="E1936" s="64" t="s">
        <v>311</v>
      </c>
      <c r="F1936" s="64" t="s">
        <v>311</v>
      </c>
      <c r="G1936" s="64" t="s">
        <v>69</v>
      </c>
    </row>
    <row r="1937" spans="1:7">
      <c r="A1937" s="64" t="s">
        <v>1404</v>
      </c>
      <c r="B1937" s="64" t="s">
        <v>1362</v>
      </c>
      <c r="C1937" s="64" t="s">
        <v>1720</v>
      </c>
      <c r="D1937" s="64" t="s">
        <v>1732</v>
      </c>
      <c r="E1937" s="64" t="s">
        <v>311</v>
      </c>
      <c r="F1937" s="64" t="s">
        <v>311</v>
      </c>
      <c r="G1937" s="64" t="s">
        <v>69</v>
      </c>
    </row>
    <row r="1938" spans="1:7">
      <c r="A1938" s="64" t="s">
        <v>1406</v>
      </c>
      <c r="B1938" s="64" t="s">
        <v>1362</v>
      </c>
      <c r="C1938" s="64" t="s">
        <v>1720</v>
      </c>
      <c r="D1938" s="64" t="s">
        <v>1732</v>
      </c>
      <c r="E1938" s="64" t="s">
        <v>311</v>
      </c>
      <c r="F1938" s="64" t="s">
        <v>311</v>
      </c>
      <c r="G1938" s="64" t="s">
        <v>69</v>
      </c>
    </row>
    <row r="1939" spans="1:7">
      <c r="A1939" s="64" t="s">
        <v>1407</v>
      </c>
      <c r="B1939" s="64" t="s">
        <v>1362</v>
      </c>
      <c r="C1939" s="64" t="s">
        <v>1720</v>
      </c>
      <c r="D1939" s="64" t="s">
        <v>1733</v>
      </c>
      <c r="E1939" s="64" t="s">
        <v>311</v>
      </c>
      <c r="F1939" s="64" t="s">
        <v>311</v>
      </c>
      <c r="G1939" s="64" t="s">
        <v>69</v>
      </c>
    </row>
    <row r="1940" spans="1:7">
      <c r="A1940" s="64" t="s">
        <v>1409</v>
      </c>
      <c r="B1940" s="64" t="s">
        <v>1362</v>
      </c>
      <c r="C1940" s="64" t="s">
        <v>1720</v>
      </c>
      <c r="D1940" s="64" t="s">
        <v>1733</v>
      </c>
      <c r="E1940" s="64" t="s">
        <v>311</v>
      </c>
      <c r="F1940" s="64" t="s">
        <v>311</v>
      </c>
      <c r="G1940" s="64" t="s">
        <v>69</v>
      </c>
    </row>
    <row r="1941" spans="1:7">
      <c r="A1941" s="64" t="s">
        <v>1545</v>
      </c>
      <c r="B1941" s="64" t="s">
        <v>1362</v>
      </c>
      <c r="C1941" s="64" t="s">
        <v>1720</v>
      </c>
      <c r="D1941" s="64" t="s">
        <v>1775</v>
      </c>
      <c r="E1941" s="64" t="s">
        <v>311</v>
      </c>
      <c r="F1941" s="64" t="s">
        <v>311</v>
      </c>
      <c r="G1941" s="64" t="s">
        <v>75</v>
      </c>
    </row>
    <row r="1942" spans="1:7">
      <c r="A1942" s="64" t="s">
        <v>1546</v>
      </c>
      <c r="B1942" s="64" t="s">
        <v>1362</v>
      </c>
      <c r="C1942" s="64" t="s">
        <v>1720</v>
      </c>
      <c r="D1942" s="64" t="s">
        <v>1775</v>
      </c>
      <c r="E1942" s="64" t="s">
        <v>311</v>
      </c>
      <c r="F1942" s="64" t="s">
        <v>311</v>
      </c>
      <c r="G1942" s="64" t="s">
        <v>75</v>
      </c>
    </row>
    <row r="1943" spans="1:7">
      <c r="A1943" s="64" t="s">
        <v>1530</v>
      </c>
      <c r="B1943" s="64" t="s">
        <v>1362</v>
      </c>
      <c r="C1943" s="64" t="s">
        <v>1720</v>
      </c>
      <c r="D1943" s="64" t="s">
        <v>1776</v>
      </c>
      <c r="E1943" s="64" t="s">
        <v>311</v>
      </c>
      <c r="F1943" s="64" t="s">
        <v>311</v>
      </c>
      <c r="G1943" s="64" t="s">
        <v>75</v>
      </c>
    </row>
    <row r="1944" spans="1:7">
      <c r="A1944" s="64" t="s">
        <v>1532</v>
      </c>
      <c r="B1944" s="64" t="s">
        <v>1362</v>
      </c>
      <c r="C1944" s="64" t="s">
        <v>1720</v>
      </c>
      <c r="D1944" s="64" t="s">
        <v>1776</v>
      </c>
      <c r="E1944" s="64" t="s">
        <v>311</v>
      </c>
      <c r="F1944" s="64" t="s">
        <v>311</v>
      </c>
      <c r="G1944" s="64" t="s">
        <v>75</v>
      </c>
    </row>
    <row r="1945" spans="1:7">
      <c r="A1945" s="64" t="s">
        <v>1398</v>
      </c>
      <c r="B1945" s="64" t="s">
        <v>1362</v>
      </c>
      <c r="C1945" s="64" t="s">
        <v>1720</v>
      </c>
      <c r="D1945" s="64" t="s">
        <v>1777</v>
      </c>
      <c r="E1945" s="64" t="s">
        <v>311</v>
      </c>
      <c r="F1945" s="64" t="s">
        <v>311</v>
      </c>
      <c r="G1945" s="64" t="s">
        <v>75</v>
      </c>
    </row>
    <row r="1946" spans="1:7">
      <c r="A1946" s="64" t="s">
        <v>1400</v>
      </c>
      <c r="B1946" s="64" t="s">
        <v>1362</v>
      </c>
      <c r="C1946" s="64" t="s">
        <v>1720</v>
      </c>
      <c r="D1946" s="64" t="s">
        <v>1777</v>
      </c>
      <c r="E1946" s="64" t="s">
        <v>311</v>
      </c>
      <c r="F1946" s="64" t="s">
        <v>311</v>
      </c>
      <c r="G1946" s="64" t="s">
        <v>75</v>
      </c>
    </row>
    <row r="1947" spans="1:7">
      <c r="A1947" s="64" t="s">
        <v>1401</v>
      </c>
      <c r="B1947" s="64" t="s">
        <v>1362</v>
      </c>
      <c r="C1947" s="64" t="s">
        <v>1720</v>
      </c>
      <c r="D1947" s="64" t="s">
        <v>1778</v>
      </c>
      <c r="E1947" s="64" t="s">
        <v>311</v>
      </c>
      <c r="F1947" s="64" t="s">
        <v>311</v>
      </c>
      <c r="G1947" s="64" t="s">
        <v>75</v>
      </c>
    </row>
    <row r="1948" spans="1:7">
      <c r="A1948" s="64" t="s">
        <v>1403</v>
      </c>
      <c r="B1948" s="64" t="s">
        <v>1362</v>
      </c>
      <c r="C1948" s="64" t="s">
        <v>1720</v>
      </c>
      <c r="D1948" s="64" t="s">
        <v>1778</v>
      </c>
      <c r="E1948" s="64" t="s">
        <v>311</v>
      </c>
      <c r="F1948" s="64" t="s">
        <v>311</v>
      </c>
      <c r="G1948" s="64" t="s">
        <v>75</v>
      </c>
    </row>
    <row r="1949" spans="1:7">
      <c r="A1949" s="64" t="s">
        <v>1376</v>
      </c>
      <c r="B1949" s="64" t="s">
        <v>1362</v>
      </c>
      <c r="C1949" s="64" t="s">
        <v>1720</v>
      </c>
      <c r="D1949" s="64" t="s">
        <v>1757</v>
      </c>
      <c r="E1949" s="64" t="s">
        <v>311</v>
      </c>
      <c r="F1949" s="64" t="s">
        <v>311</v>
      </c>
      <c r="G1949" s="64" t="s">
        <v>75</v>
      </c>
    </row>
    <row r="1950" spans="1:7">
      <c r="A1950" s="64" t="s">
        <v>1377</v>
      </c>
      <c r="B1950" s="64" t="s">
        <v>1362</v>
      </c>
      <c r="C1950" s="64" t="s">
        <v>1720</v>
      </c>
      <c r="D1950" s="64" t="s">
        <v>1757</v>
      </c>
      <c r="E1950" s="64" t="s">
        <v>311</v>
      </c>
      <c r="F1950" s="64" t="s">
        <v>311</v>
      </c>
      <c r="G1950" s="64" t="s">
        <v>75</v>
      </c>
    </row>
    <row r="1951" spans="1:7">
      <c r="A1951" s="64" t="s">
        <v>1548</v>
      </c>
      <c r="B1951" s="64" t="s">
        <v>1362</v>
      </c>
      <c r="C1951" s="64" t="s">
        <v>1720</v>
      </c>
      <c r="D1951" s="64" t="s">
        <v>1758</v>
      </c>
      <c r="E1951" s="64" t="s">
        <v>311</v>
      </c>
      <c r="F1951" s="64" t="s">
        <v>311</v>
      </c>
      <c r="G1951" s="64" t="s">
        <v>75</v>
      </c>
    </row>
    <row r="1952" spans="1:7">
      <c r="A1952" s="64" t="s">
        <v>1550</v>
      </c>
      <c r="B1952" s="64" t="s">
        <v>1362</v>
      </c>
      <c r="C1952" s="64" t="s">
        <v>1720</v>
      </c>
      <c r="D1952" s="64" t="s">
        <v>1758</v>
      </c>
      <c r="E1952" s="64" t="s">
        <v>311</v>
      </c>
      <c r="F1952" s="64" t="s">
        <v>311</v>
      </c>
      <c r="G1952" s="64" t="s">
        <v>75</v>
      </c>
    </row>
    <row r="1953" spans="1:7">
      <c r="A1953" s="64" t="s">
        <v>1398</v>
      </c>
      <c r="B1953" s="64" t="s">
        <v>1362</v>
      </c>
      <c r="C1953" s="64" t="s">
        <v>1720</v>
      </c>
      <c r="D1953" s="64" t="s">
        <v>1730</v>
      </c>
      <c r="E1953" s="64" t="s">
        <v>311</v>
      </c>
      <c r="F1953" s="64" t="s">
        <v>311</v>
      </c>
      <c r="G1953" s="64" t="s">
        <v>81</v>
      </c>
    </row>
    <row r="1954" spans="1:7">
      <c r="A1954" s="64" t="s">
        <v>1400</v>
      </c>
      <c r="B1954" s="64" t="s">
        <v>1362</v>
      </c>
      <c r="C1954" s="64" t="s">
        <v>1720</v>
      </c>
      <c r="D1954" s="64" t="s">
        <v>1730</v>
      </c>
      <c r="E1954" s="64" t="s">
        <v>311</v>
      </c>
      <c r="F1954" s="64" t="s">
        <v>311</v>
      </c>
      <c r="G1954" s="64" t="s">
        <v>81</v>
      </c>
    </row>
    <row r="1955" spans="1:7">
      <c r="A1955" s="64" t="s">
        <v>1401</v>
      </c>
      <c r="B1955" s="64" t="s">
        <v>1362</v>
      </c>
      <c r="C1955" s="64" t="s">
        <v>1720</v>
      </c>
      <c r="D1955" s="64" t="s">
        <v>1731</v>
      </c>
      <c r="E1955" s="64" t="s">
        <v>311</v>
      </c>
      <c r="F1955" s="64" t="s">
        <v>311</v>
      </c>
      <c r="G1955" s="64" t="s">
        <v>81</v>
      </c>
    </row>
    <row r="1956" spans="1:7">
      <c r="A1956" s="64" t="s">
        <v>1403</v>
      </c>
      <c r="B1956" s="64" t="s">
        <v>1362</v>
      </c>
      <c r="C1956" s="64" t="s">
        <v>1720</v>
      </c>
      <c r="D1956" s="64" t="s">
        <v>1731</v>
      </c>
      <c r="E1956" s="64" t="s">
        <v>311</v>
      </c>
      <c r="F1956" s="64" t="s">
        <v>311</v>
      </c>
      <c r="G1956" s="64" t="s">
        <v>81</v>
      </c>
    </row>
    <row r="1957" spans="1:7">
      <c r="A1957" s="64" t="s">
        <v>1404</v>
      </c>
      <c r="B1957" s="64" t="s">
        <v>1362</v>
      </c>
      <c r="C1957" s="64" t="s">
        <v>1720</v>
      </c>
      <c r="D1957" s="64" t="s">
        <v>1732</v>
      </c>
      <c r="E1957" s="64" t="s">
        <v>311</v>
      </c>
      <c r="F1957" s="64" t="s">
        <v>311</v>
      </c>
      <c r="G1957" s="64" t="s">
        <v>81</v>
      </c>
    </row>
    <row r="1958" spans="1:7">
      <c r="A1958" s="64" t="s">
        <v>1406</v>
      </c>
      <c r="B1958" s="64" t="s">
        <v>1362</v>
      </c>
      <c r="C1958" s="64" t="s">
        <v>1720</v>
      </c>
      <c r="D1958" s="64" t="s">
        <v>1732</v>
      </c>
      <c r="E1958" s="64" t="s">
        <v>311</v>
      </c>
      <c r="F1958" s="64" t="s">
        <v>311</v>
      </c>
      <c r="G1958" s="64" t="s">
        <v>81</v>
      </c>
    </row>
    <row r="1959" spans="1:7">
      <c r="A1959" s="64" t="s">
        <v>1407</v>
      </c>
      <c r="B1959" s="64" t="s">
        <v>1362</v>
      </c>
      <c r="C1959" s="64" t="s">
        <v>1720</v>
      </c>
      <c r="D1959" s="64" t="s">
        <v>1733</v>
      </c>
      <c r="E1959" s="64" t="s">
        <v>311</v>
      </c>
      <c r="F1959" s="64" t="s">
        <v>311</v>
      </c>
      <c r="G1959" s="64" t="s">
        <v>81</v>
      </c>
    </row>
    <row r="1960" spans="1:7">
      <c r="A1960" s="64" t="s">
        <v>1409</v>
      </c>
      <c r="B1960" s="64" t="s">
        <v>1362</v>
      </c>
      <c r="C1960" s="64" t="s">
        <v>1720</v>
      </c>
      <c r="D1960" s="64" t="s">
        <v>1733</v>
      </c>
      <c r="E1960" s="64" t="s">
        <v>311</v>
      </c>
      <c r="F1960" s="64" t="s">
        <v>311</v>
      </c>
      <c r="G1960" s="64" t="s">
        <v>81</v>
      </c>
    </row>
    <row r="1961" spans="1:7">
      <c r="A1961" s="64" t="s">
        <v>1410</v>
      </c>
      <c r="B1961" s="64" t="s">
        <v>1362</v>
      </c>
      <c r="C1961" s="64" t="s">
        <v>1720</v>
      </c>
      <c r="D1961" s="64" t="s">
        <v>1755</v>
      </c>
      <c r="E1961" s="64" t="s">
        <v>311</v>
      </c>
      <c r="F1961" s="64" t="s">
        <v>311</v>
      </c>
      <c r="G1961" s="64" t="s">
        <v>81</v>
      </c>
    </row>
    <row r="1962" spans="1:7">
      <c r="A1962" s="64" t="s">
        <v>1412</v>
      </c>
      <c r="B1962" s="64" t="s">
        <v>1362</v>
      </c>
      <c r="C1962" s="64" t="s">
        <v>1720</v>
      </c>
      <c r="D1962" s="64" t="s">
        <v>1755</v>
      </c>
      <c r="E1962" s="64" t="s">
        <v>311</v>
      </c>
      <c r="F1962" s="64" t="s">
        <v>311</v>
      </c>
      <c r="G1962" s="64" t="s">
        <v>81</v>
      </c>
    </row>
    <row r="1963" spans="1:7">
      <c r="A1963" s="64" t="s">
        <v>1413</v>
      </c>
      <c r="B1963" s="64" t="s">
        <v>1362</v>
      </c>
      <c r="C1963" s="64" t="s">
        <v>1720</v>
      </c>
      <c r="D1963" s="64" t="s">
        <v>1756</v>
      </c>
      <c r="E1963" s="64" t="s">
        <v>311</v>
      </c>
      <c r="F1963" s="64" t="s">
        <v>311</v>
      </c>
      <c r="G1963" s="64" t="s">
        <v>81</v>
      </c>
    </row>
    <row r="1964" spans="1:7">
      <c r="A1964" s="64" t="s">
        <v>1415</v>
      </c>
      <c r="B1964" s="64" t="s">
        <v>1362</v>
      </c>
      <c r="C1964" s="64" t="s">
        <v>1720</v>
      </c>
      <c r="D1964" s="64" t="s">
        <v>1756</v>
      </c>
      <c r="E1964" s="64" t="s">
        <v>311</v>
      </c>
      <c r="F1964" s="64" t="s">
        <v>311</v>
      </c>
      <c r="G1964" s="64" t="s">
        <v>81</v>
      </c>
    </row>
    <row r="1965" spans="1:7">
      <c r="A1965" s="64" t="s">
        <v>1398</v>
      </c>
      <c r="B1965" s="64" t="s">
        <v>1362</v>
      </c>
      <c r="C1965" s="64" t="s">
        <v>1720</v>
      </c>
      <c r="D1965" s="64" t="s">
        <v>1775</v>
      </c>
      <c r="E1965" s="64" t="s">
        <v>311</v>
      </c>
      <c r="F1965" s="64" t="s">
        <v>311</v>
      </c>
      <c r="G1965" s="64" t="s">
        <v>82</v>
      </c>
    </row>
    <row r="1966" spans="1:7">
      <c r="A1966" s="64" t="s">
        <v>1400</v>
      </c>
      <c r="B1966" s="64" t="s">
        <v>1362</v>
      </c>
      <c r="C1966" s="64" t="s">
        <v>1720</v>
      </c>
      <c r="D1966" s="64" t="s">
        <v>1775</v>
      </c>
      <c r="E1966" s="64" t="s">
        <v>311</v>
      </c>
      <c r="F1966" s="64" t="s">
        <v>311</v>
      </c>
      <c r="G1966" s="64" t="s">
        <v>82</v>
      </c>
    </row>
    <row r="1967" spans="1:7">
      <c r="A1967" s="64" t="s">
        <v>1401</v>
      </c>
      <c r="B1967" s="64" t="s">
        <v>1362</v>
      </c>
      <c r="C1967" s="64" t="s">
        <v>1720</v>
      </c>
      <c r="D1967" s="64" t="s">
        <v>1776</v>
      </c>
      <c r="E1967" s="64" t="s">
        <v>311</v>
      </c>
      <c r="F1967" s="64" t="s">
        <v>311</v>
      </c>
      <c r="G1967" s="64" t="s">
        <v>82</v>
      </c>
    </row>
    <row r="1968" spans="1:7">
      <c r="A1968" s="64" t="s">
        <v>1403</v>
      </c>
      <c r="B1968" s="64" t="s">
        <v>1362</v>
      </c>
      <c r="C1968" s="64" t="s">
        <v>1720</v>
      </c>
      <c r="D1968" s="64" t="s">
        <v>1776</v>
      </c>
      <c r="E1968" s="64" t="s">
        <v>311</v>
      </c>
      <c r="F1968" s="64" t="s">
        <v>311</v>
      </c>
      <c r="G1968" s="64" t="s">
        <v>82</v>
      </c>
    </row>
    <row r="1969" spans="1:7">
      <c r="A1969" s="64" t="s">
        <v>1393</v>
      </c>
      <c r="B1969" s="64" t="s">
        <v>1362</v>
      </c>
      <c r="C1969" s="64" t="s">
        <v>1720</v>
      </c>
      <c r="D1969" s="64" t="s">
        <v>1779</v>
      </c>
      <c r="E1969" s="64" t="s">
        <v>311</v>
      </c>
      <c r="F1969" s="64" t="s">
        <v>311</v>
      </c>
      <c r="G1969" s="64" t="s">
        <v>82</v>
      </c>
    </row>
    <row r="1970" spans="1:7">
      <c r="A1970" s="64" t="s">
        <v>1395</v>
      </c>
      <c r="B1970" s="64" t="s">
        <v>1362</v>
      </c>
      <c r="C1970" s="64" t="s">
        <v>1720</v>
      </c>
      <c r="D1970" s="64" t="s">
        <v>1779</v>
      </c>
      <c r="E1970" s="64" t="s">
        <v>311</v>
      </c>
      <c r="F1970" s="64" t="s">
        <v>311</v>
      </c>
      <c r="G1970" s="64" t="s">
        <v>82</v>
      </c>
    </row>
    <row r="1971" spans="1:7">
      <c r="A1971" s="64" t="s">
        <v>1434</v>
      </c>
      <c r="B1971" s="64" t="s">
        <v>1362</v>
      </c>
      <c r="C1971" s="64" t="s">
        <v>1720</v>
      </c>
      <c r="D1971" s="64" t="s">
        <v>1780</v>
      </c>
      <c r="E1971" s="64" t="s">
        <v>311</v>
      </c>
      <c r="F1971" s="64" t="s">
        <v>311</v>
      </c>
      <c r="G1971" s="64" t="s">
        <v>82</v>
      </c>
    </row>
    <row r="1972" spans="1:7">
      <c r="A1972" s="64" t="s">
        <v>1436</v>
      </c>
      <c r="B1972" s="64" t="s">
        <v>1362</v>
      </c>
      <c r="C1972" s="64" t="s">
        <v>1720</v>
      </c>
      <c r="D1972" s="64" t="s">
        <v>1780</v>
      </c>
      <c r="E1972" s="64" t="s">
        <v>311</v>
      </c>
      <c r="F1972" s="64" t="s">
        <v>311</v>
      </c>
      <c r="G1972" s="64" t="s">
        <v>82</v>
      </c>
    </row>
    <row r="1973" spans="1:7">
      <c r="A1973" s="64" t="s">
        <v>1558</v>
      </c>
      <c r="B1973" s="64" t="s">
        <v>1362</v>
      </c>
      <c r="C1973" s="64" t="s">
        <v>1720</v>
      </c>
      <c r="D1973" s="64" t="s">
        <v>1757</v>
      </c>
      <c r="E1973" s="64" t="s">
        <v>311</v>
      </c>
      <c r="F1973" s="64" t="s">
        <v>311</v>
      </c>
      <c r="G1973" s="64" t="s">
        <v>82</v>
      </c>
    </row>
    <row r="1974" spans="1:7">
      <c r="A1974" s="64" t="s">
        <v>1560</v>
      </c>
      <c r="B1974" s="64" t="s">
        <v>1362</v>
      </c>
      <c r="C1974" s="64" t="s">
        <v>1720</v>
      </c>
      <c r="D1974" s="64" t="s">
        <v>1757</v>
      </c>
      <c r="E1974" s="64" t="s">
        <v>311</v>
      </c>
      <c r="F1974" s="64" t="s">
        <v>311</v>
      </c>
      <c r="G1974" s="64" t="s">
        <v>82</v>
      </c>
    </row>
    <row r="1975" spans="1:7">
      <c r="A1975" s="64" t="s">
        <v>1752</v>
      </c>
      <c r="B1975" s="64" t="s">
        <v>1362</v>
      </c>
      <c r="C1975" s="64" t="s">
        <v>1720</v>
      </c>
      <c r="D1975" s="64" t="s">
        <v>1758</v>
      </c>
      <c r="E1975" s="64">
        <v>41.1</v>
      </c>
      <c r="F1975" s="64" t="s">
        <v>311</v>
      </c>
      <c r="G1975" s="64" t="s">
        <v>82</v>
      </c>
    </row>
    <row r="1976" spans="1:7">
      <c r="A1976" s="64" t="s">
        <v>1754</v>
      </c>
      <c r="B1976" s="64" t="s">
        <v>1362</v>
      </c>
      <c r="C1976" s="64" t="s">
        <v>1720</v>
      </c>
      <c r="D1976" s="64" t="s">
        <v>1758</v>
      </c>
      <c r="E1976" s="64" t="s">
        <v>311</v>
      </c>
      <c r="F1976" s="64" t="s">
        <v>311</v>
      </c>
      <c r="G1976" s="64" t="s">
        <v>82</v>
      </c>
    </row>
    <row r="1977" spans="1:7">
      <c r="A1977" s="64" t="s">
        <v>1398</v>
      </c>
      <c r="B1977" s="64" t="s">
        <v>1362</v>
      </c>
      <c r="C1977" s="64" t="s">
        <v>1720</v>
      </c>
      <c r="D1977" s="64" t="s">
        <v>1757</v>
      </c>
      <c r="E1977" s="64" t="s">
        <v>311</v>
      </c>
      <c r="F1977" s="64" t="s">
        <v>311</v>
      </c>
      <c r="G1977" s="64" t="s">
        <v>86</v>
      </c>
    </row>
    <row r="1978" spans="1:7">
      <c r="A1978" s="64" t="s">
        <v>1400</v>
      </c>
      <c r="B1978" s="64" t="s">
        <v>1362</v>
      </c>
      <c r="C1978" s="64" t="s">
        <v>1720</v>
      </c>
      <c r="D1978" s="64" t="s">
        <v>1757</v>
      </c>
      <c r="E1978" s="64" t="s">
        <v>311</v>
      </c>
      <c r="F1978" s="64" t="s">
        <v>311</v>
      </c>
      <c r="G1978" s="64" t="s">
        <v>86</v>
      </c>
    </row>
    <row r="1979" spans="1:7">
      <c r="A1979" s="64" t="s">
        <v>1401</v>
      </c>
      <c r="B1979" s="64" t="s">
        <v>1362</v>
      </c>
      <c r="C1979" s="64" t="s">
        <v>1720</v>
      </c>
      <c r="D1979" s="64" t="s">
        <v>1758</v>
      </c>
      <c r="E1979" s="64" t="s">
        <v>311</v>
      </c>
      <c r="F1979" s="64" t="s">
        <v>311</v>
      </c>
      <c r="G1979" s="64" t="s">
        <v>86</v>
      </c>
    </row>
    <row r="1980" spans="1:7">
      <c r="A1980" s="64" t="s">
        <v>1403</v>
      </c>
      <c r="B1980" s="64" t="s">
        <v>1362</v>
      </c>
      <c r="C1980" s="64" t="s">
        <v>1720</v>
      </c>
      <c r="D1980" s="64" t="s">
        <v>1758</v>
      </c>
      <c r="E1980" s="64">
        <v>29.72</v>
      </c>
      <c r="F1980" s="64" t="s">
        <v>311</v>
      </c>
      <c r="G1980" s="64" t="s">
        <v>86</v>
      </c>
    </row>
    <row r="1981" spans="1:7">
      <c r="A1981" s="64" t="s">
        <v>1361</v>
      </c>
      <c r="B1981" s="64" t="s">
        <v>1362</v>
      </c>
      <c r="C1981" s="64" t="s">
        <v>1720</v>
      </c>
      <c r="D1981" s="64" t="s">
        <v>1374</v>
      </c>
      <c r="E1981" s="64" t="s">
        <v>311</v>
      </c>
      <c r="F1981" s="64" t="s">
        <v>311</v>
      </c>
      <c r="G1981" s="64" t="s">
        <v>83</v>
      </c>
    </row>
    <row r="1982" spans="1:7">
      <c r="A1982" s="64" t="s">
        <v>1366</v>
      </c>
      <c r="B1982" s="64" t="s">
        <v>1362</v>
      </c>
      <c r="C1982" s="64" t="s">
        <v>1720</v>
      </c>
      <c r="D1982" s="64" t="s">
        <v>1374</v>
      </c>
      <c r="E1982" s="64" t="s">
        <v>311</v>
      </c>
      <c r="F1982" s="64" t="s">
        <v>311</v>
      </c>
      <c r="G1982" s="64" t="s">
        <v>83</v>
      </c>
    </row>
    <row r="1983" spans="1:7">
      <c r="A1983" s="64" t="s">
        <v>1367</v>
      </c>
      <c r="B1983" s="64" t="s">
        <v>1362</v>
      </c>
      <c r="C1983" s="64" t="s">
        <v>1720</v>
      </c>
      <c r="D1983" s="64" t="s">
        <v>1375</v>
      </c>
      <c r="E1983" s="64" t="s">
        <v>311</v>
      </c>
      <c r="F1983" s="64" t="s">
        <v>311</v>
      </c>
      <c r="G1983" s="64" t="s">
        <v>83</v>
      </c>
    </row>
    <row r="1984" spans="1:7">
      <c r="A1984" s="64" t="s">
        <v>1369</v>
      </c>
      <c r="B1984" s="64" t="s">
        <v>1362</v>
      </c>
      <c r="C1984" s="64" t="s">
        <v>1720</v>
      </c>
      <c r="D1984" s="64" t="s">
        <v>1375</v>
      </c>
      <c r="E1984" s="64" t="s">
        <v>311</v>
      </c>
      <c r="F1984" s="64" t="s">
        <v>311</v>
      </c>
      <c r="G1984" s="64" t="s">
        <v>83</v>
      </c>
    </row>
    <row r="1985" spans="1:7">
      <c r="A1985" s="64" t="s">
        <v>1398</v>
      </c>
      <c r="B1985" s="64" t="s">
        <v>1362</v>
      </c>
      <c r="C1985" s="64" t="s">
        <v>1720</v>
      </c>
      <c r="D1985" s="64" t="s">
        <v>1730</v>
      </c>
      <c r="E1985" s="64" t="s">
        <v>311</v>
      </c>
      <c r="F1985" s="64" t="s">
        <v>311</v>
      </c>
      <c r="G1985" s="64" t="s">
        <v>83</v>
      </c>
    </row>
    <row r="1986" spans="1:7">
      <c r="A1986" s="64" t="s">
        <v>1400</v>
      </c>
      <c r="B1986" s="64" t="s">
        <v>1362</v>
      </c>
      <c r="C1986" s="64" t="s">
        <v>1720</v>
      </c>
      <c r="D1986" s="64" t="s">
        <v>1730</v>
      </c>
      <c r="E1986" s="64" t="s">
        <v>311</v>
      </c>
      <c r="F1986" s="64" t="s">
        <v>311</v>
      </c>
      <c r="G1986" s="64" t="s">
        <v>83</v>
      </c>
    </row>
    <row r="1987" spans="1:7">
      <c r="A1987" s="64" t="s">
        <v>1401</v>
      </c>
      <c r="B1987" s="64" t="s">
        <v>1362</v>
      </c>
      <c r="C1987" s="64" t="s">
        <v>1720</v>
      </c>
      <c r="D1987" s="64" t="s">
        <v>1731</v>
      </c>
      <c r="E1987" s="64" t="s">
        <v>311</v>
      </c>
      <c r="F1987" s="64" t="s">
        <v>311</v>
      </c>
      <c r="G1987" s="64" t="s">
        <v>83</v>
      </c>
    </row>
    <row r="1988" spans="1:7">
      <c r="A1988" s="64" t="s">
        <v>1403</v>
      </c>
      <c r="B1988" s="64" t="s">
        <v>1362</v>
      </c>
      <c r="C1988" s="64" t="s">
        <v>1720</v>
      </c>
      <c r="D1988" s="64" t="s">
        <v>1731</v>
      </c>
      <c r="E1988" s="64" t="s">
        <v>311</v>
      </c>
      <c r="F1988" s="64" t="s">
        <v>311</v>
      </c>
      <c r="G1988" s="64" t="s">
        <v>83</v>
      </c>
    </row>
    <row r="1989" spans="1:7">
      <c r="A1989" s="64" t="s">
        <v>1404</v>
      </c>
      <c r="B1989" s="64" t="s">
        <v>1362</v>
      </c>
      <c r="C1989" s="64" t="s">
        <v>1720</v>
      </c>
      <c r="D1989" s="64" t="s">
        <v>1732</v>
      </c>
      <c r="E1989" s="64" t="s">
        <v>311</v>
      </c>
      <c r="F1989" s="64" t="s">
        <v>311</v>
      </c>
      <c r="G1989" s="64" t="s">
        <v>83</v>
      </c>
    </row>
    <row r="1990" spans="1:7">
      <c r="A1990" s="64" t="s">
        <v>1406</v>
      </c>
      <c r="B1990" s="64" t="s">
        <v>1362</v>
      </c>
      <c r="C1990" s="64" t="s">
        <v>1720</v>
      </c>
      <c r="D1990" s="64" t="s">
        <v>1732</v>
      </c>
      <c r="E1990" s="64" t="s">
        <v>311</v>
      </c>
      <c r="F1990" s="64" t="s">
        <v>311</v>
      </c>
      <c r="G1990" s="64" t="s">
        <v>83</v>
      </c>
    </row>
    <row r="1991" spans="1:7">
      <c r="A1991" s="64" t="s">
        <v>1407</v>
      </c>
      <c r="B1991" s="64" t="s">
        <v>1362</v>
      </c>
      <c r="C1991" s="64" t="s">
        <v>1720</v>
      </c>
      <c r="D1991" s="64" t="s">
        <v>1733</v>
      </c>
      <c r="E1991" s="64" t="s">
        <v>311</v>
      </c>
      <c r="F1991" s="64" t="s">
        <v>311</v>
      </c>
      <c r="G1991" s="64" t="s">
        <v>83</v>
      </c>
    </row>
    <row r="1992" spans="1:7">
      <c r="A1992" s="64" t="s">
        <v>1409</v>
      </c>
      <c r="B1992" s="64" t="s">
        <v>1362</v>
      </c>
      <c r="C1992" s="64" t="s">
        <v>1720</v>
      </c>
      <c r="D1992" s="64" t="s">
        <v>1733</v>
      </c>
      <c r="E1992" s="64" t="s">
        <v>311</v>
      </c>
      <c r="F1992" s="64" t="s">
        <v>311</v>
      </c>
      <c r="G1992" s="64" t="s">
        <v>83</v>
      </c>
    </row>
    <row r="1993" spans="1:7">
      <c r="A1993" s="64" t="s">
        <v>1410</v>
      </c>
      <c r="B1993" s="64" t="s">
        <v>1362</v>
      </c>
      <c r="C1993" s="64" t="s">
        <v>1720</v>
      </c>
      <c r="D1993" s="64" t="s">
        <v>1755</v>
      </c>
      <c r="E1993" s="64" t="s">
        <v>311</v>
      </c>
      <c r="F1993" s="64" t="s">
        <v>311</v>
      </c>
      <c r="G1993" s="64" t="s">
        <v>83</v>
      </c>
    </row>
    <row r="1994" spans="1:7">
      <c r="A1994" s="64" t="s">
        <v>1412</v>
      </c>
      <c r="B1994" s="64" t="s">
        <v>1362</v>
      </c>
      <c r="C1994" s="64" t="s">
        <v>1720</v>
      </c>
      <c r="D1994" s="64" t="s">
        <v>1755</v>
      </c>
      <c r="E1994" s="64" t="s">
        <v>311</v>
      </c>
      <c r="F1994" s="64" t="s">
        <v>311</v>
      </c>
      <c r="G1994" s="64" t="s">
        <v>83</v>
      </c>
    </row>
    <row r="1995" spans="1:7">
      <c r="A1995" s="64" t="s">
        <v>1413</v>
      </c>
      <c r="B1995" s="64" t="s">
        <v>1362</v>
      </c>
      <c r="C1995" s="64" t="s">
        <v>1720</v>
      </c>
      <c r="D1995" s="64" t="s">
        <v>1756</v>
      </c>
      <c r="E1995" s="64" t="s">
        <v>311</v>
      </c>
      <c r="F1995" s="64" t="s">
        <v>311</v>
      </c>
      <c r="G1995" s="64" t="s">
        <v>83</v>
      </c>
    </row>
    <row r="1996" spans="1:7">
      <c r="A1996" s="64" t="s">
        <v>1415</v>
      </c>
      <c r="B1996" s="64" t="s">
        <v>1362</v>
      </c>
      <c r="C1996" s="64" t="s">
        <v>1720</v>
      </c>
      <c r="D1996" s="64" t="s">
        <v>1756</v>
      </c>
      <c r="E1996" s="64" t="s">
        <v>311</v>
      </c>
      <c r="F1996" s="64" t="s">
        <v>311</v>
      </c>
      <c r="G1996" s="64" t="s">
        <v>83</v>
      </c>
    </row>
    <row r="1997" spans="1:7">
      <c r="A1997" s="64" t="s">
        <v>1419</v>
      </c>
      <c r="B1997" s="64" t="s">
        <v>1362</v>
      </c>
      <c r="C1997" s="64" t="s">
        <v>1720</v>
      </c>
      <c r="D1997" s="64" t="s">
        <v>1761</v>
      </c>
      <c r="E1997" s="64">
        <v>38.79</v>
      </c>
      <c r="F1997" s="64" t="s">
        <v>311</v>
      </c>
      <c r="G1997" s="64" t="s">
        <v>83</v>
      </c>
    </row>
    <row r="1998" spans="1:7">
      <c r="A1998" s="64" t="s">
        <v>1421</v>
      </c>
      <c r="B1998" s="64" t="s">
        <v>1362</v>
      </c>
      <c r="C1998" s="64" t="s">
        <v>1720</v>
      </c>
      <c r="D1998" s="64" t="s">
        <v>1761</v>
      </c>
      <c r="E1998" s="64">
        <v>40.67</v>
      </c>
      <c r="F1998" s="64" t="s">
        <v>311</v>
      </c>
      <c r="G1998" s="64" t="s">
        <v>83</v>
      </c>
    </row>
    <row r="1999" spans="1:7">
      <c r="A1999" s="64" t="s">
        <v>1422</v>
      </c>
      <c r="B1999" s="64" t="s">
        <v>1362</v>
      </c>
      <c r="C1999" s="64" t="s">
        <v>1720</v>
      </c>
      <c r="D1999" s="64" t="s">
        <v>1762</v>
      </c>
      <c r="E1999" s="64" t="s">
        <v>311</v>
      </c>
      <c r="F1999" s="64" t="s">
        <v>311</v>
      </c>
      <c r="G1999" s="64" t="s">
        <v>83</v>
      </c>
    </row>
    <row r="2000" spans="1:7">
      <c r="A2000" s="64" t="s">
        <v>1424</v>
      </c>
      <c r="B2000" s="64" t="s">
        <v>1362</v>
      </c>
      <c r="C2000" s="64" t="s">
        <v>1720</v>
      </c>
      <c r="D2000" s="64" t="s">
        <v>1762</v>
      </c>
      <c r="E2000" s="64" t="s">
        <v>311</v>
      </c>
      <c r="F2000" s="64" t="s">
        <v>311</v>
      </c>
      <c r="G2000" s="64" t="s">
        <v>83</v>
      </c>
    </row>
    <row r="2001" spans="1:7">
      <c r="A2001" s="64" t="s">
        <v>1556</v>
      </c>
      <c r="B2001" s="64" t="s">
        <v>1362</v>
      </c>
      <c r="C2001" s="64" t="s">
        <v>1720</v>
      </c>
      <c r="D2001" s="64" t="s">
        <v>1763</v>
      </c>
      <c r="E2001" s="64" t="s">
        <v>311</v>
      </c>
      <c r="F2001" s="64" t="s">
        <v>311</v>
      </c>
      <c r="G2001" s="64" t="s">
        <v>83</v>
      </c>
    </row>
    <row r="2002" spans="1:7">
      <c r="A2002" s="64" t="s">
        <v>1557</v>
      </c>
      <c r="B2002" s="64" t="s">
        <v>1362</v>
      </c>
      <c r="C2002" s="64" t="s">
        <v>1720</v>
      </c>
      <c r="D2002" s="64" t="s">
        <v>1763</v>
      </c>
      <c r="E2002" s="64" t="s">
        <v>311</v>
      </c>
      <c r="F2002" s="64" t="s">
        <v>311</v>
      </c>
      <c r="G2002" s="64" t="s">
        <v>83</v>
      </c>
    </row>
    <row r="2003" spans="1:7">
      <c r="A2003" s="64" t="s">
        <v>1612</v>
      </c>
      <c r="B2003" s="64" t="s">
        <v>1362</v>
      </c>
      <c r="C2003" s="64" t="s">
        <v>1720</v>
      </c>
      <c r="D2003" s="64" t="s">
        <v>1764</v>
      </c>
      <c r="E2003" s="64" t="s">
        <v>311</v>
      </c>
      <c r="F2003" s="64" t="s">
        <v>311</v>
      </c>
      <c r="G2003" s="64" t="s">
        <v>83</v>
      </c>
    </row>
    <row r="2004" spans="1:7">
      <c r="A2004" s="64" t="s">
        <v>1614</v>
      </c>
      <c r="B2004" s="64" t="s">
        <v>1362</v>
      </c>
      <c r="C2004" s="64" t="s">
        <v>1720</v>
      </c>
      <c r="D2004" s="64" t="s">
        <v>1764</v>
      </c>
      <c r="E2004" s="64" t="s">
        <v>311</v>
      </c>
      <c r="F2004" s="64" t="s">
        <v>311</v>
      </c>
      <c r="G2004" s="64" t="s">
        <v>83</v>
      </c>
    </row>
    <row r="2005" spans="1:7">
      <c r="A2005" s="64" t="s">
        <v>1398</v>
      </c>
      <c r="B2005" s="64" t="s">
        <v>1362</v>
      </c>
      <c r="C2005" s="64" t="s">
        <v>1720</v>
      </c>
      <c r="D2005" s="64" t="s">
        <v>1775</v>
      </c>
      <c r="E2005" s="64" t="s">
        <v>311</v>
      </c>
      <c r="F2005" s="64" t="s">
        <v>311</v>
      </c>
      <c r="G2005" s="64" t="s">
        <v>88</v>
      </c>
    </row>
    <row r="2006" spans="1:7">
      <c r="A2006" s="64" t="s">
        <v>1400</v>
      </c>
      <c r="B2006" s="64" t="s">
        <v>1362</v>
      </c>
      <c r="C2006" s="64" t="s">
        <v>1720</v>
      </c>
      <c r="D2006" s="64" t="s">
        <v>1775</v>
      </c>
      <c r="E2006" s="64" t="s">
        <v>311</v>
      </c>
      <c r="F2006" s="64" t="s">
        <v>311</v>
      </c>
      <c r="G2006" s="64" t="s">
        <v>88</v>
      </c>
    </row>
    <row r="2007" spans="1:7">
      <c r="A2007" s="64" t="s">
        <v>1401</v>
      </c>
      <c r="B2007" s="64" t="s">
        <v>1362</v>
      </c>
      <c r="C2007" s="64" t="s">
        <v>1720</v>
      </c>
      <c r="D2007" s="64" t="s">
        <v>1776</v>
      </c>
      <c r="E2007" s="64" t="s">
        <v>311</v>
      </c>
      <c r="F2007" s="64" t="s">
        <v>311</v>
      </c>
      <c r="G2007" s="64" t="s">
        <v>88</v>
      </c>
    </row>
    <row r="2008" spans="1:7">
      <c r="A2008" s="64" t="s">
        <v>1403</v>
      </c>
      <c r="B2008" s="64" t="s">
        <v>1362</v>
      </c>
      <c r="C2008" s="64" t="s">
        <v>1720</v>
      </c>
      <c r="D2008" s="64" t="s">
        <v>1776</v>
      </c>
      <c r="E2008" s="64" t="s">
        <v>311</v>
      </c>
      <c r="F2008" s="64" t="s">
        <v>311</v>
      </c>
      <c r="G2008" s="64" t="s">
        <v>88</v>
      </c>
    </row>
    <row r="2009" spans="1:7">
      <c r="A2009" s="64" t="s">
        <v>1393</v>
      </c>
      <c r="B2009" s="64" t="s">
        <v>1362</v>
      </c>
      <c r="C2009" s="64" t="s">
        <v>1720</v>
      </c>
      <c r="D2009" s="64" t="s">
        <v>1781</v>
      </c>
      <c r="E2009" s="64" t="s">
        <v>311</v>
      </c>
      <c r="F2009" s="64" t="s">
        <v>311</v>
      </c>
      <c r="G2009" s="64" t="s">
        <v>88</v>
      </c>
    </row>
    <row r="2010" spans="1:7">
      <c r="A2010" s="64" t="s">
        <v>1395</v>
      </c>
      <c r="B2010" s="64" t="s">
        <v>1362</v>
      </c>
      <c r="C2010" s="64" t="s">
        <v>1720</v>
      </c>
      <c r="D2010" s="64" t="s">
        <v>1781</v>
      </c>
      <c r="E2010" s="64" t="s">
        <v>311</v>
      </c>
      <c r="F2010" s="64" t="s">
        <v>311</v>
      </c>
      <c r="G2010" s="64" t="s">
        <v>88</v>
      </c>
    </row>
    <row r="2011" spans="1:7">
      <c r="A2011" s="64" t="s">
        <v>1434</v>
      </c>
      <c r="B2011" s="64" t="s">
        <v>1362</v>
      </c>
      <c r="C2011" s="64" t="s">
        <v>1720</v>
      </c>
      <c r="D2011" s="64" t="s">
        <v>1782</v>
      </c>
      <c r="E2011" s="64" t="s">
        <v>311</v>
      </c>
      <c r="F2011" s="64" t="s">
        <v>311</v>
      </c>
      <c r="G2011" s="64" t="s">
        <v>88</v>
      </c>
    </row>
    <row r="2012" spans="1:7">
      <c r="A2012" s="64" t="s">
        <v>1436</v>
      </c>
      <c r="B2012" s="64" t="s">
        <v>1362</v>
      </c>
      <c r="C2012" s="64" t="s">
        <v>1720</v>
      </c>
      <c r="D2012" s="64" t="s">
        <v>1782</v>
      </c>
      <c r="E2012" s="64" t="s">
        <v>311</v>
      </c>
      <c r="F2012" s="64" t="s">
        <v>311</v>
      </c>
      <c r="G2012" s="64" t="s">
        <v>88</v>
      </c>
    </row>
    <row r="2013" spans="1:7">
      <c r="A2013" s="64" t="s">
        <v>1558</v>
      </c>
      <c r="B2013" s="64" t="s">
        <v>1362</v>
      </c>
      <c r="C2013" s="64" t="s">
        <v>1720</v>
      </c>
      <c r="D2013" s="64" t="s">
        <v>1783</v>
      </c>
      <c r="E2013" s="64">
        <v>39.69</v>
      </c>
      <c r="F2013" s="64" t="s">
        <v>311</v>
      </c>
      <c r="G2013" s="64" t="s">
        <v>88</v>
      </c>
    </row>
    <row r="2014" spans="1:7">
      <c r="A2014" s="64" t="s">
        <v>1560</v>
      </c>
      <c r="B2014" s="64" t="s">
        <v>1362</v>
      </c>
      <c r="C2014" s="64" t="s">
        <v>1720</v>
      </c>
      <c r="D2014" s="64" t="s">
        <v>1783</v>
      </c>
      <c r="E2014" s="64" t="s">
        <v>311</v>
      </c>
      <c r="F2014" s="64" t="s">
        <v>311</v>
      </c>
      <c r="G2014" s="64" t="s">
        <v>88</v>
      </c>
    </row>
    <row r="2015" spans="1:7">
      <c r="A2015" s="64" t="s">
        <v>1752</v>
      </c>
      <c r="B2015" s="64" t="s">
        <v>1362</v>
      </c>
      <c r="C2015" s="64" t="s">
        <v>1720</v>
      </c>
      <c r="D2015" s="64" t="s">
        <v>1784</v>
      </c>
      <c r="E2015" s="64" t="s">
        <v>311</v>
      </c>
      <c r="F2015" s="64" t="s">
        <v>311</v>
      </c>
      <c r="G2015" s="64" t="s">
        <v>88</v>
      </c>
    </row>
    <row r="2016" spans="1:7">
      <c r="A2016" s="64" t="s">
        <v>1754</v>
      </c>
      <c r="B2016" s="64" t="s">
        <v>1362</v>
      </c>
      <c r="C2016" s="64" t="s">
        <v>1720</v>
      </c>
      <c r="D2016" s="64" t="s">
        <v>1784</v>
      </c>
      <c r="E2016" s="64" t="s">
        <v>311</v>
      </c>
      <c r="F2016" s="64" t="s">
        <v>311</v>
      </c>
      <c r="G2016" s="64" t="s">
        <v>88</v>
      </c>
    </row>
    <row r="2017" spans="1:7">
      <c r="A2017" s="64" t="s">
        <v>1361</v>
      </c>
      <c r="B2017" s="64" t="s">
        <v>1362</v>
      </c>
      <c r="C2017" s="64" t="s">
        <v>1720</v>
      </c>
      <c r="D2017" s="64" t="s">
        <v>1765</v>
      </c>
      <c r="E2017" s="64" t="s">
        <v>311</v>
      </c>
      <c r="F2017" s="64" t="s">
        <v>311</v>
      </c>
      <c r="G2017" s="64" t="s">
        <v>1785</v>
      </c>
    </row>
    <row r="2018" spans="1:7">
      <c r="A2018" s="64" t="s">
        <v>1366</v>
      </c>
      <c r="B2018" s="64" t="s">
        <v>1362</v>
      </c>
      <c r="C2018" s="64" t="s">
        <v>1720</v>
      </c>
      <c r="D2018" s="64" t="s">
        <v>1765</v>
      </c>
      <c r="E2018" s="64" t="s">
        <v>311</v>
      </c>
      <c r="F2018" s="64" t="s">
        <v>311</v>
      </c>
      <c r="G2018" s="64" t="s">
        <v>1785</v>
      </c>
    </row>
    <row r="2019" spans="1:7">
      <c r="A2019" s="64" t="s">
        <v>1367</v>
      </c>
      <c r="B2019" s="64" t="s">
        <v>1362</v>
      </c>
      <c r="C2019" s="64" t="s">
        <v>1720</v>
      </c>
      <c r="D2019" s="64" t="s">
        <v>1786</v>
      </c>
      <c r="E2019" s="64" t="s">
        <v>311</v>
      </c>
      <c r="F2019" s="64" t="s">
        <v>311</v>
      </c>
      <c r="G2019" s="64" t="s">
        <v>1785</v>
      </c>
    </row>
    <row r="2020" spans="1:7">
      <c r="A2020" s="64" t="s">
        <v>1369</v>
      </c>
      <c r="B2020" s="64" t="s">
        <v>1362</v>
      </c>
      <c r="C2020" s="64" t="s">
        <v>1720</v>
      </c>
      <c r="D2020" s="64" t="s">
        <v>1786</v>
      </c>
      <c r="E2020" s="64" t="s">
        <v>311</v>
      </c>
      <c r="F2020" s="64" t="s">
        <v>311</v>
      </c>
      <c r="G2020" s="64" t="s">
        <v>1785</v>
      </c>
    </row>
    <row r="2021" spans="1:7">
      <c r="A2021" s="64" t="s">
        <v>1502</v>
      </c>
      <c r="B2021" s="64" t="s">
        <v>1362</v>
      </c>
      <c r="C2021" s="64" t="s">
        <v>1720</v>
      </c>
      <c r="D2021" s="64" t="s">
        <v>1768</v>
      </c>
      <c r="E2021" s="64">
        <v>29.75</v>
      </c>
      <c r="F2021" s="64" t="s">
        <v>311</v>
      </c>
      <c r="G2021" s="64" t="s">
        <v>1785</v>
      </c>
    </row>
    <row r="2022" spans="1:7">
      <c r="A2022" s="64" t="s">
        <v>1504</v>
      </c>
      <c r="B2022" s="64" t="s">
        <v>1362</v>
      </c>
      <c r="C2022" s="64" t="s">
        <v>1720</v>
      </c>
      <c r="D2022" s="64" t="s">
        <v>1768</v>
      </c>
      <c r="E2022" s="64">
        <v>29.38</v>
      </c>
      <c r="F2022" s="64" t="s">
        <v>311</v>
      </c>
      <c r="G2022" s="64" t="s">
        <v>1785</v>
      </c>
    </row>
    <row r="2023" spans="1:7">
      <c r="A2023" s="64" t="s">
        <v>1361</v>
      </c>
      <c r="B2023" s="64" t="s">
        <v>1362</v>
      </c>
      <c r="C2023" s="64" t="s">
        <v>1720</v>
      </c>
      <c r="D2023" s="64" t="s">
        <v>1765</v>
      </c>
      <c r="E2023" s="64" t="s">
        <v>311</v>
      </c>
      <c r="F2023" s="64" t="s">
        <v>311</v>
      </c>
      <c r="G2023" s="64" t="s">
        <v>1787</v>
      </c>
    </row>
    <row r="2024" spans="1:7">
      <c r="A2024" s="64" t="s">
        <v>1366</v>
      </c>
      <c r="B2024" s="64" t="s">
        <v>1362</v>
      </c>
      <c r="C2024" s="64" t="s">
        <v>1720</v>
      </c>
      <c r="D2024" s="64" t="s">
        <v>1765</v>
      </c>
      <c r="E2024" s="64" t="s">
        <v>311</v>
      </c>
      <c r="F2024" s="64" t="s">
        <v>311</v>
      </c>
      <c r="G2024" s="64" t="s">
        <v>1787</v>
      </c>
    </row>
    <row r="2025" spans="1:7">
      <c r="A2025" s="64" t="s">
        <v>1367</v>
      </c>
      <c r="B2025" s="64" t="s">
        <v>1362</v>
      </c>
      <c r="C2025" s="64" t="s">
        <v>1720</v>
      </c>
      <c r="D2025" s="64" t="s">
        <v>1786</v>
      </c>
      <c r="E2025" s="64" t="s">
        <v>311</v>
      </c>
      <c r="F2025" s="64" t="s">
        <v>311</v>
      </c>
      <c r="G2025" s="64" t="s">
        <v>1787</v>
      </c>
    </row>
    <row r="2026" spans="1:7">
      <c r="A2026" s="64" t="s">
        <v>1369</v>
      </c>
      <c r="B2026" s="64" t="s">
        <v>1362</v>
      </c>
      <c r="C2026" s="64" t="s">
        <v>1720</v>
      </c>
      <c r="D2026" s="64" t="s">
        <v>1786</v>
      </c>
      <c r="E2026" s="64">
        <v>19.559999999999999</v>
      </c>
      <c r="F2026" s="64" t="s">
        <v>311</v>
      </c>
      <c r="G2026" s="64" t="s">
        <v>1787</v>
      </c>
    </row>
    <row r="2027" spans="1:7">
      <c r="A2027" s="64" t="s">
        <v>1381</v>
      </c>
      <c r="B2027" s="64" t="s">
        <v>1362</v>
      </c>
      <c r="C2027" s="64" t="s">
        <v>1720</v>
      </c>
      <c r="D2027" s="64" t="s">
        <v>1768</v>
      </c>
      <c r="E2027" s="64">
        <v>28.26</v>
      </c>
      <c r="F2027" s="64" t="s">
        <v>311</v>
      </c>
      <c r="G2027" s="64" t="s">
        <v>1787</v>
      </c>
    </row>
    <row r="2028" spans="1:7">
      <c r="A2028" s="64" t="s">
        <v>1382</v>
      </c>
      <c r="B2028" s="64" t="s">
        <v>1362</v>
      </c>
      <c r="C2028" s="64" t="s">
        <v>1720</v>
      </c>
      <c r="D2028" s="64" t="s">
        <v>1768</v>
      </c>
      <c r="E2028" s="64">
        <v>28.47</v>
      </c>
      <c r="F2028" s="64" t="s">
        <v>311</v>
      </c>
      <c r="G2028" s="64" t="s">
        <v>1787</v>
      </c>
    </row>
    <row r="2029" spans="1:7">
      <c r="A2029" s="64" t="s">
        <v>1361</v>
      </c>
      <c r="B2029" s="64" t="s">
        <v>1362</v>
      </c>
      <c r="C2029" s="64" t="s">
        <v>1720</v>
      </c>
      <c r="D2029" s="64" t="s">
        <v>1765</v>
      </c>
      <c r="E2029" s="64" t="s">
        <v>311</v>
      </c>
      <c r="F2029" s="64" t="s">
        <v>311</v>
      </c>
      <c r="G2029" s="64" t="s">
        <v>1788</v>
      </c>
    </row>
    <row r="2030" spans="1:7">
      <c r="A2030" s="64" t="s">
        <v>1366</v>
      </c>
      <c r="B2030" s="64" t="s">
        <v>1362</v>
      </c>
      <c r="C2030" s="64" t="s">
        <v>1720</v>
      </c>
      <c r="D2030" s="64" t="s">
        <v>1765</v>
      </c>
      <c r="E2030" s="64" t="s">
        <v>311</v>
      </c>
      <c r="F2030" s="64" t="s">
        <v>311</v>
      </c>
      <c r="G2030" s="64" t="s">
        <v>1788</v>
      </c>
    </row>
    <row r="2031" spans="1:7">
      <c r="A2031" s="64" t="s">
        <v>1367</v>
      </c>
      <c r="B2031" s="64" t="s">
        <v>1362</v>
      </c>
      <c r="C2031" s="64" t="s">
        <v>1720</v>
      </c>
      <c r="D2031" s="64" t="s">
        <v>1786</v>
      </c>
      <c r="E2031" s="64" t="s">
        <v>311</v>
      </c>
      <c r="F2031" s="64" t="s">
        <v>311</v>
      </c>
      <c r="G2031" s="64" t="s">
        <v>1788</v>
      </c>
    </row>
    <row r="2032" spans="1:7">
      <c r="A2032" s="64" t="s">
        <v>1369</v>
      </c>
      <c r="B2032" s="64" t="s">
        <v>1362</v>
      </c>
      <c r="C2032" s="64" t="s">
        <v>1720</v>
      </c>
      <c r="D2032" s="64" t="s">
        <v>1786</v>
      </c>
      <c r="E2032" s="64">
        <v>19.75</v>
      </c>
      <c r="F2032" s="64" t="s">
        <v>311</v>
      </c>
      <c r="G2032" s="64" t="s">
        <v>1788</v>
      </c>
    </row>
    <row r="2033" spans="1:7">
      <c r="A2033" s="64" t="s">
        <v>1378</v>
      </c>
      <c r="B2033" s="64" t="s">
        <v>1362</v>
      </c>
      <c r="C2033" s="64" t="s">
        <v>1720</v>
      </c>
      <c r="D2033" s="64" t="s">
        <v>1768</v>
      </c>
      <c r="E2033" s="64">
        <v>19.46</v>
      </c>
      <c r="F2033" s="64" t="s">
        <v>311</v>
      </c>
      <c r="G2033" s="64" t="s">
        <v>1788</v>
      </c>
    </row>
    <row r="2034" spans="1:7">
      <c r="A2034" s="64" t="s">
        <v>1380</v>
      </c>
      <c r="B2034" s="64" t="s">
        <v>1362</v>
      </c>
      <c r="C2034" s="64" t="s">
        <v>1720</v>
      </c>
      <c r="D2034" s="64" t="s">
        <v>1768</v>
      </c>
      <c r="E2034" s="64">
        <v>19.57</v>
      </c>
      <c r="F2034" s="64" t="s">
        <v>311</v>
      </c>
      <c r="G2034" s="64" t="s">
        <v>1788</v>
      </c>
    </row>
    <row r="2035" spans="1:7">
      <c r="A2035" s="64" t="s">
        <v>1361</v>
      </c>
      <c r="B2035" s="64" t="s">
        <v>1362</v>
      </c>
      <c r="C2035" s="64" t="s">
        <v>1720</v>
      </c>
      <c r="D2035" s="64" t="s">
        <v>1765</v>
      </c>
      <c r="E2035" s="64" t="s">
        <v>311</v>
      </c>
      <c r="F2035" s="64" t="s">
        <v>311</v>
      </c>
      <c r="G2035" s="64" t="s">
        <v>1789</v>
      </c>
    </row>
    <row r="2036" spans="1:7">
      <c r="A2036" s="64" t="s">
        <v>1366</v>
      </c>
      <c r="B2036" s="64" t="s">
        <v>1362</v>
      </c>
      <c r="C2036" s="64" t="s">
        <v>1720</v>
      </c>
      <c r="D2036" s="64" t="s">
        <v>1765</v>
      </c>
      <c r="E2036" s="64" t="s">
        <v>311</v>
      </c>
      <c r="F2036" s="64" t="s">
        <v>311</v>
      </c>
      <c r="G2036" s="64" t="s">
        <v>1789</v>
      </c>
    </row>
    <row r="2037" spans="1:7">
      <c r="A2037" s="64" t="s">
        <v>1367</v>
      </c>
      <c r="B2037" s="64" t="s">
        <v>1362</v>
      </c>
      <c r="C2037" s="64" t="s">
        <v>1720</v>
      </c>
      <c r="D2037" s="64" t="s">
        <v>1786</v>
      </c>
      <c r="E2037" s="64" t="s">
        <v>311</v>
      </c>
      <c r="F2037" s="64" t="s">
        <v>311</v>
      </c>
      <c r="G2037" s="64" t="s">
        <v>1789</v>
      </c>
    </row>
    <row r="2038" spans="1:7">
      <c r="A2038" s="64" t="s">
        <v>1369</v>
      </c>
      <c r="B2038" s="64" t="s">
        <v>1362</v>
      </c>
      <c r="C2038" s="64" t="s">
        <v>1720</v>
      </c>
      <c r="D2038" s="64" t="s">
        <v>1786</v>
      </c>
      <c r="E2038" s="64" t="s">
        <v>311</v>
      </c>
      <c r="F2038" s="64" t="s">
        <v>311</v>
      </c>
      <c r="G2038" s="64" t="s">
        <v>1789</v>
      </c>
    </row>
    <row r="2039" spans="1:7">
      <c r="A2039" s="64" t="s">
        <v>1370</v>
      </c>
      <c r="B2039" s="64" t="s">
        <v>1362</v>
      </c>
      <c r="C2039" s="64" t="s">
        <v>1720</v>
      </c>
      <c r="D2039" s="64" t="s">
        <v>1768</v>
      </c>
      <c r="E2039" s="64">
        <v>19.37</v>
      </c>
      <c r="F2039" s="64" t="s">
        <v>311</v>
      </c>
      <c r="G2039" s="64" t="s">
        <v>1789</v>
      </c>
    </row>
    <row r="2040" spans="1:7">
      <c r="A2040" s="64" t="s">
        <v>1373</v>
      </c>
      <c r="B2040" s="64" t="s">
        <v>1362</v>
      </c>
      <c r="C2040" s="64" t="s">
        <v>1720</v>
      </c>
      <c r="D2040" s="64" t="s">
        <v>1768</v>
      </c>
      <c r="E2040" s="64">
        <v>19.22</v>
      </c>
      <c r="F2040" s="64" t="s">
        <v>311</v>
      </c>
      <c r="G2040" s="64" t="s">
        <v>1789</v>
      </c>
    </row>
    <row r="2041" spans="1:7">
      <c r="A2041" s="64" t="s">
        <v>1361</v>
      </c>
      <c r="B2041" s="64" t="s">
        <v>1362</v>
      </c>
      <c r="C2041" s="64" t="s">
        <v>1720</v>
      </c>
      <c r="D2041" s="64" t="s">
        <v>1765</v>
      </c>
      <c r="E2041" s="64" t="s">
        <v>311</v>
      </c>
      <c r="F2041" s="64" t="s">
        <v>311</v>
      </c>
      <c r="G2041" s="64" t="s">
        <v>1790</v>
      </c>
    </row>
    <row r="2042" spans="1:7">
      <c r="A2042" s="64" t="s">
        <v>1366</v>
      </c>
      <c r="B2042" s="64" t="s">
        <v>1362</v>
      </c>
      <c r="C2042" s="64" t="s">
        <v>1720</v>
      </c>
      <c r="D2042" s="64" t="s">
        <v>1765</v>
      </c>
      <c r="E2042" s="64" t="s">
        <v>311</v>
      </c>
      <c r="F2042" s="64" t="s">
        <v>311</v>
      </c>
      <c r="G2042" s="64" t="s">
        <v>1790</v>
      </c>
    </row>
    <row r="2043" spans="1:7">
      <c r="A2043" s="64" t="s">
        <v>1367</v>
      </c>
      <c r="B2043" s="64" t="s">
        <v>1362</v>
      </c>
      <c r="C2043" s="64" t="s">
        <v>1720</v>
      </c>
      <c r="D2043" s="64" t="s">
        <v>1786</v>
      </c>
      <c r="E2043" s="64" t="s">
        <v>311</v>
      </c>
      <c r="F2043" s="64" t="s">
        <v>311</v>
      </c>
      <c r="G2043" s="64" t="s">
        <v>1790</v>
      </c>
    </row>
    <row r="2044" spans="1:7">
      <c r="A2044" s="64" t="s">
        <v>1369</v>
      </c>
      <c r="B2044" s="64" t="s">
        <v>1362</v>
      </c>
      <c r="C2044" s="64" t="s">
        <v>1720</v>
      </c>
      <c r="D2044" s="64" t="s">
        <v>1786</v>
      </c>
      <c r="E2044" s="64" t="s">
        <v>311</v>
      </c>
      <c r="F2044" s="64" t="s">
        <v>311</v>
      </c>
      <c r="G2044" s="64" t="s">
        <v>1790</v>
      </c>
    </row>
    <row r="2045" spans="1:7">
      <c r="A2045" s="64" t="s">
        <v>1381</v>
      </c>
      <c r="B2045" s="64" t="s">
        <v>1362</v>
      </c>
      <c r="C2045" s="64" t="s">
        <v>1720</v>
      </c>
      <c r="D2045" s="64" t="s">
        <v>1768</v>
      </c>
      <c r="E2045" s="64">
        <v>22.44</v>
      </c>
      <c r="F2045" s="64" t="s">
        <v>311</v>
      </c>
      <c r="G2045" s="64" t="s">
        <v>1790</v>
      </c>
    </row>
    <row r="2046" spans="1:7">
      <c r="A2046" s="64" t="s">
        <v>1382</v>
      </c>
      <c r="B2046" s="64" t="s">
        <v>1362</v>
      </c>
      <c r="C2046" s="64" t="s">
        <v>1720</v>
      </c>
      <c r="D2046" s="64" t="s">
        <v>1768</v>
      </c>
      <c r="E2046" s="64">
        <v>22.44</v>
      </c>
      <c r="F2046" s="64" t="s">
        <v>311</v>
      </c>
      <c r="G2046" s="64" t="s">
        <v>1790</v>
      </c>
    </row>
    <row r="2047" spans="1:7">
      <c r="A2047" s="64" t="s">
        <v>1643</v>
      </c>
      <c r="B2047" s="64" t="s">
        <v>1362</v>
      </c>
      <c r="C2047" s="64" t="s">
        <v>1720</v>
      </c>
      <c r="D2047" s="64" t="s">
        <v>1791</v>
      </c>
      <c r="E2047" s="64">
        <v>6.93</v>
      </c>
      <c r="F2047" s="64" t="s">
        <v>311</v>
      </c>
      <c r="G2047" s="64" t="s">
        <v>167</v>
      </c>
    </row>
    <row r="2048" spans="1:7">
      <c r="A2048" s="64" t="s">
        <v>1645</v>
      </c>
      <c r="B2048" s="64" t="s">
        <v>1362</v>
      </c>
      <c r="C2048" s="64" t="s">
        <v>1720</v>
      </c>
      <c r="D2048" s="64" t="s">
        <v>1791</v>
      </c>
      <c r="E2048" s="64">
        <v>7.42</v>
      </c>
      <c r="F2048" s="64" t="s">
        <v>311</v>
      </c>
      <c r="G2048" s="64" t="s">
        <v>167</v>
      </c>
    </row>
    <row r="2049" spans="1:7">
      <c r="A2049" s="64" t="s">
        <v>1752</v>
      </c>
      <c r="B2049" s="64" t="s">
        <v>1362</v>
      </c>
      <c r="C2049" s="64" t="s">
        <v>1720</v>
      </c>
      <c r="D2049" s="64" t="s">
        <v>1792</v>
      </c>
      <c r="E2049" s="64" t="s">
        <v>311</v>
      </c>
      <c r="F2049" s="64" t="s">
        <v>311</v>
      </c>
      <c r="G2049" s="64" t="s">
        <v>167</v>
      </c>
    </row>
    <row r="2050" spans="1:7">
      <c r="A2050" s="64" t="s">
        <v>1754</v>
      </c>
      <c r="B2050" s="64" t="s">
        <v>1362</v>
      </c>
      <c r="C2050" s="64" t="s">
        <v>1720</v>
      </c>
      <c r="D2050" s="64" t="s">
        <v>1792</v>
      </c>
      <c r="E2050" s="64" t="s">
        <v>311</v>
      </c>
      <c r="F2050" s="64" t="s">
        <v>311</v>
      </c>
      <c r="G2050" s="64" t="s">
        <v>167</v>
      </c>
    </row>
    <row r="2051" spans="1:7">
      <c r="A2051" s="64" t="s">
        <v>1565</v>
      </c>
      <c r="B2051" s="64" t="s">
        <v>1362</v>
      </c>
      <c r="C2051" s="64" t="s">
        <v>1720</v>
      </c>
      <c r="D2051" s="64" t="s">
        <v>1501</v>
      </c>
      <c r="E2051" s="64" t="s">
        <v>311</v>
      </c>
      <c r="F2051" s="64" t="s">
        <v>311</v>
      </c>
      <c r="G2051" s="64" t="s">
        <v>1589</v>
      </c>
    </row>
    <row r="2052" spans="1:7">
      <c r="A2052" s="64" t="s">
        <v>1567</v>
      </c>
      <c r="B2052" s="64" t="s">
        <v>1362</v>
      </c>
      <c r="C2052" s="64" t="s">
        <v>1720</v>
      </c>
      <c r="D2052" s="64" t="s">
        <v>1501</v>
      </c>
      <c r="E2052" s="64" t="s">
        <v>311</v>
      </c>
      <c r="F2052" s="64" t="s">
        <v>311</v>
      </c>
      <c r="G2052" s="64" t="s">
        <v>1589</v>
      </c>
    </row>
    <row r="2053" spans="1:7">
      <c r="A2053" s="64" t="s">
        <v>1419</v>
      </c>
      <c r="B2053" s="64" t="s">
        <v>1362</v>
      </c>
      <c r="C2053" s="64" t="s">
        <v>1720</v>
      </c>
      <c r="D2053" s="64" t="s">
        <v>1793</v>
      </c>
      <c r="E2053" s="64">
        <v>22.78</v>
      </c>
      <c r="F2053" s="64" t="s">
        <v>311</v>
      </c>
      <c r="G2053" s="64" t="s">
        <v>1589</v>
      </c>
    </row>
    <row r="2054" spans="1:7">
      <c r="A2054" s="64" t="s">
        <v>1421</v>
      </c>
      <c r="B2054" s="64" t="s">
        <v>1362</v>
      </c>
      <c r="C2054" s="64" t="s">
        <v>1720</v>
      </c>
      <c r="D2054" s="64" t="s">
        <v>1793</v>
      </c>
      <c r="E2054" s="64">
        <v>22.92</v>
      </c>
      <c r="F2054" s="64" t="s">
        <v>311</v>
      </c>
      <c r="G2054" s="64" t="s">
        <v>1589</v>
      </c>
    </row>
    <row r="2055" spans="1:7">
      <c r="A2055" s="64" t="s">
        <v>1565</v>
      </c>
      <c r="B2055" s="64" t="s">
        <v>1362</v>
      </c>
      <c r="C2055" s="64" t="s">
        <v>1720</v>
      </c>
      <c r="D2055" s="64" t="s">
        <v>1501</v>
      </c>
      <c r="E2055" s="64" t="s">
        <v>311</v>
      </c>
      <c r="F2055" s="64" t="s">
        <v>311</v>
      </c>
      <c r="G2055" s="64" t="s">
        <v>171</v>
      </c>
    </row>
    <row r="2056" spans="1:7">
      <c r="A2056" s="64" t="s">
        <v>1567</v>
      </c>
      <c r="B2056" s="64" t="s">
        <v>1362</v>
      </c>
      <c r="C2056" s="64" t="s">
        <v>1720</v>
      </c>
      <c r="D2056" s="64" t="s">
        <v>1501</v>
      </c>
      <c r="E2056" s="64" t="s">
        <v>311</v>
      </c>
      <c r="F2056" s="64" t="s">
        <v>311</v>
      </c>
      <c r="G2056" s="64" t="s">
        <v>171</v>
      </c>
    </row>
    <row r="2057" spans="1:7">
      <c r="A2057" s="64" t="s">
        <v>1419</v>
      </c>
      <c r="B2057" s="64" t="s">
        <v>1362</v>
      </c>
      <c r="C2057" s="64" t="s">
        <v>1720</v>
      </c>
      <c r="D2057" s="64" t="s">
        <v>1793</v>
      </c>
      <c r="E2057" s="64">
        <v>22.78</v>
      </c>
      <c r="F2057" s="64" t="s">
        <v>311</v>
      </c>
      <c r="G2057" s="64" t="s">
        <v>171</v>
      </c>
    </row>
    <row r="2058" spans="1:7">
      <c r="A2058" s="64" t="s">
        <v>1421</v>
      </c>
      <c r="B2058" s="64" t="s">
        <v>1362</v>
      </c>
      <c r="C2058" s="64" t="s">
        <v>1720</v>
      </c>
      <c r="D2058" s="64" t="s">
        <v>1793</v>
      </c>
      <c r="E2058" s="64">
        <v>22.92</v>
      </c>
      <c r="F2058" s="64" t="s">
        <v>311</v>
      </c>
      <c r="G2058" s="64" t="s">
        <v>171</v>
      </c>
    </row>
    <row r="2059" spans="1:7">
      <c r="A2059" s="64" t="s">
        <v>1398</v>
      </c>
      <c r="B2059" s="64" t="s">
        <v>1362</v>
      </c>
      <c r="C2059" s="64" t="s">
        <v>1720</v>
      </c>
      <c r="D2059" s="64" t="s">
        <v>1794</v>
      </c>
      <c r="E2059" s="64" t="s">
        <v>311</v>
      </c>
      <c r="F2059" s="64" t="s">
        <v>311</v>
      </c>
      <c r="G2059" s="64" t="s">
        <v>1594</v>
      </c>
    </row>
    <row r="2060" spans="1:7">
      <c r="A2060" s="64" t="s">
        <v>1400</v>
      </c>
      <c r="B2060" s="64" t="s">
        <v>1362</v>
      </c>
      <c r="C2060" s="64" t="s">
        <v>1720</v>
      </c>
      <c r="D2060" s="64" t="s">
        <v>1794</v>
      </c>
      <c r="E2060" s="64" t="s">
        <v>311</v>
      </c>
      <c r="F2060" s="64" t="s">
        <v>311</v>
      </c>
      <c r="G2060" s="64" t="s">
        <v>1594</v>
      </c>
    </row>
    <row r="2061" spans="1:7">
      <c r="A2061" s="64" t="s">
        <v>1401</v>
      </c>
      <c r="B2061" s="64" t="s">
        <v>1362</v>
      </c>
      <c r="C2061" s="64" t="s">
        <v>1720</v>
      </c>
      <c r="D2061" s="64" t="s">
        <v>1795</v>
      </c>
      <c r="E2061" s="64">
        <v>3.61</v>
      </c>
      <c r="F2061" s="64" t="s">
        <v>311</v>
      </c>
      <c r="G2061" s="64" t="s">
        <v>1594</v>
      </c>
    </row>
    <row r="2062" spans="1:7">
      <c r="A2062" s="64" t="s">
        <v>1403</v>
      </c>
      <c r="B2062" s="64" t="s">
        <v>1362</v>
      </c>
      <c r="C2062" s="64" t="s">
        <v>1720</v>
      </c>
      <c r="D2062" s="64" t="s">
        <v>1795</v>
      </c>
      <c r="E2062" s="64">
        <v>4.95</v>
      </c>
      <c r="F2062" s="64" t="s">
        <v>311</v>
      </c>
      <c r="G2062" s="64" t="s">
        <v>1594</v>
      </c>
    </row>
    <row r="2063" spans="1:7">
      <c r="A2063" s="64" t="s">
        <v>1398</v>
      </c>
      <c r="B2063" s="64" t="s">
        <v>1362</v>
      </c>
      <c r="C2063" s="64" t="s">
        <v>1720</v>
      </c>
      <c r="D2063" s="64" t="s">
        <v>1796</v>
      </c>
      <c r="E2063" s="64" t="s">
        <v>311</v>
      </c>
      <c r="F2063" s="64" t="s">
        <v>311</v>
      </c>
      <c r="G2063" s="64" t="s">
        <v>1607</v>
      </c>
    </row>
    <row r="2064" spans="1:7">
      <c r="A2064" s="64" t="s">
        <v>1400</v>
      </c>
      <c r="B2064" s="64" t="s">
        <v>1362</v>
      </c>
      <c r="C2064" s="64" t="s">
        <v>1720</v>
      </c>
      <c r="D2064" s="64" t="s">
        <v>1796</v>
      </c>
      <c r="E2064" s="64" t="s">
        <v>311</v>
      </c>
      <c r="F2064" s="64" t="s">
        <v>311</v>
      </c>
      <c r="G2064" s="64" t="s">
        <v>1607</v>
      </c>
    </row>
    <row r="2065" spans="1:7">
      <c r="A2065" s="64" t="s">
        <v>1401</v>
      </c>
      <c r="B2065" s="64" t="s">
        <v>1362</v>
      </c>
      <c r="C2065" s="64" t="s">
        <v>1720</v>
      </c>
      <c r="D2065" s="64" t="s">
        <v>1797</v>
      </c>
      <c r="E2065" s="64">
        <v>39.270000000000003</v>
      </c>
      <c r="F2065" s="64" t="s">
        <v>311</v>
      </c>
      <c r="G2065" s="64" t="s">
        <v>1607</v>
      </c>
    </row>
    <row r="2066" spans="1:7">
      <c r="A2066" s="64" t="s">
        <v>1403</v>
      </c>
      <c r="B2066" s="64" t="s">
        <v>1362</v>
      </c>
      <c r="C2066" s="64" t="s">
        <v>1720</v>
      </c>
      <c r="D2066" s="64" t="s">
        <v>1797</v>
      </c>
      <c r="E2066" s="64">
        <v>39.75</v>
      </c>
      <c r="F2066" s="64" t="s">
        <v>311</v>
      </c>
      <c r="G2066" s="64" t="s">
        <v>1607</v>
      </c>
    </row>
    <row r="2067" spans="1:7">
      <c r="A2067" s="64" t="s">
        <v>1404</v>
      </c>
      <c r="B2067" s="64" t="s">
        <v>1362</v>
      </c>
      <c r="C2067" s="64" t="s">
        <v>1720</v>
      </c>
      <c r="D2067" s="64" t="s">
        <v>1798</v>
      </c>
      <c r="E2067" s="64" t="s">
        <v>311</v>
      </c>
      <c r="F2067" s="64" t="s">
        <v>311</v>
      </c>
      <c r="G2067" s="64" t="s">
        <v>1607</v>
      </c>
    </row>
    <row r="2068" spans="1:7">
      <c r="A2068" s="64" t="s">
        <v>1406</v>
      </c>
      <c r="B2068" s="64" t="s">
        <v>1362</v>
      </c>
      <c r="C2068" s="64" t="s">
        <v>1720</v>
      </c>
      <c r="D2068" s="64" t="s">
        <v>1798</v>
      </c>
      <c r="E2068" s="64" t="s">
        <v>311</v>
      </c>
      <c r="F2068" s="64" t="s">
        <v>311</v>
      </c>
      <c r="G2068" s="64" t="s">
        <v>1607</v>
      </c>
    </row>
    <row r="2069" spans="1:7">
      <c r="A2069" s="64" t="s">
        <v>1407</v>
      </c>
      <c r="B2069" s="64" t="s">
        <v>1362</v>
      </c>
      <c r="C2069" s="64" t="s">
        <v>1720</v>
      </c>
      <c r="D2069" s="64" t="s">
        <v>1799</v>
      </c>
      <c r="E2069" s="64" t="s">
        <v>311</v>
      </c>
      <c r="F2069" s="64" t="s">
        <v>311</v>
      </c>
      <c r="G2069" s="64" t="s">
        <v>1607</v>
      </c>
    </row>
    <row r="2070" spans="1:7">
      <c r="A2070" s="64" t="s">
        <v>1409</v>
      </c>
      <c r="B2070" s="64" t="s">
        <v>1362</v>
      </c>
      <c r="C2070" s="64" t="s">
        <v>1720</v>
      </c>
      <c r="D2070" s="64" t="s">
        <v>1799</v>
      </c>
      <c r="E2070" s="64">
        <v>38.1</v>
      </c>
      <c r="F2070" s="64" t="s">
        <v>311</v>
      </c>
      <c r="G2070" s="64" t="s">
        <v>1607</v>
      </c>
    </row>
    <row r="2071" spans="1:7">
      <c r="A2071" s="64" t="s">
        <v>1410</v>
      </c>
      <c r="B2071" s="64" t="s">
        <v>1362</v>
      </c>
      <c r="C2071" s="64" t="s">
        <v>1720</v>
      </c>
      <c r="D2071" s="64" t="s">
        <v>1800</v>
      </c>
      <c r="E2071" s="64" t="s">
        <v>311</v>
      </c>
      <c r="F2071" s="64" t="s">
        <v>311</v>
      </c>
      <c r="G2071" s="64" t="s">
        <v>1607</v>
      </c>
    </row>
    <row r="2072" spans="1:7">
      <c r="A2072" s="64" t="s">
        <v>1412</v>
      </c>
      <c r="B2072" s="64" t="s">
        <v>1362</v>
      </c>
      <c r="C2072" s="64" t="s">
        <v>1720</v>
      </c>
      <c r="D2072" s="64" t="s">
        <v>1800</v>
      </c>
      <c r="E2072" s="64" t="s">
        <v>311</v>
      </c>
      <c r="F2072" s="64" t="s">
        <v>311</v>
      </c>
      <c r="G2072" s="64" t="s">
        <v>1607</v>
      </c>
    </row>
    <row r="2073" spans="1:7">
      <c r="A2073" s="64" t="s">
        <v>1413</v>
      </c>
      <c r="B2073" s="64" t="s">
        <v>1362</v>
      </c>
      <c r="C2073" s="64" t="s">
        <v>1720</v>
      </c>
      <c r="D2073" s="64" t="s">
        <v>1801</v>
      </c>
      <c r="E2073" s="64">
        <v>42.15</v>
      </c>
      <c r="F2073" s="64" t="s">
        <v>311</v>
      </c>
      <c r="G2073" s="64" t="s">
        <v>1607</v>
      </c>
    </row>
    <row r="2074" spans="1:7">
      <c r="A2074" s="64" t="s">
        <v>1415</v>
      </c>
      <c r="B2074" s="64" t="s">
        <v>1362</v>
      </c>
      <c r="C2074" s="64" t="s">
        <v>1720</v>
      </c>
      <c r="D2074" s="64" t="s">
        <v>1801</v>
      </c>
      <c r="E2074" s="64">
        <v>39.03</v>
      </c>
      <c r="F2074" s="64" t="s">
        <v>311</v>
      </c>
      <c r="G2074" s="64" t="s">
        <v>1607</v>
      </c>
    </row>
    <row r="2075" spans="1:7">
      <c r="A2075" s="64" t="s">
        <v>1401</v>
      </c>
      <c r="B2075" s="64" t="s">
        <v>1362</v>
      </c>
      <c r="C2075" s="64" t="s">
        <v>1720</v>
      </c>
      <c r="D2075" s="64" t="s">
        <v>1797</v>
      </c>
      <c r="E2075" s="64">
        <v>39.270000000000003</v>
      </c>
      <c r="F2075" s="64" t="s">
        <v>311</v>
      </c>
      <c r="G2075" s="64" t="s">
        <v>177</v>
      </c>
    </row>
    <row r="2076" spans="1:7">
      <c r="A2076" s="64" t="s">
        <v>1403</v>
      </c>
      <c r="B2076" s="64" t="s">
        <v>1362</v>
      </c>
      <c r="C2076" s="64" t="s">
        <v>1720</v>
      </c>
      <c r="D2076" s="64" t="s">
        <v>1797</v>
      </c>
      <c r="E2076" s="64">
        <v>39.75</v>
      </c>
      <c r="F2076" s="64" t="s">
        <v>311</v>
      </c>
      <c r="G2076" s="64" t="s">
        <v>177</v>
      </c>
    </row>
    <row r="2077" spans="1:7">
      <c r="A2077" s="64" t="s">
        <v>1407</v>
      </c>
      <c r="B2077" s="64" t="s">
        <v>1362</v>
      </c>
      <c r="C2077" s="64" t="s">
        <v>1720</v>
      </c>
      <c r="D2077" s="64" t="s">
        <v>1799</v>
      </c>
      <c r="E2077" s="64" t="s">
        <v>311</v>
      </c>
      <c r="F2077" s="64" t="s">
        <v>311</v>
      </c>
      <c r="G2077" s="64" t="s">
        <v>177</v>
      </c>
    </row>
    <row r="2078" spans="1:7">
      <c r="A2078" s="64" t="s">
        <v>1409</v>
      </c>
      <c r="B2078" s="64" t="s">
        <v>1362</v>
      </c>
      <c r="C2078" s="64" t="s">
        <v>1720</v>
      </c>
      <c r="D2078" s="64" t="s">
        <v>1799</v>
      </c>
      <c r="E2078" s="64">
        <v>38.1</v>
      </c>
      <c r="F2078" s="64" t="s">
        <v>311</v>
      </c>
      <c r="G2078" s="64" t="s">
        <v>177</v>
      </c>
    </row>
    <row r="2079" spans="1:7">
      <c r="A2079" s="64" t="s">
        <v>1413</v>
      </c>
      <c r="B2079" s="64" t="s">
        <v>1362</v>
      </c>
      <c r="C2079" s="64" t="s">
        <v>1720</v>
      </c>
      <c r="D2079" s="64" t="s">
        <v>1801</v>
      </c>
      <c r="E2079" s="64">
        <v>42.15</v>
      </c>
      <c r="F2079" s="64" t="s">
        <v>311</v>
      </c>
      <c r="G2079" s="64" t="s">
        <v>177</v>
      </c>
    </row>
    <row r="2080" spans="1:7">
      <c r="A2080" s="64" t="s">
        <v>1415</v>
      </c>
      <c r="B2080" s="64" t="s">
        <v>1362</v>
      </c>
      <c r="C2080" s="64" t="s">
        <v>1720</v>
      </c>
      <c r="D2080" s="64" t="s">
        <v>1801</v>
      </c>
      <c r="E2080" s="64">
        <v>39.03</v>
      </c>
      <c r="F2080" s="64" t="s">
        <v>311</v>
      </c>
      <c r="G2080" s="64" t="s">
        <v>177</v>
      </c>
    </row>
    <row r="2081" spans="1:7">
      <c r="A2081" s="64" t="s">
        <v>1398</v>
      </c>
      <c r="B2081" s="64" t="s">
        <v>1362</v>
      </c>
      <c r="C2081" s="64" t="s">
        <v>1720</v>
      </c>
      <c r="D2081" s="64" t="s">
        <v>1796</v>
      </c>
      <c r="E2081" s="64" t="s">
        <v>311</v>
      </c>
      <c r="F2081" s="64" t="s">
        <v>311</v>
      </c>
      <c r="G2081" s="64" t="s">
        <v>177</v>
      </c>
    </row>
    <row r="2082" spans="1:7">
      <c r="A2082" s="64" t="s">
        <v>1400</v>
      </c>
      <c r="B2082" s="64" t="s">
        <v>1362</v>
      </c>
      <c r="C2082" s="64" t="s">
        <v>1720</v>
      </c>
      <c r="D2082" s="64" t="s">
        <v>1796</v>
      </c>
      <c r="E2082" s="64" t="s">
        <v>311</v>
      </c>
      <c r="F2082" s="64" t="s">
        <v>311</v>
      </c>
      <c r="G2082" s="64" t="s">
        <v>177</v>
      </c>
    </row>
    <row r="2083" spans="1:7">
      <c r="A2083" s="64" t="s">
        <v>1404</v>
      </c>
      <c r="B2083" s="64" t="s">
        <v>1362</v>
      </c>
      <c r="C2083" s="64" t="s">
        <v>1720</v>
      </c>
      <c r="D2083" s="64" t="s">
        <v>1798</v>
      </c>
      <c r="E2083" s="64" t="s">
        <v>311</v>
      </c>
      <c r="F2083" s="64" t="s">
        <v>311</v>
      </c>
      <c r="G2083" s="64" t="s">
        <v>177</v>
      </c>
    </row>
    <row r="2084" spans="1:7">
      <c r="A2084" s="64" t="s">
        <v>1406</v>
      </c>
      <c r="B2084" s="64" t="s">
        <v>1362</v>
      </c>
      <c r="C2084" s="64" t="s">
        <v>1720</v>
      </c>
      <c r="D2084" s="64" t="s">
        <v>1798</v>
      </c>
      <c r="E2084" s="64" t="s">
        <v>311</v>
      </c>
      <c r="F2084" s="64" t="s">
        <v>311</v>
      </c>
      <c r="G2084" s="64" t="s">
        <v>177</v>
      </c>
    </row>
    <row r="2085" spans="1:7">
      <c r="A2085" s="64" t="s">
        <v>1410</v>
      </c>
      <c r="B2085" s="64" t="s">
        <v>1362</v>
      </c>
      <c r="C2085" s="64" t="s">
        <v>1720</v>
      </c>
      <c r="D2085" s="64" t="s">
        <v>1800</v>
      </c>
      <c r="E2085" s="64" t="s">
        <v>311</v>
      </c>
      <c r="F2085" s="64" t="s">
        <v>311</v>
      </c>
      <c r="G2085" s="64" t="s">
        <v>177</v>
      </c>
    </row>
    <row r="2086" spans="1:7">
      <c r="A2086" s="64" t="s">
        <v>1412</v>
      </c>
      <c r="B2086" s="64" t="s">
        <v>1362</v>
      </c>
      <c r="C2086" s="64" t="s">
        <v>1720</v>
      </c>
      <c r="D2086" s="64" t="s">
        <v>1800</v>
      </c>
      <c r="E2086" s="64" t="s">
        <v>311</v>
      </c>
      <c r="F2086" s="64" t="s">
        <v>311</v>
      </c>
      <c r="G2086" s="64" t="s">
        <v>177</v>
      </c>
    </row>
    <row r="2087" spans="1:7">
      <c r="A2087" s="64" t="s">
        <v>1401</v>
      </c>
      <c r="B2087" s="64" t="s">
        <v>1362</v>
      </c>
      <c r="C2087" s="64" t="s">
        <v>1720</v>
      </c>
      <c r="D2087" s="64" t="s">
        <v>1802</v>
      </c>
      <c r="E2087" s="64">
        <v>40.511879999999998</v>
      </c>
      <c r="F2087" s="64" t="s">
        <v>311</v>
      </c>
      <c r="G2087" s="64" t="s">
        <v>210</v>
      </c>
    </row>
    <row r="2088" spans="1:7">
      <c r="A2088" s="64" t="s">
        <v>1403</v>
      </c>
      <c r="B2088" s="64" t="s">
        <v>1362</v>
      </c>
      <c r="C2088" s="64" t="s">
        <v>1720</v>
      </c>
      <c r="D2088" s="64" t="s">
        <v>1802</v>
      </c>
      <c r="E2088" s="64" t="s">
        <v>311</v>
      </c>
      <c r="F2088" s="64" t="s">
        <v>311</v>
      </c>
      <c r="G2088" s="64" t="s">
        <v>210</v>
      </c>
    </row>
    <row r="2089" spans="1:7">
      <c r="A2089" s="64" t="s">
        <v>1407</v>
      </c>
      <c r="B2089" s="64" t="s">
        <v>1362</v>
      </c>
      <c r="C2089" s="64" t="s">
        <v>1720</v>
      </c>
      <c r="D2089" s="64" t="s">
        <v>1803</v>
      </c>
      <c r="E2089" s="64" t="s">
        <v>311</v>
      </c>
      <c r="F2089" s="64" t="s">
        <v>311</v>
      </c>
      <c r="G2089" s="64" t="s">
        <v>210</v>
      </c>
    </row>
    <row r="2090" spans="1:7">
      <c r="A2090" s="64" t="s">
        <v>1409</v>
      </c>
      <c r="B2090" s="64" t="s">
        <v>1362</v>
      </c>
      <c r="C2090" s="64" t="s">
        <v>1720</v>
      </c>
      <c r="D2090" s="64" t="s">
        <v>1803</v>
      </c>
      <c r="E2090" s="64" t="s">
        <v>311</v>
      </c>
      <c r="F2090" s="64" t="s">
        <v>311</v>
      </c>
      <c r="G2090" s="64" t="s">
        <v>210</v>
      </c>
    </row>
    <row r="2091" spans="1:7">
      <c r="A2091" s="64" t="s">
        <v>1398</v>
      </c>
      <c r="B2091" s="64" t="s">
        <v>1362</v>
      </c>
      <c r="C2091" s="64" t="s">
        <v>1720</v>
      </c>
      <c r="D2091" s="64" t="s">
        <v>1804</v>
      </c>
      <c r="E2091" s="64" t="s">
        <v>311</v>
      </c>
      <c r="F2091" s="64" t="s">
        <v>311</v>
      </c>
      <c r="G2091" s="64" t="s">
        <v>210</v>
      </c>
    </row>
    <row r="2092" spans="1:7">
      <c r="A2092" s="64" t="s">
        <v>1400</v>
      </c>
      <c r="B2092" s="64" t="s">
        <v>1362</v>
      </c>
      <c r="C2092" s="64" t="s">
        <v>1720</v>
      </c>
      <c r="D2092" s="64" t="s">
        <v>1804</v>
      </c>
      <c r="E2092" s="64" t="s">
        <v>311</v>
      </c>
      <c r="F2092" s="64" t="s">
        <v>311</v>
      </c>
      <c r="G2092" s="64" t="s">
        <v>210</v>
      </c>
    </row>
    <row r="2093" spans="1:7">
      <c r="A2093" s="64" t="s">
        <v>1404</v>
      </c>
      <c r="B2093" s="64" t="s">
        <v>1362</v>
      </c>
      <c r="C2093" s="64" t="s">
        <v>1720</v>
      </c>
      <c r="D2093" s="64" t="s">
        <v>1805</v>
      </c>
      <c r="E2093" s="64" t="s">
        <v>311</v>
      </c>
      <c r="F2093" s="64" t="s">
        <v>311</v>
      </c>
      <c r="G2093" s="64" t="s">
        <v>210</v>
      </c>
    </row>
    <row r="2094" spans="1:7">
      <c r="A2094" s="64" t="s">
        <v>1406</v>
      </c>
      <c r="B2094" s="64" t="s">
        <v>1362</v>
      </c>
      <c r="C2094" s="64" t="s">
        <v>1720</v>
      </c>
      <c r="D2094" s="64" t="s">
        <v>1805</v>
      </c>
      <c r="E2094" s="64" t="s">
        <v>311</v>
      </c>
      <c r="F2094" s="64" t="s">
        <v>311</v>
      </c>
      <c r="G2094" s="64" t="s">
        <v>210</v>
      </c>
    </row>
    <row r="2095" spans="1:7">
      <c r="A2095" s="64" t="s">
        <v>1530</v>
      </c>
      <c r="B2095" s="64" t="s">
        <v>1362</v>
      </c>
      <c r="C2095" s="64" t="s">
        <v>1720</v>
      </c>
      <c r="D2095" s="64" t="s">
        <v>1806</v>
      </c>
      <c r="E2095" s="64">
        <v>10.77</v>
      </c>
      <c r="F2095" s="231">
        <v>67500000000</v>
      </c>
      <c r="G2095" s="64" t="s">
        <v>212</v>
      </c>
    </row>
    <row r="2096" spans="1:7">
      <c r="A2096" s="64" t="s">
        <v>1532</v>
      </c>
      <c r="B2096" s="64" t="s">
        <v>1362</v>
      </c>
      <c r="C2096" s="64" t="s">
        <v>1720</v>
      </c>
      <c r="D2096" s="64" t="s">
        <v>1806</v>
      </c>
      <c r="E2096" s="64">
        <v>11.09</v>
      </c>
      <c r="F2096" s="231">
        <v>51100000000</v>
      </c>
      <c r="G2096" s="64" t="s">
        <v>212</v>
      </c>
    </row>
    <row r="2097" spans="1:7">
      <c r="A2097" s="64" t="s">
        <v>1530</v>
      </c>
      <c r="B2097" s="64" t="s">
        <v>1362</v>
      </c>
      <c r="C2097" s="64" t="s">
        <v>1720</v>
      </c>
      <c r="D2097" s="64" t="s">
        <v>1806</v>
      </c>
      <c r="E2097" s="64">
        <v>10.77</v>
      </c>
      <c r="F2097" s="231">
        <v>67500000000</v>
      </c>
      <c r="G2097" s="64" t="s">
        <v>1647</v>
      </c>
    </row>
    <row r="2098" spans="1:7">
      <c r="A2098" s="64" t="s">
        <v>1532</v>
      </c>
      <c r="B2098" s="64" t="s">
        <v>1362</v>
      </c>
      <c r="C2098" s="64" t="s">
        <v>1720</v>
      </c>
      <c r="D2098" s="64" t="s">
        <v>1806</v>
      </c>
      <c r="E2098" s="64">
        <v>11.09</v>
      </c>
      <c r="F2098" s="231">
        <v>51100000000</v>
      </c>
      <c r="G2098" s="64" t="s">
        <v>1647</v>
      </c>
    </row>
    <row r="2099" spans="1:7">
      <c r="A2099" s="64" t="s">
        <v>1502</v>
      </c>
      <c r="B2099" s="64" t="s">
        <v>1362</v>
      </c>
      <c r="C2099" s="64" t="s">
        <v>1720</v>
      </c>
      <c r="D2099" s="64" t="s">
        <v>1807</v>
      </c>
      <c r="E2099" s="64" t="s">
        <v>311</v>
      </c>
      <c r="F2099" s="64" t="s">
        <v>311</v>
      </c>
      <c r="G2099" s="64" t="s">
        <v>1657</v>
      </c>
    </row>
    <row r="2100" spans="1:7">
      <c r="A2100" s="64" t="s">
        <v>1504</v>
      </c>
      <c r="B2100" s="64" t="s">
        <v>1362</v>
      </c>
      <c r="C2100" s="64" t="s">
        <v>1720</v>
      </c>
      <c r="D2100" s="64" t="s">
        <v>1807</v>
      </c>
      <c r="E2100" s="64" t="s">
        <v>311</v>
      </c>
      <c r="F2100" s="64" t="s">
        <v>311</v>
      </c>
      <c r="G2100" s="64" t="s">
        <v>1657</v>
      </c>
    </row>
    <row r="2101" spans="1:7">
      <c r="A2101" s="64" t="s">
        <v>1505</v>
      </c>
      <c r="B2101" s="64" t="s">
        <v>1362</v>
      </c>
      <c r="C2101" s="64" t="s">
        <v>1720</v>
      </c>
      <c r="D2101" s="64" t="s">
        <v>1808</v>
      </c>
      <c r="E2101" s="64" t="s">
        <v>311</v>
      </c>
      <c r="F2101" s="64" t="s">
        <v>311</v>
      </c>
      <c r="G2101" s="64" t="s">
        <v>1657</v>
      </c>
    </row>
    <row r="2102" spans="1:7">
      <c r="A2102" s="64" t="s">
        <v>1507</v>
      </c>
      <c r="B2102" s="64" t="s">
        <v>1362</v>
      </c>
      <c r="C2102" s="64" t="s">
        <v>1720</v>
      </c>
      <c r="D2102" s="64" t="s">
        <v>1808</v>
      </c>
      <c r="E2102" s="64" t="s">
        <v>311</v>
      </c>
      <c r="F2102" s="64" t="s">
        <v>311</v>
      </c>
      <c r="G2102" s="64" t="s">
        <v>1657</v>
      </c>
    </row>
    <row r="2103" spans="1:7">
      <c r="A2103" s="64" t="s">
        <v>1504</v>
      </c>
      <c r="B2103" s="64" t="s">
        <v>1362</v>
      </c>
      <c r="C2103" s="64" t="s">
        <v>1720</v>
      </c>
      <c r="D2103" s="64" t="s">
        <v>1809</v>
      </c>
      <c r="E2103" s="64" t="s">
        <v>311</v>
      </c>
      <c r="F2103" s="64" t="s">
        <v>311</v>
      </c>
      <c r="G2103" s="64" t="s">
        <v>219</v>
      </c>
    </row>
    <row r="2104" spans="1:7">
      <c r="A2104" s="64" t="s">
        <v>1505</v>
      </c>
      <c r="B2104" s="64" t="s">
        <v>1362</v>
      </c>
      <c r="C2104" s="64" t="s">
        <v>1720</v>
      </c>
      <c r="D2104" s="64" t="s">
        <v>1809</v>
      </c>
      <c r="E2104" s="64" t="s">
        <v>311</v>
      </c>
      <c r="F2104" s="64" t="s">
        <v>311</v>
      </c>
      <c r="G2104" s="64" t="s">
        <v>219</v>
      </c>
    </row>
    <row r="2105" spans="1:7">
      <c r="A2105" s="64" t="s">
        <v>1507</v>
      </c>
      <c r="B2105" s="64" t="s">
        <v>1362</v>
      </c>
      <c r="C2105" s="64" t="s">
        <v>1720</v>
      </c>
      <c r="D2105" s="64" t="s">
        <v>1809</v>
      </c>
      <c r="E2105" s="64" t="s">
        <v>311</v>
      </c>
      <c r="F2105" s="64" t="s">
        <v>311</v>
      </c>
      <c r="G2105" s="64" t="s">
        <v>219</v>
      </c>
    </row>
    <row r="2106" spans="1:7">
      <c r="A2106" s="64" t="s">
        <v>1381</v>
      </c>
      <c r="B2106" s="64" t="s">
        <v>1362</v>
      </c>
      <c r="C2106" s="64" t="s">
        <v>1720</v>
      </c>
      <c r="D2106" s="64" t="s">
        <v>1809</v>
      </c>
      <c r="E2106" s="64" t="s">
        <v>311</v>
      </c>
      <c r="F2106" s="64" t="s">
        <v>311</v>
      </c>
      <c r="G2106" s="64" t="s">
        <v>219</v>
      </c>
    </row>
    <row r="2107" spans="1:7">
      <c r="A2107" s="64" t="s">
        <v>1361</v>
      </c>
      <c r="B2107" s="64" t="s">
        <v>1362</v>
      </c>
      <c r="C2107" s="64" t="s">
        <v>1720</v>
      </c>
      <c r="D2107" s="64" t="s">
        <v>1810</v>
      </c>
      <c r="E2107" s="64" t="s">
        <v>311</v>
      </c>
      <c r="F2107" s="64" t="s">
        <v>311</v>
      </c>
      <c r="G2107" s="64" t="s">
        <v>231</v>
      </c>
    </row>
    <row r="2108" spans="1:7">
      <c r="A2108" s="64" t="s">
        <v>1366</v>
      </c>
      <c r="B2108" s="64" t="s">
        <v>1362</v>
      </c>
      <c r="C2108" s="64" t="s">
        <v>1720</v>
      </c>
      <c r="D2108" s="64" t="s">
        <v>1810</v>
      </c>
      <c r="E2108" s="64" t="s">
        <v>311</v>
      </c>
      <c r="F2108" s="64" t="s">
        <v>311</v>
      </c>
      <c r="G2108" s="64" t="s">
        <v>231</v>
      </c>
    </row>
    <row r="2109" spans="1:7">
      <c r="A2109" s="64" t="s">
        <v>1367</v>
      </c>
      <c r="B2109" s="64" t="s">
        <v>1362</v>
      </c>
      <c r="C2109" s="64" t="s">
        <v>1720</v>
      </c>
      <c r="D2109" s="64" t="s">
        <v>1521</v>
      </c>
      <c r="E2109" s="64" t="s">
        <v>311</v>
      </c>
      <c r="F2109" s="64" t="s">
        <v>311</v>
      </c>
      <c r="G2109" s="64" t="s">
        <v>231</v>
      </c>
    </row>
    <row r="2110" spans="1:7">
      <c r="A2110" s="64" t="s">
        <v>1369</v>
      </c>
      <c r="B2110" s="64" t="s">
        <v>1362</v>
      </c>
      <c r="C2110" s="64" t="s">
        <v>1720</v>
      </c>
      <c r="D2110" s="64" t="s">
        <v>1521</v>
      </c>
      <c r="E2110" s="64" t="s">
        <v>311</v>
      </c>
      <c r="F2110" s="64" t="s">
        <v>311</v>
      </c>
      <c r="G2110" s="64" t="s">
        <v>231</v>
      </c>
    </row>
    <row r="2111" spans="1:7">
      <c r="A2111" s="64" t="s">
        <v>1398</v>
      </c>
      <c r="B2111" s="64" t="s">
        <v>1362</v>
      </c>
      <c r="C2111" s="64" t="s">
        <v>1720</v>
      </c>
      <c r="D2111" s="64" t="s">
        <v>1676</v>
      </c>
      <c r="E2111" s="64" t="s">
        <v>311</v>
      </c>
      <c r="F2111" s="64" t="s">
        <v>311</v>
      </c>
      <c r="G2111" s="64" t="s">
        <v>225</v>
      </c>
    </row>
    <row r="2112" spans="1:7">
      <c r="A2112" s="64" t="s">
        <v>1400</v>
      </c>
      <c r="B2112" s="64" t="s">
        <v>1362</v>
      </c>
      <c r="C2112" s="64" t="s">
        <v>1720</v>
      </c>
      <c r="D2112" s="64" t="s">
        <v>1676</v>
      </c>
      <c r="E2112" s="64" t="s">
        <v>311</v>
      </c>
      <c r="F2112" s="64" t="s">
        <v>311</v>
      </c>
      <c r="G2112" s="64" t="s">
        <v>225</v>
      </c>
    </row>
    <row r="2113" spans="1:7">
      <c r="A2113" s="64" t="s">
        <v>1401</v>
      </c>
      <c r="B2113" s="64" t="s">
        <v>1362</v>
      </c>
      <c r="C2113" s="64" t="s">
        <v>1720</v>
      </c>
      <c r="D2113" s="64" t="s">
        <v>1677</v>
      </c>
      <c r="E2113" s="64" t="s">
        <v>311</v>
      </c>
      <c r="F2113" s="64" t="s">
        <v>311</v>
      </c>
      <c r="G2113" s="64" t="s">
        <v>225</v>
      </c>
    </row>
    <row r="2114" spans="1:7">
      <c r="A2114" s="64" t="s">
        <v>1403</v>
      </c>
      <c r="B2114" s="64" t="s">
        <v>1362</v>
      </c>
      <c r="C2114" s="64" t="s">
        <v>1720</v>
      </c>
      <c r="D2114" s="64" t="s">
        <v>1677</v>
      </c>
      <c r="E2114" s="64" t="s">
        <v>311</v>
      </c>
      <c r="F2114" s="64" t="s">
        <v>311</v>
      </c>
      <c r="G2114" s="64" t="s">
        <v>225</v>
      </c>
    </row>
    <row r="2115" spans="1:7">
      <c r="A2115" s="64" t="s">
        <v>1361</v>
      </c>
      <c r="B2115" s="64" t="s">
        <v>1362</v>
      </c>
      <c r="C2115" s="64" t="s">
        <v>1720</v>
      </c>
      <c r="D2115" s="64" t="s">
        <v>1811</v>
      </c>
      <c r="E2115" s="64" t="s">
        <v>311</v>
      </c>
      <c r="F2115" s="64" t="s">
        <v>311</v>
      </c>
      <c r="G2115" s="64" t="s">
        <v>1687</v>
      </c>
    </row>
    <row r="2116" spans="1:7">
      <c r="A2116" s="64" t="s">
        <v>1366</v>
      </c>
      <c r="B2116" s="64" t="s">
        <v>1362</v>
      </c>
      <c r="C2116" s="64" t="s">
        <v>1720</v>
      </c>
      <c r="D2116" s="64" t="s">
        <v>1811</v>
      </c>
      <c r="E2116" s="64" t="s">
        <v>311</v>
      </c>
      <c r="F2116" s="64" t="s">
        <v>311</v>
      </c>
      <c r="G2116" s="64" t="s">
        <v>1687</v>
      </c>
    </row>
    <row r="2117" spans="1:7">
      <c r="A2117" s="64" t="s">
        <v>1367</v>
      </c>
      <c r="B2117" s="64" t="s">
        <v>1362</v>
      </c>
      <c r="C2117" s="64" t="s">
        <v>1720</v>
      </c>
      <c r="D2117" s="64" t="s">
        <v>1812</v>
      </c>
      <c r="E2117" s="64" t="s">
        <v>311</v>
      </c>
      <c r="F2117" s="64" t="s">
        <v>311</v>
      </c>
      <c r="G2117" s="64" t="s">
        <v>1687</v>
      </c>
    </row>
    <row r="2118" spans="1:7">
      <c r="A2118" s="64" t="s">
        <v>1369</v>
      </c>
      <c r="B2118" s="64" t="s">
        <v>1362</v>
      </c>
      <c r="C2118" s="64" t="s">
        <v>1720</v>
      </c>
      <c r="D2118" s="64" t="s">
        <v>1812</v>
      </c>
      <c r="E2118" s="64" t="s">
        <v>311</v>
      </c>
      <c r="F2118" s="64" t="s">
        <v>311</v>
      </c>
      <c r="G2118" s="64" t="s">
        <v>1687</v>
      </c>
    </row>
    <row r="2119" spans="1:7">
      <c r="A2119" s="64" t="s">
        <v>1398</v>
      </c>
      <c r="B2119" s="64" t="s">
        <v>1362</v>
      </c>
      <c r="C2119" s="64" t="s">
        <v>1720</v>
      </c>
      <c r="D2119" s="64" t="s">
        <v>1813</v>
      </c>
      <c r="E2119" s="64" t="s">
        <v>311</v>
      </c>
      <c r="F2119" s="64" t="s">
        <v>311</v>
      </c>
      <c r="G2119" s="64" t="s">
        <v>238</v>
      </c>
    </row>
    <row r="2120" spans="1:7">
      <c r="A2120" s="64" t="s">
        <v>1400</v>
      </c>
      <c r="B2120" s="64" t="s">
        <v>1362</v>
      </c>
      <c r="C2120" s="64" t="s">
        <v>1720</v>
      </c>
      <c r="D2120" s="64" t="s">
        <v>1813</v>
      </c>
      <c r="E2120" s="64" t="s">
        <v>311</v>
      </c>
      <c r="F2120" s="64" t="s">
        <v>311</v>
      </c>
      <c r="G2120" s="64" t="s">
        <v>238</v>
      </c>
    </row>
    <row r="2121" spans="1:7">
      <c r="A2121" s="64" t="s">
        <v>1401</v>
      </c>
      <c r="B2121" s="64" t="s">
        <v>1362</v>
      </c>
      <c r="C2121" s="64" t="s">
        <v>1720</v>
      </c>
      <c r="D2121" s="64" t="s">
        <v>1814</v>
      </c>
      <c r="E2121" s="64" t="s">
        <v>311</v>
      </c>
      <c r="F2121" s="64" t="s">
        <v>311</v>
      </c>
      <c r="G2121" s="64" t="s">
        <v>238</v>
      </c>
    </row>
    <row r="2122" spans="1:7">
      <c r="A2122" s="64" t="s">
        <v>1403</v>
      </c>
      <c r="B2122" s="64" t="s">
        <v>1362</v>
      </c>
      <c r="C2122" s="64" t="s">
        <v>1720</v>
      </c>
      <c r="D2122" s="64" t="s">
        <v>1814</v>
      </c>
      <c r="E2122" s="64" t="s">
        <v>311</v>
      </c>
      <c r="F2122" s="64" t="s">
        <v>311</v>
      </c>
      <c r="G2122" s="64" t="s">
        <v>238</v>
      </c>
    </row>
    <row r="2123" spans="1:7">
      <c r="A2123" s="64" t="s">
        <v>1398</v>
      </c>
      <c r="B2123" s="64" t="s">
        <v>1362</v>
      </c>
      <c r="C2123" s="64" t="s">
        <v>1720</v>
      </c>
      <c r="D2123" s="64" t="s">
        <v>1815</v>
      </c>
      <c r="E2123" s="64" t="s">
        <v>311</v>
      </c>
      <c r="F2123" s="64" t="s">
        <v>311</v>
      </c>
      <c r="G2123" s="64" t="s">
        <v>1115</v>
      </c>
    </row>
    <row r="2124" spans="1:7">
      <c r="A2124" s="64" t="s">
        <v>1400</v>
      </c>
      <c r="B2124" s="64" t="s">
        <v>1362</v>
      </c>
      <c r="C2124" s="64" t="s">
        <v>1720</v>
      </c>
      <c r="D2124" s="64" t="s">
        <v>1815</v>
      </c>
      <c r="E2124" s="64" t="s">
        <v>311</v>
      </c>
      <c r="F2124" s="64" t="s">
        <v>311</v>
      </c>
      <c r="G2124" s="64" t="s">
        <v>1115</v>
      </c>
    </row>
    <row r="2125" spans="1:7">
      <c r="A2125" s="64" t="s">
        <v>1401</v>
      </c>
      <c r="B2125" s="64" t="s">
        <v>1362</v>
      </c>
      <c r="C2125" s="64" t="s">
        <v>1720</v>
      </c>
      <c r="D2125" s="64" t="s">
        <v>1816</v>
      </c>
      <c r="E2125" s="64" t="s">
        <v>311</v>
      </c>
      <c r="F2125" s="64" t="s">
        <v>311</v>
      </c>
      <c r="G2125" s="64" t="s">
        <v>1115</v>
      </c>
    </row>
    <row r="2126" spans="1:7">
      <c r="A2126" s="64" t="s">
        <v>1403</v>
      </c>
      <c r="B2126" s="64" t="s">
        <v>1362</v>
      </c>
      <c r="C2126" s="64" t="s">
        <v>1720</v>
      </c>
      <c r="D2126" s="64" t="s">
        <v>1816</v>
      </c>
      <c r="E2126" s="64" t="s">
        <v>311</v>
      </c>
      <c r="F2126" s="64" t="s">
        <v>311</v>
      </c>
      <c r="G2126" s="64" t="s">
        <v>1115</v>
      </c>
    </row>
    <row r="2127" spans="1:7">
      <c r="A2127" s="64" t="s">
        <v>1398</v>
      </c>
      <c r="B2127" s="64" t="s">
        <v>1362</v>
      </c>
      <c r="C2127" s="64" t="s">
        <v>1720</v>
      </c>
      <c r="D2127" s="64" t="s">
        <v>1817</v>
      </c>
      <c r="E2127" s="64" t="s">
        <v>311</v>
      </c>
      <c r="F2127" s="64" t="s">
        <v>311</v>
      </c>
      <c r="G2127" s="64" t="s">
        <v>284</v>
      </c>
    </row>
    <row r="2128" spans="1:7">
      <c r="A2128" s="64" t="s">
        <v>1400</v>
      </c>
      <c r="B2128" s="64" t="s">
        <v>1362</v>
      </c>
      <c r="C2128" s="64" t="s">
        <v>1720</v>
      </c>
      <c r="D2128" s="64" t="s">
        <v>1817</v>
      </c>
      <c r="E2128" s="64" t="s">
        <v>311</v>
      </c>
      <c r="F2128" s="64" t="s">
        <v>311</v>
      </c>
      <c r="G2128" s="64" t="s">
        <v>284</v>
      </c>
    </row>
    <row r="2129" spans="1:7">
      <c r="A2129" s="64" t="s">
        <v>1401</v>
      </c>
      <c r="B2129" s="64" t="s">
        <v>1362</v>
      </c>
      <c r="C2129" s="64" t="s">
        <v>1720</v>
      </c>
      <c r="D2129" s="64" t="s">
        <v>1818</v>
      </c>
      <c r="E2129" s="64" t="s">
        <v>311</v>
      </c>
      <c r="F2129" s="64" t="s">
        <v>311</v>
      </c>
      <c r="G2129" s="64" t="s">
        <v>284</v>
      </c>
    </row>
    <row r="2130" spans="1:7">
      <c r="A2130" s="64" t="s">
        <v>1403</v>
      </c>
      <c r="B2130" s="64" t="s">
        <v>1362</v>
      </c>
      <c r="C2130" s="64" t="s">
        <v>1720</v>
      </c>
      <c r="D2130" s="64" t="s">
        <v>1818</v>
      </c>
      <c r="E2130" s="64" t="s">
        <v>311</v>
      </c>
      <c r="F2130" s="64" t="s">
        <v>311</v>
      </c>
      <c r="G2130" s="64" t="s">
        <v>284</v>
      </c>
    </row>
    <row r="2131" spans="1:7">
      <c r="A2131" s="64" t="s">
        <v>1558</v>
      </c>
      <c r="B2131" s="64" t="s">
        <v>1362</v>
      </c>
      <c r="C2131" s="64" t="s">
        <v>1720</v>
      </c>
      <c r="D2131" s="64" t="s">
        <v>1819</v>
      </c>
      <c r="E2131" s="64" t="s">
        <v>311</v>
      </c>
      <c r="F2131" s="64" t="s">
        <v>311</v>
      </c>
      <c r="G2131" s="64" t="s">
        <v>294</v>
      </c>
    </row>
    <row r="2132" spans="1:7">
      <c r="A2132" s="64" t="s">
        <v>1560</v>
      </c>
      <c r="B2132" s="64" t="s">
        <v>1362</v>
      </c>
      <c r="C2132" s="64" t="s">
        <v>1720</v>
      </c>
      <c r="D2132" s="64" t="s">
        <v>1819</v>
      </c>
      <c r="E2132" s="64" t="s">
        <v>311</v>
      </c>
      <c r="F2132" s="64" t="s">
        <v>311</v>
      </c>
      <c r="G2132" s="64" t="s">
        <v>294</v>
      </c>
    </row>
    <row r="2133" spans="1:7">
      <c r="A2133" s="64" t="s">
        <v>1752</v>
      </c>
      <c r="B2133" s="64" t="s">
        <v>1362</v>
      </c>
      <c r="C2133" s="64" t="s">
        <v>1720</v>
      </c>
      <c r="D2133" s="64" t="s">
        <v>1820</v>
      </c>
      <c r="E2133" s="64" t="s">
        <v>311</v>
      </c>
      <c r="F2133" s="64" t="s">
        <v>311</v>
      </c>
      <c r="G2133" s="64" t="s">
        <v>294</v>
      </c>
    </row>
    <row r="2134" spans="1:7">
      <c r="A2134" s="64" t="s">
        <v>1754</v>
      </c>
      <c r="B2134" s="64" t="s">
        <v>1362</v>
      </c>
      <c r="C2134" s="64" t="s">
        <v>1720</v>
      </c>
      <c r="D2134" s="64" t="s">
        <v>1820</v>
      </c>
      <c r="E2134" s="64" t="s">
        <v>311</v>
      </c>
      <c r="F2134" s="64" t="s">
        <v>311</v>
      </c>
      <c r="G2134" s="64" t="s">
        <v>294</v>
      </c>
    </row>
    <row r="2135" spans="1:7">
      <c r="A2135" s="64" t="s">
        <v>1376</v>
      </c>
      <c r="B2135" s="64" t="s">
        <v>1362</v>
      </c>
      <c r="C2135" s="64" t="s">
        <v>1720</v>
      </c>
      <c r="D2135" s="64" t="s">
        <v>1821</v>
      </c>
      <c r="E2135" s="64" t="s">
        <v>311</v>
      </c>
      <c r="F2135" s="64" t="s">
        <v>311</v>
      </c>
      <c r="G2135" s="64" t="s">
        <v>338</v>
      </c>
    </row>
    <row r="2136" spans="1:7">
      <c r="A2136" s="64" t="s">
        <v>1377</v>
      </c>
      <c r="B2136" s="64" t="s">
        <v>1362</v>
      </c>
      <c r="C2136" s="64" t="s">
        <v>1720</v>
      </c>
      <c r="D2136" s="64" t="s">
        <v>1821</v>
      </c>
      <c r="E2136" s="64" t="s">
        <v>311</v>
      </c>
      <c r="F2136" s="64" t="s">
        <v>311</v>
      </c>
      <c r="G2136" s="64" t="s">
        <v>338</v>
      </c>
    </row>
    <row r="2137" spans="1:7">
      <c r="A2137" s="64" t="s">
        <v>1548</v>
      </c>
      <c r="B2137" s="64" t="s">
        <v>1362</v>
      </c>
      <c r="C2137" s="64" t="s">
        <v>1720</v>
      </c>
      <c r="D2137" s="64" t="s">
        <v>1822</v>
      </c>
      <c r="E2137" s="64" t="s">
        <v>311</v>
      </c>
      <c r="F2137" s="64" t="s">
        <v>311</v>
      </c>
      <c r="G2137" s="64" t="s">
        <v>338</v>
      </c>
    </row>
    <row r="2138" spans="1:7">
      <c r="A2138" s="64" t="s">
        <v>1550</v>
      </c>
      <c r="B2138" s="64" t="s">
        <v>1362</v>
      </c>
      <c r="C2138" s="64" t="s">
        <v>1720</v>
      </c>
      <c r="D2138" s="64" t="s">
        <v>1822</v>
      </c>
      <c r="E2138" s="64" t="s">
        <v>311</v>
      </c>
      <c r="F2138" s="64" t="s">
        <v>311</v>
      </c>
      <c r="G2138" s="64" t="s">
        <v>338</v>
      </c>
    </row>
    <row r="2139" spans="1:7">
      <c r="A2139" s="64" t="s">
        <v>1398</v>
      </c>
      <c r="B2139" s="64" t="s">
        <v>1362</v>
      </c>
      <c r="C2139" s="64" t="s">
        <v>1720</v>
      </c>
      <c r="D2139" s="64" t="s">
        <v>1823</v>
      </c>
      <c r="E2139" s="64" t="s">
        <v>311</v>
      </c>
      <c r="F2139" s="64" t="s">
        <v>311</v>
      </c>
      <c r="G2139" s="64" t="s">
        <v>342</v>
      </c>
    </row>
    <row r="2140" spans="1:7">
      <c r="A2140" s="64" t="s">
        <v>1400</v>
      </c>
      <c r="B2140" s="64" t="s">
        <v>1362</v>
      </c>
      <c r="C2140" s="64" t="s">
        <v>1720</v>
      </c>
      <c r="D2140" s="64" t="s">
        <v>1823</v>
      </c>
      <c r="E2140" s="64" t="s">
        <v>311</v>
      </c>
      <c r="F2140" s="64" t="s">
        <v>311</v>
      </c>
      <c r="G2140" s="64" t="s">
        <v>342</v>
      </c>
    </row>
    <row r="2141" spans="1:7">
      <c r="A2141" s="64" t="s">
        <v>1401</v>
      </c>
      <c r="B2141" s="64" t="s">
        <v>1362</v>
      </c>
      <c r="C2141" s="64" t="s">
        <v>1720</v>
      </c>
      <c r="D2141" s="64" t="s">
        <v>1824</v>
      </c>
      <c r="E2141" s="64">
        <v>31.243939999999998</v>
      </c>
      <c r="F2141" s="64" t="s">
        <v>311</v>
      </c>
      <c r="G2141" s="64" t="s">
        <v>342</v>
      </c>
    </row>
    <row r="2142" spans="1:7">
      <c r="A2142" s="64" t="s">
        <v>1403</v>
      </c>
      <c r="B2142" s="64" t="s">
        <v>1362</v>
      </c>
      <c r="C2142" s="64" t="s">
        <v>1720</v>
      </c>
      <c r="D2142" s="64" t="s">
        <v>1824</v>
      </c>
      <c r="E2142" s="64" t="s">
        <v>311</v>
      </c>
      <c r="F2142" s="64" t="s">
        <v>311</v>
      </c>
      <c r="G2142" s="64" t="s">
        <v>342</v>
      </c>
    </row>
    <row r="2143" spans="1:7">
      <c r="A2143" s="64" t="s">
        <v>1398</v>
      </c>
      <c r="B2143" s="64" t="s">
        <v>1362</v>
      </c>
      <c r="C2143" s="64" t="s">
        <v>1720</v>
      </c>
      <c r="D2143" s="64" t="s">
        <v>1825</v>
      </c>
      <c r="E2143" s="64" t="s">
        <v>311</v>
      </c>
      <c r="F2143" s="64" t="s">
        <v>311</v>
      </c>
      <c r="G2143" s="64" t="s">
        <v>385</v>
      </c>
    </row>
    <row r="2144" spans="1:7">
      <c r="A2144" s="64" t="s">
        <v>1400</v>
      </c>
      <c r="B2144" s="64" t="s">
        <v>1362</v>
      </c>
      <c r="C2144" s="64" t="s">
        <v>1720</v>
      </c>
      <c r="D2144" s="64" t="s">
        <v>1825</v>
      </c>
      <c r="E2144" s="64" t="s">
        <v>311</v>
      </c>
      <c r="F2144" s="64" t="s">
        <v>311</v>
      </c>
      <c r="G2144" s="64" t="s">
        <v>385</v>
      </c>
    </row>
    <row r="2145" spans="1:7">
      <c r="A2145" s="64" t="s">
        <v>1401</v>
      </c>
      <c r="B2145" s="64" t="s">
        <v>1362</v>
      </c>
      <c r="C2145" s="64" t="s">
        <v>1720</v>
      </c>
      <c r="D2145" s="64" t="s">
        <v>1826</v>
      </c>
      <c r="E2145" s="64">
        <v>36.94547</v>
      </c>
      <c r="F2145" s="64">
        <v>49.925359999999998</v>
      </c>
      <c r="G2145" s="64" t="s">
        <v>385</v>
      </c>
    </row>
    <row r="2146" spans="1:7">
      <c r="A2146" s="64" t="s">
        <v>1403</v>
      </c>
      <c r="B2146" s="64" t="s">
        <v>1362</v>
      </c>
      <c r="C2146" s="64" t="s">
        <v>1720</v>
      </c>
      <c r="D2146" s="64" t="s">
        <v>1826</v>
      </c>
      <c r="E2146" s="64">
        <v>36.567300000000003</v>
      </c>
      <c r="F2146" s="64">
        <v>60.893889999999999</v>
      </c>
      <c r="G2146" s="64" t="s">
        <v>385</v>
      </c>
    </row>
    <row r="2147" spans="1:7">
      <c r="A2147" s="64" t="s">
        <v>1398</v>
      </c>
      <c r="B2147" s="64" t="s">
        <v>1362</v>
      </c>
      <c r="C2147" s="64" t="s">
        <v>1720</v>
      </c>
      <c r="D2147" s="64" t="s">
        <v>1827</v>
      </c>
      <c r="E2147" s="64" t="s">
        <v>311</v>
      </c>
      <c r="F2147" s="64" t="s">
        <v>311</v>
      </c>
      <c r="G2147" s="64" t="s">
        <v>371</v>
      </c>
    </row>
    <row r="2148" spans="1:7">
      <c r="A2148" s="64" t="s">
        <v>1400</v>
      </c>
      <c r="B2148" s="64" t="s">
        <v>1362</v>
      </c>
      <c r="C2148" s="64" t="s">
        <v>1720</v>
      </c>
      <c r="D2148" s="64" t="s">
        <v>1827</v>
      </c>
      <c r="E2148" s="64" t="s">
        <v>311</v>
      </c>
      <c r="F2148" s="64" t="s">
        <v>311</v>
      </c>
      <c r="G2148" s="64" t="s">
        <v>371</v>
      </c>
    </row>
    <row r="2149" spans="1:7">
      <c r="A2149" s="64" t="s">
        <v>1401</v>
      </c>
      <c r="B2149" s="64" t="s">
        <v>1362</v>
      </c>
      <c r="C2149" s="64" t="s">
        <v>1720</v>
      </c>
      <c r="D2149" s="64" t="s">
        <v>1828</v>
      </c>
      <c r="E2149" s="64" t="s">
        <v>311</v>
      </c>
      <c r="F2149" s="64" t="s">
        <v>311</v>
      </c>
      <c r="G2149" s="64" t="s">
        <v>371</v>
      </c>
    </row>
    <row r="2150" spans="1:7">
      <c r="A2150" s="64" t="s">
        <v>1403</v>
      </c>
      <c r="B2150" s="64" t="s">
        <v>1362</v>
      </c>
      <c r="C2150" s="64" t="s">
        <v>1720</v>
      </c>
      <c r="D2150" s="64" t="s">
        <v>1828</v>
      </c>
      <c r="E2150" s="64" t="s">
        <v>311</v>
      </c>
      <c r="F2150" s="64" t="s">
        <v>311</v>
      </c>
      <c r="G2150" s="64" t="s">
        <v>371</v>
      </c>
    </row>
    <row r="2151" spans="1:7">
      <c r="A2151" s="64" t="s">
        <v>1419</v>
      </c>
      <c r="B2151" s="64" t="s">
        <v>1362</v>
      </c>
      <c r="C2151" s="64" t="s">
        <v>1720</v>
      </c>
      <c r="D2151" s="64" t="s">
        <v>1829</v>
      </c>
      <c r="E2151" s="64" t="s">
        <v>311</v>
      </c>
      <c r="F2151" s="64" t="s">
        <v>311</v>
      </c>
      <c r="G2151" s="64" t="s">
        <v>371</v>
      </c>
    </row>
    <row r="2152" spans="1:7">
      <c r="A2152" s="64" t="s">
        <v>1421</v>
      </c>
      <c r="B2152" s="64" t="s">
        <v>1362</v>
      </c>
      <c r="C2152" s="64" t="s">
        <v>1720</v>
      </c>
      <c r="D2152" s="64" t="s">
        <v>1829</v>
      </c>
      <c r="E2152" s="64" t="s">
        <v>311</v>
      </c>
      <c r="F2152" s="64" t="s">
        <v>311</v>
      </c>
      <c r="G2152" s="64" t="s">
        <v>371</v>
      </c>
    </row>
    <row r="2153" spans="1:7">
      <c r="A2153" s="64" t="s">
        <v>1422</v>
      </c>
      <c r="B2153" s="64" t="s">
        <v>1362</v>
      </c>
      <c r="C2153" s="64" t="s">
        <v>1720</v>
      </c>
      <c r="D2153" s="64" t="s">
        <v>1830</v>
      </c>
      <c r="E2153" s="64" t="s">
        <v>311</v>
      </c>
      <c r="F2153" s="64" t="s">
        <v>311</v>
      </c>
      <c r="G2153" s="64" t="s">
        <v>371</v>
      </c>
    </row>
    <row r="2154" spans="1:7">
      <c r="A2154" s="64" t="s">
        <v>1424</v>
      </c>
      <c r="B2154" s="64" t="s">
        <v>1362</v>
      </c>
      <c r="C2154" s="64" t="s">
        <v>1720</v>
      </c>
      <c r="D2154" s="64" t="s">
        <v>1830</v>
      </c>
      <c r="E2154" s="64" t="s">
        <v>311</v>
      </c>
      <c r="F2154" s="64" t="s">
        <v>311</v>
      </c>
      <c r="G2154" s="64" t="s">
        <v>371</v>
      </c>
    </row>
    <row r="2155" spans="1:7">
      <c r="A2155" s="64" t="s">
        <v>1558</v>
      </c>
      <c r="B2155" s="64" t="s">
        <v>1362</v>
      </c>
      <c r="C2155" s="64" t="s">
        <v>1720</v>
      </c>
      <c r="D2155" s="64" t="s">
        <v>1678</v>
      </c>
      <c r="E2155" s="64" t="s">
        <v>311</v>
      </c>
      <c r="F2155" s="64" t="s">
        <v>311</v>
      </c>
      <c r="G2155" s="64" t="s">
        <v>425</v>
      </c>
    </row>
    <row r="2156" spans="1:7">
      <c r="A2156" s="64" t="s">
        <v>1560</v>
      </c>
      <c r="B2156" s="64" t="s">
        <v>1362</v>
      </c>
      <c r="C2156" s="64" t="s">
        <v>1720</v>
      </c>
      <c r="D2156" s="64" t="s">
        <v>1678</v>
      </c>
      <c r="E2156" s="64" t="s">
        <v>311</v>
      </c>
      <c r="F2156" s="64" t="s">
        <v>311</v>
      </c>
      <c r="G2156" s="64" t="s">
        <v>425</v>
      </c>
    </row>
    <row r="2157" spans="1:7">
      <c r="A2157" s="64" t="s">
        <v>1752</v>
      </c>
      <c r="B2157" s="64" t="s">
        <v>1362</v>
      </c>
      <c r="C2157" s="64" t="s">
        <v>1720</v>
      </c>
      <c r="D2157" s="64" t="s">
        <v>1679</v>
      </c>
      <c r="E2157" s="64">
        <v>37.298780000000001</v>
      </c>
      <c r="F2157" s="64">
        <v>14.43769</v>
      </c>
      <c r="G2157" s="64" t="s">
        <v>425</v>
      </c>
    </row>
    <row r="2158" spans="1:7">
      <c r="A2158" s="64" t="s">
        <v>1754</v>
      </c>
      <c r="B2158" s="64" t="s">
        <v>1362</v>
      </c>
      <c r="C2158" s="64" t="s">
        <v>1720</v>
      </c>
      <c r="D2158" s="64" t="s">
        <v>1679</v>
      </c>
      <c r="E2158" s="64">
        <v>36.943899999999999</v>
      </c>
      <c r="F2158" s="64">
        <v>18.095780000000001</v>
      </c>
      <c r="G2158" s="64" t="s">
        <v>425</v>
      </c>
    </row>
    <row r="2159" spans="1:7">
      <c r="A2159" s="64" t="s">
        <v>1376</v>
      </c>
      <c r="B2159" s="64" t="s">
        <v>1362</v>
      </c>
      <c r="C2159" s="64" t="s">
        <v>1720</v>
      </c>
      <c r="D2159" s="64" t="s">
        <v>1825</v>
      </c>
      <c r="E2159" s="64" t="s">
        <v>311</v>
      </c>
      <c r="F2159" s="64" t="s">
        <v>311</v>
      </c>
      <c r="G2159" s="64" t="s">
        <v>414</v>
      </c>
    </row>
    <row r="2160" spans="1:7">
      <c r="A2160" s="64" t="s">
        <v>1377</v>
      </c>
      <c r="B2160" s="64" t="s">
        <v>1362</v>
      </c>
      <c r="C2160" s="64" t="s">
        <v>1720</v>
      </c>
      <c r="D2160" s="64" t="s">
        <v>1825</v>
      </c>
      <c r="E2160" s="64" t="s">
        <v>311</v>
      </c>
      <c r="F2160" s="64" t="s">
        <v>311</v>
      </c>
      <c r="G2160" s="64" t="s">
        <v>414</v>
      </c>
    </row>
    <row r="2161" spans="1:7">
      <c r="A2161" s="64" t="s">
        <v>1548</v>
      </c>
      <c r="B2161" s="64" t="s">
        <v>1362</v>
      </c>
      <c r="C2161" s="64" t="s">
        <v>1720</v>
      </c>
      <c r="D2161" s="64" t="s">
        <v>1826</v>
      </c>
      <c r="E2161" s="64" t="s">
        <v>311</v>
      </c>
      <c r="F2161" s="64" t="s">
        <v>311</v>
      </c>
      <c r="G2161" s="64" t="s">
        <v>414</v>
      </c>
    </row>
    <row r="2162" spans="1:7">
      <c r="A2162" s="64" t="s">
        <v>1550</v>
      </c>
      <c r="B2162" s="64" t="s">
        <v>1362</v>
      </c>
      <c r="C2162" s="64" t="s">
        <v>1720</v>
      </c>
      <c r="D2162" s="64" t="s">
        <v>1826</v>
      </c>
      <c r="E2162" s="64" t="s">
        <v>311</v>
      </c>
      <c r="F2162" s="64" t="s">
        <v>311</v>
      </c>
      <c r="G2162" s="64" t="s">
        <v>414</v>
      </c>
    </row>
    <row r="2163" spans="1:7">
      <c r="A2163" s="64" t="s">
        <v>1540</v>
      </c>
      <c r="B2163" s="64" t="s">
        <v>1711</v>
      </c>
      <c r="C2163" s="64" t="s">
        <v>1720</v>
      </c>
      <c r="D2163" s="64" t="s">
        <v>1831</v>
      </c>
      <c r="E2163" s="64">
        <v>34.597850000000001</v>
      </c>
      <c r="F2163" s="64" t="s">
        <v>311</v>
      </c>
      <c r="G2163" s="64" t="s">
        <v>451</v>
      </c>
    </row>
    <row r="2164" spans="1:7">
      <c r="A2164" s="64" t="s">
        <v>1542</v>
      </c>
      <c r="B2164" s="64" t="s">
        <v>1711</v>
      </c>
      <c r="C2164" s="64" t="s">
        <v>1720</v>
      </c>
      <c r="D2164" s="64" t="s">
        <v>1831</v>
      </c>
      <c r="E2164" s="64">
        <v>34.337110000000003</v>
      </c>
      <c r="F2164" s="64" t="s">
        <v>311</v>
      </c>
      <c r="G2164" s="64" t="s">
        <v>451</v>
      </c>
    </row>
    <row r="2165" spans="1:7">
      <c r="A2165" s="64" t="s">
        <v>1540</v>
      </c>
      <c r="B2165" s="64" t="s">
        <v>1362</v>
      </c>
      <c r="C2165" s="64" t="s">
        <v>1720</v>
      </c>
      <c r="D2165" s="64" t="s">
        <v>1831</v>
      </c>
      <c r="E2165" s="64" t="s">
        <v>311</v>
      </c>
      <c r="F2165" s="64" t="s">
        <v>311</v>
      </c>
      <c r="G2165" s="64" t="s">
        <v>451</v>
      </c>
    </row>
    <row r="2166" spans="1:7">
      <c r="A2166" s="64" t="s">
        <v>1542</v>
      </c>
      <c r="B2166" s="64" t="s">
        <v>1362</v>
      </c>
      <c r="C2166" s="64" t="s">
        <v>1720</v>
      </c>
      <c r="D2166" s="64" t="s">
        <v>1831</v>
      </c>
      <c r="E2166" s="64" t="s">
        <v>311</v>
      </c>
      <c r="F2166" s="64" t="s">
        <v>311</v>
      </c>
      <c r="G2166" s="64" t="s">
        <v>451</v>
      </c>
    </row>
    <row r="2167" spans="1:7">
      <c r="A2167" s="64" t="s">
        <v>1398</v>
      </c>
      <c r="B2167" s="64" t="s">
        <v>1711</v>
      </c>
      <c r="C2167" s="64" t="s">
        <v>1720</v>
      </c>
      <c r="D2167" s="64" t="s">
        <v>1832</v>
      </c>
      <c r="E2167" s="64" t="s">
        <v>311</v>
      </c>
      <c r="F2167" s="64" t="s">
        <v>311</v>
      </c>
      <c r="G2167" s="64" t="s">
        <v>1712</v>
      </c>
    </row>
    <row r="2168" spans="1:7">
      <c r="A2168" s="64" t="s">
        <v>1400</v>
      </c>
      <c r="B2168" s="64" t="s">
        <v>1711</v>
      </c>
      <c r="C2168" s="64" t="s">
        <v>1720</v>
      </c>
      <c r="D2168" s="64" t="s">
        <v>1832</v>
      </c>
      <c r="E2168" s="64" t="s">
        <v>311</v>
      </c>
      <c r="F2168" s="64" t="s">
        <v>311</v>
      </c>
      <c r="G2168" s="64" t="s">
        <v>1712</v>
      </c>
    </row>
    <row r="2169" spans="1:7">
      <c r="A2169" s="64" t="s">
        <v>1398</v>
      </c>
      <c r="B2169" s="64" t="s">
        <v>1362</v>
      </c>
      <c r="C2169" s="64" t="s">
        <v>1720</v>
      </c>
      <c r="D2169" s="64" t="s">
        <v>1832</v>
      </c>
      <c r="E2169" s="64" t="s">
        <v>311</v>
      </c>
      <c r="F2169" s="64" t="s">
        <v>311</v>
      </c>
      <c r="G2169" s="64" t="s">
        <v>1712</v>
      </c>
    </row>
    <row r="2170" spans="1:7">
      <c r="A2170" s="64" t="s">
        <v>1400</v>
      </c>
      <c r="B2170" s="64" t="s">
        <v>1362</v>
      </c>
      <c r="C2170" s="64" t="s">
        <v>1720</v>
      </c>
      <c r="D2170" s="64" t="s">
        <v>1832</v>
      </c>
      <c r="E2170" s="64" t="s">
        <v>311</v>
      </c>
      <c r="F2170" s="64" t="s">
        <v>311</v>
      </c>
      <c r="G2170" s="64" t="s">
        <v>1712</v>
      </c>
    </row>
    <row r="2171" spans="1:7">
      <c r="A2171" s="64" t="s">
        <v>1398</v>
      </c>
      <c r="B2171" s="64" t="s">
        <v>1711</v>
      </c>
      <c r="C2171" s="64" t="s">
        <v>1720</v>
      </c>
      <c r="D2171" s="64" t="s">
        <v>1833</v>
      </c>
      <c r="E2171" s="64">
        <v>13.015739999999999</v>
      </c>
      <c r="F2171" s="64" t="s">
        <v>311</v>
      </c>
      <c r="G2171" s="64" t="s">
        <v>442</v>
      </c>
    </row>
    <row r="2172" spans="1:7">
      <c r="A2172" s="64" t="s">
        <v>1400</v>
      </c>
      <c r="B2172" s="64" t="s">
        <v>1711</v>
      </c>
      <c r="C2172" s="64" t="s">
        <v>1720</v>
      </c>
      <c r="D2172" s="64" t="s">
        <v>1833</v>
      </c>
      <c r="E2172" s="64">
        <v>34.891590000000001</v>
      </c>
      <c r="F2172" s="64" t="s">
        <v>311</v>
      </c>
      <c r="G2172" s="64" t="s">
        <v>442</v>
      </c>
    </row>
    <row r="2173" spans="1:7">
      <c r="A2173" s="64" t="s">
        <v>1398</v>
      </c>
      <c r="B2173" s="64" t="s">
        <v>1362</v>
      </c>
      <c r="C2173" s="64" t="s">
        <v>1720</v>
      </c>
      <c r="D2173" s="64" t="s">
        <v>1833</v>
      </c>
      <c r="E2173" s="64" t="s">
        <v>311</v>
      </c>
      <c r="F2173" s="64" t="s">
        <v>311</v>
      </c>
      <c r="G2173" s="64" t="s">
        <v>442</v>
      </c>
    </row>
    <row r="2174" spans="1:7">
      <c r="A2174" s="64" t="s">
        <v>1400</v>
      </c>
      <c r="B2174" s="64" t="s">
        <v>1362</v>
      </c>
      <c r="C2174" s="64" t="s">
        <v>1720</v>
      </c>
      <c r="D2174" s="64" t="s">
        <v>1833</v>
      </c>
      <c r="E2174" s="64" t="s">
        <v>311</v>
      </c>
      <c r="F2174" s="64" t="s">
        <v>311</v>
      </c>
      <c r="G2174" s="64" t="s">
        <v>442</v>
      </c>
    </row>
    <row r="2175" spans="1:7">
      <c r="A2175" s="64" t="s">
        <v>1505</v>
      </c>
      <c r="B2175" s="64" t="s">
        <v>1711</v>
      </c>
      <c r="C2175" s="64" t="s">
        <v>1720</v>
      </c>
      <c r="D2175" s="64" t="s">
        <v>1834</v>
      </c>
      <c r="E2175" s="64" t="s">
        <v>311</v>
      </c>
      <c r="F2175" s="64" t="s">
        <v>311</v>
      </c>
      <c r="G2175" s="64" t="s">
        <v>469</v>
      </c>
    </row>
    <row r="2176" spans="1:7">
      <c r="A2176" s="64" t="s">
        <v>1507</v>
      </c>
      <c r="B2176" s="64" t="s">
        <v>1711</v>
      </c>
      <c r="C2176" s="64" t="s">
        <v>1720</v>
      </c>
      <c r="D2176" s="64" t="s">
        <v>1834</v>
      </c>
      <c r="E2176" s="64" t="s">
        <v>311</v>
      </c>
      <c r="F2176" s="64" t="s">
        <v>311</v>
      </c>
      <c r="G2176" s="64" t="s">
        <v>469</v>
      </c>
    </row>
    <row r="2177" spans="1:7">
      <c r="A2177" s="64" t="s">
        <v>1631</v>
      </c>
      <c r="B2177" s="64" t="s">
        <v>1711</v>
      </c>
      <c r="C2177" s="64" t="s">
        <v>1720</v>
      </c>
      <c r="D2177" s="64" t="s">
        <v>1835</v>
      </c>
      <c r="E2177" s="64">
        <v>37.464530000000003</v>
      </c>
      <c r="F2177" s="64" t="s">
        <v>311</v>
      </c>
      <c r="G2177" s="64" t="s">
        <v>469</v>
      </c>
    </row>
    <row r="2178" spans="1:7">
      <c r="A2178" s="64" t="s">
        <v>1654</v>
      </c>
      <c r="B2178" s="64" t="s">
        <v>1711</v>
      </c>
      <c r="C2178" s="64" t="s">
        <v>1720</v>
      </c>
      <c r="D2178" s="64" t="s">
        <v>1835</v>
      </c>
      <c r="E2178" s="64" t="s">
        <v>311</v>
      </c>
      <c r="F2178" s="64" t="s">
        <v>311</v>
      </c>
      <c r="G2178" s="64" t="s">
        <v>469</v>
      </c>
    </row>
    <row r="2179" spans="1:7">
      <c r="A2179" s="64" t="s">
        <v>1505</v>
      </c>
      <c r="B2179" s="64" t="s">
        <v>1362</v>
      </c>
      <c r="C2179" s="64" t="s">
        <v>1720</v>
      </c>
      <c r="D2179" s="64" t="s">
        <v>1834</v>
      </c>
      <c r="E2179" s="64" t="s">
        <v>311</v>
      </c>
      <c r="F2179" s="64" t="s">
        <v>311</v>
      </c>
      <c r="G2179" s="64" t="s">
        <v>469</v>
      </c>
    </row>
    <row r="2180" spans="1:7">
      <c r="A2180" s="64" t="s">
        <v>1507</v>
      </c>
      <c r="B2180" s="64" t="s">
        <v>1362</v>
      </c>
      <c r="C2180" s="64" t="s">
        <v>1720</v>
      </c>
      <c r="D2180" s="64" t="s">
        <v>1834</v>
      </c>
      <c r="E2180" s="64" t="s">
        <v>311</v>
      </c>
      <c r="F2180" s="64" t="s">
        <v>311</v>
      </c>
      <c r="G2180" s="64" t="s">
        <v>469</v>
      </c>
    </row>
    <row r="2181" spans="1:7">
      <c r="A2181" s="64" t="s">
        <v>1631</v>
      </c>
      <c r="B2181" s="64" t="s">
        <v>1362</v>
      </c>
      <c r="C2181" s="64" t="s">
        <v>1720</v>
      </c>
      <c r="D2181" s="64" t="s">
        <v>1835</v>
      </c>
      <c r="E2181" s="64" t="s">
        <v>311</v>
      </c>
      <c r="F2181" s="64" t="s">
        <v>311</v>
      </c>
      <c r="G2181" s="64" t="s">
        <v>469</v>
      </c>
    </row>
    <row r="2182" spans="1:7">
      <c r="A2182" s="64" t="s">
        <v>1654</v>
      </c>
      <c r="B2182" s="64" t="s">
        <v>1362</v>
      </c>
      <c r="C2182" s="64" t="s">
        <v>1720</v>
      </c>
      <c r="D2182" s="64" t="s">
        <v>1835</v>
      </c>
      <c r="E2182" s="64" t="s">
        <v>311</v>
      </c>
      <c r="F2182" s="64" t="s">
        <v>311</v>
      </c>
      <c r="G2182" s="64" t="s">
        <v>469</v>
      </c>
    </row>
    <row r="2183" spans="1:7">
      <c r="A2183" s="64" t="s">
        <v>1398</v>
      </c>
      <c r="B2183" s="64" t="s">
        <v>1711</v>
      </c>
      <c r="C2183" s="64" t="s">
        <v>1720</v>
      </c>
      <c r="D2183" s="64" t="s">
        <v>1836</v>
      </c>
      <c r="E2183" s="64">
        <v>35.090870000000002</v>
      </c>
      <c r="F2183" s="64" t="s">
        <v>311</v>
      </c>
      <c r="G2183" s="64" t="s">
        <v>1716</v>
      </c>
    </row>
    <row r="2184" spans="1:7">
      <c r="A2184" s="64" t="s">
        <v>1400</v>
      </c>
      <c r="B2184" s="64" t="s">
        <v>1711</v>
      </c>
      <c r="C2184" s="64" t="s">
        <v>1720</v>
      </c>
      <c r="D2184" s="64" t="s">
        <v>1836</v>
      </c>
      <c r="E2184" s="64">
        <v>34.28349</v>
      </c>
      <c r="F2184" s="64" t="s">
        <v>311</v>
      </c>
      <c r="G2184" s="64" t="s">
        <v>1716</v>
      </c>
    </row>
    <row r="2185" spans="1:7">
      <c r="A2185" s="64" t="s">
        <v>1398</v>
      </c>
      <c r="B2185" s="64" t="s">
        <v>1362</v>
      </c>
      <c r="C2185" s="64" t="s">
        <v>1720</v>
      </c>
      <c r="D2185" s="64" t="s">
        <v>1836</v>
      </c>
      <c r="E2185" s="64" t="s">
        <v>311</v>
      </c>
      <c r="F2185" s="64" t="s">
        <v>311</v>
      </c>
      <c r="G2185" s="64" t="s">
        <v>1716</v>
      </c>
    </row>
    <row r="2186" spans="1:7">
      <c r="A2186" s="64" t="s">
        <v>1400</v>
      </c>
      <c r="B2186" s="64" t="s">
        <v>1362</v>
      </c>
      <c r="C2186" s="64" t="s">
        <v>1720</v>
      </c>
      <c r="D2186" s="64" t="s">
        <v>1836</v>
      </c>
      <c r="E2186" s="64">
        <v>38.213099999999997</v>
      </c>
      <c r="F2186" s="64">
        <v>596915.5</v>
      </c>
      <c r="G2186" s="64" t="s">
        <v>1716</v>
      </c>
    </row>
    <row r="2187" spans="1:7">
      <c r="A2187" s="64" t="s">
        <v>1398</v>
      </c>
      <c r="B2187" s="64" t="s">
        <v>1711</v>
      </c>
      <c r="C2187" s="64" t="s">
        <v>1720</v>
      </c>
      <c r="D2187" s="64" t="s">
        <v>1837</v>
      </c>
      <c r="E2187" s="64" t="s">
        <v>311</v>
      </c>
      <c r="F2187" s="64" t="s">
        <v>311</v>
      </c>
      <c r="G2187" s="64" t="s">
        <v>474</v>
      </c>
    </row>
    <row r="2188" spans="1:7">
      <c r="A2188" s="64" t="s">
        <v>1400</v>
      </c>
      <c r="B2188" s="64" t="s">
        <v>1711</v>
      </c>
      <c r="C2188" s="64" t="s">
        <v>1720</v>
      </c>
      <c r="D2188" s="64" t="s">
        <v>1837</v>
      </c>
      <c r="E2188" s="64" t="s">
        <v>311</v>
      </c>
      <c r="F2188" s="64" t="s">
        <v>311</v>
      </c>
      <c r="G2188" s="64" t="s">
        <v>474</v>
      </c>
    </row>
    <row r="2189" spans="1:7">
      <c r="A2189" s="64" t="s">
        <v>1398</v>
      </c>
      <c r="B2189" s="64" t="s">
        <v>1362</v>
      </c>
      <c r="C2189" s="64" t="s">
        <v>1720</v>
      </c>
      <c r="D2189" s="64" t="s">
        <v>1837</v>
      </c>
      <c r="E2189" s="64" t="s">
        <v>311</v>
      </c>
      <c r="F2189" s="64" t="s">
        <v>311</v>
      </c>
      <c r="G2189" s="64" t="s">
        <v>474</v>
      </c>
    </row>
    <row r="2190" spans="1:7">
      <c r="A2190" s="64" t="s">
        <v>1400</v>
      </c>
      <c r="B2190" s="64" t="s">
        <v>1362</v>
      </c>
      <c r="C2190" s="64" t="s">
        <v>1720</v>
      </c>
      <c r="D2190" s="64" t="s">
        <v>1837</v>
      </c>
      <c r="E2190" s="64" t="s">
        <v>311</v>
      </c>
      <c r="F2190" s="64" t="s">
        <v>311</v>
      </c>
      <c r="G2190" s="64" t="s">
        <v>474</v>
      </c>
    </row>
    <row r="2191" spans="1:7">
      <c r="A2191" s="64" t="s">
        <v>1530</v>
      </c>
      <c r="B2191" s="64" t="s">
        <v>1711</v>
      </c>
      <c r="C2191" s="64" t="s">
        <v>1720</v>
      </c>
      <c r="D2191" s="64" t="s">
        <v>1838</v>
      </c>
      <c r="E2191" s="64" t="s">
        <v>311</v>
      </c>
      <c r="F2191" s="64" t="s">
        <v>311</v>
      </c>
      <c r="G2191" s="64" t="s">
        <v>499</v>
      </c>
    </row>
    <row r="2192" spans="1:7">
      <c r="A2192" s="64" t="s">
        <v>1532</v>
      </c>
      <c r="B2192" s="64" t="s">
        <v>1711</v>
      </c>
      <c r="C2192" s="64" t="s">
        <v>1720</v>
      </c>
      <c r="D2192" s="64" t="s">
        <v>1838</v>
      </c>
      <c r="E2192" s="64" t="s">
        <v>311</v>
      </c>
      <c r="F2192" s="64" t="s">
        <v>311</v>
      </c>
      <c r="G2192" s="64" t="s">
        <v>499</v>
      </c>
    </row>
    <row r="2193" spans="1:7">
      <c r="A2193" s="64" t="s">
        <v>1510</v>
      </c>
      <c r="B2193" s="64" t="s">
        <v>1711</v>
      </c>
      <c r="C2193" s="64" t="s">
        <v>1720</v>
      </c>
      <c r="D2193" s="64" t="s">
        <v>1839</v>
      </c>
      <c r="E2193" s="64" t="s">
        <v>311</v>
      </c>
      <c r="F2193" s="64" t="s">
        <v>311</v>
      </c>
      <c r="G2193" s="64" t="s">
        <v>499</v>
      </c>
    </row>
    <row r="2194" spans="1:7">
      <c r="A2194" s="64" t="s">
        <v>1512</v>
      </c>
      <c r="B2194" s="64" t="s">
        <v>1711</v>
      </c>
      <c r="C2194" s="64" t="s">
        <v>1720</v>
      </c>
      <c r="D2194" s="64" t="s">
        <v>1839</v>
      </c>
      <c r="E2194" s="64" t="s">
        <v>311</v>
      </c>
      <c r="F2194" s="64" t="s">
        <v>311</v>
      </c>
      <c r="G2194" s="64" t="s">
        <v>499</v>
      </c>
    </row>
    <row r="2195" spans="1:7">
      <c r="A2195" s="64" t="s">
        <v>1530</v>
      </c>
      <c r="B2195" s="64" t="s">
        <v>1362</v>
      </c>
      <c r="C2195" s="64" t="s">
        <v>1720</v>
      </c>
      <c r="D2195" s="64" t="s">
        <v>1838</v>
      </c>
      <c r="E2195" s="64" t="s">
        <v>311</v>
      </c>
      <c r="F2195" s="64" t="s">
        <v>311</v>
      </c>
      <c r="G2195" s="64" t="s">
        <v>499</v>
      </c>
    </row>
    <row r="2196" spans="1:7">
      <c r="A2196" s="64" t="s">
        <v>1532</v>
      </c>
      <c r="B2196" s="64" t="s">
        <v>1362</v>
      </c>
      <c r="C2196" s="64" t="s">
        <v>1720</v>
      </c>
      <c r="D2196" s="64" t="s">
        <v>1838</v>
      </c>
      <c r="E2196" s="64" t="s">
        <v>311</v>
      </c>
      <c r="F2196" s="64" t="s">
        <v>311</v>
      </c>
      <c r="G2196" s="64" t="s">
        <v>499</v>
      </c>
    </row>
    <row r="2197" spans="1:7">
      <c r="A2197" s="64" t="s">
        <v>1510</v>
      </c>
      <c r="B2197" s="64" t="s">
        <v>1362</v>
      </c>
      <c r="C2197" s="64" t="s">
        <v>1720</v>
      </c>
      <c r="D2197" s="64" t="s">
        <v>1839</v>
      </c>
      <c r="E2197" s="64" t="s">
        <v>311</v>
      </c>
      <c r="F2197" s="64" t="s">
        <v>311</v>
      </c>
      <c r="G2197" s="64" t="s">
        <v>499</v>
      </c>
    </row>
    <row r="2198" spans="1:7">
      <c r="A2198" s="64" t="s">
        <v>1512</v>
      </c>
      <c r="B2198" s="64" t="s">
        <v>1362</v>
      </c>
      <c r="C2198" s="64" t="s">
        <v>1720</v>
      </c>
      <c r="D2198" s="64" t="s">
        <v>1839</v>
      </c>
      <c r="E2198" s="64" t="s">
        <v>311</v>
      </c>
      <c r="F2198" s="64" t="s">
        <v>311</v>
      </c>
      <c r="G2198" s="64" t="s">
        <v>499</v>
      </c>
    </row>
    <row r="2199" spans="1:7">
      <c r="B2199" t="s">
        <v>1711</v>
      </c>
      <c r="C2199" t="s">
        <v>1720</v>
      </c>
      <c r="D2199" t="s">
        <v>1840</v>
      </c>
      <c r="G2199" t="s">
        <v>523</v>
      </c>
    </row>
    <row r="2200" spans="1:7">
      <c r="B2200" t="s">
        <v>1711</v>
      </c>
      <c r="C2200" t="s">
        <v>1720</v>
      </c>
      <c r="D2200" t="s">
        <v>1840</v>
      </c>
      <c r="G2200" t="s">
        <v>523</v>
      </c>
    </row>
    <row r="2201" spans="1:7">
      <c r="B2201" t="s">
        <v>1711</v>
      </c>
      <c r="C2201" t="s">
        <v>1720</v>
      </c>
      <c r="D2201" t="s">
        <v>1841</v>
      </c>
      <c r="G2201" t="s">
        <v>523</v>
      </c>
    </row>
    <row r="2202" spans="1:7">
      <c r="B2202" t="s">
        <v>1711</v>
      </c>
      <c r="C2202" t="s">
        <v>1720</v>
      </c>
      <c r="D2202" t="s">
        <v>1841</v>
      </c>
      <c r="G2202" t="s">
        <v>523</v>
      </c>
    </row>
    <row r="2203" spans="1:7">
      <c r="B2203" t="s">
        <v>1362</v>
      </c>
      <c r="C2203" t="s">
        <v>1720</v>
      </c>
      <c r="D2203" t="s">
        <v>1840</v>
      </c>
      <c r="G2203" t="s">
        <v>523</v>
      </c>
    </row>
    <row r="2204" spans="1:7">
      <c r="B2204" t="s">
        <v>1362</v>
      </c>
      <c r="C2204" t="s">
        <v>1720</v>
      </c>
      <c r="D2204" t="s">
        <v>1840</v>
      </c>
      <c r="G2204" t="s">
        <v>523</v>
      </c>
    </row>
    <row r="2205" spans="1:7">
      <c r="B2205" t="s">
        <v>1362</v>
      </c>
      <c r="C2205" t="s">
        <v>1720</v>
      </c>
      <c r="D2205" t="s">
        <v>1841</v>
      </c>
      <c r="G2205" t="s">
        <v>523</v>
      </c>
    </row>
    <row r="2206" spans="1:7">
      <c r="B2206" t="s">
        <v>1362</v>
      </c>
      <c r="C2206" t="s">
        <v>1720</v>
      </c>
      <c r="D2206" t="s">
        <v>1841</v>
      </c>
      <c r="G2206" t="s">
        <v>523</v>
      </c>
    </row>
    <row r="2207" spans="1:7">
      <c r="B2207" t="s">
        <v>1711</v>
      </c>
      <c r="C2207" t="s">
        <v>1363</v>
      </c>
      <c r="D2207" t="s">
        <v>1717</v>
      </c>
      <c r="G2207" t="s">
        <v>523</v>
      </c>
    </row>
    <row r="2208" spans="1:7">
      <c r="B2208" t="s">
        <v>1711</v>
      </c>
      <c r="C2208" t="s">
        <v>1363</v>
      </c>
      <c r="D2208" t="s">
        <v>1717</v>
      </c>
      <c r="G2208" t="s">
        <v>523</v>
      </c>
    </row>
    <row r="2209" spans="2:7">
      <c r="B2209" t="s">
        <v>1362</v>
      </c>
      <c r="C2209" t="s">
        <v>1363</v>
      </c>
      <c r="D2209" t="s">
        <v>1717</v>
      </c>
      <c r="G2209" t="s">
        <v>523</v>
      </c>
    </row>
    <row r="2210" spans="2:7">
      <c r="B2210" t="s">
        <v>1362</v>
      </c>
      <c r="C2210" t="s">
        <v>1363</v>
      </c>
      <c r="D2210" t="s">
        <v>1717</v>
      </c>
      <c r="G2210" t="s">
        <v>523</v>
      </c>
    </row>
    <row r="2211" spans="2:7">
      <c r="B2211" t="s">
        <v>1362</v>
      </c>
      <c r="C2211" t="s">
        <v>1486</v>
      </c>
      <c r="D2211" t="s">
        <v>1653</v>
      </c>
      <c r="E2211">
        <v>34.28</v>
      </c>
      <c r="F2211">
        <v>10</v>
      </c>
      <c r="G2211" t="s">
        <v>523</v>
      </c>
    </row>
    <row r="2212" spans="2:7">
      <c r="B2212" t="s">
        <v>1362</v>
      </c>
      <c r="C2212" t="s">
        <v>1486</v>
      </c>
      <c r="D2212" t="s">
        <v>1653</v>
      </c>
      <c r="E2212">
        <v>34.58</v>
      </c>
      <c r="F2212">
        <v>10</v>
      </c>
      <c r="G2212" t="s">
        <v>523</v>
      </c>
    </row>
    <row r="2213" spans="2:7">
      <c r="B2213" t="s">
        <v>1362</v>
      </c>
      <c r="C2213" t="s">
        <v>1486</v>
      </c>
      <c r="D2213" t="s">
        <v>1487</v>
      </c>
      <c r="E2213">
        <v>32.01</v>
      </c>
      <c r="F2213">
        <v>100</v>
      </c>
      <c r="G2213" t="s">
        <v>523</v>
      </c>
    </row>
    <row r="2214" spans="2:7">
      <c r="B2214" t="s">
        <v>1362</v>
      </c>
      <c r="C2214" t="s">
        <v>1486</v>
      </c>
      <c r="D2214" t="s">
        <v>1487</v>
      </c>
      <c r="E2214">
        <v>31.36</v>
      </c>
      <c r="F2214">
        <v>100</v>
      </c>
      <c r="G2214" t="s">
        <v>523</v>
      </c>
    </row>
    <row r="2215" spans="2:7">
      <c r="B2215" t="s">
        <v>1362</v>
      </c>
      <c r="C2215" t="s">
        <v>1486</v>
      </c>
      <c r="D2215" t="s">
        <v>1489</v>
      </c>
      <c r="E2215">
        <v>28.29</v>
      </c>
      <c r="F2215">
        <v>1000</v>
      </c>
      <c r="G2215" t="s">
        <v>523</v>
      </c>
    </row>
    <row r="2216" spans="2:7">
      <c r="B2216" t="s">
        <v>1362</v>
      </c>
      <c r="C2216" t="s">
        <v>1486</v>
      </c>
      <c r="D2216" t="s">
        <v>1489</v>
      </c>
      <c r="E2216">
        <v>28.43</v>
      </c>
      <c r="F2216">
        <v>1000</v>
      </c>
      <c r="G2216" t="s">
        <v>523</v>
      </c>
    </row>
    <row r="2217" spans="2:7">
      <c r="B2217" t="s">
        <v>1362</v>
      </c>
      <c r="C2217" t="s">
        <v>1486</v>
      </c>
      <c r="D2217" t="s">
        <v>1490</v>
      </c>
      <c r="E2217">
        <v>25.79</v>
      </c>
      <c r="F2217">
        <v>10000</v>
      </c>
      <c r="G2217" t="s">
        <v>523</v>
      </c>
    </row>
    <row r="2218" spans="2:7">
      <c r="B2218" t="s">
        <v>1362</v>
      </c>
      <c r="C2218" t="s">
        <v>1486</v>
      </c>
      <c r="D2218" t="s">
        <v>1490</v>
      </c>
      <c r="E2218">
        <v>25.32</v>
      </c>
      <c r="F2218">
        <v>10000</v>
      </c>
      <c r="G2218" t="s">
        <v>523</v>
      </c>
    </row>
    <row r="2219" spans="2:7">
      <c r="B2219" t="s">
        <v>1362</v>
      </c>
      <c r="C2219" t="s">
        <v>1486</v>
      </c>
      <c r="D2219" t="s">
        <v>1492</v>
      </c>
      <c r="E2219">
        <v>22.18</v>
      </c>
      <c r="F2219">
        <v>100000</v>
      </c>
      <c r="G2219" t="s">
        <v>523</v>
      </c>
    </row>
    <row r="2220" spans="2:7">
      <c r="B2220" t="s">
        <v>1362</v>
      </c>
      <c r="C2220" t="s">
        <v>1486</v>
      </c>
      <c r="D2220" t="s">
        <v>1492</v>
      </c>
      <c r="E2220">
        <v>22.22</v>
      </c>
      <c r="F2220">
        <v>100000</v>
      </c>
      <c r="G2220" t="s">
        <v>523</v>
      </c>
    </row>
    <row r="2221" spans="2:7">
      <c r="B2221" t="s">
        <v>1711</v>
      </c>
      <c r="C2221" t="s">
        <v>1720</v>
      </c>
      <c r="D2221" t="s">
        <v>1842</v>
      </c>
      <c r="E2221" t="s">
        <v>47</v>
      </c>
      <c r="F2221" t="s">
        <v>47</v>
      </c>
      <c r="G2221" t="s">
        <v>531</v>
      </c>
    </row>
    <row r="2222" spans="2:7">
      <c r="B2222" t="s">
        <v>1711</v>
      </c>
      <c r="C2222" t="s">
        <v>1720</v>
      </c>
      <c r="D2222" t="s">
        <v>1842</v>
      </c>
      <c r="E2222" t="s">
        <v>47</v>
      </c>
      <c r="F2222" t="s">
        <v>47</v>
      </c>
      <c r="G2222" t="s">
        <v>531</v>
      </c>
    </row>
    <row r="2223" spans="2:7">
      <c r="B2223" t="s">
        <v>1711</v>
      </c>
      <c r="C2223" t="s">
        <v>1720</v>
      </c>
      <c r="D2223" t="s">
        <v>1843</v>
      </c>
      <c r="E2223" t="s">
        <v>47</v>
      </c>
      <c r="F2223" t="s">
        <v>47</v>
      </c>
      <c r="G2223" t="s">
        <v>531</v>
      </c>
    </row>
    <row r="2224" spans="2:7">
      <c r="B2224" t="s">
        <v>1711</v>
      </c>
      <c r="C2224" t="s">
        <v>1720</v>
      </c>
      <c r="D2224" t="s">
        <v>1843</v>
      </c>
      <c r="E2224" t="s">
        <v>47</v>
      </c>
      <c r="F2224" t="s">
        <v>47</v>
      </c>
      <c r="G2224" t="s">
        <v>531</v>
      </c>
    </row>
    <row r="2225" spans="2:7">
      <c r="B2225" t="s">
        <v>1362</v>
      </c>
      <c r="C2225" t="s">
        <v>1720</v>
      </c>
      <c r="D2225" t="s">
        <v>1842</v>
      </c>
      <c r="E2225" t="s">
        <v>47</v>
      </c>
      <c r="F2225" t="s">
        <v>47</v>
      </c>
      <c r="G2225" t="s">
        <v>531</v>
      </c>
    </row>
    <row r="2226" spans="2:7">
      <c r="B2226" t="s">
        <v>1362</v>
      </c>
      <c r="C2226" t="s">
        <v>1720</v>
      </c>
      <c r="D2226" t="s">
        <v>1842</v>
      </c>
      <c r="E2226" t="s">
        <v>47</v>
      </c>
      <c r="F2226" t="s">
        <v>47</v>
      </c>
      <c r="G2226" t="s">
        <v>531</v>
      </c>
    </row>
    <row r="2227" spans="2:7">
      <c r="B2227" t="s">
        <v>1362</v>
      </c>
      <c r="C2227" t="s">
        <v>1720</v>
      </c>
      <c r="D2227" t="s">
        <v>1843</v>
      </c>
      <c r="E2227" t="s">
        <v>47</v>
      </c>
      <c r="F2227" t="s">
        <v>47</v>
      </c>
      <c r="G2227" t="s">
        <v>531</v>
      </c>
    </row>
    <row r="2228" spans="2:7">
      <c r="B2228" t="s">
        <v>1362</v>
      </c>
      <c r="C2228" t="s">
        <v>1720</v>
      </c>
      <c r="D2228" t="s">
        <v>1843</v>
      </c>
      <c r="E2228" t="s">
        <v>47</v>
      </c>
      <c r="F2228" t="s">
        <v>47</v>
      </c>
      <c r="G2228" t="s">
        <v>531</v>
      </c>
    </row>
    <row r="2229" spans="2:7">
      <c r="B2229" t="s">
        <v>1711</v>
      </c>
      <c r="C2229" t="s">
        <v>1363</v>
      </c>
      <c r="D2229" t="s">
        <v>1673</v>
      </c>
      <c r="E2229" t="s">
        <v>47</v>
      </c>
      <c r="F2229" t="s">
        <v>47</v>
      </c>
      <c r="G2229" t="s">
        <v>531</v>
      </c>
    </row>
    <row r="2230" spans="2:7">
      <c r="B2230" t="s">
        <v>1711</v>
      </c>
      <c r="C2230" t="s">
        <v>1363</v>
      </c>
      <c r="D2230" t="s">
        <v>1673</v>
      </c>
      <c r="E2230" t="s">
        <v>47</v>
      </c>
      <c r="F2230" t="s">
        <v>47</v>
      </c>
      <c r="G2230" t="s">
        <v>531</v>
      </c>
    </row>
    <row r="2231" spans="2:7">
      <c r="B2231" t="s">
        <v>1362</v>
      </c>
      <c r="C2231" t="s">
        <v>1363</v>
      </c>
      <c r="D2231" t="s">
        <v>1673</v>
      </c>
      <c r="E2231" t="s">
        <v>47</v>
      </c>
      <c r="F2231" t="s">
        <v>47</v>
      </c>
      <c r="G2231" t="s">
        <v>531</v>
      </c>
    </row>
    <row r="2232" spans="2:7">
      <c r="B2232" t="s">
        <v>1362</v>
      </c>
      <c r="C2232" t="s">
        <v>1363</v>
      </c>
      <c r="D2232" t="s">
        <v>1673</v>
      </c>
      <c r="E2232" t="s">
        <v>47</v>
      </c>
      <c r="F2232" t="s">
        <v>47</v>
      </c>
      <c r="G2232" t="s">
        <v>531</v>
      </c>
    </row>
    <row r="2233" spans="2:7">
      <c r="B2233" t="s">
        <v>1362</v>
      </c>
      <c r="C2233" t="s">
        <v>1486</v>
      </c>
      <c r="D2233" t="s">
        <v>1653</v>
      </c>
      <c r="E2233">
        <v>35.911810269999997</v>
      </c>
      <c r="F2233">
        <v>10</v>
      </c>
      <c r="G2233" t="s">
        <v>531</v>
      </c>
    </row>
    <row r="2234" spans="2:7">
      <c r="B2234" t="s">
        <v>1362</v>
      </c>
      <c r="C2234" t="s">
        <v>1486</v>
      </c>
      <c r="D2234" t="s">
        <v>1653</v>
      </c>
      <c r="E2234">
        <v>35.374621179999998</v>
      </c>
      <c r="F2234">
        <v>10</v>
      </c>
      <c r="G2234" t="s">
        <v>531</v>
      </c>
    </row>
    <row r="2235" spans="2:7">
      <c r="B2235" t="s">
        <v>1362</v>
      </c>
      <c r="C2235" t="s">
        <v>1486</v>
      </c>
      <c r="D2235" t="s">
        <v>1487</v>
      </c>
      <c r="E2235">
        <v>33.072544030000003</v>
      </c>
      <c r="F2235">
        <v>100</v>
      </c>
      <c r="G2235" t="s">
        <v>531</v>
      </c>
    </row>
    <row r="2236" spans="2:7">
      <c r="B2236" t="s">
        <v>1362</v>
      </c>
      <c r="C2236" t="s">
        <v>1486</v>
      </c>
      <c r="D2236" t="s">
        <v>1487</v>
      </c>
      <c r="E2236">
        <v>32.591931379999998</v>
      </c>
      <c r="F2236">
        <v>100</v>
      </c>
      <c r="G2236" t="s">
        <v>531</v>
      </c>
    </row>
    <row r="2237" spans="2:7">
      <c r="B2237" t="s">
        <v>1362</v>
      </c>
      <c r="C2237" t="s">
        <v>1486</v>
      </c>
      <c r="D2237" t="s">
        <v>1489</v>
      </c>
      <c r="E2237">
        <v>28.347929539999999</v>
      </c>
      <c r="F2237">
        <v>1000</v>
      </c>
      <c r="G2237" t="s">
        <v>531</v>
      </c>
    </row>
    <row r="2238" spans="2:7">
      <c r="B2238" t="s">
        <v>1362</v>
      </c>
      <c r="C2238" t="s">
        <v>1486</v>
      </c>
      <c r="D2238" t="s">
        <v>1489</v>
      </c>
      <c r="E2238">
        <v>28.43532123</v>
      </c>
      <c r="F2238">
        <v>1000</v>
      </c>
      <c r="G2238" t="s">
        <v>531</v>
      </c>
    </row>
    <row r="2239" spans="2:7">
      <c r="B2239" t="s">
        <v>1362</v>
      </c>
      <c r="C2239" t="s">
        <v>1486</v>
      </c>
      <c r="D2239" t="s">
        <v>1490</v>
      </c>
      <c r="E2239">
        <v>25.238450799999999</v>
      </c>
      <c r="F2239">
        <v>10000</v>
      </c>
      <c r="G2239" t="s">
        <v>531</v>
      </c>
    </row>
    <row r="2240" spans="2:7">
      <c r="B2240" t="s">
        <v>1362</v>
      </c>
      <c r="C2240" t="s">
        <v>1486</v>
      </c>
      <c r="D2240" t="s">
        <v>1490</v>
      </c>
      <c r="E2240">
        <v>25.325722519999999</v>
      </c>
      <c r="F2240">
        <v>10000</v>
      </c>
      <c r="G2240" t="s">
        <v>531</v>
      </c>
    </row>
    <row r="2241" spans="2:7">
      <c r="B2241" t="s">
        <v>1362</v>
      </c>
      <c r="C2241" t="s">
        <v>1486</v>
      </c>
      <c r="D2241" t="s">
        <v>1492</v>
      </c>
      <c r="E2241">
        <v>22.27797837</v>
      </c>
      <c r="F2241">
        <v>100000</v>
      </c>
      <c r="G2241" t="s">
        <v>531</v>
      </c>
    </row>
    <row r="2242" spans="2:7">
      <c r="B2242" t="s">
        <v>1362</v>
      </c>
      <c r="C2242" t="s">
        <v>1486</v>
      </c>
      <c r="D2242" t="s">
        <v>1492</v>
      </c>
      <c r="E2242">
        <v>22.21179656</v>
      </c>
      <c r="F2242">
        <v>100000</v>
      </c>
      <c r="G2242" t="s">
        <v>531</v>
      </c>
    </row>
    <row r="2243" spans="2:7">
      <c r="B2243" t="s">
        <v>1711</v>
      </c>
      <c r="C2243" t="s">
        <v>1363</v>
      </c>
      <c r="D2243" t="s">
        <v>1715</v>
      </c>
      <c r="E2243" t="s">
        <v>47</v>
      </c>
      <c r="F2243" t="s">
        <v>47</v>
      </c>
      <c r="G2243" t="s">
        <v>535</v>
      </c>
    </row>
    <row r="2244" spans="2:7">
      <c r="B2244" t="s">
        <v>1711</v>
      </c>
      <c r="C2244" t="s">
        <v>1363</v>
      </c>
      <c r="D2244" t="s">
        <v>1715</v>
      </c>
      <c r="E2244" t="s">
        <v>47</v>
      </c>
      <c r="F2244" t="s">
        <v>47</v>
      </c>
      <c r="G2244" t="s">
        <v>535</v>
      </c>
    </row>
    <row r="2245" spans="2:7">
      <c r="B2245" t="s">
        <v>1711</v>
      </c>
      <c r="C2245" t="s">
        <v>1363</v>
      </c>
      <c r="D2245" t="s">
        <v>1844</v>
      </c>
      <c r="E2245" t="s">
        <v>47</v>
      </c>
      <c r="F2245" t="s">
        <v>47</v>
      </c>
      <c r="G2245" t="s">
        <v>535</v>
      </c>
    </row>
    <row r="2246" spans="2:7">
      <c r="B2246" t="s">
        <v>1711</v>
      </c>
      <c r="C2246" t="s">
        <v>1363</v>
      </c>
      <c r="D2246" t="s">
        <v>1844</v>
      </c>
      <c r="E2246" t="s">
        <v>47</v>
      </c>
      <c r="F2246" t="s">
        <v>47</v>
      </c>
      <c r="G2246" t="s">
        <v>535</v>
      </c>
    </row>
    <row r="2247" spans="2:7">
      <c r="B2247" t="s">
        <v>1362</v>
      </c>
      <c r="C2247" t="s">
        <v>1363</v>
      </c>
      <c r="D2247" t="s">
        <v>1715</v>
      </c>
      <c r="E2247" t="s">
        <v>47</v>
      </c>
      <c r="F2247" t="s">
        <v>47</v>
      </c>
      <c r="G2247" t="s">
        <v>535</v>
      </c>
    </row>
    <row r="2248" spans="2:7">
      <c r="B2248" t="s">
        <v>1362</v>
      </c>
      <c r="C2248" t="s">
        <v>1363</v>
      </c>
      <c r="D2248" t="s">
        <v>1715</v>
      </c>
      <c r="E2248" t="s">
        <v>47</v>
      </c>
      <c r="F2248" t="s">
        <v>47</v>
      </c>
      <c r="G2248" t="s">
        <v>535</v>
      </c>
    </row>
    <row r="2249" spans="2:7">
      <c r="B2249" t="s">
        <v>1362</v>
      </c>
      <c r="C2249" t="s">
        <v>1363</v>
      </c>
      <c r="D2249" t="s">
        <v>1844</v>
      </c>
      <c r="E2249" t="s">
        <v>47</v>
      </c>
      <c r="F2249" t="s">
        <v>47</v>
      </c>
      <c r="G2249" t="s">
        <v>535</v>
      </c>
    </row>
    <row r="2250" spans="2:7">
      <c r="B2250" t="s">
        <v>1362</v>
      </c>
      <c r="C2250" t="s">
        <v>1363</v>
      </c>
      <c r="D2250" t="s">
        <v>1844</v>
      </c>
      <c r="E2250" t="s">
        <v>47</v>
      </c>
      <c r="F2250" t="s">
        <v>47</v>
      </c>
      <c r="G2250" t="s">
        <v>535</v>
      </c>
    </row>
    <row r="2251" spans="2:7">
      <c r="B2251" t="s">
        <v>1362</v>
      </c>
      <c r="C2251" t="s">
        <v>1486</v>
      </c>
      <c r="D2251" t="s">
        <v>1653</v>
      </c>
      <c r="E2251">
        <v>36.176782609999997</v>
      </c>
      <c r="F2251">
        <v>10</v>
      </c>
      <c r="G2251" t="s">
        <v>535</v>
      </c>
    </row>
    <row r="2252" spans="2:7">
      <c r="B2252" t="s">
        <v>1362</v>
      </c>
      <c r="C2252" t="s">
        <v>1486</v>
      </c>
      <c r="D2252" t="s">
        <v>1653</v>
      </c>
      <c r="E2252">
        <v>35.450456840000001</v>
      </c>
      <c r="F2252">
        <v>10</v>
      </c>
      <c r="G2252" t="s">
        <v>535</v>
      </c>
    </row>
    <row r="2253" spans="2:7">
      <c r="B2253" t="s">
        <v>1362</v>
      </c>
      <c r="C2253" t="s">
        <v>1486</v>
      </c>
      <c r="D2253" t="s">
        <v>1487</v>
      </c>
      <c r="E2253">
        <v>33.00096791</v>
      </c>
      <c r="F2253">
        <v>100</v>
      </c>
      <c r="G2253" t="s">
        <v>535</v>
      </c>
    </row>
    <row r="2254" spans="2:7">
      <c r="B2254" t="s">
        <v>1362</v>
      </c>
      <c r="C2254" t="s">
        <v>1486</v>
      </c>
      <c r="D2254" t="s">
        <v>1487</v>
      </c>
      <c r="E2254">
        <v>32.473285949999998</v>
      </c>
      <c r="F2254">
        <v>100</v>
      </c>
      <c r="G2254" t="s">
        <v>535</v>
      </c>
    </row>
    <row r="2255" spans="2:7">
      <c r="B2255" t="s">
        <v>1362</v>
      </c>
      <c r="C2255" t="s">
        <v>1486</v>
      </c>
      <c r="D2255" t="s">
        <v>1489</v>
      </c>
      <c r="E2255">
        <v>29.322083719999998</v>
      </c>
      <c r="F2255">
        <v>1000</v>
      </c>
      <c r="G2255" t="s">
        <v>535</v>
      </c>
    </row>
    <row r="2256" spans="2:7">
      <c r="B2256" t="s">
        <v>1362</v>
      </c>
      <c r="C2256" t="s">
        <v>1486</v>
      </c>
      <c r="D2256" t="s">
        <v>1489</v>
      </c>
      <c r="E2256">
        <v>29.441686990000001</v>
      </c>
      <c r="F2256">
        <v>1000</v>
      </c>
      <c r="G2256" t="s">
        <v>535</v>
      </c>
    </row>
    <row r="2257" spans="2:7">
      <c r="B2257" t="s">
        <v>1362</v>
      </c>
      <c r="C2257" t="s">
        <v>1486</v>
      </c>
      <c r="D2257" t="s">
        <v>1495</v>
      </c>
      <c r="E2257">
        <v>26.477127500000002</v>
      </c>
      <c r="F2257">
        <v>10000</v>
      </c>
      <c r="G2257" t="s">
        <v>535</v>
      </c>
    </row>
    <row r="2258" spans="2:7">
      <c r="B2258" t="s">
        <v>1362</v>
      </c>
      <c r="C2258" t="s">
        <v>1486</v>
      </c>
      <c r="D2258" t="s">
        <v>1495</v>
      </c>
      <c r="E2258">
        <v>26.37006882</v>
      </c>
      <c r="F2258">
        <v>10000</v>
      </c>
      <c r="G2258" t="s">
        <v>535</v>
      </c>
    </row>
    <row r="2259" spans="2:7">
      <c r="B2259" t="s">
        <v>1362</v>
      </c>
      <c r="C2259" t="s">
        <v>1486</v>
      </c>
      <c r="D2259" t="s">
        <v>1492</v>
      </c>
      <c r="E2259">
        <v>22.392394329999998</v>
      </c>
      <c r="F2259">
        <v>100000</v>
      </c>
      <c r="G2259" t="s">
        <v>535</v>
      </c>
    </row>
    <row r="2260" spans="2:7">
      <c r="B2260" t="s">
        <v>1362</v>
      </c>
      <c r="C2260" t="s">
        <v>1486</v>
      </c>
      <c r="D2260" t="s">
        <v>1492</v>
      </c>
      <c r="E2260">
        <v>22.676916819999999</v>
      </c>
      <c r="F2260">
        <v>100000</v>
      </c>
      <c r="G2260" t="s">
        <v>535</v>
      </c>
    </row>
    <row r="2261" spans="2:7">
      <c r="B2261" t="s">
        <v>1711</v>
      </c>
      <c r="C2261" t="s">
        <v>1720</v>
      </c>
      <c r="D2261" t="s">
        <v>1845</v>
      </c>
      <c r="E2261" t="s">
        <v>47</v>
      </c>
      <c r="F2261" t="s">
        <v>47</v>
      </c>
      <c r="G2261" t="s">
        <v>555</v>
      </c>
    </row>
    <row r="2262" spans="2:7">
      <c r="B2262" t="s">
        <v>1711</v>
      </c>
      <c r="C2262" t="s">
        <v>1720</v>
      </c>
      <c r="D2262" t="s">
        <v>1845</v>
      </c>
      <c r="E2262">
        <v>34.774035429999998</v>
      </c>
      <c r="F2262" t="s">
        <v>47</v>
      </c>
      <c r="G2262" t="s">
        <v>555</v>
      </c>
    </row>
    <row r="2263" spans="2:7">
      <c r="B2263" t="s">
        <v>1362</v>
      </c>
      <c r="C2263" t="s">
        <v>1720</v>
      </c>
      <c r="D2263" t="s">
        <v>1845</v>
      </c>
      <c r="E2263" t="s">
        <v>47</v>
      </c>
      <c r="F2263" t="s">
        <v>47</v>
      </c>
      <c r="G2263" t="s">
        <v>555</v>
      </c>
    </row>
    <row r="2264" spans="2:7">
      <c r="B2264" t="s">
        <v>1362</v>
      </c>
      <c r="C2264" t="s">
        <v>1720</v>
      </c>
      <c r="D2264" t="s">
        <v>1845</v>
      </c>
      <c r="E2264" t="s">
        <v>47</v>
      </c>
      <c r="F2264" t="s">
        <v>47</v>
      </c>
      <c r="G2264" t="s">
        <v>555</v>
      </c>
    </row>
    <row r="2265" spans="2:7">
      <c r="B2265" t="s">
        <v>1711</v>
      </c>
      <c r="C2265" t="s">
        <v>1363</v>
      </c>
      <c r="D2265" t="s">
        <v>1846</v>
      </c>
      <c r="E2265">
        <v>7.8131254410000004</v>
      </c>
      <c r="F2265" t="s">
        <v>47</v>
      </c>
      <c r="G2265" t="s">
        <v>565</v>
      </c>
    </row>
    <row r="2266" spans="2:7">
      <c r="B2266" t="s">
        <v>1711</v>
      </c>
      <c r="C2266" t="s">
        <v>1363</v>
      </c>
      <c r="D2266" t="s">
        <v>1846</v>
      </c>
      <c r="E2266" t="s">
        <v>47</v>
      </c>
      <c r="F2266" t="s">
        <v>47</v>
      </c>
      <c r="G2266" t="s">
        <v>565</v>
      </c>
    </row>
    <row r="2267" spans="2:7">
      <c r="B2267" t="s">
        <v>1362</v>
      </c>
      <c r="C2267" t="s">
        <v>1363</v>
      </c>
      <c r="D2267" t="s">
        <v>1846</v>
      </c>
      <c r="E2267" t="s">
        <v>47</v>
      </c>
      <c r="F2267" t="s">
        <v>47</v>
      </c>
      <c r="G2267" t="s">
        <v>565</v>
      </c>
    </row>
    <row r="2268" spans="2:7">
      <c r="B2268" t="s">
        <v>1362</v>
      </c>
      <c r="C2268" t="s">
        <v>1363</v>
      </c>
      <c r="D2268" t="s">
        <v>1846</v>
      </c>
      <c r="E2268" t="s">
        <v>47</v>
      </c>
      <c r="F2268" t="s">
        <v>47</v>
      </c>
      <c r="G2268" t="s">
        <v>565</v>
      </c>
    </row>
    <row r="2269" spans="2:7">
      <c r="B2269" t="s">
        <v>1362</v>
      </c>
      <c r="C2269" t="s">
        <v>1486</v>
      </c>
      <c r="D2269" t="s">
        <v>1653</v>
      </c>
      <c r="E2269">
        <v>35.30376656</v>
      </c>
      <c r="F2269">
        <v>10</v>
      </c>
      <c r="G2269" t="s">
        <v>565</v>
      </c>
    </row>
    <row r="2270" spans="2:7">
      <c r="B2270" t="s">
        <v>1362</v>
      </c>
      <c r="C2270" t="s">
        <v>1486</v>
      </c>
      <c r="D2270" t="s">
        <v>1653</v>
      </c>
      <c r="E2270">
        <v>34.67604566</v>
      </c>
      <c r="F2270">
        <v>10</v>
      </c>
      <c r="G2270" t="s">
        <v>565</v>
      </c>
    </row>
    <row r="2271" spans="2:7">
      <c r="B2271" t="s">
        <v>1362</v>
      </c>
      <c r="C2271" t="s">
        <v>1486</v>
      </c>
      <c r="D2271" t="s">
        <v>1487</v>
      </c>
      <c r="E2271">
        <v>31.592211970000001</v>
      </c>
      <c r="F2271">
        <v>100</v>
      </c>
      <c r="G2271" t="s">
        <v>565</v>
      </c>
    </row>
    <row r="2272" spans="2:7">
      <c r="B2272" t="s">
        <v>1362</v>
      </c>
      <c r="C2272" t="s">
        <v>1486</v>
      </c>
      <c r="D2272" t="s">
        <v>1487</v>
      </c>
      <c r="E2272">
        <v>31.74256608</v>
      </c>
      <c r="F2272">
        <v>100</v>
      </c>
      <c r="G2272" t="s">
        <v>565</v>
      </c>
    </row>
    <row r="2273" spans="2:7">
      <c r="B2273" t="s">
        <v>1362</v>
      </c>
      <c r="C2273" t="s">
        <v>1486</v>
      </c>
      <c r="D2273" t="s">
        <v>1489</v>
      </c>
      <c r="E2273">
        <v>28.46129148</v>
      </c>
      <c r="F2273">
        <v>1000</v>
      </c>
      <c r="G2273" t="s">
        <v>565</v>
      </c>
    </row>
    <row r="2274" spans="2:7">
      <c r="B2274" t="s">
        <v>1362</v>
      </c>
      <c r="C2274" t="s">
        <v>1486</v>
      </c>
      <c r="D2274" t="s">
        <v>1489</v>
      </c>
      <c r="E2274">
        <v>28.470855889999999</v>
      </c>
      <c r="F2274">
        <v>1000</v>
      </c>
      <c r="G2274" t="s">
        <v>565</v>
      </c>
    </row>
    <row r="2275" spans="2:7">
      <c r="B2275" t="s">
        <v>1362</v>
      </c>
      <c r="C2275" t="s">
        <v>1486</v>
      </c>
      <c r="D2275" t="s">
        <v>1490</v>
      </c>
      <c r="E2275">
        <v>25.321490539999999</v>
      </c>
      <c r="F2275">
        <v>10000</v>
      </c>
      <c r="G2275" t="s">
        <v>565</v>
      </c>
    </row>
    <row r="2276" spans="2:7">
      <c r="B2276" t="s">
        <v>1362</v>
      </c>
      <c r="C2276" t="s">
        <v>1486</v>
      </c>
      <c r="D2276" t="s">
        <v>1490</v>
      </c>
      <c r="E2276">
        <v>25.453220909999999</v>
      </c>
      <c r="F2276">
        <v>10000</v>
      </c>
      <c r="G2276" t="s">
        <v>565</v>
      </c>
    </row>
    <row r="2277" spans="2:7">
      <c r="B2277" t="s">
        <v>1362</v>
      </c>
      <c r="C2277" t="s">
        <v>1486</v>
      </c>
      <c r="D2277" t="s">
        <v>1492</v>
      </c>
      <c r="E2277">
        <v>21.750802669999999</v>
      </c>
      <c r="F2277">
        <v>100000</v>
      </c>
      <c r="G2277" t="s">
        <v>565</v>
      </c>
    </row>
    <row r="2278" spans="2:7">
      <c r="B2278" t="s">
        <v>1362</v>
      </c>
      <c r="C2278" t="s">
        <v>1486</v>
      </c>
      <c r="D2278" t="s">
        <v>1492</v>
      </c>
      <c r="E2278">
        <v>21.620307180000001</v>
      </c>
      <c r="F2278">
        <v>100000</v>
      </c>
      <c r="G2278" t="s">
        <v>565</v>
      </c>
    </row>
    <row r="2279" spans="2:7">
      <c r="B2279" t="s">
        <v>1711</v>
      </c>
      <c r="C2279" t="s">
        <v>1363</v>
      </c>
      <c r="D2279" t="s">
        <v>1847</v>
      </c>
      <c r="E2279" t="s">
        <v>47</v>
      </c>
      <c r="F2279" t="s">
        <v>47</v>
      </c>
      <c r="G2279" t="s">
        <v>551</v>
      </c>
    </row>
    <row r="2280" spans="2:7">
      <c r="B2280" t="s">
        <v>1711</v>
      </c>
      <c r="C2280" t="s">
        <v>1363</v>
      </c>
      <c r="D2280" t="s">
        <v>1847</v>
      </c>
      <c r="E2280" t="s">
        <v>47</v>
      </c>
      <c r="F2280" t="s">
        <v>47</v>
      </c>
      <c r="G2280" t="s">
        <v>551</v>
      </c>
    </row>
    <row r="2281" spans="2:7">
      <c r="B2281" t="s">
        <v>1711</v>
      </c>
      <c r="C2281" t="s">
        <v>1363</v>
      </c>
      <c r="D2281" t="s">
        <v>1673</v>
      </c>
      <c r="E2281" t="s">
        <v>47</v>
      </c>
      <c r="F2281" t="s">
        <v>47</v>
      </c>
      <c r="G2281" t="s">
        <v>551</v>
      </c>
    </row>
    <row r="2282" spans="2:7">
      <c r="B2282" t="s">
        <v>1711</v>
      </c>
      <c r="C2282" t="s">
        <v>1363</v>
      </c>
      <c r="D2282" t="s">
        <v>1673</v>
      </c>
      <c r="E2282" t="s">
        <v>47</v>
      </c>
      <c r="F2282" t="s">
        <v>47</v>
      </c>
      <c r="G2282" t="s">
        <v>551</v>
      </c>
    </row>
    <row r="2283" spans="2:7">
      <c r="B2283" t="s">
        <v>1362</v>
      </c>
      <c r="C2283" t="s">
        <v>1363</v>
      </c>
      <c r="D2283" t="s">
        <v>1847</v>
      </c>
      <c r="E2283" t="s">
        <v>47</v>
      </c>
      <c r="F2283" t="s">
        <v>47</v>
      </c>
      <c r="G2283" t="s">
        <v>551</v>
      </c>
    </row>
    <row r="2284" spans="2:7">
      <c r="B2284" t="s">
        <v>1362</v>
      </c>
      <c r="C2284" t="s">
        <v>1363</v>
      </c>
      <c r="D2284" t="s">
        <v>1847</v>
      </c>
      <c r="E2284" t="s">
        <v>47</v>
      </c>
      <c r="F2284" t="s">
        <v>47</v>
      </c>
      <c r="G2284" t="s">
        <v>551</v>
      </c>
    </row>
    <row r="2285" spans="2:7">
      <c r="B2285" t="s">
        <v>1362</v>
      </c>
      <c r="C2285" t="s">
        <v>1363</v>
      </c>
      <c r="D2285" t="s">
        <v>1673</v>
      </c>
      <c r="E2285" t="s">
        <v>47</v>
      </c>
      <c r="F2285" t="s">
        <v>47</v>
      </c>
      <c r="G2285" t="s">
        <v>551</v>
      </c>
    </row>
    <row r="2286" spans="2:7">
      <c r="B2286" t="s">
        <v>1362</v>
      </c>
      <c r="C2286" t="s">
        <v>1363</v>
      </c>
      <c r="D2286" t="s">
        <v>1673</v>
      </c>
      <c r="E2286" t="s">
        <v>47</v>
      </c>
      <c r="F2286" t="s">
        <v>47</v>
      </c>
      <c r="G2286" t="s">
        <v>551</v>
      </c>
    </row>
    <row r="2287" spans="2:7">
      <c r="B2287" t="s">
        <v>1711</v>
      </c>
      <c r="C2287" t="s">
        <v>1363</v>
      </c>
      <c r="D2287" t="s">
        <v>1848</v>
      </c>
      <c r="E2287">
        <v>31.548084119999999</v>
      </c>
      <c r="F2287" t="s">
        <v>47</v>
      </c>
      <c r="G2287" t="s">
        <v>555</v>
      </c>
    </row>
    <row r="2288" spans="2:7">
      <c r="B2288" t="s">
        <v>1711</v>
      </c>
      <c r="C2288" t="s">
        <v>1363</v>
      </c>
      <c r="D2288" t="s">
        <v>1848</v>
      </c>
      <c r="E2288" t="s">
        <v>47</v>
      </c>
      <c r="F2288" t="s">
        <v>47</v>
      </c>
      <c r="G2288" t="s">
        <v>555</v>
      </c>
    </row>
    <row r="2289" spans="2:7">
      <c r="B2289" t="s">
        <v>1362</v>
      </c>
      <c r="C2289" t="s">
        <v>1363</v>
      </c>
      <c r="D2289" t="s">
        <v>1848</v>
      </c>
      <c r="E2289" t="s">
        <v>47</v>
      </c>
      <c r="F2289" t="s">
        <v>47</v>
      </c>
      <c r="G2289" t="s">
        <v>555</v>
      </c>
    </row>
    <row r="2290" spans="2:7">
      <c r="B2290" t="s">
        <v>1362</v>
      </c>
      <c r="C2290" t="s">
        <v>1363</v>
      </c>
      <c r="D2290" t="s">
        <v>1848</v>
      </c>
      <c r="E2290" t="s">
        <v>47</v>
      </c>
      <c r="F2290" t="s">
        <v>47</v>
      </c>
      <c r="G2290" t="s">
        <v>555</v>
      </c>
    </row>
    <row r="2291" spans="2:7">
      <c r="B2291" t="s">
        <v>1362</v>
      </c>
      <c r="C2291" t="s">
        <v>1486</v>
      </c>
      <c r="D2291" t="s">
        <v>1653</v>
      </c>
      <c r="E2291">
        <v>35.472565520000003</v>
      </c>
      <c r="F2291">
        <v>10</v>
      </c>
      <c r="G2291" t="s">
        <v>555</v>
      </c>
    </row>
    <row r="2292" spans="2:7">
      <c r="B2292" t="s">
        <v>1362</v>
      </c>
      <c r="C2292" t="s">
        <v>1486</v>
      </c>
      <c r="D2292" t="s">
        <v>1653</v>
      </c>
      <c r="E2292">
        <v>34.936092559999999</v>
      </c>
      <c r="F2292">
        <v>10</v>
      </c>
      <c r="G2292" t="s">
        <v>555</v>
      </c>
    </row>
    <row r="2293" spans="2:7">
      <c r="B2293" t="s">
        <v>1362</v>
      </c>
      <c r="C2293" t="s">
        <v>1486</v>
      </c>
      <c r="D2293" t="s">
        <v>1487</v>
      </c>
      <c r="E2293">
        <v>32.147168550000004</v>
      </c>
      <c r="F2293">
        <v>100</v>
      </c>
      <c r="G2293" t="s">
        <v>555</v>
      </c>
    </row>
    <row r="2294" spans="2:7">
      <c r="B2294" t="s">
        <v>1362</v>
      </c>
      <c r="C2294" t="s">
        <v>1486</v>
      </c>
      <c r="D2294" t="s">
        <v>1487</v>
      </c>
      <c r="E2294">
        <v>32.208470499999997</v>
      </c>
      <c r="F2294">
        <v>100</v>
      </c>
      <c r="G2294" t="s">
        <v>555</v>
      </c>
    </row>
    <row r="2295" spans="2:7">
      <c r="B2295" t="s">
        <v>1362</v>
      </c>
      <c r="C2295" t="s">
        <v>1486</v>
      </c>
      <c r="D2295" t="s">
        <v>1489</v>
      </c>
      <c r="E2295">
        <v>28.48534124</v>
      </c>
      <c r="F2295">
        <v>1000</v>
      </c>
      <c r="G2295" t="s">
        <v>555</v>
      </c>
    </row>
    <row r="2296" spans="2:7">
      <c r="B2296" t="s">
        <v>1362</v>
      </c>
      <c r="C2296" t="s">
        <v>1486</v>
      </c>
      <c r="D2296" t="s">
        <v>1489</v>
      </c>
      <c r="E2296">
        <v>29.33095509</v>
      </c>
      <c r="F2296">
        <v>1000</v>
      </c>
      <c r="G2296" t="s">
        <v>555</v>
      </c>
    </row>
    <row r="2297" spans="2:7">
      <c r="B2297" t="s">
        <v>1362</v>
      </c>
      <c r="C2297" t="s">
        <v>1486</v>
      </c>
      <c r="D2297" t="s">
        <v>1490</v>
      </c>
      <c r="E2297">
        <v>25.47262448</v>
      </c>
      <c r="F2297">
        <v>10000</v>
      </c>
      <c r="G2297" t="s">
        <v>555</v>
      </c>
    </row>
    <row r="2298" spans="2:7">
      <c r="B2298" t="s">
        <v>1362</v>
      </c>
      <c r="C2298" t="s">
        <v>1486</v>
      </c>
      <c r="D2298" t="s">
        <v>1490</v>
      </c>
      <c r="E2298">
        <v>25.413909589999999</v>
      </c>
      <c r="F2298">
        <v>10000</v>
      </c>
      <c r="G2298" t="s">
        <v>555</v>
      </c>
    </row>
    <row r="2299" spans="2:7">
      <c r="B2299" t="s">
        <v>1362</v>
      </c>
      <c r="C2299" t="s">
        <v>1486</v>
      </c>
      <c r="D2299" t="s">
        <v>1492</v>
      </c>
      <c r="E2299">
        <v>22.319085300000001</v>
      </c>
      <c r="F2299">
        <v>100000</v>
      </c>
      <c r="G2299" t="s">
        <v>555</v>
      </c>
    </row>
    <row r="2300" spans="2:7">
      <c r="B2300" t="s">
        <v>1362</v>
      </c>
      <c r="C2300" t="s">
        <v>1486</v>
      </c>
      <c r="D2300" t="s">
        <v>1492</v>
      </c>
      <c r="E2300">
        <v>22.26065943</v>
      </c>
      <c r="F2300">
        <v>100000</v>
      </c>
      <c r="G2300" t="s">
        <v>555</v>
      </c>
    </row>
    <row r="2301" spans="2:7">
      <c r="B2301" t="s">
        <v>1711</v>
      </c>
      <c r="C2301" t="s">
        <v>1720</v>
      </c>
      <c r="D2301" t="s">
        <v>1849</v>
      </c>
      <c r="E2301" t="s">
        <v>47</v>
      </c>
      <c r="G2301" t="s">
        <v>580</v>
      </c>
    </row>
    <row r="2302" spans="2:7">
      <c r="B2302" t="s">
        <v>1711</v>
      </c>
      <c r="C2302" t="s">
        <v>1720</v>
      </c>
      <c r="D2302" t="s">
        <v>1849</v>
      </c>
      <c r="E2302" t="s">
        <v>47</v>
      </c>
      <c r="G2302" t="s">
        <v>580</v>
      </c>
    </row>
    <row r="2303" spans="2:7">
      <c r="B2303" t="s">
        <v>1362</v>
      </c>
      <c r="C2303" t="s">
        <v>1720</v>
      </c>
      <c r="D2303" t="s">
        <v>1849</v>
      </c>
      <c r="E2303" t="s">
        <v>47</v>
      </c>
      <c r="G2303" t="s">
        <v>580</v>
      </c>
    </row>
    <row r="2304" spans="2:7">
      <c r="B2304" t="s">
        <v>1362</v>
      </c>
      <c r="C2304" t="s">
        <v>1720</v>
      </c>
      <c r="D2304" t="s">
        <v>1849</v>
      </c>
      <c r="E2304" t="s">
        <v>47</v>
      </c>
      <c r="G2304" t="s">
        <v>580</v>
      </c>
    </row>
    <row r="2305" spans="2:7">
      <c r="B2305" t="s">
        <v>1711</v>
      </c>
      <c r="C2305" t="s">
        <v>1720</v>
      </c>
      <c r="D2305" t="s">
        <v>1845</v>
      </c>
      <c r="E2305" t="s">
        <v>47</v>
      </c>
      <c r="G2305" t="s">
        <v>590</v>
      </c>
    </row>
    <row r="2306" spans="2:7">
      <c r="B2306" t="s">
        <v>1711</v>
      </c>
      <c r="C2306" t="s">
        <v>1720</v>
      </c>
      <c r="D2306" t="s">
        <v>1845</v>
      </c>
      <c r="E2306" t="s">
        <v>47</v>
      </c>
      <c r="G2306" t="s">
        <v>590</v>
      </c>
    </row>
    <row r="2307" spans="2:7">
      <c r="B2307" t="s">
        <v>1362</v>
      </c>
      <c r="C2307" t="s">
        <v>1720</v>
      </c>
      <c r="D2307" t="s">
        <v>1845</v>
      </c>
      <c r="E2307" t="s">
        <v>47</v>
      </c>
      <c r="G2307" t="s">
        <v>590</v>
      </c>
    </row>
    <row r="2308" spans="2:7">
      <c r="B2308" t="s">
        <v>1362</v>
      </c>
      <c r="C2308" t="s">
        <v>1720</v>
      </c>
      <c r="D2308" t="s">
        <v>1845</v>
      </c>
      <c r="E2308" t="s">
        <v>47</v>
      </c>
      <c r="G2308" t="s">
        <v>590</v>
      </c>
    </row>
    <row r="2309" spans="2:7">
      <c r="B2309" t="s">
        <v>1711</v>
      </c>
      <c r="C2309" t="s">
        <v>1363</v>
      </c>
      <c r="D2309" t="s">
        <v>1850</v>
      </c>
      <c r="E2309" t="s">
        <v>47</v>
      </c>
      <c r="G2309" t="s">
        <v>580</v>
      </c>
    </row>
    <row r="2310" spans="2:7">
      <c r="B2310" t="s">
        <v>1711</v>
      </c>
      <c r="C2310" t="s">
        <v>1363</v>
      </c>
      <c r="D2310" t="s">
        <v>1850</v>
      </c>
      <c r="E2310" t="s">
        <v>47</v>
      </c>
      <c r="G2310" t="s">
        <v>580</v>
      </c>
    </row>
    <row r="2311" spans="2:7">
      <c r="B2311" t="s">
        <v>1362</v>
      </c>
      <c r="C2311" t="s">
        <v>1363</v>
      </c>
      <c r="D2311" t="s">
        <v>1850</v>
      </c>
      <c r="E2311" t="s">
        <v>47</v>
      </c>
      <c r="G2311" t="s">
        <v>580</v>
      </c>
    </row>
    <row r="2312" spans="2:7">
      <c r="B2312" t="s">
        <v>1362</v>
      </c>
      <c r="C2312" t="s">
        <v>1363</v>
      </c>
      <c r="D2312" t="s">
        <v>1850</v>
      </c>
      <c r="E2312" t="s">
        <v>47</v>
      </c>
      <c r="G2312" t="s">
        <v>580</v>
      </c>
    </row>
    <row r="2313" spans="2:7">
      <c r="B2313" t="s">
        <v>1362</v>
      </c>
      <c r="C2313" t="s">
        <v>1371</v>
      </c>
      <c r="D2313" t="s">
        <v>1851</v>
      </c>
      <c r="E2313">
        <v>23.409561960000001</v>
      </c>
      <c r="G2313" t="s">
        <v>580</v>
      </c>
    </row>
    <row r="2314" spans="2:7">
      <c r="B2314" t="s">
        <v>1362</v>
      </c>
      <c r="C2314" t="s">
        <v>1371</v>
      </c>
      <c r="D2314" t="s">
        <v>1851</v>
      </c>
      <c r="E2314">
        <v>23.359924849999999</v>
      </c>
      <c r="G2314" t="s">
        <v>580</v>
      </c>
    </row>
    <row r="2315" spans="2:7">
      <c r="B2315" t="s">
        <v>1711</v>
      </c>
      <c r="C2315" t="s">
        <v>1363</v>
      </c>
      <c r="D2315" t="s">
        <v>1848</v>
      </c>
      <c r="E2315" t="s">
        <v>47</v>
      </c>
      <c r="G2315" t="s">
        <v>590</v>
      </c>
    </row>
    <row r="2316" spans="2:7">
      <c r="B2316" t="s">
        <v>1711</v>
      </c>
      <c r="C2316" t="s">
        <v>1363</v>
      </c>
      <c r="D2316" t="s">
        <v>1848</v>
      </c>
      <c r="E2316" t="s">
        <v>47</v>
      </c>
      <c r="G2316" t="s">
        <v>590</v>
      </c>
    </row>
    <row r="2317" spans="2:7">
      <c r="B2317" t="s">
        <v>1362</v>
      </c>
      <c r="C2317" t="s">
        <v>1363</v>
      </c>
      <c r="D2317" t="s">
        <v>1848</v>
      </c>
      <c r="E2317" t="s">
        <v>47</v>
      </c>
      <c r="G2317" t="s">
        <v>590</v>
      </c>
    </row>
    <row r="2318" spans="2:7">
      <c r="B2318" t="s">
        <v>1362</v>
      </c>
      <c r="C2318" t="s">
        <v>1363</v>
      </c>
      <c r="D2318" t="s">
        <v>1848</v>
      </c>
      <c r="E2318" t="s">
        <v>47</v>
      </c>
      <c r="G2318" t="s">
        <v>590</v>
      </c>
    </row>
    <row r="2319" spans="2:7">
      <c r="B2319" t="s">
        <v>1362</v>
      </c>
      <c r="C2319" t="s">
        <v>1486</v>
      </c>
      <c r="D2319" t="s">
        <v>1653</v>
      </c>
      <c r="E2319">
        <v>35.621215200000002</v>
      </c>
      <c r="F2319">
        <v>10</v>
      </c>
      <c r="G2319" t="s">
        <v>590</v>
      </c>
    </row>
    <row r="2320" spans="2:7">
      <c r="B2320" t="s">
        <v>1362</v>
      </c>
      <c r="C2320" t="s">
        <v>1486</v>
      </c>
      <c r="D2320" t="s">
        <v>1653</v>
      </c>
      <c r="E2320">
        <v>34.693996230000003</v>
      </c>
      <c r="F2320">
        <v>10</v>
      </c>
      <c r="G2320" t="s">
        <v>590</v>
      </c>
    </row>
    <row r="2321" spans="2:7">
      <c r="B2321" t="s">
        <v>1362</v>
      </c>
      <c r="C2321" t="s">
        <v>1486</v>
      </c>
      <c r="D2321" t="s">
        <v>1487</v>
      </c>
      <c r="E2321">
        <v>32.455040240000002</v>
      </c>
      <c r="F2321">
        <v>100</v>
      </c>
      <c r="G2321" t="s">
        <v>590</v>
      </c>
    </row>
    <row r="2322" spans="2:7">
      <c r="B2322" t="s">
        <v>1362</v>
      </c>
      <c r="C2322" t="s">
        <v>1486</v>
      </c>
      <c r="D2322" t="s">
        <v>1487</v>
      </c>
      <c r="E2322">
        <v>32.34861557</v>
      </c>
      <c r="F2322">
        <v>100</v>
      </c>
      <c r="G2322" t="s">
        <v>590</v>
      </c>
    </row>
    <row r="2323" spans="2:7">
      <c r="B2323" t="s">
        <v>1362</v>
      </c>
      <c r="C2323" t="s">
        <v>1486</v>
      </c>
      <c r="D2323" t="s">
        <v>1489</v>
      </c>
      <c r="E2323">
        <v>28.80196007</v>
      </c>
      <c r="F2323">
        <v>1000</v>
      </c>
      <c r="G2323" t="s">
        <v>590</v>
      </c>
    </row>
    <row r="2324" spans="2:7">
      <c r="B2324" t="s">
        <v>1362</v>
      </c>
      <c r="C2324" t="s">
        <v>1486</v>
      </c>
      <c r="D2324" t="s">
        <v>1489</v>
      </c>
      <c r="E2324">
        <v>28.942319269999999</v>
      </c>
      <c r="F2324">
        <v>1000</v>
      </c>
      <c r="G2324" t="s">
        <v>590</v>
      </c>
    </row>
    <row r="2325" spans="2:7">
      <c r="B2325" t="s">
        <v>1362</v>
      </c>
      <c r="C2325" t="s">
        <v>1486</v>
      </c>
      <c r="D2325" t="s">
        <v>1490</v>
      </c>
      <c r="E2325">
        <v>25.54449292</v>
      </c>
      <c r="F2325">
        <v>10000</v>
      </c>
      <c r="G2325" t="s">
        <v>590</v>
      </c>
    </row>
    <row r="2326" spans="2:7">
      <c r="B2326" t="s">
        <v>1362</v>
      </c>
      <c r="C2326" t="s">
        <v>1486</v>
      </c>
      <c r="D2326" t="s">
        <v>1490</v>
      </c>
      <c r="E2326">
        <v>25.416866639999999</v>
      </c>
      <c r="F2326">
        <v>10000</v>
      </c>
      <c r="G2326" t="s">
        <v>590</v>
      </c>
    </row>
    <row r="2327" spans="2:7">
      <c r="B2327" t="s">
        <v>1362</v>
      </c>
      <c r="C2327" t="s">
        <v>1486</v>
      </c>
      <c r="D2327" t="s">
        <v>1492</v>
      </c>
      <c r="E2327">
        <v>22.106294269999999</v>
      </c>
      <c r="F2327">
        <v>100000</v>
      </c>
      <c r="G2327" t="s">
        <v>590</v>
      </c>
    </row>
    <row r="2328" spans="2:7">
      <c r="B2328" t="s">
        <v>1362</v>
      </c>
      <c r="C2328" t="s">
        <v>1486</v>
      </c>
      <c r="D2328" t="s">
        <v>1492</v>
      </c>
      <c r="E2328">
        <v>22.073675000000001</v>
      </c>
      <c r="F2328">
        <v>100000</v>
      </c>
      <c r="G2328" t="s">
        <v>590</v>
      </c>
    </row>
    <row r="2329" spans="2:7">
      <c r="B2329" t="s">
        <v>1711</v>
      </c>
      <c r="C2329" t="s">
        <v>1363</v>
      </c>
      <c r="D2329" t="s">
        <v>1852</v>
      </c>
      <c r="E2329">
        <v>3.4412281949999999</v>
      </c>
      <c r="G2329" t="s">
        <v>520</v>
      </c>
    </row>
    <row r="2330" spans="2:7">
      <c r="B2330" t="s">
        <v>1711</v>
      </c>
      <c r="C2330" t="s">
        <v>1363</v>
      </c>
      <c r="D2330" t="s">
        <v>1852</v>
      </c>
      <c r="E2330" t="s">
        <v>47</v>
      </c>
      <c r="G2330" t="s">
        <v>520</v>
      </c>
    </row>
    <row r="2331" spans="2:7">
      <c r="B2331" t="s">
        <v>1711</v>
      </c>
      <c r="C2331" t="s">
        <v>1363</v>
      </c>
      <c r="D2331" t="s">
        <v>1673</v>
      </c>
      <c r="E2331" t="s">
        <v>47</v>
      </c>
      <c r="G2331" t="s">
        <v>520</v>
      </c>
    </row>
    <row r="2332" spans="2:7">
      <c r="B2332" t="s">
        <v>1711</v>
      </c>
      <c r="C2332" t="s">
        <v>1363</v>
      </c>
      <c r="D2332" t="s">
        <v>1673</v>
      </c>
      <c r="E2332" t="s">
        <v>47</v>
      </c>
      <c r="G2332" t="s">
        <v>520</v>
      </c>
    </row>
    <row r="2333" spans="2:7">
      <c r="B2333" t="s">
        <v>1362</v>
      </c>
      <c r="C2333" t="s">
        <v>1363</v>
      </c>
      <c r="D2333" t="s">
        <v>1852</v>
      </c>
      <c r="E2333" t="s">
        <v>47</v>
      </c>
      <c r="G2333" t="s">
        <v>520</v>
      </c>
    </row>
    <row r="2334" spans="2:7">
      <c r="B2334" t="s">
        <v>1362</v>
      </c>
      <c r="C2334" t="s">
        <v>1363</v>
      </c>
      <c r="D2334" t="s">
        <v>1852</v>
      </c>
      <c r="E2334" t="s">
        <v>47</v>
      </c>
      <c r="G2334" t="s">
        <v>520</v>
      </c>
    </row>
    <row r="2335" spans="2:7">
      <c r="B2335" t="s">
        <v>1362</v>
      </c>
      <c r="C2335" t="s">
        <v>1363</v>
      </c>
      <c r="D2335" t="s">
        <v>1673</v>
      </c>
      <c r="E2335" t="s">
        <v>47</v>
      </c>
      <c r="G2335" t="s">
        <v>520</v>
      </c>
    </row>
    <row r="2336" spans="2:7">
      <c r="B2336" t="s">
        <v>1362</v>
      </c>
      <c r="C2336" t="s">
        <v>1363</v>
      </c>
      <c r="D2336" t="s">
        <v>1673</v>
      </c>
      <c r="E2336" t="s">
        <v>47</v>
      </c>
      <c r="G2336" t="s">
        <v>520</v>
      </c>
    </row>
    <row r="2337" spans="2:7">
      <c r="B2337" t="s">
        <v>1711</v>
      </c>
      <c r="C2337" t="s">
        <v>1720</v>
      </c>
      <c r="D2337" t="s">
        <v>1853</v>
      </c>
      <c r="E2337" t="e">
        <v>#NUM!</v>
      </c>
      <c r="F2337" t="e">
        <v>#NUM!</v>
      </c>
      <c r="G2337" t="s">
        <v>647</v>
      </c>
    </row>
    <row r="2338" spans="2:7">
      <c r="B2338" t="s">
        <v>1711</v>
      </c>
      <c r="C2338" t="s">
        <v>1720</v>
      </c>
      <c r="D2338" t="s">
        <v>1853</v>
      </c>
      <c r="E2338" t="e">
        <v>#NUM!</v>
      </c>
      <c r="F2338" t="e">
        <v>#NUM!</v>
      </c>
      <c r="G2338" t="s">
        <v>647</v>
      </c>
    </row>
    <row r="2339" spans="2:7">
      <c r="B2339" t="s">
        <v>1711</v>
      </c>
      <c r="C2339" t="s">
        <v>1720</v>
      </c>
      <c r="D2339" t="s">
        <v>1854</v>
      </c>
      <c r="E2339" t="e">
        <v>#NUM!</v>
      </c>
      <c r="F2339" t="e">
        <v>#NUM!</v>
      </c>
      <c r="G2339" t="s">
        <v>647</v>
      </c>
    </row>
    <row r="2340" spans="2:7">
      <c r="B2340" t="s">
        <v>1711</v>
      </c>
      <c r="C2340" t="s">
        <v>1720</v>
      </c>
      <c r="D2340" t="s">
        <v>1854</v>
      </c>
      <c r="E2340" t="e">
        <v>#NUM!</v>
      </c>
      <c r="F2340" t="e">
        <v>#NUM!</v>
      </c>
      <c r="G2340" t="s">
        <v>647</v>
      </c>
    </row>
    <row r="2341" spans="2:7">
      <c r="B2341" t="s">
        <v>1362</v>
      </c>
      <c r="C2341" t="s">
        <v>1720</v>
      </c>
      <c r="D2341" t="s">
        <v>1853</v>
      </c>
      <c r="E2341" t="e">
        <v>#NUM!</v>
      </c>
      <c r="F2341" t="e">
        <v>#NUM!</v>
      </c>
      <c r="G2341" t="s">
        <v>647</v>
      </c>
    </row>
    <row r="2342" spans="2:7">
      <c r="B2342" t="s">
        <v>1362</v>
      </c>
      <c r="C2342" t="s">
        <v>1720</v>
      </c>
      <c r="D2342" t="s">
        <v>1853</v>
      </c>
      <c r="E2342" t="e">
        <v>#NUM!</v>
      </c>
      <c r="F2342" t="e">
        <v>#NUM!</v>
      </c>
      <c r="G2342" t="s">
        <v>647</v>
      </c>
    </row>
    <row r="2343" spans="2:7">
      <c r="B2343" t="s">
        <v>1362</v>
      </c>
      <c r="C2343" t="s">
        <v>1720</v>
      </c>
      <c r="D2343" t="s">
        <v>1854</v>
      </c>
      <c r="E2343" t="e">
        <v>#NUM!</v>
      </c>
      <c r="F2343" t="e">
        <v>#NUM!</v>
      </c>
      <c r="G2343" t="s">
        <v>647</v>
      </c>
    </row>
    <row r="2344" spans="2:7">
      <c r="B2344" t="s">
        <v>1362</v>
      </c>
      <c r="C2344" t="s">
        <v>1720</v>
      </c>
      <c r="D2344" t="s">
        <v>1854</v>
      </c>
      <c r="E2344" t="e">
        <v>#NUM!</v>
      </c>
      <c r="F2344" t="e">
        <v>#NUM!</v>
      </c>
      <c r="G2344" t="s">
        <v>647</v>
      </c>
    </row>
    <row r="2345" spans="2:7">
      <c r="B2345" t="s">
        <v>1711</v>
      </c>
      <c r="C2345" t="s">
        <v>1720</v>
      </c>
      <c r="D2345" t="s">
        <v>1855</v>
      </c>
      <c r="E2345" t="e">
        <v>#NUM!</v>
      </c>
      <c r="F2345" t="e">
        <v>#NUM!</v>
      </c>
      <c r="G2345" t="s">
        <v>628</v>
      </c>
    </row>
    <row r="2346" spans="2:7">
      <c r="B2346" t="s">
        <v>1711</v>
      </c>
      <c r="C2346" t="s">
        <v>1720</v>
      </c>
      <c r="D2346" t="s">
        <v>1855</v>
      </c>
      <c r="E2346" t="e">
        <v>#NUM!</v>
      </c>
      <c r="F2346" t="e">
        <v>#NUM!</v>
      </c>
      <c r="G2346" t="s">
        <v>628</v>
      </c>
    </row>
    <row r="2347" spans="2:7">
      <c r="B2347" t="s">
        <v>1362</v>
      </c>
      <c r="C2347" t="s">
        <v>1720</v>
      </c>
      <c r="D2347" t="s">
        <v>1855</v>
      </c>
      <c r="E2347" t="e">
        <v>#NUM!</v>
      </c>
      <c r="F2347" t="e">
        <v>#NUM!</v>
      </c>
      <c r="G2347" t="s">
        <v>628</v>
      </c>
    </row>
    <row r="2348" spans="2:7">
      <c r="B2348" t="s">
        <v>1362</v>
      </c>
      <c r="C2348" t="s">
        <v>1720</v>
      </c>
      <c r="D2348" t="s">
        <v>1855</v>
      </c>
      <c r="E2348" t="e">
        <v>#NUM!</v>
      </c>
      <c r="F2348" t="e">
        <v>#NUM!</v>
      </c>
      <c r="G2348" t="s">
        <v>628</v>
      </c>
    </row>
    <row r="2349" spans="2:7">
      <c r="B2349" t="s">
        <v>1711</v>
      </c>
      <c r="C2349" t="s">
        <v>1720</v>
      </c>
      <c r="D2349" t="s">
        <v>1856</v>
      </c>
      <c r="E2349" t="e">
        <v>#NUM!</v>
      </c>
      <c r="F2349" t="e">
        <v>#NUM!</v>
      </c>
      <c r="G2349" t="s">
        <v>660</v>
      </c>
    </row>
    <row r="2350" spans="2:7">
      <c r="B2350" t="s">
        <v>1711</v>
      </c>
      <c r="C2350" t="s">
        <v>1720</v>
      </c>
      <c r="D2350" t="s">
        <v>1856</v>
      </c>
      <c r="E2350">
        <v>41.217661489999998</v>
      </c>
      <c r="F2350" t="e">
        <v>#NUM!</v>
      </c>
      <c r="G2350" t="s">
        <v>660</v>
      </c>
    </row>
    <row r="2351" spans="2:7">
      <c r="B2351" t="s">
        <v>1362</v>
      </c>
      <c r="C2351" t="s">
        <v>1720</v>
      </c>
      <c r="D2351" t="s">
        <v>1856</v>
      </c>
      <c r="E2351" t="e">
        <v>#NUM!</v>
      </c>
      <c r="F2351" t="e">
        <v>#NUM!</v>
      </c>
      <c r="G2351" t="s">
        <v>660</v>
      </c>
    </row>
    <row r="2352" spans="2:7">
      <c r="B2352" t="s">
        <v>1362</v>
      </c>
      <c r="C2352" t="s">
        <v>1720</v>
      </c>
      <c r="D2352" t="s">
        <v>1856</v>
      </c>
      <c r="E2352" t="e">
        <v>#NUM!</v>
      </c>
      <c r="F2352" t="e">
        <v>#NUM!</v>
      </c>
      <c r="G2352" t="s">
        <v>660</v>
      </c>
    </row>
    <row r="2353" spans="2:7">
      <c r="B2353" t="s">
        <v>1711</v>
      </c>
      <c r="C2353" t="s">
        <v>1363</v>
      </c>
      <c r="D2353" t="s">
        <v>1857</v>
      </c>
      <c r="E2353">
        <v>7.6525986379999997</v>
      </c>
      <c r="F2353" t="e">
        <v>#NUM!</v>
      </c>
      <c r="G2353" t="s">
        <v>607</v>
      </c>
    </row>
    <row r="2354" spans="2:7">
      <c r="B2354" t="s">
        <v>1711</v>
      </c>
      <c r="C2354" t="s">
        <v>1363</v>
      </c>
      <c r="D2354" t="s">
        <v>1857</v>
      </c>
      <c r="E2354" t="e">
        <v>#NUM!</v>
      </c>
      <c r="F2354" t="e">
        <v>#NUM!</v>
      </c>
      <c r="G2354" t="s">
        <v>607</v>
      </c>
    </row>
    <row r="2355" spans="2:7">
      <c r="B2355" t="s">
        <v>1711</v>
      </c>
      <c r="C2355" t="s">
        <v>1363</v>
      </c>
      <c r="D2355" t="s">
        <v>1858</v>
      </c>
      <c r="E2355">
        <v>6.9391317590000003</v>
      </c>
      <c r="F2355" t="e">
        <v>#NUM!</v>
      </c>
      <c r="G2355" t="s">
        <v>607</v>
      </c>
    </row>
    <row r="2356" spans="2:7">
      <c r="B2356" t="s">
        <v>1711</v>
      </c>
      <c r="C2356" t="s">
        <v>1363</v>
      </c>
      <c r="D2356" t="s">
        <v>1858</v>
      </c>
      <c r="E2356" t="e">
        <v>#NUM!</v>
      </c>
      <c r="F2356" t="e">
        <v>#NUM!</v>
      </c>
      <c r="G2356" t="s">
        <v>607</v>
      </c>
    </row>
    <row r="2357" spans="2:7">
      <c r="B2357" t="s">
        <v>1362</v>
      </c>
      <c r="C2357" t="s">
        <v>1486</v>
      </c>
      <c r="D2357" t="s">
        <v>1653</v>
      </c>
      <c r="E2357">
        <v>35.1822406</v>
      </c>
      <c r="F2357">
        <v>10</v>
      </c>
      <c r="G2357" t="s">
        <v>607</v>
      </c>
    </row>
    <row r="2358" spans="2:7">
      <c r="B2358" t="s">
        <v>1362</v>
      </c>
      <c r="C2358" t="s">
        <v>1486</v>
      </c>
      <c r="D2358" t="s">
        <v>1653</v>
      </c>
      <c r="E2358">
        <v>35.471799189999999</v>
      </c>
      <c r="F2358">
        <v>10</v>
      </c>
      <c r="G2358" t="s">
        <v>607</v>
      </c>
    </row>
    <row r="2359" spans="2:7">
      <c r="B2359" t="s">
        <v>1362</v>
      </c>
      <c r="C2359" t="s">
        <v>1486</v>
      </c>
      <c r="D2359" t="s">
        <v>1487</v>
      </c>
      <c r="E2359">
        <v>32.503053909999998</v>
      </c>
      <c r="F2359">
        <v>100</v>
      </c>
      <c r="G2359" t="s">
        <v>607</v>
      </c>
    </row>
    <row r="2360" spans="2:7">
      <c r="B2360" t="s">
        <v>1362</v>
      </c>
      <c r="C2360" t="s">
        <v>1486</v>
      </c>
      <c r="D2360" t="s">
        <v>1487</v>
      </c>
      <c r="E2360">
        <v>32.488026730000001</v>
      </c>
      <c r="F2360">
        <v>100</v>
      </c>
      <c r="G2360" t="s">
        <v>607</v>
      </c>
    </row>
    <row r="2361" spans="2:7">
      <c r="B2361" t="s">
        <v>1362</v>
      </c>
      <c r="C2361" t="s">
        <v>1486</v>
      </c>
      <c r="D2361" t="s">
        <v>1489</v>
      </c>
      <c r="E2361">
        <v>29.427581589999999</v>
      </c>
      <c r="F2361">
        <v>1000</v>
      </c>
      <c r="G2361" t="s">
        <v>607</v>
      </c>
    </row>
    <row r="2362" spans="2:7">
      <c r="B2362" t="s">
        <v>1362</v>
      </c>
      <c r="C2362" t="s">
        <v>1486</v>
      </c>
      <c r="D2362" t="s">
        <v>1489</v>
      </c>
      <c r="E2362">
        <v>29.24608452</v>
      </c>
      <c r="F2362">
        <v>1000</v>
      </c>
      <c r="G2362" t="s">
        <v>607</v>
      </c>
    </row>
    <row r="2363" spans="2:7">
      <c r="B2363" t="s">
        <v>1362</v>
      </c>
      <c r="C2363" t="s">
        <v>1486</v>
      </c>
      <c r="D2363" t="s">
        <v>1490</v>
      </c>
      <c r="E2363">
        <v>25.441078640000001</v>
      </c>
      <c r="F2363">
        <v>10000</v>
      </c>
      <c r="G2363" t="s">
        <v>607</v>
      </c>
    </row>
    <row r="2364" spans="2:7">
      <c r="B2364" t="s">
        <v>1362</v>
      </c>
      <c r="C2364" t="s">
        <v>1486</v>
      </c>
      <c r="D2364" t="s">
        <v>1490</v>
      </c>
      <c r="E2364">
        <v>25.336418389999999</v>
      </c>
      <c r="F2364">
        <v>10000</v>
      </c>
      <c r="G2364" t="s">
        <v>607</v>
      </c>
    </row>
    <row r="2365" spans="2:7">
      <c r="B2365" t="s">
        <v>1362</v>
      </c>
      <c r="C2365" t="s">
        <v>1486</v>
      </c>
      <c r="D2365" t="s">
        <v>1492</v>
      </c>
      <c r="E2365">
        <v>22.196212379999999</v>
      </c>
      <c r="F2365">
        <v>100000</v>
      </c>
      <c r="G2365" t="s">
        <v>607</v>
      </c>
    </row>
    <row r="2366" spans="2:7">
      <c r="B2366" t="s">
        <v>1362</v>
      </c>
      <c r="C2366" t="s">
        <v>1486</v>
      </c>
      <c r="D2366" t="s">
        <v>1492</v>
      </c>
      <c r="E2366">
        <v>22.19675539</v>
      </c>
      <c r="F2366">
        <v>100000</v>
      </c>
      <c r="G2366" t="s">
        <v>607</v>
      </c>
    </row>
    <row r="2367" spans="2:7">
      <c r="B2367" t="s">
        <v>1362</v>
      </c>
      <c r="C2367" t="s">
        <v>1363</v>
      </c>
      <c r="D2367" t="s">
        <v>1857</v>
      </c>
      <c r="E2367" t="e">
        <v>#NUM!</v>
      </c>
      <c r="F2367" t="e">
        <v>#NUM!</v>
      </c>
      <c r="G2367" t="s">
        <v>607</v>
      </c>
    </row>
    <row r="2368" spans="2:7">
      <c r="B2368" t="s">
        <v>1362</v>
      </c>
      <c r="C2368" t="s">
        <v>1363</v>
      </c>
      <c r="D2368" t="s">
        <v>1857</v>
      </c>
      <c r="E2368" t="e">
        <v>#NUM!</v>
      </c>
      <c r="F2368" t="e">
        <v>#NUM!</v>
      </c>
      <c r="G2368" t="s">
        <v>607</v>
      </c>
    </row>
    <row r="2369" spans="2:7">
      <c r="B2369" t="s">
        <v>1362</v>
      </c>
      <c r="C2369" t="s">
        <v>1363</v>
      </c>
      <c r="D2369" t="s">
        <v>1858</v>
      </c>
      <c r="E2369" t="e">
        <v>#NUM!</v>
      </c>
      <c r="F2369" t="e">
        <v>#NUM!</v>
      </c>
      <c r="G2369" t="s">
        <v>607</v>
      </c>
    </row>
    <row r="2370" spans="2:7">
      <c r="B2370" t="s">
        <v>1362</v>
      </c>
      <c r="C2370" t="s">
        <v>1363</v>
      </c>
      <c r="D2370" t="s">
        <v>1858</v>
      </c>
      <c r="E2370" t="e">
        <v>#NUM!</v>
      </c>
      <c r="F2370" t="e">
        <v>#NUM!</v>
      </c>
      <c r="G2370" t="s">
        <v>607</v>
      </c>
    </row>
    <row r="2371" spans="2:7">
      <c r="B2371" t="s">
        <v>1711</v>
      </c>
      <c r="C2371" t="s">
        <v>1363</v>
      </c>
      <c r="D2371" t="s">
        <v>1848</v>
      </c>
      <c r="E2371" t="e">
        <v>#NUM!</v>
      </c>
      <c r="F2371" t="e">
        <v>#NUM!</v>
      </c>
      <c r="G2371" t="s">
        <v>647</v>
      </c>
    </row>
    <row r="2372" spans="2:7">
      <c r="B2372" t="s">
        <v>1711</v>
      </c>
      <c r="C2372" t="s">
        <v>1363</v>
      </c>
      <c r="D2372" t="s">
        <v>1848</v>
      </c>
      <c r="E2372" t="e">
        <v>#NUM!</v>
      </c>
      <c r="F2372" t="e">
        <v>#NUM!</v>
      </c>
      <c r="G2372" t="s">
        <v>647</v>
      </c>
    </row>
    <row r="2373" spans="2:7">
      <c r="B2373" t="s">
        <v>1362</v>
      </c>
      <c r="C2373" t="s">
        <v>1363</v>
      </c>
      <c r="D2373" t="s">
        <v>1848</v>
      </c>
      <c r="E2373" t="e">
        <v>#NUM!</v>
      </c>
      <c r="F2373" t="e">
        <v>#NUM!</v>
      </c>
      <c r="G2373" t="s">
        <v>647</v>
      </c>
    </row>
    <row r="2374" spans="2:7">
      <c r="B2374" t="s">
        <v>1362</v>
      </c>
      <c r="C2374" t="s">
        <v>1363</v>
      </c>
      <c r="D2374" t="s">
        <v>1848</v>
      </c>
      <c r="E2374" t="e">
        <v>#NUM!</v>
      </c>
      <c r="F2374" t="e">
        <v>#NUM!</v>
      </c>
      <c r="G2374" t="s">
        <v>647</v>
      </c>
    </row>
    <row r="2375" spans="2:7">
      <c r="B2375" t="s">
        <v>1362</v>
      </c>
      <c r="C2375" t="s">
        <v>1486</v>
      </c>
      <c r="D2375" t="s">
        <v>1653</v>
      </c>
      <c r="E2375">
        <v>35.246984089999998</v>
      </c>
      <c r="F2375">
        <v>10</v>
      </c>
      <c r="G2375" t="s">
        <v>647</v>
      </c>
    </row>
    <row r="2376" spans="2:7">
      <c r="B2376" t="s">
        <v>1362</v>
      </c>
      <c r="C2376" t="s">
        <v>1486</v>
      </c>
      <c r="D2376" t="s">
        <v>1653</v>
      </c>
      <c r="E2376">
        <v>39.018639239999999</v>
      </c>
      <c r="F2376">
        <v>10</v>
      </c>
      <c r="G2376" t="s">
        <v>647</v>
      </c>
    </row>
    <row r="2377" spans="2:7">
      <c r="B2377" t="s">
        <v>1362</v>
      </c>
      <c r="C2377" t="s">
        <v>1486</v>
      </c>
      <c r="D2377" t="s">
        <v>1487</v>
      </c>
      <c r="E2377">
        <v>32.481792409999997</v>
      </c>
      <c r="F2377">
        <v>100</v>
      </c>
      <c r="G2377" t="s">
        <v>647</v>
      </c>
    </row>
    <row r="2378" spans="2:7">
      <c r="B2378" t="s">
        <v>1362</v>
      </c>
      <c r="C2378" t="s">
        <v>1486</v>
      </c>
      <c r="D2378" t="s">
        <v>1487</v>
      </c>
      <c r="E2378">
        <v>32.475720969999998</v>
      </c>
      <c r="F2378">
        <v>100</v>
      </c>
      <c r="G2378" t="s">
        <v>647</v>
      </c>
    </row>
    <row r="2379" spans="2:7">
      <c r="B2379" t="s">
        <v>1362</v>
      </c>
      <c r="C2379" t="s">
        <v>1486</v>
      </c>
      <c r="D2379" t="s">
        <v>1489</v>
      </c>
      <c r="E2379">
        <v>28.981899510000002</v>
      </c>
      <c r="F2379">
        <v>1000</v>
      </c>
      <c r="G2379" t="s">
        <v>647</v>
      </c>
    </row>
    <row r="2380" spans="2:7">
      <c r="B2380" t="s">
        <v>1362</v>
      </c>
      <c r="C2380" t="s">
        <v>1486</v>
      </c>
      <c r="D2380" t="s">
        <v>1489</v>
      </c>
      <c r="E2380">
        <v>28.75924758</v>
      </c>
      <c r="F2380">
        <v>1000</v>
      </c>
      <c r="G2380" t="s">
        <v>647</v>
      </c>
    </row>
    <row r="2381" spans="2:7">
      <c r="B2381" t="s">
        <v>1362</v>
      </c>
      <c r="C2381" t="s">
        <v>1486</v>
      </c>
      <c r="D2381" t="s">
        <v>1490</v>
      </c>
      <c r="E2381">
        <v>25.22965422</v>
      </c>
      <c r="F2381">
        <v>10000</v>
      </c>
      <c r="G2381" t="s">
        <v>647</v>
      </c>
    </row>
    <row r="2382" spans="2:7">
      <c r="B2382" t="s">
        <v>1362</v>
      </c>
      <c r="C2382" t="s">
        <v>1486</v>
      </c>
      <c r="D2382" t="s">
        <v>1490</v>
      </c>
      <c r="E2382">
        <v>25.221796919999999</v>
      </c>
      <c r="F2382">
        <v>10000</v>
      </c>
      <c r="G2382" t="s">
        <v>647</v>
      </c>
    </row>
    <row r="2383" spans="2:7">
      <c r="B2383" t="s">
        <v>1362</v>
      </c>
      <c r="C2383" t="s">
        <v>1486</v>
      </c>
      <c r="D2383" t="s">
        <v>1492</v>
      </c>
      <c r="E2383">
        <v>22.1789266</v>
      </c>
      <c r="F2383">
        <v>100000</v>
      </c>
      <c r="G2383" t="s">
        <v>647</v>
      </c>
    </row>
    <row r="2384" spans="2:7">
      <c r="B2384" t="s">
        <v>1362</v>
      </c>
      <c r="C2384" t="s">
        <v>1486</v>
      </c>
      <c r="D2384" t="s">
        <v>1492</v>
      </c>
      <c r="E2384">
        <v>22.038598279999999</v>
      </c>
      <c r="F2384">
        <v>100000</v>
      </c>
      <c r="G2384" t="s">
        <v>647</v>
      </c>
    </row>
    <row r="2385" spans="2:7">
      <c r="B2385" t="s">
        <v>1711</v>
      </c>
      <c r="C2385" t="s">
        <v>1363</v>
      </c>
      <c r="D2385" t="s">
        <v>1859</v>
      </c>
      <c r="E2385" t="e">
        <v>#NUM!</v>
      </c>
      <c r="F2385" t="e">
        <v>#NUM!</v>
      </c>
      <c r="G2385" t="s">
        <v>636</v>
      </c>
    </row>
    <row r="2386" spans="2:7">
      <c r="B2386" t="s">
        <v>1711</v>
      </c>
      <c r="C2386" t="s">
        <v>1363</v>
      </c>
      <c r="D2386" t="s">
        <v>1859</v>
      </c>
      <c r="E2386" t="e">
        <v>#NUM!</v>
      </c>
      <c r="F2386" t="e">
        <v>#NUM!</v>
      </c>
      <c r="G2386" t="s">
        <v>636</v>
      </c>
    </row>
    <row r="2387" spans="2:7">
      <c r="B2387" t="s">
        <v>1711</v>
      </c>
      <c r="C2387" t="s">
        <v>1363</v>
      </c>
      <c r="D2387" t="s">
        <v>1860</v>
      </c>
      <c r="E2387" t="e">
        <v>#NUM!</v>
      </c>
      <c r="F2387" t="e">
        <v>#NUM!</v>
      </c>
      <c r="G2387" t="s">
        <v>636</v>
      </c>
    </row>
    <row r="2388" spans="2:7">
      <c r="B2388" t="s">
        <v>1711</v>
      </c>
      <c r="C2388" t="s">
        <v>1363</v>
      </c>
      <c r="D2388" t="s">
        <v>1860</v>
      </c>
      <c r="E2388" t="e">
        <v>#NUM!</v>
      </c>
      <c r="F2388" t="e">
        <v>#NUM!</v>
      </c>
      <c r="G2388" t="s">
        <v>636</v>
      </c>
    </row>
    <row r="2389" spans="2:7">
      <c r="B2389" t="s">
        <v>1711</v>
      </c>
      <c r="C2389" t="s">
        <v>1363</v>
      </c>
      <c r="D2389" t="s">
        <v>1861</v>
      </c>
      <c r="E2389" t="e">
        <v>#NUM!</v>
      </c>
      <c r="F2389" t="e">
        <v>#NUM!</v>
      </c>
      <c r="G2389" t="s">
        <v>636</v>
      </c>
    </row>
    <row r="2390" spans="2:7">
      <c r="B2390" t="s">
        <v>1711</v>
      </c>
      <c r="C2390" t="s">
        <v>1363</v>
      </c>
      <c r="D2390" t="s">
        <v>1861</v>
      </c>
      <c r="E2390" t="e">
        <v>#NUM!</v>
      </c>
      <c r="F2390" t="e">
        <v>#NUM!</v>
      </c>
      <c r="G2390" t="s">
        <v>636</v>
      </c>
    </row>
    <row r="2391" spans="2:7">
      <c r="B2391" t="s">
        <v>1711</v>
      </c>
      <c r="C2391" t="s">
        <v>1486</v>
      </c>
      <c r="D2391" t="s">
        <v>1653</v>
      </c>
      <c r="E2391" t="e">
        <v>#NUM!</v>
      </c>
      <c r="F2391">
        <v>10</v>
      </c>
      <c r="G2391" t="s">
        <v>636</v>
      </c>
    </row>
    <row r="2392" spans="2:7">
      <c r="B2392" t="s">
        <v>1711</v>
      </c>
      <c r="C2392" t="s">
        <v>1486</v>
      </c>
      <c r="D2392" t="s">
        <v>1653</v>
      </c>
      <c r="E2392" t="e">
        <v>#NUM!</v>
      </c>
      <c r="F2392">
        <v>10</v>
      </c>
      <c r="G2392" t="s">
        <v>636</v>
      </c>
    </row>
    <row r="2393" spans="2:7">
      <c r="B2393" t="s">
        <v>1711</v>
      </c>
      <c r="C2393" t="s">
        <v>1486</v>
      </c>
      <c r="D2393" t="s">
        <v>1487</v>
      </c>
      <c r="E2393" t="e">
        <v>#NUM!</v>
      </c>
      <c r="F2393">
        <v>100</v>
      </c>
      <c r="G2393" t="s">
        <v>636</v>
      </c>
    </row>
    <row r="2394" spans="2:7">
      <c r="B2394" t="s">
        <v>1711</v>
      </c>
      <c r="C2394" t="s">
        <v>1486</v>
      </c>
      <c r="D2394" t="s">
        <v>1487</v>
      </c>
      <c r="E2394" t="e">
        <v>#NUM!</v>
      </c>
      <c r="F2394">
        <v>100</v>
      </c>
      <c r="G2394" t="s">
        <v>636</v>
      </c>
    </row>
    <row r="2395" spans="2:7">
      <c r="B2395" t="s">
        <v>1711</v>
      </c>
      <c r="C2395" t="s">
        <v>1486</v>
      </c>
      <c r="D2395" t="s">
        <v>1489</v>
      </c>
      <c r="E2395" t="e">
        <v>#NUM!</v>
      </c>
      <c r="F2395">
        <v>1000</v>
      </c>
      <c r="G2395" t="s">
        <v>636</v>
      </c>
    </row>
    <row r="2396" spans="2:7">
      <c r="B2396" t="s">
        <v>1711</v>
      </c>
      <c r="C2396" t="s">
        <v>1486</v>
      </c>
      <c r="D2396" t="s">
        <v>1489</v>
      </c>
      <c r="E2396">
        <v>25.766980270000001</v>
      </c>
      <c r="F2396">
        <v>1000</v>
      </c>
      <c r="G2396" t="s">
        <v>636</v>
      </c>
    </row>
    <row r="2397" spans="2:7">
      <c r="B2397" t="s">
        <v>1711</v>
      </c>
      <c r="C2397" t="s">
        <v>1486</v>
      </c>
      <c r="D2397" t="s">
        <v>1490</v>
      </c>
      <c r="E2397" t="e">
        <v>#NUM!</v>
      </c>
      <c r="F2397">
        <v>10000</v>
      </c>
      <c r="G2397" t="s">
        <v>636</v>
      </c>
    </row>
    <row r="2398" spans="2:7">
      <c r="B2398" t="s">
        <v>1711</v>
      </c>
      <c r="C2398" t="s">
        <v>1486</v>
      </c>
      <c r="D2398" t="s">
        <v>1490</v>
      </c>
      <c r="E2398" t="e">
        <v>#NUM!</v>
      </c>
      <c r="F2398">
        <v>10000</v>
      </c>
      <c r="G2398" t="s">
        <v>636</v>
      </c>
    </row>
    <row r="2399" spans="2:7">
      <c r="B2399" t="s">
        <v>1711</v>
      </c>
      <c r="C2399" t="s">
        <v>1486</v>
      </c>
      <c r="D2399" t="s">
        <v>1492</v>
      </c>
      <c r="E2399" t="e">
        <v>#NUM!</v>
      </c>
      <c r="F2399">
        <v>100000</v>
      </c>
      <c r="G2399" t="s">
        <v>636</v>
      </c>
    </row>
    <row r="2400" spans="2:7">
      <c r="B2400" t="s">
        <v>1711</v>
      </c>
      <c r="C2400" t="s">
        <v>1486</v>
      </c>
      <c r="D2400" t="s">
        <v>1492</v>
      </c>
      <c r="E2400" t="e">
        <v>#NUM!</v>
      </c>
      <c r="F2400">
        <v>100000</v>
      </c>
      <c r="G2400" t="s">
        <v>636</v>
      </c>
    </row>
    <row r="2401" spans="2:7">
      <c r="B2401" t="s">
        <v>1362</v>
      </c>
      <c r="C2401" t="s">
        <v>1363</v>
      </c>
      <c r="D2401" t="s">
        <v>1859</v>
      </c>
      <c r="E2401" t="e">
        <v>#NUM!</v>
      </c>
      <c r="F2401" t="e">
        <v>#NUM!</v>
      </c>
      <c r="G2401" t="s">
        <v>636</v>
      </c>
    </row>
    <row r="2402" spans="2:7">
      <c r="B2402" t="s">
        <v>1362</v>
      </c>
      <c r="C2402" t="s">
        <v>1363</v>
      </c>
      <c r="D2402" t="s">
        <v>1859</v>
      </c>
      <c r="E2402" t="e">
        <v>#NUM!</v>
      </c>
      <c r="F2402" t="e">
        <v>#NUM!</v>
      </c>
      <c r="G2402" t="s">
        <v>636</v>
      </c>
    </row>
    <row r="2403" spans="2:7">
      <c r="B2403" t="s">
        <v>1362</v>
      </c>
      <c r="C2403" t="s">
        <v>1363</v>
      </c>
      <c r="D2403" t="s">
        <v>1860</v>
      </c>
      <c r="E2403" t="e">
        <v>#NUM!</v>
      </c>
      <c r="F2403" t="e">
        <v>#NUM!</v>
      </c>
      <c r="G2403" t="s">
        <v>636</v>
      </c>
    </row>
    <row r="2404" spans="2:7">
      <c r="B2404" t="s">
        <v>1362</v>
      </c>
      <c r="C2404" t="s">
        <v>1363</v>
      </c>
      <c r="D2404" t="s">
        <v>1860</v>
      </c>
      <c r="E2404" t="e">
        <v>#NUM!</v>
      </c>
      <c r="F2404" t="e">
        <v>#NUM!</v>
      </c>
      <c r="G2404" t="s">
        <v>636</v>
      </c>
    </row>
    <row r="2405" spans="2:7">
      <c r="B2405" t="s">
        <v>1362</v>
      </c>
      <c r="C2405" t="s">
        <v>1363</v>
      </c>
      <c r="D2405" t="s">
        <v>1861</v>
      </c>
      <c r="E2405" t="e">
        <v>#NUM!</v>
      </c>
      <c r="F2405" t="e">
        <v>#NUM!</v>
      </c>
      <c r="G2405" t="s">
        <v>636</v>
      </c>
    </row>
    <row r="2406" spans="2:7">
      <c r="B2406" t="s">
        <v>1362</v>
      </c>
      <c r="C2406" t="s">
        <v>1363</v>
      </c>
      <c r="D2406" t="s">
        <v>1861</v>
      </c>
      <c r="E2406" t="e">
        <v>#NUM!</v>
      </c>
      <c r="F2406" t="e">
        <v>#NUM!</v>
      </c>
      <c r="G2406" t="s">
        <v>636</v>
      </c>
    </row>
    <row r="2407" spans="2:7">
      <c r="B2407" t="s">
        <v>1362</v>
      </c>
      <c r="C2407" t="s">
        <v>1486</v>
      </c>
      <c r="D2407" t="s">
        <v>1653</v>
      </c>
      <c r="E2407">
        <v>36.248918519999997</v>
      </c>
      <c r="F2407">
        <v>10</v>
      </c>
      <c r="G2407" t="s">
        <v>636</v>
      </c>
    </row>
    <row r="2408" spans="2:7">
      <c r="B2408" t="s">
        <v>1362</v>
      </c>
      <c r="C2408" t="s">
        <v>1486</v>
      </c>
      <c r="D2408" t="s">
        <v>1653</v>
      </c>
      <c r="E2408">
        <v>36.168037470000002</v>
      </c>
      <c r="F2408">
        <v>10</v>
      </c>
      <c r="G2408" t="s">
        <v>636</v>
      </c>
    </row>
    <row r="2409" spans="2:7">
      <c r="B2409" t="s">
        <v>1362</v>
      </c>
      <c r="C2409" t="s">
        <v>1486</v>
      </c>
      <c r="D2409" t="s">
        <v>1487</v>
      </c>
      <c r="E2409">
        <v>33.747546499999999</v>
      </c>
      <c r="F2409">
        <v>100</v>
      </c>
      <c r="G2409" t="s">
        <v>636</v>
      </c>
    </row>
    <row r="2410" spans="2:7">
      <c r="B2410" t="s">
        <v>1362</v>
      </c>
      <c r="C2410" t="s">
        <v>1486</v>
      </c>
      <c r="D2410" t="s">
        <v>1487</v>
      </c>
      <c r="E2410">
        <v>33.286140719999999</v>
      </c>
      <c r="F2410">
        <v>100</v>
      </c>
      <c r="G2410" t="s">
        <v>636</v>
      </c>
    </row>
    <row r="2411" spans="2:7">
      <c r="B2411" t="s">
        <v>1362</v>
      </c>
      <c r="C2411" t="s">
        <v>1486</v>
      </c>
      <c r="D2411" t="s">
        <v>1489</v>
      </c>
      <c r="E2411">
        <v>29.972349909999998</v>
      </c>
      <c r="F2411">
        <v>1000</v>
      </c>
      <c r="G2411" t="s">
        <v>636</v>
      </c>
    </row>
    <row r="2412" spans="2:7">
      <c r="B2412" t="s">
        <v>1362</v>
      </c>
      <c r="C2412" t="s">
        <v>1486</v>
      </c>
      <c r="D2412" t="s">
        <v>1489</v>
      </c>
      <c r="E2412">
        <v>29.798104210000002</v>
      </c>
      <c r="F2412">
        <v>1000</v>
      </c>
      <c r="G2412" t="s">
        <v>636</v>
      </c>
    </row>
    <row r="2413" spans="2:7">
      <c r="B2413" t="s">
        <v>1362</v>
      </c>
      <c r="C2413" t="s">
        <v>1486</v>
      </c>
      <c r="D2413" t="s">
        <v>1490</v>
      </c>
      <c r="E2413">
        <v>26.219667050000002</v>
      </c>
      <c r="F2413">
        <v>10000</v>
      </c>
      <c r="G2413" t="s">
        <v>636</v>
      </c>
    </row>
    <row r="2414" spans="2:7">
      <c r="B2414" t="s">
        <v>1362</v>
      </c>
      <c r="C2414" t="s">
        <v>1486</v>
      </c>
      <c r="D2414" t="s">
        <v>1490</v>
      </c>
      <c r="E2414">
        <v>26.03516261</v>
      </c>
      <c r="F2414">
        <v>10000</v>
      </c>
      <c r="G2414" t="s">
        <v>636</v>
      </c>
    </row>
    <row r="2415" spans="2:7">
      <c r="B2415" t="s">
        <v>1362</v>
      </c>
      <c r="C2415" t="s">
        <v>1486</v>
      </c>
      <c r="D2415" t="s">
        <v>1492</v>
      </c>
      <c r="E2415">
        <v>23.105486559999999</v>
      </c>
      <c r="F2415">
        <v>100000</v>
      </c>
      <c r="G2415" t="s">
        <v>636</v>
      </c>
    </row>
    <row r="2416" spans="2:7">
      <c r="B2416" t="s">
        <v>1362</v>
      </c>
      <c r="C2416" t="s">
        <v>1486</v>
      </c>
      <c r="D2416" t="s">
        <v>1492</v>
      </c>
      <c r="E2416">
        <v>22.854952390000001</v>
      </c>
      <c r="F2416">
        <v>100000</v>
      </c>
      <c r="G2416" t="s">
        <v>636</v>
      </c>
    </row>
    <row r="2417" spans="2:7">
      <c r="B2417" t="s">
        <v>1711</v>
      </c>
      <c r="C2417" t="s">
        <v>1363</v>
      </c>
      <c r="D2417" t="s">
        <v>1846</v>
      </c>
      <c r="E2417" t="e">
        <v>#NUM!</v>
      </c>
      <c r="F2417" t="e">
        <v>#NUM!</v>
      </c>
      <c r="G2417" t="s">
        <v>620</v>
      </c>
    </row>
    <row r="2418" spans="2:7">
      <c r="B2418" t="s">
        <v>1711</v>
      </c>
      <c r="C2418" t="s">
        <v>1363</v>
      </c>
      <c r="D2418" t="s">
        <v>1846</v>
      </c>
      <c r="E2418">
        <v>37.043739049999999</v>
      </c>
      <c r="F2418" t="e">
        <v>#NUM!</v>
      </c>
      <c r="G2418" t="s">
        <v>620</v>
      </c>
    </row>
    <row r="2419" spans="2:7">
      <c r="B2419" t="s">
        <v>1362</v>
      </c>
      <c r="C2419" t="s">
        <v>1363</v>
      </c>
      <c r="D2419" t="s">
        <v>1846</v>
      </c>
      <c r="E2419" t="e">
        <v>#NUM!</v>
      </c>
      <c r="F2419" t="e">
        <v>#NUM!</v>
      </c>
      <c r="G2419" t="s">
        <v>620</v>
      </c>
    </row>
    <row r="2420" spans="2:7">
      <c r="B2420" t="s">
        <v>1362</v>
      </c>
      <c r="C2420" t="s">
        <v>1363</v>
      </c>
      <c r="D2420" t="s">
        <v>1846</v>
      </c>
      <c r="E2420" t="e">
        <v>#NUM!</v>
      </c>
      <c r="F2420" t="e">
        <v>#NUM!</v>
      </c>
      <c r="G2420" t="s">
        <v>620</v>
      </c>
    </row>
    <row r="2421" spans="2:7">
      <c r="B2421" t="s">
        <v>1362</v>
      </c>
      <c r="C2421" t="s">
        <v>1486</v>
      </c>
      <c r="D2421" t="s">
        <v>1653</v>
      </c>
      <c r="E2421">
        <v>37.899648089999999</v>
      </c>
      <c r="F2421">
        <v>10</v>
      </c>
      <c r="G2421" t="s">
        <v>620</v>
      </c>
    </row>
    <row r="2422" spans="2:7">
      <c r="B2422" t="s">
        <v>1362</v>
      </c>
      <c r="C2422" t="s">
        <v>1486</v>
      </c>
      <c r="D2422" t="s">
        <v>1653</v>
      </c>
      <c r="E2422">
        <v>37.32604268</v>
      </c>
      <c r="F2422">
        <v>10</v>
      </c>
      <c r="G2422" t="s">
        <v>620</v>
      </c>
    </row>
    <row r="2423" spans="2:7">
      <c r="B2423" t="s">
        <v>1362</v>
      </c>
      <c r="C2423" t="s">
        <v>1486</v>
      </c>
      <c r="D2423" t="s">
        <v>1487</v>
      </c>
      <c r="E2423">
        <v>32.111666509999999</v>
      </c>
      <c r="F2423">
        <v>100</v>
      </c>
      <c r="G2423" t="s">
        <v>620</v>
      </c>
    </row>
    <row r="2424" spans="2:7">
      <c r="B2424" t="s">
        <v>1362</v>
      </c>
      <c r="C2424" t="s">
        <v>1486</v>
      </c>
      <c r="D2424" t="s">
        <v>1487</v>
      </c>
      <c r="E2424">
        <v>32.657022060000003</v>
      </c>
      <c r="F2424">
        <v>100</v>
      </c>
      <c r="G2424" t="s">
        <v>620</v>
      </c>
    </row>
    <row r="2425" spans="2:7">
      <c r="B2425" t="s">
        <v>1362</v>
      </c>
      <c r="C2425" t="s">
        <v>1486</v>
      </c>
      <c r="D2425" t="s">
        <v>1489</v>
      </c>
      <c r="E2425">
        <v>27.987175229999998</v>
      </c>
      <c r="F2425">
        <v>1000</v>
      </c>
      <c r="G2425" t="s">
        <v>620</v>
      </c>
    </row>
    <row r="2426" spans="2:7">
      <c r="B2426" t="s">
        <v>1362</v>
      </c>
      <c r="C2426" t="s">
        <v>1486</v>
      </c>
      <c r="D2426" t="s">
        <v>1489</v>
      </c>
      <c r="E2426">
        <v>27.84290047</v>
      </c>
      <c r="F2426">
        <v>1000</v>
      </c>
      <c r="G2426" t="s">
        <v>620</v>
      </c>
    </row>
    <row r="2427" spans="2:7">
      <c r="B2427" t="s">
        <v>1362</v>
      </c>
      <c r="C2427" t="s">
        <v>1486</v>
      </c>
      <c r="D2427" t="s">
        <v>1490</v>
      </c>
      <c r="E2427">
        <v>25.010965970000001</v>
      </c>
      <c r="F2427">
        <v>10000</v>
      </c>
      <c r="G2427" t="s">
        <v>620</v>
      </c>
    </row>
    <row r="2428" spans="2:7">
      <c r="B2428" t="s">
        <v>1362</v>
      </c>
      <c r="C2428" t="s">
        <v>1486</v>
      </c>
      <c r="D2428" t="s">
        <v>1490</v>
      </c>
      <c r="E2428">
        <v>25.164214650000002</v>
      </c>
      <c r="F2428">
        <v>10000</v>
      </c>
      <c r="G2428" t="s">
        <v>620</v>
      </c>
    </row>
    <row r="2429" spans="2:7">
      <c r="B2429" t="s">
        <v>1362</v>
      </c>
      <c r="C2429" t="s">
        <v>1486</v>
      </c>
      <c r="D2429" t="s">
        <v>1492</v>
      </c>
      <c r="E2429">
        <v>21.747122260000001</v>
      </c>
      <c r="F2429">
        <v>100000</v>
      </c>
      <c r="G2429" t="s">
        <v>620</v>
      </c>
    </row>
    <row r="2430" spans="2:7">
      <c r="B2430" t="s">
        <v>1362</v>
      </c>
      <c r="C2430" t="s">
        <v>1486</v>
      </c>
      <c r="D2430" t="s">
        <v>1492</v>
      </c>
      <c r="E2430">
        <v>21.911340320000001</v>
      </c>
      <c r="F2430">
        <v>100000</v>
      </c>
      <c r="G2430" t="s">
        <v>620</v>
      </c>
    </row>
    <row r="2431" spans="2:7">
      <c r="B2431" t="s">
        <v>1711</v>
      </c>
      <c r="C2431" t="s">
        <v>1363</v>
      </c>
      <c r="D2431" t="s">
        <v>1848</v>
      </c>
      <c r="E2431" t="e">
        <v>#NUM!</v>
      </c>
      <c r="F2431" t="e">
        <v>#NUM!</v>
      </c>
      <c r="G2431" t="s">
        <v>628</v>
      </c>
    </row>
    <row r="2432" spans="2:7">
      <c r="B2432" t="s">
        <v>1711</v>
      </c>
      <c r="C2432" t="s">
        <v>1363</v>
      </c>
      <c r="D2432" t="s">
        <v>1848</v>
      </c>
      <c r="E2432" t="e">
        <v>#NUM!</v>
      </c>
      <c r="F2432" t="e">
        <v>#NUM!</v>
      </c>
      <c r="G2432" t="s">
        <v>628</v>
      </c>
    </row>
    <row r="2433" spans="2:7">
      <c r="B2433" t="s">
        <v>1362</v>
      </c>
      <c r="C2433" t="s">
        <v>1363</v>
      </c>
      <c r="D2433" t="s">
        <v>1848</v>
      </c>
      <c r="E2433" t="e">
        <v>#NUM!</v>
      </c>
      <c r="F2433" t="e">
        <v>#NUM!</v>
      </c>
      <c r="G2433" t="s">
        <v>628</v>
      </c>
    </row>
    <row r="2434" spans="2:7">
      <c r="B2434" t="s">
        <v>1362</v>
      </c>
      <c r="C2434" t="s">
        <v>1363</v>
      </c>
      <c r="D2434" t="s">
        <v>1848</v>
      </c>
      <c r="E2434" t="e">
        <v>#NUM!</v>
      </c>
      <c r="F2434" t="e">
        <v>#NUM!</v>
      </c>
      <c r="G2434" t="s">
        <v>628</v>
      </c>
    </row>
    <row r="2435" spans="2:7">
      <c r="B2435" t="s">
        <v>1362</v>
      </c>
      <c r="C2435" t="s">
        <v>1371</v>
      </c>
      <c r="D2435" t="s">
        <v>1708</v>
      </c>
      <c r="E2435">
        <v>23.428144369999998</v>
      </c>
      <c r="F2435" t="e">
        <v>#NUM!</v>
      </c>
      <c r="G2435" t="s">
        <v>628</v>
      </c>
    </row>
    <row r="2436" spans="2:7">
      <c r="B2436" t="s">
        <v>1362</v>
      </c>
      <c r="C2436" t="s">
        <v>1371</v>
      </c>
      <c r="D2436" t="s">
        <v>1708</v>
      </c>
      <c r="E2436">
        <v>23.410523609999998</v>
      </c>
      <c r="F2436" t="e">
        <v>#NUM!</v>
      </c>
      <c r="G2436" t="s">
        <v>628</v>
      </c>
    </row>
    <row r="2437" spans="2:7">
      <c r="B2437" t="s">
        <v>1711</v>
      </c>
      <c r="C2437" t="s">
        <v>1363</v>
      </c>
      <c r="D2437" t="s">
        <v>1848</v>
      </c>
      <c r="E2437" t="e">
        <v>#NUM!</v>
      </c>
      <c r="F2437" t="e">
        <v>#NUM!</v>
      </c>
      <c r="G2437" t="s">
        <v>660</v>
      </c>
    </row>
    <row r="2438" spans="2:7">
      <c r="B2438" t="s">
        <v>1711</v>
      </c>
      <c r="C2438" t="s">
        <v>1363</v>
      </c>
      <c r="D2438" t="s">
        <v>1848</v>
      </c>
      <c r="E2438" t="e">
        <v>#NUM!</v>
      </c>
      <c r="F2438" t="e">
        <v>#NUM!</v>
      </c>
      <c r="G2438" t="s">
        <v>660</v>
      </c>
    </row>
    <row r="2439" spans="2:7">
      <c r="B2439" t="s">
        <v>1362</v>
      </c>
      <c r="C2439" t="s">
        <v>1363</v>
      </c>
      <c r="D2439" t="s">
        <v>1848</v>
      </c>
      <c r="E2439" t="e">
        <v>#NUM!</v>
      </c>
      <c r="F2439" t="e">
        <v>#NUM!</v>
      </c>
      <c r="G2439" t="s">
        <v>660</v>
      </c>
    </row>
    <row r="2440" spans="2:7">
      <c r="B2440" t="s">
        <v>1362</v>
      </c>
      <c r="C2440" t="s">
        <v>1363</v>
      </c>
      <c r="D2440" t="s">
        <v>1848</v>
      </c>
      <c r="E2440" t="e">
        <v>#NUM!</v>
      </c>
      <c r="F2440" t="e">
        <v>#NUM!</v>
      </c>
      <c r="G2440" t="s">
        <v>660</v>
      </c>
    </row>
    <row r="2441" spans="2:7">
      <c r="B2441" t="s">
        <v>1362</v>
      </c>
      <c r="C2441" t="s">
        <v>1486</v>
      </c>
      <c r="D2441" t="s">
        <v>1653</v>
      </c>
      <c r="E2441">
        <v>36.413061020000001</v>
      </c>
      <c r="F2441">
        <v>10</v>
      </c>
      <c r="G2441" t="s">
        <v>660</v>
      </c>
    </row>
    <row r="2442" spans="2:7">
      <c r="B2442" t="s">
        <v>1362</v>
      </c>
      <c r="C2442" t="s">
        <v>1486</v>
      </c>
      <c r="D2442" t="s">
        <v>1653</v>
      </c>
      <c r="E2442">
        <v>36.94356337</v>
      </c>
      <c r="F2442">
        <v>10</v>
      </c>
      <c r="G2442" t="s">
        <v>660</v>
      </c>
    </row>
    <row r="2443" spans="2:7">
      <c r="B2443" t="s">
        <v>1362</v>
      </c>
      <c r="C2443" t="s">
        <v>1486</v>
      </c>
      <c r="D2443" t="s">
        <v>1487</v>
      </c>
      <c r="E2443">
        <v>37.659704560000002</v>
      </c>
      <c r="F2443">
        <v>100</v>
      </c>
      <c r="G2443" t="s">
        <v>660</v>
      </c>
    </row>
    <row r="2444" spans="2:7">
      <c r="B2444" t="s">
        <v>1362</v>
      </c>
      <c r="C2444" t="s">
        <v>1486</v>
      </c>
      <c r="D2444" t="s">
        <v>1487</v>
      </c>
      <c r="E2444">
        <v>36.759379940000002</v>
      </c>
      <c r="F2444">
        <v>100</v>
      </c>
      <c r="G2444" t="s">
        <v>660</v>
      </c>
    </row>
    <row r="2445" spans="2:7">
      <c r="B2445" t="s">
        <v>1362</v>
      </c>
      <c r="C2445" t="s">
        <v>1486</v>
      </c>
      <c r="D2445" t="s">
        <v>1489</v>
      </c>
      <c r="E2445">
        <v>30.207555840000001</v>
      </c>
      <c r="F2445">
        <v>1000</v>
      </c>
      <c r="G2445" t="s">
        <v>660</v>
      </c>
    </row>
    <row r="2446" spans="2:7">
      <c r="B2446" t="s">
        <v>1362</v>
      </c>
      <c r="C2446" t="s">
        <v>1486</v>
      </c>
      <c r="D2446" t="s">
        <v>1489</v>
      </c>
      <c r="E2446">
        <v>30.366349710000001</v>
      </c>
      <c r="F2446">
        <v>1000</v>
      </c>
      <c r="G2446" t="s">
        <v>660</v>
      </c>
    </row>
    <row r="2447" spans="2:7">
      <c r="B2447" t="s">
        <v>1362</v>
      </c>
      <c r="C2447" t="s">
        <v>1486</v>
      </c>
      <c r="D2447" t="s">
        <v>1490</v>
      </c>
      <c r="E2447">
        <v>26.160554430000001</v>
      </c>
      <c r="F2447">
        <v>10000</v>
      </c>
      <c r="G2447" t="s">
        <v>660</v>
      </c>
    </row>
    <row r="2448" spans="2:7">
      <c r="B2448" t="s">
        <v>1362</v>
      </c>
      <c r="C2448" t="s">
        <v>1486</v>
      </c>
      <c r="D2448" t="s">
        <v>1490</v>
      </c>
      <c r="E2448">
        <v>26.12576572</v>
      </c>
      <c r="F2448">
        <v>10000</v>
      </c>
      <c r="G2448" t="s">
        <v>660</v>
      </c>
    </row>
    <row r="2449" spans="2:7">
      <c r="B2449" t="s">
        <v>1362</v>
      </c>
      <c r="C2449" t="s">
        <v>1486</v>
      </c>
      <c r="D2449" t="s">
        <v>1492</v>
      </c>
      <c r="E2449">
        <v>23.078653859999999</v>
      </c>
      <c r="F2449">
        <v>100000</v>
      </c>
      <c r="G2449" t="s">
        <v>660</v>
      </c>
    </row>
    <row r="2450" spans="2:7">
      <c r="B2450" t="s">
        <v>1362</v>
      </c>
      <c r="C2450" t="s">
        <v>1486</v>
      </c>
      <c r="D2450" t="s">
        <v>1492</v>
      </c>
      <c r="E2450">
        <v>23.098564150000001</v>
      </c>
      <c r="F2450">
        <v>100000</v>
      </c>
      <c r="G2450" t="s">
        <v>660</v>
      </c>
    </row>
    <row r="2451" spans="2:7">
      <c r="B2451" t="s">
        <v>1711</v>
      </c>
      <c r="C2451" t="s">
        <v>1720</v>
      </c>
      <c r="D2451" t="s">
        <v>1862</v>
      </c>
      <c r="E2451" t="e">
        <v>#NUM!</v>
      </c>
      <c r="F2451" t="e">
        <v>#NUM!</v>
      </c>
      <c r="G2451" t="s">
        <v>697</v>
      </c>
    </row>
    <row r="2452" spans="2:7">
      <c r="B2452" t="s">
        <v>1711</v>
      </c>
      <c r="C2452" t="s">
        <v>1720</v>
      </c>
      <c r="D2452" t="s">
        <v>1862</v>
      </c>
      <c r="E2452" t="e">
        <v>#NUM!</v>
      </c>
      <c r="F2452" t="e">
        <v>#NUM!</v>
      </c>
      <c r="G2452" t="s">
        <v>697</v>
      </c>
    </row>
    <row r="2453" spans="2:7">
      <c r="B2453" t="s">
        <v>1362</v>
      </c>
      <c r="C2453" t="s">
        <v>1720</v>
      </c>
      <c r="D2453" t="s">
        <v>1862</v>
      </c>
      <c r="E2453" t="e">
        <v>#NUM!</v>
      </c>
      <c r="F2453" t="e">
        <v>#NUM!</v>
      </c>
      <c r="G2453" t="s">
        <v>697</v>
      </c>
    </row>
    <row r="2454" spans="2:7">
      <c r="B2454" t="s">
        <v>1362</v>
      </c>
      <c r="C2454" t="s">
        <v>1720</v>
      </c>
      <c r="D2454" t="s">
        <v>1862</v>
      </c>
      <c r="E2454" t="e">
        <v>#NUM!</v>
      </c>
      <c r="F2454" t="e">
        <v>#NUM!</v>
      </c>
      <c r="G2454" t="s">
        <v>697</v>
      </c>
    </row>
    <row r="2455" spans="2:7">
      <c r="B2455" t="s">
        <v>1711</v>
      </c>
      <c r="C2455" t="s">
        <v>1363</v>
      </c>
      <c r="D2455" t="s">
        <v>1863</v>
      </c>
      <c r="E2455">
        <v>4.0541325029999999</v>
      </c>
      <c r="F2455">
        <v>30.41250294</v>
      </c>
      <c r="G2455" t="s">
        <v>674</v>
      </c>
    </row>
    <row r="2456" spans="2:7">
      <c r="B2456" t="s">
        <v>1711</v>
      </c>
      <c r="C2456" t="s">
        <v>1363</v>
      </c>
      <c r="D2456" t="s">
        <v>1863</v>
      </c>
      <c r="E2456" t="e">
        <v>#NUM!</v>
      </c>
      <c r="F2456" t="e">
        <v>#NUM!</v>
      </c>
      <c r="G2456" t="s">
        <v>674</v>
      </c>
    </row>
    <row r="2457" spans="2:7">
      <c r="B2457" t="s">
        <v>1711</v>
      </c>
      <c r="C2457" t="s">
        <v>1363</v>
      </c>
      <c r="D2457" t="s">
        <v>1864</v>
      </c>
      <c r="E2457">
        <v>3.8655478680000002</v>
      </c>
      <c r="F2457">
        <v>24.690462929999999</v>
      </c>
      <c r="G2457" t="s">
        <v>674</v>
      </c>
    </row>
    <row r="2458" spans="2:7">
      <c r="B2458" t="s">
        <v>1711</v>
      </c>
      <c r="C2458" t="s">
        <v>1363</v>
      </c>
      <c r="D2458" t="s">
        <v>1864</v>
      </c>
      <c r="E2458">
        <v>4.4006404269999999</v>
      </c>
      <c r="F2458">
        <v>44.604656980000001</v>
      </c>
      <c r="G2458" t="s">
        <v>674</v>
      </c>
    </row>
    <row r="2459" spans="2:7">
      <c r="B2459" t="s">
        <v>1362</v>
      </c>
      <c r="C2459" t="s">
        <v>1363</v>
      </c>
      <c r="D2459" t="s">
        <v>1863</v>
      </c>
      <c r="E2459" t="e">
        <v>#NUM!</v>
      </c>
      <c r="F2459" t="e">
        <v>#NUM!</v>
      </c>
      <c r="G2459" t="s">
        <v>674</v>
      </c>
    </row>
    <row r="2460" spans="2:7">
      <c r="B2460" t="s">
        <v>1362</v>
      </c>
      <c r="C2460" t="s">
        <v>1363</v>
      </c>
      <c r="D2460" t="s">
        <v>1863</v>
      </c>
      <c r="E2460" t="e">
        <v>#NUM!</v>
      </c>
      <c r="F2460" t="e">
        <v>#NUM!</v>
      </c>
      <c r="G2460" t="s">
        <v>674</v>
      </c>
    </row>
    <row r="2461" spans="2:7">
      <c r="B2461" t="s">
        <v>1362</v>
      </c>
      <c r="C2461" t="s">
        <v>1363</v>
      </c>
      <c r="D2461" t="s">
        <v>1864</v>
      </c>
      <c r="E2461" t="e">
        <v>#NUM!</v>
      </c>
      <c r="F2461" t="e">
        <v>#NUM!</v>
      </c>
      <c r="G2461" t="s">
        <v>674</v>
      </c>
    </row>
    <row r="2462" spans="2:7">
      <c r="B2462" t="s">
        <v>1362</v>
      </c>
      <c r="C2462" t="s">
        <v>1363</v>
      </c>
      <c r="D2462" t="s">
        <v>1864</v>
      </c>
      <c r="E2462" t="e">
        <v>#NUM!</v>
      </c>
      <c r="F2462" t="e">
        <v>#NUM!</v>
      </c>
      <c r="G2462" t="s">
        <v>674</v>
      </c>
    </row>
    <row r="2463" spans="2:7">
      <c r="B2463" t="s">
        <v>1362</v>
      </c>
      <c r="C2463" t="s">
        <v>1486</v>
      </c>
      <c r="D2463" t="s">
        <v>1653</v>
      </c>
      <c r="E2463">
        <v>34.877497060000003</v>
      </c>
      <c r="F2463">
        <v>10</v>
      </c>
      <c r="G2463" t="s">
        <v>674</v>
      </c>
    </row>
    <row r="2464" spans="2:7">
      <c r="B2464" t="s">
        <v>1362</v>
      </c>
      <c r="C2464" t="s">
        <v>1486</v>
      </c>
      <c r="D2464" t="s">
        <v>1653</v>
      </c>
      <c r="E2464">
        <v>35.498928210000003</v>
      </c>
      <c r="F2464">
        <v>10</v>
      </c>
      <c r="G2464" t="s">
        <v>674</v>
      </c>
    </row>
    <row r="2465" spans="2:7">
      <c r="B2465" t="s">
        <v>1362</v>
      </c>
      <c r="C2465" t="s">
        <v>1486</v>
      </c>
      <c r="D2465" t="s">
        <v>1487</v>
      </c>
      <c r="E2465">
        <v>32.173025379999999</v>
      </c>
      <c r="F2465">
        <v>100</v>
      </c>
      <c r="G2465" t="s">
        <v>674</v>
      </c>
    </row>
    <row r="2466" spans="2:7">
      <c r="B2466" t="s">
        <v>1362</v>
      </c>
      <c r="C2466" t="s">
        <v>1486</v>
      </c>
      <c r="D2466" t="s">
        <v>1487</v>
      </c>
      <c r="E2466">
        <v>32.008624679999997</v>
      </c>
      <c r="F2466">
        <v>100</v>
      </c>
      <c r="G2466" t="s">
        <v>674</v>
      </c>
    </row>
    <row r="2467" spans="2:7">
      <c r="B2467" t="s">
        <v>1362</v>
      </c>
      <c r="C2467" t="s">
        <v>1486</v>
      </c>
      <c r="D2467" t="s">
        <v>1489</v>
      </c>
      <c r="E2467">
        <v>28.95339418</v>
      </c>
      <c r="F2467">
        <v>1000</v>
      </c>
      <c r="G2467" t="s">
        <v>674</v>
      </c>
    </row>
    <row r="2468" spans="2:7">
      <c r="B2468" t="s">
        <v>1362</v>
      </c>
      <c r="C2468" t="s">
        <v>1486</v>
      </c>
      <c r="D2468" t="s">
        <v>1489</v>
      </c>
      <c r="E2468">
        <v>29.056090650000002</v>
      </c>
      <c r="F2468">
        <v>1000</v>
      </c>
      <c r="G2468" t="s">
        <v>674</v>
      </c>
    </row>
    <row r="2469" spans="2:7">
      <c r="B2469" t="s">
        <v>1362</v>
      </c>
      <c r="C2469" t="s">
        <v>1486</v>
      </c>
      <c r="D2469" t="s">
        <v>1490</v>
      </c>
      <c r="E2469">
        <v>25.1031111</v>
      </c>
      <c r="F2469">
        <v>10000</v>
      </c>
      <c r="G2469" t="s">
        <v>674</v>
      </c>
    </row>
    <row r="2470" spans="2:7">
      <c r="B2470" t="s">
        <v>1362</v>
      </c>
      <c r="C2470" t="s">
        <v>1486</v>
      </c>
      <c r="D2470" t="s">
        <v>1490</v>
      </c>
      <c r="E2470">
        <v>25.054346410000001</v>
      </c>
      <c r="F2470">
        <v>10000</v>
      </c>
      <c r="G2470" t="s">
        <v>674</v>
      </c>
    </row>
    <row r="2471" spans="2:7">
      <c r="B2471" t="s">
        <v>1362</v>
      </c>
      <c r="C2471" t="s">
        <v>1486</v>
      </c>
      <c r="D2471" t="s">
        <v>1492</v>
      </c>
      <c r="E2471">
        <v>22.099714899999999</v>
      </c>
      <c r="F2471">
        <v>100000</v>
      </c>
      <c r="G2471" t="s">
        <v>674</v>
      </c>
    </row>
    <row r="2472" spans="2:7">
      <c r="B2472" t="s">
        <v>1362</v>
      </c>
      <c r="C2472" t="s">
        <v>1486</v>
      </c>
      <c r="D2472" t="s">
        <v>1492</v>
      </c>
      <c r="E2472">
        <v>22.044174179999999</v>
      </c>
      <c r="F2472">
        <v>100000</v>
      </c>
      <c r="G2472" t="s">
        <v>674</v>
      </c>
    </row>
    <row r="2473" spans="2:7">
      <c r="B2473" t="s">
        <v>1711</v>
      </c>
      <c r="C2473" t="s">
        <v>1363</v>
      </c>
      <c r="D2473" t="s">
        <v>1846</v>
      </c>
      <c r="E2473" t="e">
        <v>#NUM!</v>
      </c>
      <c r="F2473" t="e">
        <v>#NUM!</v>
      </c>
      <c r="G2473" t="s">
        <v>664</v>
      </c>
    </row>
    <row r="2474" spans="2:7">
      <c r="B2474" t="s">
        <v>1711</v>
      </c>
      <c r="C2474" t="s">
        <v>1363</v>
      </c>
      <c r="D2474" t="s">
        <v>1846</v>
      </c>
      <c r="E2474" t="e">
        <v>#NUM!</v>
      </c>
      <c r="F2474" t="e">
        <v>#NUM!</v>
      </c>
      <c r="G2474" t="s">
        <v>664</v>
      </c>
    </row>
    <row r="2475" spans="2:7">
      <c r="B2475" t="s">
        <v>1711</v>
      </c>
      <c r="C2475" t="s">
        <v>1363</v>
      </c>
      <c r="D2475" t="s">
        <v>1865</v>
      </c>
      <c r="E2475" t="e">
        <v>#NUM!</v>
      </c>
      <c r="F2475" t="e">
        <v>#NUM!</v>
      </c>
      <c r="G2475" t="s">
        <v>664</v>
      </c>
    </row>
    <row r="2476" spans="2:7">
      <c r="B2476" t="s">
        <v>1711</v>
      </c>
      <c r="C2476" t="s">
        <v>1363</v>
      </c>
      <c r="D2476" t="s">
        <v>1865</v>
      </c>
      <c r="E2476" t="e">
        <v>#NUM!</v>
      </c>
      <c r="F2476" t="e">
        <v>#NUM!</v>
      </c>
      <c r="G2476" t="s">
        <v>664</v>
      </c>
    </row>
    <row r="2477" spans="2:7">
      <c r="B2477" t="s">
        <v>1711</v>
      </c>
      <c r="C2477" t="s">
        <v>1363</v>
      </c>
      <c r="D2477" t="s">
        <v>1866</v>
      </c>
      <c r="E2477" t="e">
        <v>#NUM!</v>
      </c>
      <c r="F2477" t="e">
        <v>#NUM!</v>
      </c>
      <c r="G2477" t="s">
        <v>664</v>
      </c>
    </row>
    <row r="2478" spans="2:7">
      <c r="B2478" t="s">
        <v>1711</v>
      </c>
      <c r="C2478" t="s">
        <v>1363</v>
      </c>
      <c r="D2478" t="s">
        <v>1866</v>
      </c>
      <c r="E2478" t="e">
        <v>#NUM!</v>
      </c>
      <c r="F2478" t="e">
        <v>#NUM!</v>
      </c>
      <c r="G2478" t="s">
        <v>664</v>
      </c>
    </row>
    <row r="2479" spans="2:7">
      <c r="B2479" t="s">
        <v>1711</v>
      </c>
      <c r="C2479" t="s">
        <v>1363</v>
      </c>
      <c r="D2479" t="s">
        <v>1867</v>
      </c>
      <c r="E2479" t="e">
        <v>#NUM!</v>
      </c>
      <c r="F2479" t="e">
        <v>#NUM!</v>
      </c>
      <c r="G2479" t="s">
        <v>664</v>
      </c>
    </row>
    <row r="2480" spans="2:7">
      <c r="B2480" t="s">
        <v>1711</v>
      </c>
      <c r="C2480" t="s">
        <v>1363</v>
      </c>
      <c r="D2480" t="s">
        <v>1867</v>
      </c>
      <c r="E2480" t="e">
        <v>#NUM!</v>
      </c>
      <c r="F2480" t="e">
        <v>#NUM!</v>
      </c>
      <c r="G2480" t="s">
        <v>664</v>
      </c>
    </row>
    <row r="2481" spans="2:7">
      <c r="B2481" t="s">
        <v>1362</v>
      </c>
      <c r="C2481" t="s">
        <v>1363</v>
      </c>
      <c r="D2481" t="s">
        <v>1846</v>
      </c>
      <c r="E2481" t="e">
        <v>#NUM!</v>
      </c>
      <c r="F2481" t="e">
        <v>#NUM!</v>
      </c>
      <c r="G2481" t="s">
        <v>664</v>
      </c>
    </row>
    <row r="2482" spans="2:7">
      <c r="B2482" t="s">
        <v>1362</v>
      </c>
      <c r="C2482" t="s">
        <v>1363</v>
      </c>
      <c r="D2482" t="s">
        <v>1846</v>
      </c>
      <c r="E2482" t="e">
        <v>#NUM!</v>
      </c>
      <c r="F2482" t="e">
        <v>#NUM!</v>
      </c>
      <c r="G2482" t="s">
        <v>664</v>
      </c>
    </row>
    <row r="2483" spans="2:7">
      <c r="B2483" t="s">
        <v>1362</v>
      </c>
      <c r="C2483" t="s">
        <v>1363</v>
      </c>
      <c r="D2483" t="s">
        <v>1865</v>
      </c>
      <c r="E2483" t="e">
        <v>#NUM!</v>
      </c>
      <c r="F2483" t="e">
        <v>#NUM!</v>
      </c>
      <c r="G2483" t="s">
        <v>664</v>
      </c>
    </row>
    <row r="2484" spans="2:7">
      <c r="B2484" t="s">
        <v>1362</v>
      </c>
      <c r="C2484" t="s">
        <v>1363</v>
      </c>
      <c r="D2484" t="s">
        <v>1865</v>
      </c>
      <c r="E2484" t="e">
        <v>#NUM!</v>
      </c>
      <c r="F2484" t="e">
        <v>#NUM!</v>
      </c>
      <c r="G2484" t="s">
        <v>664</v>
      </c>
    </row>
    <row r="2485" spans="2:7">
      <c r="B2485" t="s">
        <v>1362</v>
      </c>
      <c r="C2485" t="s">
        <v>1363</v>
      </c>
      <c r="D2485" t="s">
        <v>1866</v>
      </c>
      <c r="E2485" t="e">
        <v>#NUM!</v>
      </c>
      <c r="F2485" t="e">
        <v>#NUM!</v>
      </c>
      <c r="G2485" t="s">
        <v>664</v>
      </c>
    </row>
    <row r="2486" spans="2:7">
      <c r="B2486" t="s">
        <v>1362</v>
      </c>
      <c r="C2486" t="s">
        <v>1363</v>
      </c>
      <c r="D2486" t="s">
        <v>1866</v>
      </c>
      <c r="E2486" t="e">
        <v>#NUM!</v>
      </c>
      <c r="F2486" t="e">
        <v>#NUM!</v>
      </c>
      <c r="G2486" t="s">
        <v>664</v>
      </c>
    </row>
    <row r="2487" spans="2:7">
      <c r="B2487" t="s">
        <v>1362</v>
      </c>
      <c r="C2487" t="s">
        <v>1363</v>
      </c>
      <c r="D2487" t="s">
        <v>1867</v>
      </c>
      <c r="E2487" t="e">
        <v>#NUM!</v>
      </c>
      <c r="F2487" t="e">
        <v>#NUM!</v>
      </c>
      <c r="G2487" t="s">
        <v>664</v>
      </c>
    </row>
    <row r="2488" spans="2:7">
      <c r="B2488" t="s">
        <v>1362</v>
      </c>
      <c r="C2488" t="s">
        <v>1363</v>
      </c>
      <c r="D2488" t="s">
        <v>1867</v>
      </c>
      <c r="E2488" t="e">
        <v>#NUM!</v>
      </c>
      <c r="F2488" t="e">
        <v>#NUM!</v>
      </c>
      <c r="G2488" t="s">
        <v>664</v>
      </c>
    </row>
    <row r="2489" spans="2:7">
      <c r="B2489" t="s">
        <v>1362</v>
      </c>
      <c r="C2489" t="s">
        <v>1486</v>
      </c>
      <c r="D2489" t="s">
        <v>1653</v>
      </c>
      <c r="E2489">
        <v>37.865146959999997</v>
      </c>
      <c r="F2489">
        <v>10</v>
      </c>
      <c r="G2489" t="s">
        <v>664</v>
      </c>
    </row>
    <row r="2490" spans="2:7">
      <c r="B2490" t="s">
        <v>1362</v>
      </c>
      <c r="C2490" t="s">
        <v>1486</v>
      </c>
      <c r="D2490" t="s">
        <v>1653</v>
      </c>
      <c r="E2490" t="e">
        <v>#NUM!</v>
      </c>
      <c r="F2490">
        <v>10</v>
      </c>
      <c r="G2490" t="s">
        <v>664</v>
      </c>
    </row>
    <row r="2491" spans="2:7">
      <c r="B2491" t="s">
        <v>1362</v>
      </c>
      <c r="C2491" t="s">
        <v>1486</v>
      </c>
      <c r="D2491" t="s">
        <v>1487</v>
      </c>
      <c r="E2491">
        <v>32.285034449999998</v>
      </c>
      <c r="F2491">
        <v>100</v>
      </c>
      <c r="G2491" t="s">
        <v>664</v>
      </c>
    </row>
    <row r="2492" spans="2:7">
      <c r="B2492" t="s">
        <v>1362</v>
      </c>
      <c r="C2492" t="s">
        <v>1486</v>
      </c>
      <c r="D2492" t="s">
        <v>1487</v>
      </c>
      <c r="E2492">
        <v>32.158179259999997</v>
      </c>
      <c r="F2492">
        <v>100</v>
      </c>
      <c r="G2492" t="s">
        <v>664</v>
      </c>
    </row>
    <row r="2493" spans="2:7">
      <c r="B2493" t="s">
        <v>1362</v>
      </c>
      <c r="C2493" t="s">
        <v>1486</v>
      </c>
      <c r="D2493" t="s">
        <v>1489</v>
      </c>
      <c r="E2493">
        <v>28.943975519999999</v>
      </c>
      <c r="F2493">
        <v>1000</v>
      </c>
      <c r="G2493" t="s">
        <v>664</v>
      </c>
    </row>
    <row r="2494" spans="2:7">
      <c r="B2494" t="s">
        <v>1362</v>
      </c>
      <c r="C2494" t="s">
        <v>1486</v>
      </c>
      <c r="D2494" t="s">
        <v>1489</v>
      </c>
      <c r="E2494">
        <v>28.812637429999999</v>
      </c>
      <c r="F2494">
        <v>1000</v>
      </c>
      <c r="G2494" t="s">
        <v>664</v>
      </c>
    </row>
    <row r="2495" spans="2:7">
      <c r="B2495" t="s">
        <v>1362</v>
      </c>
      <c r="C2495" t="s">
        <v>1486</v>
      </c>
      <c r="D2495" t="s">
        <v>1490</v>
      </c>
      <c r="E2495">
        <v>27.530122729999999</v>
      </c>
      <c r="F2495">
        <v>10000</v>
      </c>
      <c r="G2495" t="s">
        <v>664</v>
      </c>
    </row>
    <row r="2496" spans="2:7">
      <c r="B2496" t="s">
        <v>1362</v>
      </c>
      <c r="C2496" t="s">
        <v>1486</v>
      </c>
      <c r="D2496" t="s">
        <v>1490</v>
      </c>
      <c r="E2496">
        <v>27.699360039999998</v>
      </c>
      <c r="F2496">
        <v>10000</v>
      </c>
      <c r="G2496" t="s">
        <v>664</v>
      </c>
    </row>
    <row r="2497" spans="2:7">
      <c r="B2497" t="s">
        <v>1362</v>
      </c>
      <c r="C2497" t="s">
        <v>1486</v>
      </c>
      <c r="D2497" t="s">
        <v>1492</v>
      </c>
      <c r="E2497">
        <v>21.728761760000001</v>
      </c>
      <c r="F2497">
        <v>100000</v>
      </c>
      <c r="G2497" t="s">
        <v>664</v>
      </c>
    </row>
    <row r="2498" spans="2:7">
      <c r="B2498" t="s">
        <v>1362</v>
      </c>
      <c r="C2498" t="s">
        <v>1486</v>
      </c>
      <c r="D2498" t="s">
        <v>1492</v>
      </c>
      <c r="E2498">
        <v>21.807321380000001</v>
      </c>
      <c r="F2498">
        <v>100000</v>
      </c>
      <c r="G2498" t="s">
        <v>664</v>
      </c>
    </row>
    <row r="2499" spans="2:7">
      <c r="B2499" t="s">
        <v>1711</v>
      </c>
      <c r="C2499" t="s">
        <v>1363</v>
      </c>
      <c r="D2499" t="s">
        <v>1868</v>
      </c>
      <c r="E2499" t="e">
        <v>#NUM!</v>
      </c>
      <c r="F2499" t="e">
        <v>#NUM!</v>
      </c>
      <c r="G2499" t="s">
        <v>697</v>
      </c>
    </row>
    <row r="2500" spans="2:7">
      <c r="B2500" t="s">
        <v>1711</v>
      </c>
      <c r="C2500" t="s">
        <v>1363</v>
      </c>
      <c r="D2500" t="s">
        <v>1868</v>
      </c>
      <c r="E2500" t="e">
        <v>#NUM!</v>
      </c>
      <c r="F2500" t="e">
        <v>#NUM!</v>
      </c>
      <c r="G2500" t="s">
        <v>697</v>
      </c>
    </row>
    <row r="2501" spans="2:7">
      <c r="B2501" t="s">
        <v>1362</v>
      </c>
      <c r="C2501" t="s">
        <v>1363</v>
      </c>
      <c r="D2501" t="s">
        <v>1868</v>
      </c>
      <c r="E2501" t="e">
        <v>#NUM!</v>
      </c>
      <c r="F2501" t="e">
        <v>#NUM!</v>
      </c>
      <c r="G2501" t="s">
        <v>697</v>
      </c>
    </row>
    <row r="2502" spans="2:7">
      <c r="B2502" t="s">
        <v>1362</v>
      </c>
      <c r="C2502" t="s">
        <v>1363</v>
      </c>
      <c r="D2502" t="s">
        <v>1868</v>
      </c>
      <c r="E2502" t="e">
        <v>#NUM!</v>
      </c>
      <c r="F2502" t="e">
        <v>#NUM!</v>
      </c>
      <c r="G2502" t="s">
        <v>697</v>
      </c>
    </row>
    <row r="2503" spans="2:7">
      <c r="B2503" t="s">
        <v>1362</v>
      </c>
      <c r="C2503" t="s">
        <v>1486</v>
      </c>
      <c r="D2503" t="s">
        <v>1653</v>
      </c>
      <c r="E2503">
        <v>36.088308949999998</v>
      </c>
      <c r="F2503">
        <v>10</v>
      </c>
      <c r="G2503" t="s">
        <v>697</v>
      </c>
    </row>
    <row r="2504" spans="2:7">
      <c r="B2504" t="s">
        <v>1362</v>
      </c>
      <c r="C2504" t="s">
        <v>1486</v>
      </c>
      <c r="D2504" t="s">
        <v>1653</v>
      </c>
      <c r="E2504">
        <v>36.252640210000003</v>
      </c>
      <c r="F2504">
        <v>10</v>
      </c>
      <c r="G2504" t="s">
        <v>697</v>
      </c>
    </row>
    <row r="2505" spans="2:7">
      <c r="B2505" t="s">
        <v>1362</v>
      </c>
      <c r="C2505" t="s">
        <v>1486</v>
      </c>
      <c r="D2505" t="s">
        <v>1487</v>
      </c>
      <c r="E2505">
        <v>32.318301310000003</v>
      </c>
      <c r="F2505">
        <v>100</v>
      </c>
      <c r="G2505" t="s">
        <v>697</v>
      </c>
    </row>
    <row r="2506" spans="2:7">
      <c r="B2506" t="s">
        <v>1362</v>
      </c>
      <c r="C2506" t="s">
        <v>1486</v>
      </c>
      <c r="D2506" t="s">
        <v>1487</v>
      </c>
      <c r="E2506">
        <v>32.61949061</v>
      </c>
      <c r="F2506">
        <v>100</v>
      </c>
      <c r="G2506" t="s">
        <v>697</v>
      </c>
    </row>
    <row r="2507" spans="2:7">
      <c r="B2507" t="s">
        <v>1362</v>
      </c>
      <c r="C2507" t="s">
        <v>1486</v>
      </c>
      <c r="D2507" t="s">
        <v>1489</v>
      </c>
      <c r="E2507">
        <v>30.481380040000001</v>
      </c>
      <c r="F2507">
        <v>1000</v>
      </c>
      <c r="G2507" t="s">
        <v>697</v>
      </c>
    </row>
    <row r="2508" spans="2:7">
      <c r="B2508" t="s">
        <v>1362</v>
      </c>
      <c r="C2508" t="s">
        <v>1486</v>
      </c>
      <c r="D2508" t="s">
        <v>1489</v>
      </c>
      <c r="E2508">
        <v>30.44519068</v>
      </c>
      <c r="F2508">
        <v>1000</v>
      </c>
      <c r="G2508" t="s">
        <v>697</v>
      </c>
    </row>
    <row r="2509" spans="2:7">
      <c r="B2509" t="s">
        <v>1362</v>
      </c>
      <c r="C2509" t="s">
        <v>1486</v>
      </c>
      <c r="D2509" t="s">
        <v>1490</v>
      </c>
      <c r="E2509">
        <v>25.978660739999999</v>
      </c>
      <c r="F2509">
        <v>10000</v>
      </c>
      <c r="G2509" t="s">
        <v>697</v>
      </c>
    </row>
    <row r="2510" spans="2:7">
      <c r="B2510" t="s">
        <v>1362</v>
      </c>
      <c r="C2510" t="s">
        <v>1486</v>
      </c>
      <c r="D2510" t="s">
        <v>1490</v>
      </c>
      <c r="E2510">
        <v>25.984686679999999</v>
      </c>
      <c r="F2510">
        <v>10000</v>
      </c>
      <c r="G2510" t="s">
        <v>697</v>
      </c>
    </row>
    <row r="2511" spans="2:7">
      <c r="B2511" t="s">
        <v>1362</v>
      </c>
      <c r="C2511" t="s">
        <v>1486</v>
      </c>
      <c r="D2511" t="s">
        <v>1492</v>
      </c>
      <c r="E2511">
        <v>23.167748100000001</v>
      </c>
      <c r="F2511">
        <v>100000</v>
      </c>
      <c r="G2511" t="s">
        <v>697</v>
      </c>
    </row>
    <row r="2512" spans="2:7">
      <c r="B2512" t="s">
        <v>1362</v>
      </c>
      <c r="C2512" t="s">
        <v>1486</v>
      </c>
      <c r="D2512" t="s">
        <v>1492</v>
      </c>
      <c r="E2512">
        <v>23.184398590000001</v>
      </c>
      <c r="F2512">
        <v>100000</v>
      </c>
      <c r="G2512" t="s">
        <v>697</v>
      </c>
    </row>
    <row r="2513" spans="2:7">
      <c r="B2513" s="64" t="s">
        <v>1711</v>
      </c>
      <c r="C2513" s="64" t="s">
        <v>1720</v>
      </c>
      <c r="D2513" s="64" t="s">
        <v>1869</v>
      </c>
      <c r="E2513" s="64"/>
      <c r="F2513" s="64"/>
      <c r="G2513" s="64" t="s">
        <v>711</v>
      </c>
    </row>
    <row r="2514" spans="2:7">
      <c r="B2514" s="64" t="s">
        <v>1711</v>
      </c>
      <c r="C2514" s="64" t="s">
        <v>1720</v>
      </c>
      <c r="D2514" s="64" t="s">
        <v>1869</v>
      </c>
      <c r="E2514" s="64"/>
      <c r="F2514" s="64"/>
      <c r="G2514" s="64" t="s">
        <v>711</v>
      </c>
    </row>
    <row r="2515" spans="2:7">
      <c r="B2515" s="64" t="s">
        <v>1362</v>
      </c>
      <c r="C2515" s="64" t="s">
        <v>1720</v>
      </c>
      <c r="D2515" s="64" t="s">
        <v>1869</v>
      </c>
      <c r="E2515" s="64"/>
      <c r="F2515" s="64"/>
      <c r="G2515" s="64" t="s">
        <v>711</v>
      </c>
    </row>
    <row r="2516" spans="2:7">
      <c r="B2516" s="64" t="s">
        <v>1362</v>
      </c>
      <c r="C2516" s="64" t="s">
        <v>1720</v>
      </c>
      <c r="D2516" s="64" t="s">
        <v>1869</v>
      </c>
      <c r="E2516" s="64"/>
      <c r="F2516" s="64"/>
      <c r="G2516" s="64" t="s">
        <v>711</v>
      </c>
    </row>
    <row r="2517" spans="2:7">
      <c r="B2517" s="64" t="s">
        <v>1711</v>
      </c>
      <c r="C2517" s="64" t="s">
        <v>1363</v>
      </c>
      <c r="D2517" s="64" t="s">
        <v>1673</v>
      </c>
      <c r="E2517" s="64" t="e">
        <v>#NUM!</v>
      </c>
      <c r="F2517" s="64" t="e">
        <v>#NUM!</v>
      </c>
      <c r="G2517" s="64" t="s">
        <v>703</v>
      </c>
    </row>
    <row r="2518" spans="2:7">
      <c r="B2518" s="64" t="s">
        <v>1711</v>
      </c>
      <c r="C2518" s="64" t="s">
        <v>1363</v>
      </c>
      <c r="D2518" s="64" t="s">
        <v>1673</v>
      </c>
      <c r="E2518" s="64" t="e">
        <v>#NUM!</v>
      </c>
      <c r="F2518" s="64" t="e">
        <v>#NUM!</v>
      </c>
      <c r="G2518" s="64" t="s">
        <v>703</v>
      </c>
    </row>
    <row r="2519" spans="2:7">
      <c r="B2519" s="64" t="s">
        <v>1711</v>
      </c>
      <c r="C2519" s="64" t="s">
        <v>1363</v>
      </c>
      <c r="D2519" s="64" t="s">
        <v>1870</v>
      </c>
      <c r="E2519" s="64" t="e">
        <v>#NUM!</v>
      </c>
      <c r="F2519" s="64" t="e">
        <v>#NUM!</v>
      </c>
      <c r="G2519" s="64" t="s">
        <v>703</v>
      </c>
    </row>
    <row r="2520" spans="2:7">
      <c r="B2520" s="64" t="s">
        <v>1711</v>
      </c>
      <c r="C2520" s="64" t="s">
        <v>1363</v>
      </c>
      <c r="D2520" s="64" t="s">
        <v>1870</v>
      </c>
      <c r="E2520" s="64" t="e">
        <v>#NUM!</v>
      </c>
      <c r="F2520" s="64" t="e">
        <v>#NUM!</v>
      </c>
      <c r="G2520" s="64" t="s">
        <v>703</v>
      </c>
    </row>
    <row r="2521" spans="2:7">
      <c r="B2521" s="64" t="s">
        <v>1711</v>
      </c>
      <c r="C2521" s="64" t="s">
        <v>1363</v>
      </c>
      <c r="D2521" s="64" t="s">
        <v>1871</v>
      </c>
      <c r="E2521" s="64" t="e">
        <v>#NUM!</v>
      </c>
      <c r="F2521" s="64" t="e">
        <v>#NUM!</v>
      </c>
      <c r="G2521" s="64" t="s">
        <v>703</v>
      </c>
    </row>
    <row r="2522" spans="2:7">
      <c r="B2522" s="64" t="s">
        <v>1711</v>
      </c>
      <c r="C2522" s="64" t="s">
        <v>1363</v>
      </c>
      <c r="D2522" s="64" t="s">
        <v>1871</v>
      </c>
      <c r="E2522" s="64" t="e">
        <v>#NUM!</v>
      </c>
      <c r="F2522" s="64" t="e">
        <v>#NUM!</v>
      </c>
      <c r="G2522" s="64" t="s">
        <v>703</v>
      </c>
    </row>
    <row r="2523" spans="2:7">
      <c r="B2523" s="64" t="s">
        <v>1711</v>
      </c>
      <c r="C2523" s="64" t="s">
        <v>1363</v>
      </c>
      <c r="D2523" s="64" t="s">
        <v>1872</v>
      </c>
      <c r="E2523" s="64" t="e">
        <v>#NUM!</v>
      </c>
      <c r="F2523" s="64" t="e">
        <v>#NUM!</v>
      </c>
      <c r="G2523" s="64" t="s">
        <v>703</v>
      </c>
    </row>
    <row r="2524" spans="2:7">
      <c r="B2524" s="64" t="s">
        <v>1711</v>
      </c>
      <c r="C2524" s="64" t="s">
        <v>1363</v>
      </c>
      <c r="D2524" s="64" t="s">
        <v>1872</v>
      </c>
      <c r="E2524" s="64" t="e">
        <v>#NUM!</v>
      </c>
      <c r="F2524" s="64" t="e">
        <v>#NUM!</v>
      </c>
      <c r="G2524" s="64" t="s">
        <v>703</v>
      </c>
    </row>
    <row r="2525" spans="2:7">
      <c r="B2525" s="64" t="s">
        <v>1362</v>
      </c>
      <c r="C2525" s="64" t="s">
        <v>1363</v>
      </c>
      <c r="D2525" s="64" t="s">
        <v>1673</v>
      </c>
      <c r="E2525" s="64" t="e">
        <v>#NUM!</v>
      </c>
      <c r="F2525" s="64" t="e">
        <v>#NUM!</v>
      </c>
      <c r="G2525" s="64" t="s">
        <v>703</v>
      </c>
    </row>
    <row r="2526" spans="2:7">
      <c r="B2526" s="64" t="s">
        <v>1362</v>
      </c>
      <c r="C2526" s="64" t="s">
        <v>1363</v>
      </c>
      <c r="D2526" s="64" t="s">
        <v>1673</v>
      </c>
      <c r="E2526" s="64" t="e">
        <v>#NUM!</v>
      </c>
      <c r="F2526" s="64" t="e">
        <v>#NUM!</v>
      </c>
      <c r="G2526" s="64" t="s">
        <v>703</v>
      </c>
    </row>
    <row r="2527" spans="2:7">
      <c r="B2527" s="64" t="s">
        <v>1362</v>
      </c>
      <c r="C2527" s="64" t="s">
        <v>1363</v>
      </c>
      <c r="D2527" s="64" t="s">
        <v>1870</v>
      </c>
      <c r="E2527" s="64" t="e">
        <v>#NUM!</v>
      </c>
      <c r="F2527" s="64" t="e">
        <v>#NUM!</v>
      </c>
      <c r="G2527" s="64" t="s">
        <v>703</v>
      </c>
    </row>
    <row r="2528" spans="2:7">
      <c r="B2528" s="64" t="s">
        <v>1362</v>
      </c>
      <c r="C2528" s="64" t="s">
        <v>1363</v>
      </c>
      <c r="D2528" s="64" t="s">
        <v>1870</v>
      </c>
      <c r="E2528" s="64" t="e">
        <v>#NUM!</v>
      </c>
      <c r="F2528" s="64" t="e">
        <v>#NUM!</v>
      </c>
      <c r="G2528" s="64" t="s">
        <v>703</v>
      </c>
    </row>
    <row r="2529" spans="2:7">
      <c r="B2529" s="64" t="s">
        <v>1362</v>
      </c>
      <c r="C2529" s="64" t="s">
        <v>1363</v>
      </c>
      <c r="D2529" s="64" t="s">
        <v>1871</v>
      </c>
      <c r="E2529" s="64" t="e">
        <v>#NUM!</v>
      </c>
      <c r="F2529" s="64" t="e">
        <v>#NUM!</v>
      </c>
      <c r="G2529" s="64" t="s">
        <v>703</v>
      </c>
    </row>
    <row r="2530" spans="2:7">
      <c r="B2530" s="64" t="s">
        <v>1362</v>
      </c>
      <c r="C2530" s="64" t="s">
        <v>1363</v>
      </c>
      <c r="D2530" s="64" t="s">
        <v>1871</v>
      </c>
      <c r="E2530" s="64" t="e">
        <v>#NUM!</v>
      </c>
      <c r="F2530" s="64" t="e">
        <v>#NUM!</v>
      </c>
      <c r="G2530" s="64" t="s">
        <v>703</v>
      </c>
    </row>
    <row r="2531" spans="2:7">
      <c r="B2531" s="64" t="s">
        <v>1362</v>
      </c>
      <c r="C2531" s="64" t="s">
        <v>1363</v>
      </c>
      <c r="D2531" s="64" t="s">
        <v>1872</v>
      </c>
      <c r="E2531" s="64" t="e">
        <v>#NUM!</v>
      </c>
      <c r="F2531" s="64" t="e">
        <v>#NUM!</v>
      </c>
      <c r="G2531" s="64" t="s">
        <v>703</v>
      </c>
    </row>
    <row r="2532" spans="2:7">
      <c r="B2532" s="64" t="s">
        <v>1362</v>
      </c>
      <c r="C2532" s="64" t="s">
        <v>1363</v>
      </c>
      <c r="D2532" s="64" t="s">
        <v>1872</v>
      </c>
      <c r="E2532" s="64" t="e">
        <v>#NUM!</v>
      </c>
      <c r="F2532" s="64" t="e">
        <v>#NUM!</v>
      </c>
      <c r="G2532" s="64" t="s">
        <v>703</v>
      </c>
    </row>
    <row r="2533" spans="2:7">
      <c r="B2533" s="64" t="s">
        <v>1362</v>
      </c>
      <c r="C2533" s="64" t="s">
        <v>1486</v>
      </c>
      <c r="D2533" s="64" t="s">
        <v>1873</v>
      </c>
      <c r="E2533" s="64">
        <v>34.9056061</v>
      </c>
      <c r="F2533" s="64">
        <v>10</v>
      </c>
      <c r="G2533" s="64" t="s">
        <v>703</v>
      </c>
    </row>
    <row r="2534" spans="2:7">
      <c r="B2534" s="64" t="s">
        <v>1362</v>
      </c>
      <c r="C2534" s="64" t="s">
        <v>1486</v>
      </c>
      <c r="D2534" s="64" t="s">
        <v>1873</v>
      </c>
      <c r="E2534" s="64">
        <v>35.1818235</v>
      </c>
      <c r="F2534" s="64">
        <v>10</v>
      </c>
      <c r="G2534" s="64" t="s">
        <v>703</v>
      </c>
    </row>
    <row r="2535" spans="2:7">
      <c r="B2535" s="64" t="s">
        <v>1362</v>
      </c>
      <c r="C2535" s="64" t="s">
        <v>1486</v>
      </c>
      <c r="D2535" s="64" t="s">
        <v>1487</v>
      </c>
      <c r="E2535" s="64">
        <v>31.796997900000001</v>
      </c>
      <c r="F2535" s="64">
        <v>100</v>
      </c>
      <c r="G2535" s="64" t="s">
        <v>703</v>
      </c>
    </row>
    <row r="2536" spans="2:7">
      <c r="B2536" s="64" t="s">
        <v>1362</v>
      </c>
      <c r="C2536" s="64" t="s">
        <v>1486</v>
      </c>
      <c r="D2536" s="64" t="s">
        <v>1487</v>
      </c>
      <c r="E2536" s="64">
        <v>31.723700300000001</v>
      </c>
      <c r="F2536" s="64">
        <v>100</v>
      </c>
      <c r="G2536" s="64" t="s">
        <v>703</v>
      </c>
    </row>
    <row r="2537" spans="2:7">
      <c r="B2537" s="64" t="s">
        <v>1362</v>
      </c>
      <c r="C2537" s="64" t="s">
        <v>1486</v>
      </c>
      <c r="D2537" s="64" t="s">
        <v>1489</v>
      </c>
      <c r="E2537" s="64">
        <v>28.8473416</v>
      </c>
      <c r="F2537" s="64">
        <v>1000</v>
      </c>
      <c r="G2537" s="64" t="s">
        <v>703</v>
      </c>
    </row>
    <row r="2538" spans="2:7">
      <c r="B2538" s="64" t="s">
        <v>1362</v>
      </c>
      <c r="C2538" s="64" t="s">
        <v>1486</v>
      </c>
      <c r="D2538" s="64" t="s">
        <v>1489</v>
      </c>
      <c r="E2538" s="64">
        <v>28.744354000000001</v>
      </c>
      <c r="F2538" s="64">
        <v>1000</v>
      </c>
      <c r="G2538" s="64" t="s">
        <v>703</v>
      </c>
    </row>
    <row r="2539" spans="2:7">
      <c r="B2539" s="64" t="s">
        <v>1362</v>
      </c>
      <c r="C2539" s="64" t="s">
        <v>1486</v>
      </c>
      <c r="D2539" s="64" t="s">
        <v>1490</v>
      </c>
      <c r="E2539" s="64">
        <v>24.991334999999999</v>
      </c>
      <c r="F2539" s="64">
        <v>10000</v>
      </c>
      <c r="G2539" s="64" t="s">
        <v>703</v>
      </c>
    </row>
    <row r="2540" spans="2:7">
      <c r="B2540" s="64" t="s">
        <v>1362</v>
      </c>
      <c r="C2540" s="64" t="s">
        <v>1486</v>
      </c>
      <c r="D2540" s="64" t="s">
        <v>1490</v>
      </c>
      <c r="E2540" s="64">
        <v>25.1159237</v>
      </c>
      <c r="F2540" s="64">
        <v>10000</v>
      </c>
      <c r="G2540" s="64" t="s">
        <v>703</v>
      </c>
    </row>
    <row r="2541" spans="2:7">
      <c r="B2541" s="64" t="s">
        <v>1362</v>
      </c>
      <c r="C2541" s="64" t="s">
        <v>1486</v>
      </c>
      <c r="D2541" s="64" t="s">
        <v>1492</v>
      </c>
      <c r="E2541" s="64">
        <v>21.822309000000001</v>
      </c>
      <c r="F2541" s="64">
        <v>100000</v>
      </c>
      <c r="G2541" s="64" t="s">
        <v>703</v>
      </c>
    </row>
    <row r="2542" spans="2:7">
      <c r="B2542" s="64" t="s">
        <v>1362</v>
      </c>
      <c r="C2542" s="64" t="s">
        <v>1486</v>
      </c>
      <c r="D2542" s="64" t="s">
        <v>1492</v>
      </c>
      <c r="E2542" s="64">
        <v>21.5884122</v>
      </c>
      <c r="F2542" s="64">
        <v>100000</v>
      </c>
      <c r="G2542" s="64" t="s">
        <v>703</v>
      </c>
    </row>
    <row r="2543" spans="2:7">
      <c r="B2543" s="64" t="s">
        <v>1711</v>
      </c>
      <c r="C2543" s="64" t="s">
        <v>1363</v>
      </c>
      <c r="D2543" s="64" t="s">
        <v>1846</v>
      </c>
      <c r="E2543" s="64"/>
      <c r="F2543" s="64"/>
      <c r="G2543" s="64" t="s">
        <v>711</v>
      </c>
    </row>
    <row r="2544" spans="2:7">
      <c r="B2544" s="64" t="s">
        <v>1711</v>
      </c>
      <c r="C2544" s="64" t="s">
        <v>1363</v>
      </c>
      <c r="D2544" s="64" t="s">
        <v>1846</v>
      </c>
      <c r="E2544" s="64"/>
      <c r="F2544" s="64"/>
      <c r="G2544" s="64" t="s">
        <v>711</v>
      </c>
    </row>
    <row r="2545" spans="2:7">
      <c r="B2545" s="64" t="s">
        <v>1362</v>
      </c>
      <c r="C2545" s="64" t="s">
        <v>1363</v>
      </c>
      <c r="D2545" s="64" t="s">
        <v>1846</v>
      </c>
      <c r="E2545" s="64"/>
      <c r="F2545" s="64"/>
      <c r="G2545" s="64" t="s">
        <v>711</v>
      </c>
    </row>
    <row r="2546" spans="2:7">
      <c r="B2546" s="64" t="s">
        <v>1362</v>
      </c>
      <c r="C2546" s="64" t="s">
        <v>1363</v>
      </c>
      <c r="D2546" s="64" t="s">
        <v>1846</v>
      </c>
      <c r="E2546" s="64"/>
      <c r="F2546" s="64"/>
      <c r="G2546" s="64" t="s">
        <v>711</v>
      </c>
    </row>
    <row r="2547" spans="2:7">
      <c r="B2547" s="64" t="s">
        <v>1362</v>
      </c>
      <c r="C2547" s="64" t="s">
        <v>1486</v>
      </c>
      <c r="D2547" s="64" t="s">
        <v>1487</v>
      </c>
      <c r="E2547" s="64">
        <v>32.590000000000003</v>
      </c>
      <c r="F2547" s="64">
        <v>100</v>
      </c>
      <c r="G2547" s="64" t="s">
        <v>711</v>
      </c>
    </row>
    <row r="2548" spans="2:7">
      <c r="B2548" s="64" t="s">
        <v>1362</v>
      </c>
      <c r="C2548" s="64" t="s">
        <v>1486</v>
      </c>
      <c r="D2548" s="64" t="s">
        <v>1487</v>
      </c>
      <c r="E2548" s="64">
        <v>33.020000000000003</v>
      </c>
      <c r="F2548" s="64">
        <v>100</v>
      </c>
      <c r="G2548" s="64" t="s">
        <v>711</v>
      </c>
    </row>
    <row r="2549" spans="2:7">
      <c r="B2549" s="64" t="s">
        <v>1362</v>
      </c>
      <c r="C2549" s="64" t="s">
        <v>1486</v>
      </c>
      <c r="D2549" s="64" t="s">
        <v>1653</v>
      </c>
      <c r="E2549" s="64">
        <v>36.24</v>
      </c>
      <c r="F2549" s="64">
        <v>10</v>
      </c>
      <c r="G2549" s="64" t="s">
        <v>711</v>
      </c>
    </row>
    <row r="2550" spans="2:7">
      <c r="B2550" s="64" t="s">
        <v>1362</v>
      </c>
      <c r="C2550" s="64" t="s">
        <v>1486</v>
      </c>
      <c r="D2550" s="64" t="s">
        <v>1653</v>
      </c>
      <c r="E2550" s="64">
        <v>36.619999999999997</v>
      </c>
      <c r="F2550" s="64">
        <v>10</v>
      </c>
      <c r="G2550" s="64" t="s">
        <v>711</v>
      </c>
    </row>
    <row r="2551" spans="2:7">
      <c r="B2551" s="64" t="s">
        <v>1362</v>
      </c>
      <c r="C2551" s="64" t="s">
        <v>1486</v>
      </c>
      <c r="D2551" s="64" t="s">
        <v>1489</v>
      </c>
      <c r="E2551" s="64">
        <v>31.48</v>
      </c>
      <c r="F2551" s="64">
        <v>1000</v>
      </c>
      <c r="G2551" s="64" t="s">
        <v>711</v>
      </c>
    </row>
    <row r="2552" spans="2:7">
      <c r="B2552" s="64" t="s">
        <v>1362</v>
      </c>
      <c r="C2552" s="64" t="s">
        <v>1486</v>
      </c>
      <c r="D2552" s="64" t="s">
        <v>1489</v>
      </c>
      <c r="E2552" s="64">
        <v>31.89</v>
      </c>
      <c r="F2552" s="64">
        <v>1000</v>
      </c>
      <c r="G2552" s="64" t="s">
        <v>711</v>
      </c>
    </row>
    <row r="2553" spans="2:7">
      <c r="B2553" s="64" t="s">
        <v>1362</v>
      </c>
      <c r="C2553" s="64" t="s">
        <v>1486</v>
      </c>
      <c r="D2553" s="64" t="s">
        <v>1490</v>
      </c>
      <c r="E2553" s="64">
        <v>27.35</v>
      </c>
      <c r="F2553" s="64">
        <v>10000</v>
      </c>
      <c r="G2553" s="64" t="s">
        <v>711</v>
      </c>
    </row>
    <row r="2554" spans="2:7">
      <c r="B2554" s="64" t="s">
        <v>1362</v>
      </c>
      <c r="C2554" s="64" t="s">
        <v>1486</v>
      </c>
      <c r="D2554" s="64" t="s">
        <v>1490</v>
      </c>
      <c r="E2554" s="64">
        <v>28.7</v>
      </c>
      <c r="F2554" s="64">
        <v>10000</v>
      </c>
      <c r="G2554" s="64" t="s">
        <v>711</v>
      </c>
    </row>
    <row r="2555" spans="2:7">
      <c r="B2555" s="64" t="s">
        <v>1362</v>
      </c>
      <c r="C2555" s="64" t="s">
        <v>1486</v>
      </c>
      <c r="D2555" s="64" t="s">
        <v>1492</v>
      </c>
      <c r="E2555" s="64">
        <v>22.78</v>
      </c>
      <c r="F2555" s="64">
        <v>100000</v>
      </c>
      <c r="G2555" s="64" t="s">
        <v>711</v>
      </c>
    </row>
    <row r="2556" spans="2:7">
      <c r="B2556" s="64" t="s">
        <v>1362</v>
      </c>
      <c r="C2556" s="64" t="s">
        <v>1486</v>
      </c>
      <c r="D2556" s="64" t="s">
        <v>1492</v>
      </c>
      <c r="E2556" s="64">
        <v>23.01</v>
      </c>
      <c r="F2556" s="64">
        <v>100000</v>
      </c>
      <c r="G2556" s="64" t="s">
        <v>711</v>
      </c>
    </row>
    <row r="2557" spans="2:7">
      <c r="B2557" t="s">
        <v>1711</v>
      </c>
      <c r="C2557" t="s">
        <v>1720</v>
      </c>
      <c r="D2557" t="s">
        <v>1874</v>
      </c>
      <c r="E2557" t="e">
        <v>#NUM!</v>
      </c>
      <c r="F2557" t="e">
        <v>#NUM!</v>
      </c>
      <c r="G2557" t="s">
        <v>750</v>
      </c>
    </row>
    <row r="2558" spans="2:7">
      <c r="B2558" t="s">
        <v>1711</v>
      </c>
      <c r="C2558" t="s">
        <v>1720</v>
      </c>
      <c r="D2558" t="s">
        <v>1874</v>
      </c>
      <c r="E2558" t="e">
        <v>#NUM!</v>
      </c>
      <c r="F2558" t="e">
        <v>#NUM!</v>
      </c>
      <c r="G2558" t="s">
        <v>750</v>
      </c>
    </row>
    <row r="2559" spans="2:7">
      <c r="B2559" t="s">
        <v>1362</v>
      </c>
      <c r="C2559" t="s">
        <v>1720</v>
      </c>
      <c r="D2559" t="s">
        <v>1874</v>
      </c>
      <c r="E2559" t="e">
        <v>#NUM!</v>
      </c>
      <c r="F2559" t="e">
        <v>#NUM!</v>
      </c>
      <c r="G2559" t="s">
        <v>750</v>
      </c>
    </row>
    <row r="2560" spans="2:7">
      <c r="B2560" t="s">
        <v>1362</v>
      </c>
      <c r="C2560" t="s">
        <v>1720</v>
      </c>
      <c r="D2560" t="s">
        <v>1874</v>
      </c>
      <c r="E2560" t="e">
        <v>#NUM!</v>
      </c>
      <c r="F2560" t="e">
        <v>#NUM!</v>
      </c>
      <c r="G2560" t="s">
        <v>750</v>
      </c>
    </row>
    <row r="2561" spans="2:7">
      <c r="B2561" t="s">
        <v>1711</v>
      </c>
      <c r="C2561" t="s">
        <v>1363</v>
      </c>
      <c r="D2561" t="s">
        <v>1846</v>
      </c>
      <c r="E2561" t="e">
        <v>#NUM!</v>
      </c>
      <c r="F2561" t="e">
        <v>#NUM!</v>
      </c>
      <c r="G2561" t="s">
        <v>741</v>
      </c>
    </row>
    <row r="2562" spans="2:7">
      <c r="B2562" t="s">
        <v>1711</v>
      </c>
      <c r="C2562" t="s">
        <v>1363</v>
      </c>
      <c r="D2562" t="s">
        <v>1846</v>
      </c>
      <c r="E2562" t="e">
        <v>#NUM!</v>
      </c>
      <c r="F2562" t="e">
        <v>#NUM!</v>
      </c>
      <c r="G2562" t="s">
        <v>741</v>
      </c>
    </row>
    <row r="2563" spans="2:7">
      <c r="B2563" t="s">
        <v>1362</v>
      </c>
      <c r="C2563" t="s">
        <v>1363</v>
      </c>
      <c r="D2563" t="s">
        <v>1846</v>
      </c>
      <c r="E2563" t="e">
        <v>#NUM!</v>
      </c>
      <c r="F2563" t="e">
        <v>#NUM!</v>
      </c>
      <c r="G2563" t="s">
        <v>741</v>
      </c>
    </row>
    <row r="2564" spans="2:7">
      <c r="B2564" t="s">
        <v>1362</v>
      </c>
      <c r="C2564" t="s">
        <v>1363</v>
      </c>
      <c r="D2564" t="s">
        <v>1846</v>
      </c>
      <c r="E2564" t="e">
        <v>#NUM!</v>
      </c>
      <c r="F2564" t="e">
        <v>#NUM!</v>
      </c>
      <c r="G2564" t="s">
        <v>741</v>
      </c>
    </row>
    <row r="2565" spans="2:7">
      <c r="B2565" t="s">
        <v>1362</v>
      </c>
      <c r="C2565" t="s">
        <v>1486</v>
      </c>
      <c r="D2565" t="s">
        <v>1653</v>
      </c>
      <c r="E2565">
        <v>34.891601489999999</v>
      </c>
      <c r="F2565">
        <v>10</v>
      </c>
      <c r="G2565" t="s">
        <v>741</v>
      </c>
    </row>
    <row r="2566" spans="2:7">
      <c r="B2566" t="s">
        <v>1362</v>
      </c>
      <c r="C2566" t="s">
        <v>1486</v>
      </c>
      <c r="D2566" t="s">
        <v>1653</v>
      </c>
      <c r="E2566">
        <v>35.595856419999997</v>
      </c>
      <c r="F2566">
        <v>10</v>
      </c>
      <c r="G2566" t="s">
        <v>741</v>
      </c>
    </row>
    <row r="2567" spans="2:7">
      <c r="B2567" t="s">
        <v>1362</v>
      </c>
      <c r="C2567" t="s">
        <v>1486</v>
      </c>
      <c r="D2567" t="s">
        <v>1487</v>
      </c>
      <c r="E2567">
        <v>31.619137890000001</v>
      </c>
      <c r="F2567">
        <v>100</v>
      </c>
      <c r="G2567" t="s">
        <v>741</v>
      </c>
    </row>
    <row r="2568" spans="2:7">
      <c r="B2568" t="s">
        <v>1362</v>
      </c>
      <c r="C2568" t="s">
        <v>1486</v>
      </c>
      <c r="D2568" t="s">
        <v>1487</v>
      </c>
      <c r="E2568">
        <v>32.027082239999999</v>
      </c>
      <c r="F2568">
        <v>100</v>
      </c>
      <c r="G2568" t="s">
        <v>741</v>
      </c>
    </row>
    <row r="2569" spans="2:7">
      <c r="B2569" t="s">
        <v>1362</v>
      </c>
      <c r="C2569" t="s">
        <v>1486</v>
      </c>
      <c r="D2569" t="s">
        <v>1489</v>
      </c>
      <c r="E2569">
        <v>29.180714120000001</v>
      </c>
      <c r="F2569">
        <v>1000</v>
      </c>
      <c r="G2569" t="s">
        <v>741</v>
      </c>
    </row>
    <row r="2570" spans="2:7">
      <c r="B2570" t="s">
        <v>1362</v>
      </c>
      <c r="C2570" t="s">
        <v>1486</v>
      </c>
      <c r="D2570" t="s">
        <v>1489</v>
      </c>
      <c r="E2570">
        <v>29.222313750000001</v>
      </c>
      <c r="F2570">
        <v>1000</v>
      </c>
      <c r="G2570" t="s">
        <v>741</v>
      </c>
    </row>
    <row r="2571" spans="2:7">
      <c r="B2571" t="s">
        <v>1362</v>
      </c>
      <c r="C2571" t="s">
        <v>1486</v>
      </c>
      <c r="D2571" t="s">
        <v>1490</v>
      </c>
      <c r="E2571">
        <v>25.92978879</v>
      </c>
      <c r="F2571">
        <v>10000</v>
      </c>
      <c r="G2571" t="s">
        <v>741</v>
      </c>
    </row>
    <row r="2572" spans="2:7">
      <c r="B2572" t="s">
        <v>1362</v>
      </c>
      <c r="C2572" t="s">
        <v>1486</v>
      </c>
      <c r="D2572" t="s">
        <v>1490</v>
      </c>
      <c r="E2572">
        <v>25.83936362</v>
      </c>
      <c r="F2572">
        <v>10000</v>
      </c>
      <c r="G2572" t="s">
        <v>741</v>
      </c>
    </row>
    <row r="2573" spans="2:7">
      <c r="B2573" t="s">
        <v>1362</v>
      </c>
      <c r="C2573" t="s">
        <v>1486</v>
      </c>
      <c r="D2573" t="s">
        <v>1492</v>
      </c>
      <c r="E2573">
        <v>21.958243880000001</v>
      </c>
      <c r="F2573">
        <v>100000</v>
      </c>
      <c r="G2573" t="s">
        <v>741</v>
      </c>
    </row>
    <row r="2574" spans="2:7">
      <c r="B2574" t="s">
        <v>1362</v>
      </c>
      <c r="C2574" t="s">
        <v>1486</v>
      </c>
      <c r="D2574" t="s">
        <v>1492</v>
      </c>
      <c r="E2574">
        <v>21.917666279999999</v>
      </c>
      <c r="F2574">
        <v>100000</v>
      </c>
      <c r="G2574" t="s">
        <v>741</v>
      </c>
    </row>
    <row r="2575" spans="2:7">
      <c r="B2575" t="s">
        <v>1711</v>
      </c>
      <c r="C2575" t="s">
        <v>1363</v>
      </c>
      <c r="D2575" t="s">
        <v>1673</v>
      </c>
      <c r="E2575" t="e">
        <v>#NUM!</v>
      </c>
      <c r="F2575" t="e">
        <v>#NUM!</v>
      </c>
      <c r="G2575" t="s">
        <v>757</v>
      </c>
    </row>
    <row r="2576" spans="2:7">
      <c r="B2576" t="s">
        <v>1711</v>
      </c>
      <c r="C2576" t="s">
        <v>1363</v>
      </c>
      <c r="D2576" t="s">
        <v>1673</v>
      </c>
      <c r="E2576" t="e">
        <v>#NUM!</v>
      </c>
      <c r="F2576" t="e">
        <v>#NUM!</v>
      </c>
      <c r="G2576" t="s">
        <v>757</v>
      </c>
    </row>
    <row r="2577" spans="2:7">
      <c r="B2577" t="s">
        <v>1711</v>
      </c>
      <c r="C2577" t="s">
        <v>1363</v>
      </c>
      <c r="D2577" t="s">
        <v>1875</v>
      </c>
      <c r="E2577" t="e">
        <v>#NUM!</v>
      </c>
      <c r="F2577" t="e">
        <v>#NUM!</v>
      </c>
      <c r="G2577" t="s">
        <v>757</v>
      </c>
    </row>
    <row r="2578" spans="2:7">
      <c r="B2578" t="s">
        <v>1711</v>
      </c>
      <c r="C2578" t="s">
        <v>1363</v>
      </c>
      <c r="D2578" t="s">
        <v>1875</v>
      </c>
      <c r="E2578" t="e">
        <v>#NUM!</v>
      </c>
      <c r="F2578" t="e">
        <v>#NUM!</v>
      </c>
      <c r="G2578" t="s">
        <v>757</v>
      </c>
    </row>
    <row r="2579" spans="2:7">
      <c r="B2579" t="s">
        <v>1711</v>
      </c>
      <c r="C2579" t="s">
        <v>1363</v>
      </c>
      <c r="D2579" t="s">
        <v>1876</v>
      </c>
      <c r="E2579" t="e">
        <v>#NUM!</v>
      </c>
      <c r="F2579" t="e">
        <v>#NUM!</v>
      </c>
      <c r="G2579" t="s">
        <v>757</v>
      </c>
    </row>
    <row r="2580" spans="2:7">
      <c r="B2580" t="s">
        <v>1711</v>
      </c>
      <c r="C2580" t="s">
        <v>1363</v>
      </c>
      <c r="D2580" t="s">
        <v>1876</v>
      </c>
      <c r="E2580" t="e">
        <v>#NUM!</v>
      </c>
      <c r="F2580" t="e">
        <v>#NUM!</v>
      </c>
      <c r="G2580" t="s">
        <v>757</v>
      </c>
    </row>
    <row r="2581" spans="2:7">
      <c r="B2581" t="s">
        <v>1362</v>
      </c>
      <c r="C2581" t="s">
        <v>1363</v>
      </c>
      <c r="D2581" t="s">
        <v>1673</v>
      </c>
      <c r="E2581" t="e">
        <v>#NUM!</v>
      </c>
      <c r="F2581" t="e">
        <v>#NUM!</v>
      </c>
      <c r="G2581" t="s">
        <v>757</v>
      </c>
    </row>
    <row r="2582" spans="2:7">
      <c r="B2582" t="s">
        <v>1362</v>
      </c>
      <c r="C2582" t="s">
        <v>1363</v>
      </c>
      <c r="D2582" t="s">
        <v>1673</v>
      </c>
      <c r="E2582" t="e">
        <v>#NUM!</v>
      </c>
      <c r="F2582" t="e">
        <v>#NUM!</v>
      </c>
      <c r="G2582" t="s">
        <v>757</v>
      </c>
    </row>
    <row r="2583" spans="2:7">
      <c r="B2583" t="s">
        <v>1362</v>
      </c>
      <c r="C2583" t="s">
        <v>1363</v>
      </c>
      <c r="D2583" t="s">
        <v>1875</v>
      </c>
      <c r="E2583" t="e">
        <v>#NUM!</v>
      </c>
      <c r="F2583" t="e">
        <v>#NUM!</v>
      </c>
      <c r="G2583" t="s">
        <v>757</v>
      </c>
    </row>
    <row r="2584" spans="2:7">
      <c r="B2584" t="s">
        <v>1362</v>
      </c>
      <c r="C2584" t="s">
        <v>1363</v>
      </c>
      <c r="D2584" t="s">
        <v>1875</v>
      </c>
      <c r="E2584" t="e">
        <v>#NUM!</v>
      </c>
      <c r="F2584" t="e">
        <v>#NUM!</v>
      </c>
      <c r="G2584" t="s">
        <v>757</v>
      </c>
    </row>
    <row r="2585" spans="2:7">
      <c r="B2585" t="s">
        <v>1362</v>
      </c>
      <c r="C2585" t="s">
        <v>1363</v>
      </c>
      <c r="D2585" t="s">
        <v>1876</v>
      </c>
      <c r="E2585" t="e">
        <v>#NUM!</v>
      </c>
      <c r="F2585" t="e">
        <v>#NUM!</v>
      </c>
      <c r="G2585" t="s">
        <v>757</v>
      </c>
    </row>
    <row r="2586" spans="2:7">
      <c r="B2586" t="s">
        <v>1362</v>
      </c>
      <c r="C2586" t="s">
        <v>1363</v>
      </c>
      <c r="D2586" t="s">
        <v>1876</v>
      </c>
      <c r="E2586" t="e">
        <v>#NUM!</v>
      </c>
      <c r="F2586" t="e">
        <v>#NUM!</v>
      </c>
      <c r="G2586" t="s">
        <v>757</v>
      </c>
    </row>
    <row r="2587" spans="2:7">
      <c r="B2587" t="s">
        <v>1362</v>
      </c>
      <c r="C2587" t="s">
        <v>1486</v>
      </c>
      <c r="D2587" t="s">
        <v>1653</v>
      </c>
      <c r="E2587">
        <v>35.861207450000002</v>
      </c>
      <c r="F2587">
        <v>10</v>
      </c>
      <c r="G2587" t="s">
        <v>757</v>
      </c>
    </row>
    <row r="2588" spans="2:7">
      <c r="B2588" t="s">
        <v>1362</v>
      </c>
      <c r="C2588" t="s">
        <v>1486</v>
      </c>
      <c r="D2588" t="s">
        <v>1653</v>
      </c>
      <c r="E2588">
        <v>35.383124260000002</v>
      </c>
      <c r="F2588">
        <v>10</v>
      </c>
      <c r="G2588" t="s">
        <v>757</v>
      </c>
    </row>
    <row r="2589" spans="2:7">
      <c r="B2589" t="s">
        <v>1362</v>
      </c>
      <c r="C2589" t="s">
        <v>1486</v>
      </c>
      <c r="D2589" t="s">
        <v>1487</v>
      </c>
      <c r="E2589">
        <v>32.615588109999997</v>
      </c>
      <c r="F2589">
        <v>100</v>
      </c>
      <c r="G2589" t="s">
        <v>757</v>
      </c>
    </row>
    <row r="2590" spans="2:7">
      <c r="B2590" t="s">
        <v>1362</v>
      </c>
      <c r="C2590" t="s">
        <v>1486</v>
      </c>
      <c r="D2590" t="s">
        <v>1487</v>
      </c>
      <c r="E2590">
        <v>32.276144989999999</v>
      </c>
      <c r="F2590">
        <v>100</v>
      </c>
      <c r="G2590" t="s">
        <v>757</v>
      </c>
    </row>
    <row r="2591" spans="2:7">
      <c r="B2591" t="s">
        <v>1362</v>
      </c>
      <c r="C2591" t="s">
        <v>1486</v>
      </c>
      <c r="D2591" t="s">
        <v>1489</v>
      </c>
      <c r="E2591">
        <v>29.301921799999999</v>
      </c>
      <c r="F2591">
        <v>1000</v>
      </c>
      <c r="G2591" t="s">
        <v>757</v>
      </c>
    </row>
    <row r="2592" spans="2:7">
      <c r="B2592" t="s">
        <v>1362</v>
      </c>
      <c r="C2592" t="s">
        <v>1486</v>
      </c>
      <c r="D2592" t="s">
        <v>1489</v>
      </c>
      <c r="E2592">
        <v>29.473769390000001</v>
      </c>
      <c r="F2592">
        <v>1000</v>
      </c>
      <c r="G2592" t="s">
        <v>757</v>
      </c>
    </row>
    <row r="2593" spans="2:7">
      <c r="B2593" t="s">
        <v>1362</v>
      </c>
      <c r="C2593" t="s">
        <v>1486</v>
      </c>
      <c r="D2593" t="s">
        <v>1490</v>
      </c>
      <c r="E2593">
        <v>26.240783499999999</v>
      </c>
      <c r="F2593">
        <v>10000</v>
      </c>
      <c r="G2593" t="s">
        <v>757</v>
      </c>
    </row>
    <row r="2594" spans="2:7">
      <c r="B2594" t="s">
        <v>1362</v>
      </c>
      <c r="C2594" t="s">
        <v>1486</v>
      </c>
      <c r="D2594" t="s">
        <v>1490</v>
      </c>
      <c r="E2594">
        <v>26.192268120000001</v>
      </c>
      <c r="F2594">
        <v>10000</v>
      </c>
      <c r="G2594" t="s">
        <v>757</v>
      </c>
    </row>
    <row r="2595" spans="2:7">
      <c r="B2595" t="s">
        <v>1362</v>
      </c>
      <c r="C2595" t="s">
        <v>1486</v>
      </c>
      <c r="D2595" t="s">
        <v>1492</v>
      </c>
      <c r="E2595">
        <v>22.363208570000001</v>
      </c>
      <c r="F2595">
        <v>100000</v>
      </c>
      <c r="G2595" t="s">
        <v>757</v>
      </c>
    </row>
    <row r="2596" spans="2:7">
      <c r="B2596" t="s">
        <v>1362</v>
      </c>
      <c r="C2596" t="s">
        <v>1486</v>
      </c>
      <c r="D2596" t="s">
        <v>1492</v>
      </c>
      <c r="E2596">
        <v>22.433468909999998</v>
      </c>
      <c r="F2596">
        <v>100000</v>
      </c>
      <c r="G2596" t="s">
        <v>757</v>
      </c>
    </row>
    <row r="2597" spans="2:7">
      <c r="B2597" t="s">
        <v>1711</v>
      </c>
      <c r="C2597" t="s">
        <v>1363</v>
      </c>
      <c r="D2597" t="s">
        <v>1868</v>
      </c>
      <c r="E2597" t="e">
        <v>#NUM!</v>
      </c>
      <c r="F2597" t="e">
        <v>#NUM!</v>
      </c>
      <c r="G2597" t="s">
        <v>750</v>
      </c>
    </row>
    <row r="2598" spans="2:7">
      <c r="B2598" t="s">
        <v>1711</v>
      </c>
      <c r="C2598" t="s">
        <v>1363</v>
      </c>
      <c r="D2598" t="s">
        <v>1868</v>
      </c>
      <c r="E2598" t="e">
        <v>#NUM!</v>
      </c>
      <c r="F2598" t="e">
        <v>#NUM!</v>
      </c>
      <c r="G2598" t="s">
        <v>750</v>
      </c>
    </row>
    <row r="2599" spans="2:7">
      <c r="B2599" t="s">
        <v>1362</v>
      </c>
      <c r="C2599" t="s">
        <v>1363</v>
      </c>
      <c r="D2599" t="s">
        <v>1868</v>
      </c>
      <c r="E2599" t="e">
        <v>#NUM!</v>
      </c>
      <c r="F2599" t="e">
        <v>#NUM!</v>
      </c>
      <c r="G2599" t="s">
        <v>750</v>
      </c>
    </row>
    <row r="2600" spans="2:7">
      <c r="B2600" t="s">
        <v>1362</v>
      </c>
      <c r="C2600" t="s">
        <v>1363</v>
      </c>
      <c r="D2600" t="s">
        <v>1868</v>
      </c>
      <c r="E2600" t="e">
        <v>#NUM!</v>
      </c>
      <c r="F2600" t="e">
        <v>#NUM!</v>
      </c>
      <c r="G2600" t="s">
        <v>750</v>
      </c>
    </row>
    <row r="2601" spans="2:7">
      <c r="B2601" t="s">
        <v>1362</v>
      </c>
      <c r="C2601" t="s">
        <v>1486</v>
      </c>
      <c r="D2601" t="s">
        <v>1653</v>
      </c>
      <c r="E2601">
        <v>36.086414560000001</v>
      </c>
      <c r="F2601">
        <v>10</v>
      </c>
      <c r="G2601" t="s">
        <v>750</v>
      </c>
    </row>
    <row r="2602" spans="2:7">
      <c r="B2602" t="s">
        <v>1362</v>
      </c>
      <c r="C2602" t="s">
        <v>1486</v>
      </c>
      <c r="D2602" t="s">
        <v>1653</v>
      </c>
      <c r="E2602">
        <v>36.489464089999998</v>
      </c>
      <c r="F2602">
        <v>10</v>
      </c>
      <c r="G2602" t="s">
        <v>750</v>
      </c>
    </row>
    <row r="2603" spans="2:7">
      <c r="B2603" t="s">
        <v>1362</v>
      </c>
      <c r="C2603" t="s">
        <v>1486</v>
      </c>
      <c r="D2603" t="s">
        <v>1487</v>
      </c>
      <c r="E2603">
        <v>32.829664940000001</v>
      </c>
      <c r="F2603">
        <v>100</v>
      </c>
      <c r="G2603" t="s">
        <v>750</v>
      </c>
    </row>
    <row r="2604" spans="2:7">
      <c r="B2604" t="s">
        <v>1362</v>
      </c>
      <c r="C2604" t="s">
        <v>1486</v>
      </c>
      <c r="D2604" t="s">
        <v>1487</v>
      </c>
      <c r="E2604">
        <v>33.21598943</v>
      </c>
      <c r="F2604">
        <v>100</v>
      </c>
      <c r="G2604" t="s">
        <v>750</v>
      </c>
    </row>
    <row r="2605" spans="2:7">
      <c r="B2605" t="s">
        <v>1362</v>
      </c>
      <c r="C2605" t="s">
        <v>1486</v>
      </c>
      <c r="D2605" t="s">
        <v>1489</v>
      </c>
      <c r="E2605">
        <v>28.699060800000002</v>
      </c>
      <c r="F2605">
        <v>1000</v>
      </c>
      <c r="G2605" t="s">
        <v>750</v>
      </c>
    </row>
    <row r="2606" spans="2:7">
      <c r="B2606" t="s">
        <v>1362</v>
      </c>
      <c r="C2606" t="s">
        <v>1486</v>
      </c>
      <c r="D2606" t="s">
        <v>1489</v>
      </c>
      <c r="E2606">
        <v>28.738256969999998</v>
      </c>
      <c r="F2606">
        <v>1000</v>
      </c>
      <c r="G2606" t="s">
        <v>750</v>
      </c>
    </row>
    <row r="2607" spans="2:7">
      <c r="B2607" t="s">
        <v>1362</v>
      </c>
      <c r="C2607" t="s">
        <v>1486</v>
      </c>
      <c r="D2607" t="s">
        <v>1490</v>
      </c>
      <c r="E2607">
        <v>26.536255239999999</v>
      </c>
      <c r="F2607">
        <v>10000</v>
      </c>
      <c r="G2607" t="s">
        <v>750</v>
      </c>
    </row>
    <row r="2608" spans="2:7">
      <c r="B2608" t="s">
        <v>1362</v>
      </c>
      <c r="C2608" t="s">
        <v>1486</v>
      </c>
      <c r="D2608" t="s">
        <v>1490</v>
      </c>
      <c r="E2608">
        <v>26.490149410000001</v>
      </c>
      <c r="F2608">
        <v>10000</v>
      </c>
      <c r="G2608" t="s">
        <v>750</v>
      </c>
    </row>
    <row r="2609" spans="2:7">
      <c r="B2609" t="s">
        <v>1362</v>
      </c>
      <c r="C2609" t="s">
        <v>1486</v>
      </c>
      <c r="D2609" t="s">
        <v>1492</v>
      </c>
      <c r="E2609">
        <v>22.604364990000001</v>
      </c>
      <c r="F2609">
        <v>100000</v>
      </c>
      <c r="G2609" t="s">
        <v>750</v>
      </c>
    </row>
    <row r="2610" spans="2:7">
      <c r="B2610" t="s">
        <v>1362</v>
      </c>
      <c r="C2610" t="s">
        <v>1486</v>
      </c>
      <c r="D2610" t="s">
        <v>1492</v>
      </c>
      <c r="E2610">
        <v>22.616309739999998</v>
      </c>
      <c r="F2610">
        <v>100000</v>
      </c>
      <c r="G2610" t="s">
        <v>750</v>
      </c>
    </row>
    <row r="2611" spans="2:7">
      <c r="B2611" t="s">
        <v>1711</v>
      </c>
      <c r="C2611" t="s">
        <v>1720</v>
      </c>
      <c r="D2611" t="s">
        <v>1877</v>
      </c>
      <c r="E2611" t="e">
        <v>#NUM!</v>
      </c>
      <c r="F2611" t="e">
        <v>#NUM!</v>
      </c>
      <c r="G2611" t="s">
        <v>776</v>
      </c>
    </row>
    <row r="2612" spans="2:7">
      <c r="B2612" t="s">
        <v>1711</v>
      </c>
      <c r="C2612" t="s">
        <v>1720</v>
      </c>
      <c r="D2612" t="s">
        <v>1877</v>
      </c>
      <c r="E2612" t="e">
        <v>#NUM!</v>
      </c>
      <c r="F2612" t="e">
        <v>#NUM!</v>
      </c>
      <c r="G2612" t="s">
        <v>776</v>
      </c>
    </row>
    <row r="2613" spans="2:7">
      <c r="B2613" t="s">
        <v>1711</v>
      </c>
      <c r="C2613" t="s">
        <v>1720</v>
      </c>
      <c r="D2613" t="s">
        <v>1878</v>
      </c>
      <c r="E2613" t="e">
        <v>#NUM!</v>
      </c>
      <c r="F2613" t="e">
        <v>#NUM!</v>
      </c>
      <c r="G2613" t="s">
        <v>776</v>
      </c>
    </row>
    <row r="2614" spans="2:7">
      <c r="B2614" t="s">
        <v>1711</v>
      </c>
      <c r="C2614" t="s">
        <v>1720</v>
      </c>
      <c r="D2614" t="s">
        <v>1878</v>
      </c>
      <c r="E2614" t="e">
        <v>#NUM!</v>
      </c>
      <c r="F2614" t="e">
        <v>#NUM!</v>
      </c>
      <c r="G2614" t="s">
        <v>776</v>
      </c>
    </row>
    <row r="2615" spans="2:7">
      <c r="B2615" t="s">
        <v>1362</v>
      </c>
      <c r="C2615" t="s">
        <v>1720</v>
      </c>
      <c r="D2615" t="s">
        <v>1877</v>
      </c>
      <c r="E2615" t="e">
        <v>#NUM!</v>
      </c>
      <c r="F2615" t="e">
        <v>#NUM!</v>
      </c>
      <c r="G2615" t="s">
        <v>776</v>
      </c>
    </row>
    <row r="2616" spans="2:7">
      <c r="B2616" t="s">
        <v>1362</v>
      </c>
      <c r="C2616" t="s">
        <v>1720</v>
      </c>
      <c r="D2616" t="s">
        <v>1877</v>
      </c>
      <c r="E2616" t="e">
        <v>#NUM!</v>
      </c>
      <c r="F2616" t="e">
        <v>#NUM!</v>
      </c>
      <c r="G2616" t="s">
        <v>776</v>
      </c>
    </row>
    <row r="2617" spans="2:7">
      <c r="B2617" t="s">
        <v>1362</v>
      </c>
      <c r="C2617" t="s">
        <v>1720</v>
      </c>
      <c r="D2617" t="s">
        <v>1878</v>
      </c>
      <c r="E2617" t="e">
        <v>#NUM!</v>
      </c>
      <c r="F2617" t="e">
        <v>#NUM!</v>
      </c>
      <c r="G2617" t="s">
        <v>776</v>
      </c>
    </row>
    <row r="2618" spans="2:7">
      <c r="B2618" t="s">
        <v>1362</v>
      </c>
      <c r="C2618" t="s">
        <v>1720</v>
      </c>
      <c r="D2618" t="s">
        <v>1878</v>
      </c>
      <c r="E2618" t="e">
        <v>#NUM!</v>
      </c>
      <c r="F2618" t="e">
        <v>#NUM!</v>
      </c>
      <c r="G2618" t="s">
        <v>776</v>
      </c>
    </row>
    <row r="2619" spans="2:7">
      <c r="B2619" t="s">
        <v>1711</v>
      </c>
      <c r="C2619" t="s">
        <v>1363</v>
      </c>
      <c r="D2619" t="s">
        <v>1673</v>
      </c>
      <c r="E2619" t="e">
        <v>#NUM!</v>
      </c>
      <c r="F2619" t="e">
        <v>#NUM!</v>
      </c>
      <c r="G2619" t="s">
        <v>748</v>
      </c>
    </row>
    <row r="2620" spans="2:7">
      <c r="B2620" t="s">
        <v>1711</v>
      </c>
      <c r="C2620" t="s">
        <v>1363</v>
      </c>
      <c r="D2620" t="s">
        <v>1673</v>
      </c>
      <c r="E2620" t="e">
        <v>#NUM!</v>
      </c>
      <c r="F2620" t="e">
        <v>#NUM!</v>
      </c>
      <c r="G2620" t="s">
        <v>748</v>
      </c>
    </row>
    <row r="2621" spans="2:7">
      <c r="B2621" t="s">
        <v>1711</v>
      </c>
      <c r="C2621" t="s">
        <v>1363</v>
      </c>
      <c r="D2621" t="s">
        <v>1879</v>
      </c>
      <c r="E2621">
        <v>37.554256979999998</v>
      </c>
      <c r="F2621" t="e">
        <v>#NUM!</v>
      </c>
      <c r="G2621" t="s">
        <v>748</v>
      </c>
    </row>
    <row r="2622" spans="2:7">
      <c r="B2622" t="s">
        <v>1711</v>
      </c>
      <c r="C2622" t="s">
        <v>1363</v>
      </c>
      <c r="D2622" t="s">
        <v>1879</v>
      </c>
      <c r="E2622">
        <v>37.636700040000001</v>
      </c>
      <c r="F2622" t="e">
        <v>#NUM!</v>
      </c>
      <c r="G2622" t="s">
        <v>748</v>
      </c>
    </row>
    <row r="2623" spans="2:7">
      <c r="B2623" t="s">
        <v>1362</v>
      </c>
      <c r="C2623" t="s">
        <v>1363</v>
      </c>
      <c r="D2623" t="s">
        <v>1673</v>
      </c>
      <c r="E2623" t="e">
        <v>#NUM!</v>
      </c>
      <c r="F2623" t="e">
        <v>#NUM!</v>
      </c>
      <c r="G2623" t="s">
        <v>748</v>
      </c>
    </row>
    <row r="2624" spans="2:7">
      <c r="B2624" t="s">
        <v>1362</v>
      </c>
      <c r="C2624" t="s">
        <v>1363</v>
      </c>
      <c r="D2624" t="s">
        <v>1673</v>
      </c>
      <c r="E2624" t="e">
        <v>#NUM!</v>
      </c>
      <c r="F2624" t="e">
        <v>#NUM!</v>
      </c>
      <c r="G2624" t="s">
        <v>748</v>
      </c>
    </row>
    <row r="2625" spans="2:7">
      <c r="B2625" t="s">
        <v>1362</v>
      </c>
      <c r="C2625" t="s">
        <v>1363</v>
      </c>
      <c r="D2625" t="s">
        <v>1879</v>
      </c>
      <c r="E2625" t="e">
        <v>#NUM!</v>
      </c>
      <c r="F2625" t="e">
        <v>#NUM!</v>
      </c>
      <c r="G2625" t="s">
        <v>748</v>
      </c>
    </row>
    <row r="2626" spans="2:7">
      <c r="B2626" t="s">
        <v>1362</v>
      </c>
      <c r="C2626" t="s">
        <v>1363</v>
      </c>
      <c r="D2626" t="s">
        <v>1879</v>
      </c>
      <c r="E2626" t="e">
        <v>#NUM!</v>
      </c>
      <c r="F2626" t="e">
        <v>#NUM!</v>
      </c>
      <c r="G2626" t="s">
        <v>748</v>
      </c>
    </row>
    <row r="2627" spans="2:7">
      <c r="B2627" t="s">
        <v>1362</v>
      </c>
      <c r="C2627" t="s">
        <v>1486</v>
      </c>
      <c r="D2627" t="s">
        <v>1653</v>
      </c>
      <c r="E2627">
        <v>37.345827130000004</v>
      </c>
      <c r="F2627">
        <v>10</v>
      </c>
      <c r="G2627" t="s">
        <v>748</v>
      </c>
    </row>
    <row r="2628" spans="2:7">
      <c r="B2628" t="s">
        <v>1362</v>
      </c>
      <c r="C2628" t="s">
        <v>1486</v>
      </c>
      <c r="D2628" t="s">
        <v>1653</v>
      </c>
      <c r="E2628" t="e">
        <v>#NUM!</v>
      </c>
      <c r="F2628">
        <v>10</v>
      </c>
      <c r="G2628" t="s">
        <v>748</v>
      </c>
    </row>
    <row r="2629" spans="2:7">
      <c r="B2629" t="s">
        <v>1362</v>
      </c>
      <c r="C2629" t="s">
        <v>1486</v>
      </c>
      <c r="D2629" t="s">
        <v>1487</v>
      </c>
      <c r="E2629">
        <v>32.888407049999998</v>
      </c>
      <c r="F2629">
        <v>100</v>
      </c>
      <c r="G2629" t="s">
        <v>748</v>
      </c>
    </row>
    <row r="2630" spans="2:7">
      <c r="B2630" t="s">
        <v>1362</v>
      </c>
      <c r="C2630" t="s">
        <v>1486</v>
      </c>
      <c r="D2630" t="s">
        <v>1487</v>
      </c>
      <c r="E2630">
        <v>32.953308980000003</v>
      </c>
      <c r="F2630">
        <v>100</v>
      </c>
      <c r="G2630" t="s">
        <v>748</v>
      </c>
    </row>
    <row r="2631" spans="2:7">
      <c r="B2631" t="s">
        <v>1362</v>
      </c>
      <c r="C2631" t="s">
        <v>1486</v>
      </c>
      <c r="D2631" t="s">
        <v>1489</v>
      </c>
      <c r="E2631">
        <v>30.478121009999999</v>
      </c>
      <c r="F2631">
        <v>1000</v>
      </c>
      <c r="G2631" t="s">
        <v>748</v>
      </c>
    </row>
    <row r="2632" spans="2:7">
      <c r="B2632" t="s">
        <v>1362</v>
      </c>
      <c r="C2632" t="s">
        <v>1486</v>
      </c>
      <c r="D2632" t="s">
        <v>1489</v>
      </c>
      <c r="E2632">
        <v>30.476124949999999</v>
      </c>
      <c r="F2632">
        <v>1000</v>
      </c>
      <c r="G2632" t="s">
        <v>748</v>
      </c>
    </row>
    <row r="2633" spans="2:7">
      <c r="B2633" t="s">
        <v>1362</v>
      </c>
      <c r="C2633" t="s">
        <v>1486</v>
      </c>
      <c r="D2633" t="s">
        <v>1490</v>
      </c>
      <c r="E2633">
        <v>27.016365329999999</v>
      </c>
      <c r="F2633">
        <v>10000</v>
      </c>
      <c r="G2633" t="s">
        <v>748</v>
      </c>
    </row>
    <row r="2634" spans="2:7">
      <c r="B2634" t="s">
        <v>1362</v>
      </c>
      <c r="C2634" t="s">
        <v>1486</v>
      </c>
      <c r="D2634" t="s">
        <v>1490</v>
      </c>
      <c r="E2634">
        <v>26.91963105</v>
      </c>
      <c r="F2634">
        <v>10000</v>
      </c>
      <c r="G2634" t="s">
        <v>748</v>
      </c>
    </row>
    <row r="2635" spans="2:7">
      <c r="B2635" t="s">
        <v>1362</v>
      </c>
      <c r="C2635" t="s">
        <v>1486</v>
      </c>
      <c r="D2635" t="s">
        <v>1492</v>
      </c>
      <c r="E2635">
        <v>22.158706519999999</v>
      </c>
      <c r="F2635">
        <v>100000</v>
      </c>
      <c r="G2635" t="s">
        <v>748</v>
      </c>
    </row>
    <row r="2636" spans="2:7">
      <c r="B2636" t="s">
        <v>1362</v>
      </c>
      <c r="C2636" t="s">
        <v>1486</v>
      </c>
      <c r="D2636" t="s">
        <v>1492</v>
      </c>
      <c r="E2636">
        <v>22.291949880000001</v>
      </c>
      <c r="F2636">
        <v>100000</v>
      </c>
      <c r="G2636" t="s">
        <v>748</v>
      </c>
    </row>
    <row r="2637" spans="2:7">
      <c r="B2637" t="s">
        <v>1711</v>
      </c>
      <c r="C2637" t="s">
        <v>1363</v>
      </c>
      <c r="D2637" t="s">
        <v>1880</v>
      </c>
      <c r="E2637" t="e">
        <v>#NUM!</v>
      </c>
      <c r="F2637" t="e">
        <v>#NUM!</v>
      </c>
      <c r="G2637" t="s">
        <v>784</v>
      </c>
    </row>
    <row r="2638" spans="2:7">
      <c r="B2638" t="s">
        <v>1711</v>
      </c>
      <c r="C2638" t="s">
        <v>1363</v>
      </c>
      <c r="D2638" t="s">
        <v>1880</v>
      </c>
      <c r="E2638" t="e">
        <v>#NUM!</v>
      </c>
      <c r="F2638" t="e">
        <v>#NUM!</v>
      </c>
      <c r="G2638" t="s">
        <v>784</v>
      </c>
    </row>
    <row r="2639" spans="2:7">
      <c r="B2639" t="s">
        <v>1711</v>
      </c>
      <c r="C2639" t="s">
        <v>1363</v>
      </c>
      <c r="D2639" t="s">
        <v>1881</v>
      </c>
      <c r="E2639" t="e">
        <v>#NUM!</v>
      </c>
      <c r="F2639" t="e">
        <v>#NUM!</v>
      </c>
      <c r="G2639" t="s">
        <v>784</v>
      </c>
    </row>
    <row r="2640" spans="2:7">
      <c r="B2640" t="s">
        <v>1711</v>
      </c>
      <c r="C2640" t="s">
        <v>1363</v>
      </c>
      <c r="D2640" t="s">
        <v>1881</v>
      </c>
      <c r="E2640" t="e">
        <v>#NUM!</v>
      </c>
      <c r="F2640" t="e">
        <v>#NUM!</v>
      </c>
      <c r="G2640" t="s">
        <v>784</v>
      </c>
    </row>
    <row r="2641" spans="2:7">
      <c r="B2641" t="s">
        <v>1362</v>
      </c>
      <c r="C2641" t="s">
        <v>1363</v>
      </c>
      <c r="D2641" t="s">
        <v>1880</v>
      </c>
      <c r="E2641" t="e">
        <v>#NUM!</v>
      </c>
      <c r="F2641" t="e">
        <v>#NUM!</v>
      </c>
      <c r="G2641" t="s">
        <v>784</v>
      </c>
    </row>
    <row r="2642" spans="2:7">
      <c r="B2642" t="s">
        <v>1362</v>
      </c>
      <c r="C2642" t="s">
        <v>1363</v>
      </c>
      <c r="D2642" t="s">
        <v>1880</v>
      </c>
      <c r="E2642" t="e">
        <v>#NUM!</v>
      </c>
      <c r="F2642" t="e">
        <v>#NUM!</v>
      </c>
      <c r="G2642" t="s">
        <v>784</v>
      </c>
    </row>
    <row r="2643" spans="2:7">
      <c r="B2643" t="s">
        <v>1362</v>
      </c>
      <c r="C2643" t="s">
        <v>1363</v>
      </c>
      <c r="D2643" t="s">
        <v>1881</v>
      </c>
      <c r="E2643" t="e">
        <v>#NUM!</v>
      </c>
      <c r="F2643" t="e">
        <v>#NUM!</v>
      </c>
      <c r="G2643" t="s">
        <v>784</v>
      </c>
    </row>
    <row r="2644" spans="2:7">
      <c r="B2644" t="s">
        <v>1362</v>
      </c>
      <c r="C2644" t="s">
        <v>1363</v>
      </c>
      <c r="D2644" t="s">
        <v>1881</v>
      </c>
      <c r="E2644" t="e">
        <v>#NUM!</v>
      </c>
      <c r="F2644" t="e">
        <v>#NUM!</v>
      </c>
      <c r="G2644" t="s">
        <v>784</v>
      </c>
    </row>
    <row r="2645" spans="2:7">
      <c r="B2645" t="s">
        <v>1362</v>
      </c>
      <c r="C2645" t="s">
        <v>1486</v>
      </c>
      <c r="D2645" t="s">
        <v>1653</v>
      </c>
      <c r="E2645">
        <v>38.637784449999998</v>
      </c>
      <c r="F2645">
        <v>10</v>
      </c>
      <c r="G2645" t="s">
        <v>784</v>
      </c>
    </row>
    <row r="2646" spans="2:7">
      <c r="B2646" t="s">
        <v>1362</v>
      </c>
      <c r="C2646" t="s">
        <v>1486</v>
      </c>
      <c r="D2646" t="s">
        <v>1653</v>
      </c>
      <c r="E2646">
        <v>38.819180780000003</v>
      </c>
      <c r="F2646">
        <v>10</v>
      </c>
      <c r="G2646" t="s">
        <v>784</v>
      </c>
    </row>
    <row r="2647" spans="2:7">
      <c r="B2647" t="s">
        <v>1362</v>
      </c>
      <c r="C2647" t="s">
        <v>1486</v>
      </c>
      <c r="D2647" t="s">
        <v>1487</v>
      </c>
      <c r="E2647">
        <v>35.07632504</v>
      </c>
      <c r="F2647">
        <v>100</v>
      </c>
      <c r="G2647" t="s">
        <v>784</v>
      </c>
    </row>
    <row r="2648" spans="2:7">
      <c r="B2648" t="s">
        <v>1362</v>
      </c>
      <c r="C2648" t="s">
        <v>1486</v>
      </c>
      <c r="D2648" t="s">
        <v>1487</v>
      </c>
      <c r="E2648">
        <v>33.912211460000002</v>
      </c>
      <c r="F2648">
        <v>100</v>
      </c>
      <c r="G2648" t="s">
        <v>784</v>
      </c>
    </row>
    <row r="2649" spans="2:7">
      <c r="B2649" t="s">
        <v>1362</v>
      </c>
      <c r="C2649" t="s">
        <v>1486</v>
      </c>
      <c r="D2649" t="s">
        <v>1489</v>
      </c>
      <c r="E2649">
        <v>31.013968089999999</v>
      </c>
      <c r="F2649">
        <v>1000</v>
      </c>
      <c r="G2649" t="s">
        <v>784</v>
      </c>
    </row>
    <row r="2650" spans="2:7">
      <c r="B2650" t="s">
        <v>1362</v>
      </c>
      <c r="C2650" t="s">
        <v>1486</v>
      </c>
      <c r="D2650" t="s">
        <v>1489</v>
      </c>
      <c r="E2650">
        <v>30.96815655</v>
      </c>
      <c r="F2650">
        <v>1000</v>
      </c>
      <c r="G2650" t="s">
        <v>784</v>
      </c>
    </row>
    <row r="2651" spans="2:7">
      <c r="B2651" t="s">
        <v>1362</v>
      </c>
      <c r="C2651" t="s">
        <v>1486</v>
      </c>
      <c r="D2651" t="s">
        <v>1490</v>
      </c>
      <c r="E2651">
        <v>26.897287899999998</v>
      </c>
      <c r="F2651">
        <v>10000</v>
      </c>
      <c r="G2651" t="s">
        <v>784</v>
      </c>
    </row>
    <row r="2652" spans="2:7">
      <c r="B2652" t="s">
        <v>1362</v>
      </c>
      <c r="C2652" t="s">
        <v>1486</v>
      </c>
      <c r="D2652" t="s">
        <v>1490</v>
      </c>
      <c r="E2652">
        <v>26.940115909999999</v>
      </c>
      <c r="F2652">
        <v>10000</v>
      </c>
      <c r="G2652" t="s">
        <v>784</v>
      </c>
    </row>
    <row r="2653" spans="2:7">
      <c r="B2653" t="s">
        <v>1362</v>
      </c>
      <c r="C2653" t="s">
        <v>1486</v>
      </c>
      <c r="D2653" t="s">
        <v>1492</v>
      </c>
      <c r="E2653">
        <v>21.950361489999999</v>
      </c>
      <c r="F2653">
        <v>100000</v>
      </c>
      <c r="G2653" t="s">
        <v>784</v>
      </c>
    </row>
    <row r="2654" spans="2:7">
      <c r="B2654" t="s">
        <v>1362</v>
      </c>
      <c r="C2654" t="s">
        <v>1486</v>
      </c>
      <c r="D2654" t="s">
        <v>1492</v>
      </c>
      <c r="E2654">
        <v>21.94588319</v>
      </c>
      <c r="F2654">
        <v>100000</v>
      </c>
      <c r="G2654" t="s">
        <v>784</v>
      </c>
    </row>
    <row r="2655" spans="2:7">
      <c r="B2655" t="s">
        <v>1711</v>
      </c>
      <c r="C2655" t="s">
        <v>1363</v>
      </c>
      <c r="D2655" t="s">
        <v>1846</v>
      </c>
      <c r="E2655" t="e">
        <v>#NUM!</v>
      </c>
      <c r="F2655" t="e">
        <v>#NUM!</v>
      </c>
      <c r="G2655" t="s">
        <v>776</v>
      </c>
    </row>
    <row r="2656" spans="2:7">
      <c r="B2656" t="s">
        <v>1711</v>
      </c>
      <c r="C2656" t="s">
        <v>1363</v>
      </c>
      <c r="D2656" t="s">
        <v>1846</v>
      </c>
      <c r="E2656" t="e">
        <v>#NUM!</v>
      </c>
      <c r="F2656" t="e">
        <v>#NUM!</v>
      </c>
      <c r="G2656" t="s">
        <v>776</v>
      </c>
    </row>
    <row r="2657" spans="2:8">
      <c r="B2657" t="s">
        <v>1362</v>
      </c>
      <c r="C2657" t="s">
        <v>1363</v>
      </c>
      <c r="D2657" t="s">
        <v>1846</v>
      </c>
      <c r="E2657" t="e">
        <v>#NUM!</v>
      </c>
      <c r="F2657" t="e">
        <v>#NUM!</v>
      </c>
      <c r="G2657" t="s">
        <v>776</v>
      </c>
    </row>
    <row r="2658" spans="2:8">
      <c r="B2658" t="s">
        <v>1362</v>
      </c>
      <c r="C2658" t="s">
        <v>1363</v>
      </c>
      <c r="D2658" t="s">
        <v>1846</v>
      </c>
      <c r="E2658" t="e">
        <v>#NUM!</v>
      </c>
      <c r="F2658" t="e">
        <v>#NUM!</v>
      </c>
      <c r="G2658" t="s">
        <v>776</v>
      </c>
    </row>
    <row r="2659" spans="2:8">
      <c r="B2659" t="s">
        <v>1362</v>
      </c>
      <c r="C2659" t="s">
        <v>1486</v>
      </c>
      <c r="D2659" t="s">
        <v>1653</v>
      </c>
      <c r="E2659">
        <v>35.762783509999998</v>
      </c>
      <c r="F2659">
        <v>10</v>
      </c>
      <c r="G2659" t="s">
        <v>776</v>
      </c>
    </row>
    <row r="2660" spans="2:8">
      <c r="B2660" t="s">
        <v>1362</v>
      </c>
      <c r="C2660" t="s">
        <v>1486</v>
      </c>
      <c r="D2660" t="s">
        <v>1653</v>
      </c>
      <c r="E2660">
        <v>35.521201329999997</v>
      </c>
      <c r="F2660">
        <v>10</v>
      </c>
      <c r="G2660" t="s">
        <v>776</v>
      </c>
    </row>
    <row r="2661" spans="2:8">
      <c r="B2661" t="s">
        <v>1362</v>
      </c>
      <c r="C2661" t="s">
        <v>1486</v>
      </c>
      <c r="D2661" t="s">
        <v>1487</v>
      </c>
      <c r="E2661">
        <v>33.979974230000003</v>
      </c>
      <c r="F2661">
        <v>100</v>
      </c>
      <c r="G2661" t="s">
        <v>776</v>
      </c>
    </row>
    <row r="2662" spans="2:8">
      <c r="B2662" t="s">
        <v>1362</v>
      </c>
      <c r="C2662" t="s">
        <v>1486</v>
      </c>
      <c r="D2662" t="s">
        <v>1487</v>
      </c>
      <c r="E2662">
        <v>34.047840549999997</v>
      </c>
      <c r="F2662">
        <v>100</v>
      </c>
      <c r="G2662" t="s">
        <v>776</v>
      </c>
    </row>
    <row r="2663" spans="2:8">
      <c r="B2663" t="s">
        <v>1362</v>
      </c>
      <c r="C2663" t="s">
        <v>1486</v>
      </c>
      <c r="D2663" t="s">
        <v>1489</v>
      </c>
      <c r="E2663">
        <v>30.518000130000001</v>
      </c>
      <c r="F2663">
        <v>1000</v>
      </c>
      <c r="G2663" t="s">
        <v>776</v>
      </c>
    </row>
    <row r="2664" spans="2:8">
      <c r="B2664" t="s">
        <v>1362</v>
      </c>
      <c r="C2664" t="s">
        <v>1486</v>
      </c>
      <c r="D2664" t="s">
        <v>1489</v>
      </c>
      <c r="E2664">
        <v>30.139277419999999</v>
      </c>
      <c r="F2664">
        <v>1000</v>
      </c>
      <c r="G2664" t="s">
        <v>776</v>
      </c>
    </row>
    <row r="2665" spans="2:8">
      <c r="B2665" t="s">
        <v>1362</v>
      </c>
      <c r="C2665" t="s">
        <v>1486</v>
      </c>
      <c r="D2665" t="s">
        <v>1490</v>
      </c>
      <c r="E2665">
        <v>26.729271740000002</v>
      </c>
      <c r="F2665">
        <v>10000</v>
      </c>
      <c r="G2665" t="s">
        <v>776</v>
      </c>
    </row>
    <row r="2666" spans="2:8">
      <c r="B2666" t="s">
        <v>1362</v>
      </c>
      <c r="C2666" t="s">
        <v>1486</v>
      </c>
      <c r="D2666" t="s">
        <v>1490</v>
      </c>
      <c r="E2666">
        <v>26.65681361</v>
      </c>
      <c r="F2666">
        <v>10000</v>
      </c>
      <c r="G2666" t="s">
        <v>776</v>
      </c>
    </row>
    <row r="2667" spans="2:8">
      <c r="B2667" t="s">
        <v>1362</v>
      </c>
      <c r="C2667" t="s">
        <v>1486</v>
      </c>
      <c r="D2667" t="s">
        <v>1492</v>
      </c>
      <c r="E2667">
        <v>21.982820109999999</v>
      </c>
      <c r="F2667">
        <v>100000</v>
      </c>
      <c r="G2667" t="s">
        <v>776</v>
      </c>
    </row>
    <row r="2668" spans="2:8">
      <c r="B2668" t="s">
        <v>1362</v>
      </c>
      <c r="C2668" t="s">
        <v>1486</v>
      </c>
      <c r="D2668" t="s">
        <v>1492</v>
      </c>
      <c r="E2668">
        <v>21.886298</v>
      </c>
      <c r="F2668">
        <v>100000</v>
      </c>
      <c r="G2668" t="s">
        <v>776</v>
      </c>
    </row>
    <row r="2669" spans="2:8">
      <c r="B2669" t="s">
        <v>1711</v>
      </c>
      <c r="C2669" t="s">
        <v>1720</v>
      </c>
      <c r="D2669" t="s">
        <v>1882</v>
      </c>
      <c r="E2669">
        <v>25.42469938</v>
      </c>
      <c r="F2669" t="e">
        <v>#NUM!</v>
      </c>
      <c r="G2669" t="s">
        <v>827</v>
      </c>
      <c r="H2669" t="s">
        <v>1883</v>
      </c>
    </row>
    <row r="2670" spans="2:8">
      <c r="B2670" t="s">
        <v>1711</v>
      </c>
      <c r="C2670" t="s">
        <v>1720</v>
      </c>
      <c r="D2670" t="s">
        <v>1882</v>
      </c>
      <c r="E2670">
        <v>25.704062789999998</v>
      </c>
      <c r="F2670" t="e">
        <v>#NUM!</v>
      </c>
      <c r="G2670" t="s">
        <v>827</v>
      </c>
    </row>
    <row r="2671" spans="2:8">
      <c r="B2671" t="s">
        <v>1362</v>
      </c>
      <c r="C2671" t="s">
        <v>1720</v>
      </c>
      <c r="D2671" t="s">
        <v>1882</v>
      </c>
      <c r="E2671">
        <v>35.243107709999997</v>
      </c>
      <c r="F2671">
        <v>24.79525572</v>
      </c>
      <c r="G2671" t="s">
        <v>827</v>
      </c>
    </row>
    <row r="2672" spans="2:8">
      <c r="B2672" t="s">
        <v>1362</v>
      </c>
      <c r="C2672" t="s">
        <v>1720</v>
      </c>
      <c r="D2672" t="s">
        <v>1882</v>
      </c>
      <c r="E2672">
        <v>35.245694880000002</v>
      </c>
      <c r="F2672">
        <v>24.754845029999998</v>
      </c>
      <c r="G2672" t="s">
        <v>827</v>
      </c>
    </row>
    <row r="2673" spans="2:7">
      <c r="B2673" t="s">
        <v>1711</v>
      </c>
      <c r="C2673" t="s">
        <v>1720</v>
      </c>
      <c r="D2673" t="s">
        <v>1884</v>
      </c>
      <c r="E2673" t="e">
        <v>#NUM!</v>
      </c>
      <c r="F2673" t="e">
        <v>#NUM!</v>
      </c>
      <c r="G2673" t="s">
        <v>827</v>
      </c>
    </row>
    <row r="2674" spans="2:7">
      <c r="B2674" t="s">
        <v>1711</v>
      </c>
      <c r="C2674" t="s">
        <v>1720</v>
      </c>
      <c r="D2674" t="s">
        <v>1884</v>
      </c>
      <c r="E2674" t="e">
        <v>#NUM!</v>
      </c>
      <c r="F2674" t="e">
        <v>#NUM!</v>
      </c>
      <c r="G2674" t="s">
        <v>827</v>
      </c>
    </row>
    <row r="2675" spans="2:7">
      <c r="B2675" t="s">
        <v>1362</v>
      </c>
      <c r="C2675" t="s">
        <v>1720</v>
      </c>
      <c r="D2675" t="s">
        <v>1884</v>
      </c>
      <c r="E2675" t="e">
        <v>#NUM!</v>
      </c>
      <c r="F2675" t="e">
        <v>#NUM!</v>
      </c>
      <c r="G2675" t="s">
        <v>827</v>
      </c>
    </row>
    <row r="2676" spans="2:7">
      <c r="B2676" t="s">
        <v>1362</v>
      </c>
      <c r="C2676" t="s">
        <v>1720</v>
      </c>
      <c r="D2676" t="s">
        <v>1884</v>
      </c>
      <c r="E2676" t="e">
        <v>#NUM!</v>
      </c>
      <c r="F2676" t="e">
        <v>#NUM!</v>
      </c>
      <c r="G2676" t="s">
        <v>827</v>
      </c>
    </row>
    <row r="2677" spans="2:7">
      <c r="B2677" t="s">
        <v>1711</v>
      </c>
      <c r="C2677" t="s">
        <v>1363</v>
      </c>
      <c r="D2677" t="s">
        <v>1717</v>
      </c>
      <c r="E2677" t="e">
        <v>#NUM!</v>
      </c>
      <c r="F2677" t="e">
        <v>#NUM!</v>
      </c>
      <c r="G2677" t="s">
        <v>830</v>
      </c>
    </row>
    <row r="2678" spans="2:7">
      <c r="B2678" t="s">
        <v>1711</v>
      </c>
      <c r="C2678" t="s">
        <v>1363</v>
      </c>
      <c r="D2678" t="s">
        <v>1717</v>
      </c>
      <c r="E2678" t="e">
        <v>#NUM!</v>
      </c>
      <c r="F2678" t="e">
        <v>#NUM!</v>
      </c>
      <c r="G2678" t="s">
        <v>830</v>
      </c>
    </row>
    <row r="2679" spans="2:7">
      <c r="B2679" t="s">
        <v>1362</v>
      </c>
      <c r="C2679" t="s">
        <v>1363</v>
      </c>
      <c r="D2679" t="s">
        <v>1717</v>
      </c>
      <c r="E2679" t="e">
        <v>#NUM!</v>
      </c>
      <c r="F2679" t="e">
        <v>#NUM!</v>
      </c>
      <c r="G2679" t="s">
        <v>830</v>
      </c>
    </row>
    <row r="2680" spans="2:7">
      <c r="B2680" t="s">
        <v>1362</v>
      </c>
      <c r="C2680" t="s">
        <v>1363</v>
      </c>
      <c r="D2680" t="s">
        <v>1717</v>
      </c>
      <c r="E2680" t="e">
        <v>#NUM!</v>
      </c>
      <c r="F2680" t="e">
        <v>#NUM!</v>
      </c>
      <c r="G2680" t="s">
        <v>830</v>
      </c>
    </row>
    <row r="2681" spans="2:7">
      <c r="B2681" t="s">
        <v>1362</v>
      </c>
      <c r="C2681" t="s">
        <v>1486</v>
      </c>
      <c r="D2681" t="s">
        <v>1653</v>
      </c>
      <c r="E2681">
        <v>36.714083639999998</v>
      </c>
      <c r="F2681">
        <v>10</v>
      </c>
      <c r="G2681" t="s">
        <v>830</v>
      </c>
    </row>
    <row r="2682" spans="2:7">
      <c r="B2682" t="s">
        <v>1362</v>
      </c>
      <c r="C2682" t="s">
        <v>1486</v>
      </c>
      <c r="D2682" t="s">
        <v>1653</v>
      </c>
      <c r="E2682">
        <v>38.974280909999997</v>
      </c>
      <c r="F2682">
        <v>10</v>
      </c>
      <c r="G2682" t="s">
        <v>830</v>
      </c>
    </row>
    <row r="2683" spans="2:7">
      <c r="B2683" t="s">
        <v>1362</v>
      </c>
      <c r="C2683" t="s">
        <v>1486</v>
      </c>
      <c r="D2683" t="s">
        <v>1487</v>
      </c>
      <c r="E2683">
        <v>33.127493639999997</v>
      </c>
      <c r="F2683">
        <v>100</v>
      </c>
      <c r="G2683" t="s">
        <v>830</v>
      </c>
    </row>
    <row r="2684" spans="2:7">
      <c r="B2684" t="s">
        <v>1362</v>
      </c>
      <c r="C2684" t="s">
        <v>1486</v>
      </c>
      <c r="D2684" t="s">
        <v>1487</v>
      </c>
      <c r="E2684">
        <v>32.460708889999999</v>
      </c>
      <c r="F2684">
        <v>100</v>
      </c>
      <c r="G2684" t="s">
        <v>830</v>
      </c>
    </row>
    <row r="2685" spans="2:7">
      <c r="B2685" t="s">
        <v>1362</v>
      </c>
      <c r="C2685" t="s">
        <v>1486</v>
      </c>
      <c r="D2685" t="s">
        <v>1489</v>
      </c>
      <c r="E2685">
        <v>30.363493649999999</v>
      </c>
      <c r="F2685">
        <v>1000</v>
      </c>
      <c r="G2685" t="s">
        <v>830</v>
      </c>
    </row>
    <row r="2686" spans="2:7">
      <c r="B2686" t="s">
        <v>1362</v>
      </c>
      <c r="C2686" t="s">
        <v>1486</v>
      </c>
      <c r="D2686" t="s">
        <v>1489</v>
      </c>
      <c r="E2686">
        <v>30.541718150000001</v>
      </c>
      <c r="F2686">
        <v>1000</v>
      </c>
      <c r="G2686" t="s">
        <v>830</v>
      </c>
    </row>
    <row r="2687" spans="2:7">
      <c r="B2687" s="64" t="s">
        <v>1362</v>
      </c>
      <c r="C2687" s="64" t="s">
        <v>1486</v>
      </c>
      <c r="D2687" s="64" t="s">
        <v>1490</v>
      </c>
      <c r="E2687" s="64">
        <v>26.007197399999999</v>
      </c>
      <c r="F2687" s="64">
        <v>10000</v>
      </c>
      <c r="G2687" s="64" t="s">
        <v>830</v>
      </c>
    </row>
    <row r="2688" spans="2:7">
      <c r="B2688" s="64" t="s">
        <v>1362</v>
      </c>
      <c r="C2688" s="64" t="s">
        <v>1486</v>
      </c>
      <c r="D2688" s="64" t="s">
        <v>1490</v>
      </c>
      <c r="E2688" s="64">
        <v>26.156613199999999</v>
      </c>
      <c r="F2688" s="64">
        <v>10000</v>
      </c>
      <c r="G2688" s="64" t="s">
        <v>830</v>
      </c>
    </row>
    <row r="2689" spans="2:7">
      <c r="B2689" s="64" t="s">
        <v>1362</v>
      </c>
      <c r="C2689" s="64" t="s">
        <v>1486</v>
      </c>
      <c r="D2689" s="64" t="s">
        <v>1492</v>
      </c>
      <c r="E2689" s="64">
        <v>22.367143599999999</v>
      </c>
      <c r="F2689" s="64">
        <v>100000</v>
      </c>
      <c r="G2689" s="64" t="s">
        <v>830</v>
      </c>
    </row>
    <row r="2690" spans="2:7">
      <c r="B2690" s="64" t="s">
        <v>1362</v>
      </c>
      <c r="C2690" s="64" t="s">
        <v>1486</v>
      </c>
      <c r="D2690" s="64" t="s">
        <v>1492</v>
      </c>
      <c r="E2690" s="64">
        <v>22.532058899999999</v>
      </c>
      <c r="F2690" s="64">
        <v>100000</v>
      </c>
      <c r="G2690" s="64" t="s">
        <v>830</v>
      </c>
    </row>
    <row r="2691" spans="2:7">
      <c r="B2691" s="64" t="s">
        <v>1711</v>
      </c>
      <c r="C2691" s="64" t="s">
        <v>1363</v>
      </c>
      <c r="D2691" s="64" t="s">
        <v>1885</v>
      </c>
      <c r="E2691" s="64" t="e">
        <v>#NUM!</v>
      </c>
      <c r="F2691" s="64" t="e">
        <v>#NUM!</v>
      </c>
      <c r="G2691" s="64" t="s">
        <v>827</v>
      </c>
    </row>
    <row r="2692" spans="2:7">
      <c r="B2692" s="64" t="s">
        <v>1711</v>
      </c>
      <c r="C2692" s="64" t="s">
        <v>1363</v>
      </c>
      <c r="D2692" s="64" t="s">
        <v>1885</v>
      </c>
      <c r="E2692" s="64" t="e">
        <v>#NUM!</v>
      </c>
      <c r="F2692" s="64" t="e">
        <v>#NUM!</v>
      </c>
      <c r="G2692" s="64" t="s">
        <v>827</v>
      </c>
    </row>
    <row r="2693" spans="2:7">
      <c r="B2693" s="64" t="s">
        <v>1362</v>
      </c>
      <c r="C2693" s="64" t="s">
        <v>1363</v>
      </c>
      <c r="D2693" s="64" t="s">
        <v>1885</v>
      </c>
      <c r="E2693" s="64" t="e">
        <v>#NUM!</v>
      </c>
      <c r="F2693" s="64" t="e">
        <v>#NUM!</v>
      </c>
      <c r="G2693" s="64" t="s">
        <v>827</v>
      </c>
    </row>
    <row r="2694" spans="2:7">
      <c r="B2694" s="64" t="s">
        <v>1362</v>
      </c>
      <c r="C2694" s="64" t="s">
        <v>1363</v>
      </c>
      <c r="D2694" s="64" t="s">
        <v>1885</v>
      </c>
      <c r="E2694" s="64" t="e">
        <v>#NUM!</v>
      </c>
      <c r="F2694" s="64" t="e">
        <v>#NUM!</v>
      </c>
      <c r="G2694" s="64" t="s">
        <v>827</v>
      </c>
    </row>
    <row r="2695" spans="2:7">
      <c r="B2695" s="64" t="s">
        <v>1362</v>
      </c>
      <c r="C2695" s="64" t="s">
        <v>1486</v>
      </c>
      <c r="D2695" s="64" t="s">
        <v>1492</v>
      </c>
      <c r="E2695" s="64">
        <v>21.491063199999999</v>
      </c>
      <c r="F2695" s="64">
        <v>100000</v>
      </c>
      <c r="G2695" s="64" t="s">
        <v>827</v>
      </c>
    </row>
    <row r="2696" spans="2:7">
      <c r="B2696" s="64" t="s">
        <v>1362</v>
      </c>
      <c r="C2696" s="64" t="s">
        <v>1486</v>
      </c>
      <c r="D2696" s="64" t="s">
        <v>1492</v>
      </c>
      <c r="E2696" s="64">
        <v>21.6529588</v>
      </c>
      <c r="F2696" s="64">
        <v>100000</v>
      </c>
      <c r="G2696" s="64" t="s">
        <v>827</v>
      </c>
    </row>
    <row r="2697" spans="2:7">
      <c r="B2697" s="64" t="s">
        <v>1362</v>
      </c>
      <c r="C2697" s="64" t="s">
        <v>1486</v>
      </c>
      <c r="D2697" s="64" t="s">
        <v>1490</v>
      </c>
      <c r="E2697" s="64">
        <v>25.875935699999999</v>
      </c>
      <c r="F2697" s="64">
        <v>10000</v>
      </c>
      <c r="G2697" s="64" t="s">
        <v>827</v>
      </c>
    </row>
    <row r="2698" spans="2:7">
      <c r="B2698" s="64" t="s">
        <v>1362</v>
      </c>
      <c r="C2698" s="64" t="s">
        <v>1486</v>
      </c>
      <c r="D2698" s="64" t="s">
        <v>1490</v>
      </c>
      <c r="E2698" s="64">
        <v>26.003888799999999</v>
      </c>
      <c r="F2698" s="64">
        <v>10000</v>
      </c>
      <c r="G2698" s="64" t="s">
        <v>827</v>
      </c>
    </row>
    <row r="2699" spans="2:7">
      <c r="B2699" s="64" t="s">
        <v>1362</v>
      </c>
      <c r="C2699" s="64" t="s">
        <v>1486</v>
      </c>
      <c r="D2699" s="64" t="s">
        <v>1489</v>
      </c>
      <c r="E2699" s="64">
        <v>29.641107099999999</v>
      </c>
      <c r="F2699" s="64">
        <v>1000</v>
      </c>
      <c r="G2699" s="64" t="s">
        <v>827</v>
      </c>
    </row>
    <row r="2700" spans="2:7">
      <c r="B2700" s="64" t="s">
        <v>1362</v>
      </c>
      <c r="C2700" s="64" t="s">
        <v>1486</v>
      </c>
      <c r="D2700" s="64" t="s">
        <v>1489</v>
      </c>
      <c r="E2700" s="64">
        <v>29.554736500000001</v>
      </c>
      <c r="F2700" s="64">
        <v>1000</v>
      </c>
      <c r="G2700" s="64" t="s">
        <v>827</v>
      </c>
    </row>
    <row r="2701" spans="2:7">
      <c r="B2701" s="64" t="s">
        <v>1362</v>
      </c>
      <c r="C2701" s="64" t="s">
        <v>1486</v>
      </c>
      <c r="D2701" s="64" t="s">
        <v>1487</v>
      </c>
      <c r="E2701" s="64">
        <v>34.074964899999998</v>
      </c>
      <c r="F2701" s="64">
        <v>100</v>
      </c>
      <c r="G2701" s="64" t="s">
        <v>827</v>
      </c>
    </row>
    <row r="2702" spans="2:7">
      <c r="B2702" s="64" t="s">
        <v>1362</v>
      </c>
      <c r="C2702" s="64" t="s">
        <v>1486</v>
      </c>
      <c r="D2702" s="64" t="s">
        <v>1487</v>
      </c>
      <c r="E2702" s="64">
        <v>33.8525347</v>
      </c>
      <c r="F2702" s="64">
        <v>100</v>
      </c>
      <c r="G2702" s="64" t="s">
        <v>827</v>
      </c>
    </row>
    <row r="2703" spans="2:7">
      <c r="B2703" s="64" t="s">
        <v>1362</v>
      </c>
      <c r="C2703" s="64" t="s">
        <v>1486</v>
      </c>
      <c r="D2703" s="64" t="s">
        <v>1653</v>
      </c>
      <c r="E2703" s="64">
        <v>36.116029599999997</v>
      </c>
      <c r="F2703" s="64">
        <v>10</v>
      </c>
      <c r="G2703" s="64" t="s">
        <v>827</v>
      </c>
    </row>
    <row r="2704" spans="2:7">
      <c r="B2704" s="64" t="s">
        <v>1362</v>
      </c>
      <c r="C2704" s="64" t="s">
        <v>1486</v>
      </c>
      <c r="D2704" s="64" t="s">
        <v>1653</v>
      </c>
      <c r="E2704" s="64">
        <v>35.526474399999998</v>
      </c>
      <c r="F2704" s="64">
        <v>10</v>
      </c>
      <c r="G2704" s="64" t="s">
        <v>827</v>
      </c>
    </row>
    <row r="2705" spans="2:7">
      <c r="B2705" s="64" t="s">
        <v>1711</v>
      </c>
      <c r="C2705" s="64" t="s">
        <v>1363</v>
      </c>
      <c r="D2705" s="64" t="s">
        <v>1886</v>
      </c>
      <c r="E2705" s="64" t="e">
        <v>#NUM!</v>
      </c>
      <c r="F2705" s="64" t="e">
        <v>#NUM!</v>
      </c>
      <c r="G2705" s="64" t="s">
        <v>814</v>
      </c>
    </row>
    <row r="2706" spans="2:7">
      <c r="B2706" s="64" t="s">
        <v>1711</v>
      </c>
      <c r="C2706" s="64" t="s">
        <v>1363</v>
      </c>
      <c r="D2706" s="64" t="s">
        <v>1886</v>
      </c>
      <c r="E2706" s="64" t="e">
        <v>#NUM!</v>
      </c>
      <c r="F2706" s="64" t="e">
        <v>#NUM!</v>
      </c>
      <c r="G2706" s="64" t="s">
        <v>814</v>
      </c>
    </row>
    <row r="2707" spans="2:7">
      <c r="B2707" s="64" t="s">
        <v>1711</v>
      </c>
      <c r="C2707" s="64" t="s">
        <v>1363</v>
      </c>
      <c r="D2707" s="64" t="s">
        <v>1887</v>
      </c>
      <c r="E2707" s="64">
        <v>25.6813501</v>
      </c>
      <c r="F2707" s="64" t="e">
        <v>#NUM!</v>
      </c>
      <c r="G2707" s="64" t="s">
        <v>814</v>
      </c>
    </row>
    <row r="2708" spans="2:7">
      <c r="B2708" s="64" t="s">
        <v>1711</v>
      </c>
      <c r="C2708" s="64" t="s">
        <v>1363</v>
      </c>
      <c r="D2708" s="64" t="s">
        <v>1887</v>
      </c>
      <c r="E2708" s="64">
        <v>25.3154729</v>
      </c>
      <c r="F2708" s="64" t="e">
        <v>#NUM!</v>
      </c>
      <c r="G2708" s="64" t="s">
        <v>814</v>
      </c>
    </row>
    <row r="2709" spans="2:7">
      <c r="B2709" s="64" t="s">
        <v>1711</v>
      </c>
      <c r="C2709" s="64" t="s">
        <v>1363</v>
      </c>
      <c r="D2709" s="64" t="s">
        <v>1888</v>
      </c>
      <c r="E2709" s="64" t="e">
        <v>#NUM!</v>
      </c>
      <c r="F2709" s="64" t="e">
        <v>#NUM!</v>
      </c>
      <c r="G2709" s="64" t="s">
        <v>814</v>
      </c>
    </row>
    <row r="2710" spans="2:7">
      <c r="B2710" s="64" t="s">
        <v>1711</v>
      </c>
      <c r="C2710" s="64" t="s">
        <v>1363</v>
      </c>
      <c r="D2710" s="64" t="s">
        <v>1888</v>
      </c>
      <c r="E2710" s="64" t="e">
        <v>#NUM!</v>
      </c>
      <c r="F2710" s="64" t="e">
        <v>#NUM!</v>
      </c>
      <c r="G2710" s="64" t="s">
        <v>814</v>
      </c>
    </row>
    <row r="2711" spans="2:7">
      <c r="B2711" s="64" t="s">
        <v>1711</v>
      </c>
      <c r="C2711" s="64" t="s">
        <v>1363</v>
      </c>
      <c r="D2711" s="64" t="s">
        <v>1889</v>
      </c>
      <c r="E2711" s="64" t="e">
        <v>#NUM!</v>
      </c>
      <c r="F2711" s="64" t="e">
        <v>#NUM!</v>
      </c>
      <c r="G2711" s="64" t="s">
        <v>814</v>
      </c>
    </row>
    <row r="2712" spans="2:7">
      <c r="B2712" s="64" t="s">
        <v>1711</v>
      </c>
      <c r="C2712" s="64" t="s">
        <v>1363</v>
      </c>
      <c r="D2712" s="64" t="s">
        <v>1889</v>
      </c>
      <c r="E2712" s="64" t="e">
        <v>#NUM!</v>
      </c>
      <c r="F2712" s="64" t="e">
        <v>#NUM!</v>
      </c>
      <c r="G2712" s="64" t="s">
        <v>814</v>
      </c>
    </row>
    <row r="2713" spans="2:7">
      <c r="B2713" s="64" t="s">
        <v>1362</v>
      </c>
      <c r="C2713" s="64" t="s">
        <v>1363</v>
      </c>
      <c r="D2713" s="64" t="s">
        <v>1886</v>
      </c>
      <c r="E2713" s="64" t="e">
        <v>#NUM!</v>
      </c>
      <c r="F2713" s="64" t="e">
        <v>#NUM!</v>
      </c>
      <c r="G2713" s="64" t="s">
        <v>814</v>
      </c>
    </row>
    <row r="2714" spans="2:7">
      <c r="B2714" s="64" t="s">
        <v>1362</v>
      </c>
      <c r="C2714" s="64" t="s">
        <v>1363</v>
      </c>
      <c r="D2714" s="64" t="s">
        <v>1886</v>
      </c>
      <c r="E2714" s="64" t="e">
        <v>#NUM!</v>
      </c>
      <c r="F2714" s="64" t="e">
        <v>#NUM!</v>
      </c>
      <c r="G2714" s="64" t="s">
        <v>814</v>
      </c>
    </row>
    <row r="2715" spans="2:7">
      <c r="B2715" s="64" t="s">
        <v>1362</v>
      </c>
      <c r="C2715" s="64" t="s">
        <v>1363</v>
      </c>
      <c r="D2715" s="64" t="s">
        <v>1887</v>
      </c>
      <c r="E2715" s="64">
        <v>35.501268000000003</v>
      </c>
      <c r="F2715" s="64">
        <v>20.543230999999999</v>
      </c>
      <c r="G2715" s="64" t="s">
        <v>814</v>
      </c>
    </row>
    <row r="2716" spans="2:7">
      <c r="B2716" s="64" t="s">
        <v>1362</v>
      </c>
      <c r="C2716" s="64" t="s">
        <v>1363</v>
      </c>
      <c r="D2716" s="64" t="s">
        <v>1887</v>
      </c>
      <c r="E2716" s="64">
        <v>35.308835500000001</v>
      </c>
      <c r="F2716" s="64">
        <v>23.377787399999999</v>
      </c>
      <c r="G2716" s="64" t="s">
        <v>814</v>
      </c>
    </row>
    <row r="2717" spans="2:7">
      <c r="B2717" s="64" t="s">
        <v>1362</v>
      </c>
      <c r="C2717" s="64" t="s">
        <v>1363</v>
      </c>
      <c r="D2717" s="64" t="s">
        <v>1888</v>
      </c>
      <c r="E2717" s="64" t="e">
        <v>#NUM!</v>
      </c>
      <c r="F2717" s="64" t="e">
        <v>#NUM!</v>
      </c>
      <c r="G2717" s="64" t="s">
        <v>814</v>
      </c>
    </row>
    <row r="2718" spans="2:7">
      <c r="B2718" s="64" t="s">
        <v>1362</v>
      </c>
      <c r="C2718" s="64" t="s">
        <v>1363</v>
      </c>
      <c r="D2718" s="64" t="s">
        <v>1888</v>
      </c>
      <c r="E2718" s="64" t="e">
        <v>#NUM!</v>
      </c>
      <c r="F2718" s="64" t="e">
        <v>#NUM!</v>
      </c>
      <c r="G2718" s="64" t="s">
        <v>814</v>
      </c>
    </row>
    <row r="2719" spans="2:7">
      <c r="B2719" s="64" t="s">
        <v>1362</v>
      </c>
      <c r="C2719" s="64" t="s">
        <v>1371</v>
      </c>
      <c r="D2719" s="64" t="s">
        <v>1708</v>
      </c>
      <c r="E2719" s="64">
        <v>23.2396818</v>
      </c>
      <c r="F2719" s="64">
        <v>77536.541200000007</v>
      </c>
      <c r="G2719" s="64" t="s">
        <v>814</v>
      </c>
    </row>
    <row r="2720" spans="2:7">
      <c r="B2720" s="64" t="s">
        <v>1362</v>
      </c>
      <c r="C2720" s="64" t="s">
        <v>1371</v>
      </c>
      <c r="D2720" s="64" t="s">
        <v>1708</v>
      </c>
      <c r="E2720" s="64">
        <v>23.249587399999999</v>
      </c>
      <c r="F2720" s="64">
        <v>77022.3655</v>
      </c>
      <c r="G2720" s="64" t="s">
        <v>814</v>
      </c>
    </row>
    <row r="2721" spans="2:7">
      <c r="B2721" s="64" t="s">
        <v>1362</v>
      </c>
      <c r="C2721" s="64" t="s">
        <v>1363</v>
      </c>
      <c r="D2721" s="64" t="s">
        <v>1889</v>
      </c>
      <c r="E2721" s="64" t="e">
        <v>#NUM!</v>
      </c>
      <c r="F2721" s="64" t="e">
        <v>#NUM!</v>
      </c>
      <c r="G2721" s="64" t="s">
        <v>814</v>
      </c>
    </row>
    <row r="2722" spans="2:7">
      <c r="B2722" s="64" t="s">
        <v>1362</v>
      </c>
      <c r="C2722" s="64" t="s">
        <v>1363</v>
      </c>
      <c r="D2722" s="64" t="s">
        <v>1889</v>
      </c>
      <c r="E2722" s="64" t="e">
        <v>#NUM!</v>
      </c>
      <c r="F2722" s="64" t="e">
        <v>#NUM!</v>
      </c>
      <c r="G2722" s="64" t="s">
        <v>814</v>
      </c>
    </row>
    <row r="2723" spans="2:7">
      <c r="B2723" s="64" t="s">
        <v>1362</v>
      </c>
      <c r="C2723" s="64" t="s">
        <v>1486</v>
      </c>
      <c r="D2723" s="64" t="s">
        <v>1653</v>
      </c>
      <c r="E2723" s="64">
        <v>35.4643266</v>
      </c>
      <c r="F2723" s="64">
        <v>10</v>
      </c>
      <c r="G2723" s="64" t="s">
        <v>814</v>
      </c>
    </row>
    <row r="2724" spans="2:7">
      <c r="B2724" s="64" t="s">
        <v>1362</v>
      </c>
      <c r="C2724" s="64" t="s">
        <v>1486</v>
      </c>
      <c r="D2724" s="64" t="s">
        <v>1653</v>
      </c>
      <c r="E2724" s="64">
        <v>35.532666200000001</v>
      </c>
      <c r="F2724" s="64">
        <v>10</v>
      </c>
      <c r="G2724" s="64" t="s">
        <v>814</v>
      </c>
    </row>
    <row r="2725" spans="2:7">
      <c r="B2725" s="64" t="s">
        <v>1362</v>
      </c>
      <c r="C2725" s="64" t="s">
        <v>1486</v>
      </c>
      <c r="D2725" s="64" t="s">
        <v>1487</v>
      </c>
      <c r="E2725" s="64">
        <v>33.740774500000001</v>
      </c>
      <c r="F2725" s="64">
        <v>100</v>
      </c>
      <c r="G2725" s="64" t="s">
        <v>814</v>
      </c>
    </row>
    <row r="2726" spans="2:7">
      <c r="B2726" s="64" t="s">
        <v>1362</v>
      </c>
      <c r="C2726" s="64" t="s">
        <v>1486</v>
      </c>
      <c r="D2726" s="64" t="s">
        <v>1487</v>
      </c>
      <c r="E2726" s="64">
        <v>33.594676999999997</v>
      </c>
      <c r="F2726" s="64">
        <v>100</v>
      </c>
      <c r="G2726" s="64" t="s">
        <v>814</v>
      </c>
    </row>
    <row r="2727" spans="2:7">
      <c r="B2727" s="64" t="s">
        <v>1362</v>
      </c>
      <c r="C2727" s="64" t="s">
        <v>1486</v>
      </c>
      <c r="D2727" s="64" t="s">
        <v>1489</v>
      </c>
      <c r="E2727" s="64">
        <v>31.102771600000001</v>
      </c>
      <c r="F2727" s="64">
        <v>1000</v>
      </c>
      <c r="G2727" s="64" t="s">
        <v>814</v>
      </c>
    </row>
    <row r="2728" spans="2:7">
      <c r="B2728" s="64" t="s">
        <v>1362</v>
      </c>
      <c r="C2728" s="64" t="s">
        <v>1486</v>
      </c>
      <c r="D2728" s="64" t="s">
        <v>1489</v>
      </c>
      <c r="E2728" s="64">
        <v>31.059720200000001</v>
      </c>
      <c r="F2728" s="64">
        <v>1000</v>
      </c>
      <c r="G2728" s="64" t="s">
        <v>814</v>
      </c>
    </row>
    <row r="2729" spans="2:7">
      <c r="B2729" s="64" t="s">
        <v>1362</v>
      </c>
      <c r="C2729" s="64" t="s">
        <v>1486</v>
      </c>
      <c r="D2729" s="64" t="s">
        <v>1490</v>
      </c>
      <c r="E2729" s="64">
        <v>26.2680021</v>
      </c>
      <c r="F2729" s="64">
        <v>10000</v>
      </c>
      <c r="G2729" s="64" t="s">
        <v>814</v>
      </c>
    </row>
    <row r="2730" spans="2:7">
      <c r="B2730" s="64" t="s">
        <v>1362</v>
      </c>
      <c r="C2730" s="64" t="s">
        <v>1486</v>
      </c>
      <c r="D2730" s="64" t="s">
        <v>1490</v>
      </c>
      <c r="E2730" s="64">
        <v>26.313900499999999</v>
      </c>
      <c r="F2730" s="64">
        <v>10000</v>
      </c>
      <c r="G2730" s="64" t="s">
        <v>814</v>
      </c>
    </row>
    <row r="2731" spans="2:7">
      <c r="B2731" s="64" t="s">
        <v>1362</v>
      </c>
      <c r="C2731" s="64" t="s">
        <v>1486</v>
      </c>
      <c r="D2731" s="64" t="s">
        <v>1492</v>
      </c>
      <c r="E2731" s="64">
        <v>22.095794000000001</v>
      </c>
      <c r="F2731" s="64">
        <v>100000</v>
      </c>
      <c r="G2731" s="64" t="s">
        <v>814</v>
      </c>
    </row>
    <row r="2732" spans="2:7">
      <c r="B2732" s="64" t="s">
        <v>1362</v>
      </c>
      <c r="C2732" s="64" t="s">
        <v>1486</v>
      </c>
      <c r="D2732" s="64" t="s">
        <v>1492</v>
      </c>
      <c r="E2732" s="64">
        <v>21.997451399999999</v>
      </c>
      <c r="F2732" s="64">
        <v>100000</v>
      </c>
      <c r="G2732" s="64" t="s">
        <v>814</v>
      </c>
    </row>
    <row r="2733" spans="2:7">
      <c r="B2733" t="s">
        <v>1711</v>
      </c>
      <c r="C2733" t="s">
        <v>1720</v>
      </c>
      <c r="D2733" t="s">
        <v>1890</v>
      </c>
      <c r="E2733" t="e">
        <v>#NUM!</v>
      </c>
      <c r="F2733" t="e">
        <v>#NUM!</v>
      </c>
      <c r="G2733" t="s">
        <v>879</v>
      </c>
    </row>
    <row r="2734" spans="2:7">
      <c r="B2734" t="s">
        <v>1711</v>
      </c>
      <c r="C2734" t="s">
        <v>1720</v>
      </c>
      <c r="D2734" t="s">
        <v>1890</v>
      </c>
      <c r="E2734" t="e">
        <v>#NUM!</v>
      </c>
      <c r="F2734" t="e">
        <v>#NUM!</v>
      </c>
      <c r="G2734" t="s">
        <v>879</v>
      </c>
    </row>
    <row r="2735" spans="2:7">
      <c r="B2735" t="s">
        <v>1362</v>
      </c>
      <c r="C2735" t="s">
        <v>1720</v>
      </c>
      <c r="D2735" t="s">
        <v>1890</v>
      </c>
      <c r="E2735" t="e">
        <v>#NUM!</v>
      </c>
      <c r="F2735" t="e">
        <v>#NUM!</v>
      </c>
      <c r="G2735" t="s">
        <v>879</v>
      </c>
    </row>
    <row r="2736" spans="2:7">
      <c r="B2736" t="s">
        <v>1362</v>
      </c>
      <c r="C2736" t="s">
        <v>1720</v>
      </c>
      <c r="D2736" t="s">
        <v>1890</v>
      </c>
      <c r="E2736" t="e">
        <v>#NUM!</v>
      </c>
      <c r="F2736" t="e">
        <v>#NUM!</v>
      </c>
      <c r="G2736" t="s">
        <v>879</v>
      </c>
    </row>
    <row r="2737" spans="2:7">
      <c r="B2737" t="s">
        <v>1711</v>
      </c>
      <c r="C2737" t="s">
        <v>1720</v>
      </c>
      <c r="D2737" t="s">
        <v>1891</v>
      </c>
      <c r="E2737" t="e">
        <v>#NUM!</v>
      </c>
      <c r="F2737" t="e">
        <v>#NUM!</v>
      </c>
      <c r="G2737" t="s">
        <v>861</v>
      </c>
    </row>
    <row r="2738" spans="2:7">
      <c r="B2738" t="s">
        <v>1711</v>
      </c>
      <c r="C2738" t="s">
        <v>1720</v>
      </c>
      <c r="D2738" t="s">
        <v>1891</v>
      </c>
      <c r="E2738" t="e">
        <v>#NUM!</v>
      </c>
      <c r="F2738" t="e">
        <v>#NUM!</v>
      </c>
      <c r="G2738" t="s">
        <v>861</v>
      </c>
    </row>
    <row r="2739" spans="2:7">
      <c r="B2739" t="s">
        <v>1362</v>
      </c>
      <c r="C2739" t="s">
        <v>1720</v>
      </c>
      <c r="D2739" t="s">
        <v>1891</v>
      </c>
      <c r="E2739" t="e">
        <v>#NUM!</v>
      </c>
      <c r="F2739" t="e">
        <v>#NUM!</v>
      </c>
      <c r="G2739" t="s">
        <v>861</v>
      </c>
    </row>
    <row r="2740" spans="2:7">
      <c r="B2740" t="s">
        <v>1362</v>
      </c>
      <c r="C2740" t="s">
        <v>1720</v>
      </c>
      <c r="D2740" t="s">
        <v>1891</v>
      </c>
      <c r="E2740" t="e">
        <v>#NUM!</v>
      </c>
      <c r="F2740" t="e">
        <v>#NUM!</v>
      </c>
      <c r="G2740" t="s">
        <v>861</v>
      </c>
    </row>
    <row r="2741" spans="2:7">
      <c r="B2741" t="s">
        <v>1711</v>
      </c>
      <c r="C2741" t="s">
        <v>1363</v>
      </c>
      <c r="D2741" t="s">
        <v>1673</v>
      </c>
      <c r="E2741" t="e">
        <v>#NUM!</v>
      </c>
      <c r="F2741" t="e">
        <v>#NUM!</v>
      </c>
      <c r="G2741" t="s">
        <v>864</v>
      </c>
    </row>
    <row r="2742" spans="2:7">
      <c r="B2742" t="s">
        <v>1711</v>
      </c>
      <c r="C2742" t="s">
        <v>1363</v>
      </c>
      <c r="D2742" t="s">
        <v>1673</v>
      </c>
      <c r="E2742" t="e">
        <v>#NUM!</v>
      </c>
      <c r="F2742" t="e">
        <v>#NUM!</v>
      </c>
      <c r="G2742" t="s">
        <v>864</v>
      </c>
    </row>
    <row r="2743" spans="2:7">
      <c r="B2743" t="s">
        <v>1711</v>
      </c>
      <c r="C2743" t="s">
        <v>1363</v>
      </c>
      <c r="D2743" t="s">
        <v>1892</v>
      </c>
      <c r="E2743" t="e">
        <v>#NUM!</v>
      </c>
      <c r="F2743" t="e">
        <v>#NUM!</v>
      </c>
      <c r="G2743" t="s">
        <v>864</v>
      </c>
    </row>
    <row r="2744" spans="2:7">
      <c r="B2744" t="s">
        <v>1711</v>
      </c>
      <c r="C2744" t="s">
        <v>1363</v>
      </c>
      <c r="D2744" t="s">
        <v>1892</v>
      </c>
      <c r="E2744" t="e">
        <v>#NUM!</v>
      </c>
      <c r="F2744" t="e">
        <v>#NUM!</v>
      </c>
      <c r="G2744" t="s">
        <v>864</v>
      </c>
    </row>
    <row r="2745" spans="2:7">
      <c r="B2745" t="s">
        <v>1362</v>
      </c>
      <c r="C2745" t="s">
        <v>1363</v>
      </c>
      <c r="D2745" t="s">
        <v>1673</v>
      </c>
      <c r="E2745" t="e">
        <v>#NUM!</v>
      </c>
      <c r="F2745" t="e">
        <v>#NUM!</v>
      </c>
      <c r="G2745" t="s">
        <v>864</v>
      </c>
    </row>
    <row r="2746" spans="2:7">
      <c r="B2746" t="s">
        <v>1362</v>
      </c>
      <c r="C2746" t="s">
        <v>1363</v>
      </c>
      <c r="D2746" t="s">
        <v>1673</v>
      </c>
      <c r="E2746" t="e">
        <v>#NUM!</v>
      </c>
      <c r="F2746" t="e">
        <v>#NUM!</v>
      </c>
      <c r="G2746" t="s">
        <v>864</v>
      </c>
    </row>
    <row r="2747" spans="2:7">
      <c r="B2747" t="s">
        <v>1362</v>
      </c>
      <c r="C2747" t="s">
        <v>1363</v>
      </c>
      <c r="D2747" t="s">
        <v>1892</v>
      </c>
      <c r="E2747" t="e">
        <v>#NUM!</v>
      </c>
      <c r="F2747" t="e">
        <v>#NUM!</v>
      </c>
      <c r="G2747" t="s">
        <v>864</v>
      </c>
    </row>
    <row r="2748" spans="2:7">
      <c r="B2748" t="s">
        <v>1362</v>
      </c>
      <c r="C2748" t="s">
        <v>1363</v>
      </c>
      <c r="D2748" t="s">
        <v>1892</v>
      </c>
      <c r="E2748" t="e">
        <v>#NUM!</v>
      </c>
      <c r="F2748" t="e">
        <v>#NUM!</v>
      </c>
      <c r="G2748" t="s">
        <v>864</v>
      </c>
    </row>
    <row r="2749" spans="2:7">
      <c r="B2749" t="s">
        <v>1362</v>
      </c>
      <c r="C2749" t="s">
        <v>1486</v>
      </c>
      <c r="D2749" t="s">
        <v>1653</v>
      </c>
      <c r="E2749">
        <v>34.967333770000003</v>
      </c>
      <c r="F2749">
        <v>10</v>
      </c>
      <c r="G2749" t="s">
        <v>864</v>
      </c>
    </row>
    <row r="2750" spans="2:7">
      <c r="B2750" t="s">
        <v>1362</v>
      </c>
      <c r="C2750" t="s">
        <v>1486</v>
      </c>
      <c r="D2750" t="s">
        <v>1653</v>
      </c>
      <c r="E2750">
        <v>34.560747139999997</v>
      </c>
      <c r="F2750">
        <v>10</v>
      </c>
      <c r="G2750" t="s">
        <v>864</v>
      </c>
    </row>
    <row r="2751" spans="2:7">
      <c r="B2751" t="s">
        <v>1362</v>
      </c>
      <c r="C2751" t="s">
        <v>1486</v>
      </c>
      <c r="D2751" t="s">
        <v>1487</v>
      </c>
      <c r="E2751">
        <v>32.314427870000003</v>
      </c>
      <c r="F2751">
        <v>100</v>
      </c>
      <c r="G2751" t="s">
        <v>864</v>
      </c>
    </row>
    <row r="2752" spans="2:7">
      <c r="B2752" t="s">
        <v>1362</v>
      </c>
      <c r="C2752" t="s">
        <v>1486</v>
      </c>
      <c r="D2752" t="s">
        <v>1487</v>
      </c>
      <c r="E2752">
        <v>32.14895456</v>
      </c>
      <c r="F2752">
        <v>100</v>
      </c>
      <c r="G2752" t="s">
        <v>864</v>
      </c>
    </row>
    <row r="2753" spans="2:7">
      <c r="B2753" t="s">
        <v>1362</v>
      </c>
      <c r="C2753" t="s">
        <v>1486</v>
      </c>
      <c r="D2753" t="s">
        <v>1489</v>
      </c>
      <c r="E2753">
        <v>28.915257279999999</v>
      </c>
      <c r="F2753">
        <v>1000</v>
      </c>
      <c r="G2753" t="s">
        <v>864</v>
      </c>
    </row>
    <row r="2754" spans="2:7">
      <c r="B2754" t="s">
        <v>1362</v>
      </c>
      <c r="C2754" t="s">
        <v>1486</v>
      </c>
      <c r="D2754" t="s">
        <v>1489</v>
      </c>
      <c r="E2754">
        <v>28.927433430000001</v>
      </c>
      <c r="F2754">
        <v>1000</v>
      </c>
      <c r="G2754" t="s">
        <v>864</v>
      </c>
    </row>
    <row r="2755" spans="2:7">
      <c r="B2755" t="s">
        <v>1362</v>
      </c>
      <c r="C2755" t="s">
        <v>1486</v>
      </c>
      <c r="D2755" t="s">
        <v>1490</v>
      </c>
      <c r="E2755">
        <v>25.616078569999999</v>
      </c>
      <c r="F2755">
        <v>10000</v>
      </c>
      <c r="G2755" t="s">
        <v>864</v>
      </c>
    </row>
    <row r="2756" spans="2:7">
      <c r="B2756" t="s">
        <v>1362</v>
      </c>
      <c r="C2756" t="s">
        <v>1486</v>
      </c>
      <c r="D2756" t="s">
        <v>1490</v>
      </c>
      <c r="E2756">
        <v>25.431351630000002</v>
      </c>
      <c r="F2756">
        <v>10000</v>
      </c>
      <c r="G2756" t="s">
        <v>864</v>
      </c>
    </row>
    <row r="2757" spans="2:7">
      <c r="B2757" t="s">
        <v>1362</v>
      </c>
      <c r="C2757" t="s">
        <v>1486</v>
      </c>
      <c r="D2757" t="s">
        <v>1492</v>
      </c>
      <c r="E2757">
        <v>22.244436180000001</v>
      </c>
      <c r="F2757">
        <v>100000</v>
      </c>
      <c r="G2757" t="s">
        <v>864</v>
      </c>
    </row>
    <row r="2758" spans="2:7">
      <c r="B2758" t="s">
        <v>1362</v>
      </c>
      <c r="C2758" t="s">
        <v>1486</v>
      </c>
      <c r="D2758" t="s">
        <v>1492</v>
      </c>
      <c r="E2758">
        <v>22.223381830000001</v>
      </c>
      <c r="F2758">
        <v>100000</v>
      </c>
      <c r="G2758" t="s">
        <v>864</v>
      </c>
    </row>
    <row r="2759" spans="2:7">
      <c r="B2759" t="s">
        <v>1711</v>
      </c>
      <c r="C2759" t="s">
        <v>1363</v>
      </c>
      <c r="D2759" t="s">
        <v>1893</v>
      </c>
      <c r="E2759" t="e">
        <v>#NUM!</v>
      </c>
      <c r="F2759" t="e">
        <v>#NUM!</v>
      </c>
      <c r="G2759" t="s">
        <v>879</v>
      </c>
    </row>
    <row r="2760" spans="2:7">
      <c r="B2760" t="s">
        <v>1711</v>
      </c>
      <c r="C2760" t="s">
        <v>1363</v>
      </c>
      <c r="D2760" t="s">
        <v>1893</v>
      </c>
      <c r="E2760" t="e">
        <v>#NUM!</v>
      </c>
      <c r="F2760" t="e">
        <v>#NUM!</v>
      </c>
      <c r="G2760" t="s">
        <v>879</v>
      </c>
    </row>
    <row r="2761" spans="2:7">
      <c r="B2761" t="s">
        <v>1362</v>
      </c>
      <c r="C2761" t="s">
        <v>1363</v>
      </c>
      <c r="D2761" t="s">
        <v>1893</v>
      </c>
      <c r="E2761" t="e">
        <v>#NUM!</v>
      </c>
      <c r="F2761" t="e">
        <v>#NUM!</v>
      </c>
      <c r="G2761" t="s">
        <v>879</v>
      </c>
    </row>
    <row r="2762" spans="2:7">
      <c r="B2762" t="s">
        <v>1362</v>
      </c>
      <c r="C2762" t="s">
        <v>1363</v>
      </c>
      <c r="D2762" t="s">
        <v>1893</v>
      </c>
      <c r="E2762" t="e">
        <v>#NUM!</v>
      </c>
      <c r="F2762" t="e">
        <v>#NUM!</v>
      </c>
      <c r="G2762" t="s">
        <v>879</v>
      </c>
    </row>
    <row r="2763" spans="2:7">
      <c r="B2763" t="s">
        <v>1362</v>
      </c>
      <c r="C2763" t="s">
        <v>1486</v>
      </c>
      <c r="D2763" t="s">
        <v>1653</v>
      </c>
      <c r="E2763">
        <v>36.482719080000003</v>
      </c>
      <c r="F2763">
        <v>10</v>
      </c>
      <c r="G2763" t="s">
        <v>879</v>
      </c>
    </row>
    <row r="2764" spans="2:7">
      <c r="B2764" t="s">
        <v>1362</v>
      </c>
      <c r="C2764" t="s">
        <v>1486</v>
      </c>
      <c r="D2764" t="s">
        <v>1653</v>
      </c>
      <c r="E2764">
        <v>37.797943979999999</v>
      </c>
      <c r="F2764">
        <v>10</v>
      </c>
      <c r="G2764" t="s">
        <v>879</v>
      </c>
    </row>
    <row r="2765" spans="2:7">
      <c r="B2765" t="s">
        <v>1362</v>
      </c>
      <c r="C2765" t="s">
        <v>1486</v>
      </c>
      <c r="D2765" t="s">
        <v>1487</v>
      </c>
      <c r="E2765">
        <v>35.60711465</v>
      </c>
      <c r="F2765">
        <v>100</v>
      </c>
      <c r="G2765" t="s">
        <v>879</v>
      </c>
    </row>
    <row r="2766" spans="2:7">
      <c r="B2766" t="s">
        <v>1362</v>
      </c>
      <c r="C2766" t="s">
        <v>1486</v>
      </c>
      <c r="D2766" t="s">
        <v>1487</v>
      </c>
      <c r="E2766">
        <v>34.810831020000002</v>
      </c>
      <c r="F2766">
        <v>100</v>
      </c>
      <c r="G2766" t="s">
        <v>879</v>
      </c>
    </row>
    <row r="2767" spans="2:7">
      <c r="B2767" t="s">
        <v>1362</v>
      </c>
      <c r="C2767" t="s">
        <v>1486</v>
      </c>
      <c r="D2767" t="s">
        <v>1489</v>
      </c>
      <c r="E2767">
        <v>31.517666590000001</v>
      </c>
      <c r="F2767">
        <v>1000</v>
      </c>
      <c r="G2767" t="s">
        <v>879</v>
      </c>
    </row>
    <row r="2768" spans="2:7">
      <c r="B2768" t="s">
        <v>1362</v>
      </c>
      <c r="C2768" t="s">
        <v>1486</v>
      </c>
      <c r="D2768" t="s">
        <v>1489</v>
      </c>
      <c r="E2768">
        <v>31.329653449999999</v>
      </c>
      <c r="F2768">
        <v>1000</v>
      </c>
      <c r="G2768" t="s">
        <v>879</v>
      </c>
    </row>
    <row r="2769" spans="2:7">
      <c r="B2769" t="s">
        <v>1362</v>
      </c>
      <c r="C2769" t="s">
        <v>1486</v>
      </c>
      <c r="D2769" t="s">
        <v>1490</v>
      </c>
      <c r="E2769">
        <v>29.99151401</v>
      </c>
      <c r="F2769">
        <v>10000</v>
      </c>
      <c r="G2769" t="s">
        <v>879</v>
      </c>
    </row>
    <row r="2770" spans="2:7">
      <c r="B2770" t="s">
        <v>1362</v>
      </c>
      <c r="C2770" t="s">
        <v>1486</v>
      </c>
      <c r="D2770" t="s">
        <v>1490</v>
      </c>
      <c r="E2770">
        <v>30.274121950000001</v>
      </c>
      <c r="F2770">
        <v>10000</v>
      </c>
      <c r="G2770" t="s">
        <v>879</v>
      </c>
    </row>
    <row r="2771" spans="2:7">
      <c r="B2771" t="s">
        <v>1362</v>
      </c>
      <c r="C2771" t="s">
        <v>1486</v>
      </c>
      <c r="D2771" t="s">
        <v>1492</v>
      </c>
      <c r="E2771">
        <v>22.360378690000001</v>
      </c>
      <c r="F2771">
        <v>100000</v>
      </c>
      <c r="G2771" t="s">
        <v>879</v>
      </c>
    </row>
    <row r="2772" spans="2:7">
      <c r="B2772" t="s">
        <v>1362</v>
      </c>
      <c r="C2772" t="s">
        <v>1486</v>
      </c>
      <c r="D2772" t="s">
        <v>1492</v>
      </c>
      <c r="E2772">
        <v>22.411671080000001</v>
      </c>
      <c r="F2772">
        <v>100000</v>
      </c>
      <c r="G2772" t="s">
        <v>879</v>
      </c>
    </row>
    <row r="2773" spans="2:7">
      <c r="B2773" t="s">
        <v>1711</v>
      </c>
      <c r="C2773" t="s">
        <v>1363</v>
      </c>
      <c r="D2773" t="s">
        <v>1894</v>
      </c>
      <c r="E2773" t="e">
        <v>#NUM!</v>
      </c>
      <c r="F2773" t="e">
        <v>#NUM!</v>
      </c>
      <c r="G2773" t="s">
        <v>861</v>
      </c>
    </row>
    <row r="2774" spans="2:7">
      <c r="B2774" t="s">
        <v>1711</v>
      </c>
      <c r="C2774" t="s">
        <v>1363</v>
      </c>
      <c r="D2774" t="s">
        <v>1894</v>
      </c>
      <c r="E2774" t="e">
        <v>#NUM!</v>
      </c>
      <c r="F2774" t="e">
        <v>#NUM!</v>
      </c>
      <c r="G2774" t="s">
        <v>861</v>
      </c>
    </row>
    <row r="2775" spans="2:7">
      <c r="B2775" t="s">
        <v>1362</v>
      </c>
      <c r="C2775" t="s">
        <v>1363</v>
      </c>
      <c r="D2775" t="s">
        <v>1894</v>
      </c>
      <c r="E2775" t="e">
        <v>#NUM!</v>
      </c>
      <c r="F2775" t="e">
        <v>#NUM!</v>
      </c>
      <c r="G2775" t="s">
        <v>861</v>
      </c>
    </row>
    <row r="2776" spans="2:7">
      <c r="B2776" t="s">
        <v>1362</v>
      </c>
      <c r="C2776" t="s">
        <v>1363</v>
      </c>
      <c r="D2776" t="s">
        <v>1894</v>
      </c>
      <c r="E2776" t="e">
        <v>#NUM!</v>
      </c>
      <c r="F2776" t="e">
        <v>#NUM!</v>
      </c>
      <c r="G2776" t="s">
        <v>861</v>
      </c>
    </row>
    <row r="2777" spans="2:7">
      <c r="B2777" t="s">
        <v>1362</v>
      </c>
      <c r="C2777" t="s">
        <v>1486</v>
      </c>
      <c r="D2777" t="s">
        <v>1653</v>
      </c>
      <c r="E2777">
        <v>34.834144969999997</v>
      </c>
      <c r="F2777">
        <v>10</v>
      </c>
      <c r="G2777" t="s">
        <v>861</v>
      </c>
    </row>
    <row r="2778" spans="2:7">
      <c r="B2778" t="s">
        <v>1362</v>
      </c>
      <c r="C2778" t="s">
        <v>1486</v>
      </c>
      <c r="D2778" t="s">
        <v>1653</v>
      </c>
      <c r="E2778">
        <v>35.187918770000003</v>
      </c>
      <c r="F2778">
        <v>10</v>
      </c>
      <c r="G2778" t="s">
        <v>861</v>
      </c>
    </row>
    <row r="2779" spans="2:7">
      <c r="B2779" t="s">
        <v>1362</v>
      </c>
      <c r="C2779" t="s">
        <v>1486</v>
      </c>
      <c r="D2779" t="s">
        <v>1487</v>
      </c>
      <c r="E2779">
        <v>31.957382590000002</v>
      </c>
      <c r="F2779">
        <v>100</v>
      </c>
      <c r="G2779" t="s">
        <v>861</v>
      </c>
    </row>
    <row r="2780" spans="2:7">
      <c r="B2780" t="s">
        <v>1362</v>
      </c>
      <c r="C2780" t="s">
        <v>1486</v>
      </c>
      <c r="D2780" t="s">
        <v>1487</v>
      </c>
      <c r="E2780">
        <v>32.304681639999998</v>
      </c>
      <c r="F2780">
        <v>100</v>
      </c>
      <c r="G2780" t="s">
        <v>861</v>
      </c>
    </row>
    <row r="2781" spans="2:7">
      <c r="B2781" t="s">
        <v>1362</v>
      </c>
      <c r="C2781" t="s">
        <v>1486</v>
      </c>
      <c r="D2781" t="s">
        <v>1489</v>
      </c>
      <c r="E2781">
        <v>28.483866809999999</v>
      </c>
      <c r="F2781">
        <v>1000</v>
      </c>
      <c r="G2781" t="s">
        <v>861</v>
      </c>
    </row>
    <row r="2782" spans="2:7">
      <c r="B2782" t="s">
        <v>1362</v>
      </c>
      <c r="C2782" t="s">
        <v>1486</v>
      </c>
      <c r="D2782" t="s">
        <v>1489</v>
      </c>
      <c r="E2782">
        <v>28.4403392</v>
      </c>
      <c r="F2782">
        <v>1000</v>
      </c>
      <c r="G2782" t="s">
        <v>861</v>
      </c>
    </row>
    <row r="2783" spans="2:7">
      <c r="B2783" t="s">
        <v>1362</v>
      </c>
      <c r="C2783" t="s">
        <v>1486</v>
      </c>
      <c r="D2783" t="s">
        <v>1490</v>
      </c>
      <c r="E2783">
        <v>25.217152330000001</v>
      </c>
      <c r="F2783">
        <v>10000</v>
      </c>
      <c r="G2783" t="s">
        <v>861</v>
      </c>
    </row>
    <row r="2784" spans="2:7">
      <c r="B2784" t="s">
        <v>1362</v>
      </c>
      <c r="C2784" t="s">
        <v>1486</v>
      </c>
      <c r="D2784" t="s">
        <v>1490</v>
      </c>
      <c r="E2784">
        <v>25.108914479999999</v>
      </c>
      <c r="F2784">
        <v>10000</v>
      </c>
      <c r="G2784" t="s">
        <v>861</v>
      </c>
    </row>
    <row r="2785" spans="2:7">
      <c r="B2785" t="s">
        <v>1362</v>
      </c>
      <c r="C2785" t="s">
        <v>1486</v>
      </c>
      <c r="D2785" t="s">
        <v>1492</v>
      </c>
      <c r="E2785">
        <v>21.708012289999999</v>
      </c>
      <c r="F2785">
        <v>100000</v>
      </c>
      <c r="G2785" t="s">
        <v>861</v>
      </c>
    </row>
    <row r="2786" spans="2:7">
      <c r="B2786" t="s">
        <v>1362</v>
      </c>
      <c r="C2786" t="s">
        <v>1486</v>
      </c>
      <c r="D2786" t="s">
        <v>1492</v>
      </c>
      <c r="E2786">
        <v>21.842157579999999</v>
      </c>
      <c r="F2786">
        <v>100000</v>
      </c>
      <c r="G2786" t="s">
        <v>861</v>
      </c>
    </row>
    <row r="2787" spans="2:7">
      <c r="B2787" t="s">
        <v>1711</v>
      </c>
      <c r="C2787" t="s">
        <v>1720</v>
      </c>
      <c r="D2787" t="s">
        <v>1895</v>
      </c>
      <c r="E2787" t="e">
        <v>#NUM!</v>
      </c>
      <c r="F2787" t="e">
        <v>#NUM!</v>
      </c>
      <c r="G2787" t="s">
        <v>918</v>
      </c>
    </row>
    <row r="2788" spans="2:7">
      <c r="B2788" t="s">
        <v>1711</v>
      </c>
      <c r="C2788" t="s">
        <v>1720</v>
      </c>
      <c r="D2788" t="s">
        <v>1895</v>
      </c>
      <c r="E2788" t="e">
        <v>#NUM!</v>
      </c>
      <c r="F2788" t="e">
        <v>#NUM!</v>
      </c>
      <c r="G2788" t="s">
        <v>918</v>
      </c>
    </row>
    <row r="2789" spans="2:7">
      <c r="B2789" t="s">
        <v>1711</v>
      </c>
      <c r="C2789" t="s">
        <v>1720</v>
      </c>
      <c r="D2789" t="s">
        <v>1896</v>
      </c>
      <c r="E2789" t="e">
        <v>#NUM!</v>
      </c>
      <c r="F2789" t="e">
        <v>#NUM!</v>
      </c>
      <c r="G2789" t="s">
        <v>918</v>
      </c>
    </row>
    <row r="2790" spans="2:7">
      <c r="B2790" t="s">
        <v>1711</v>
      </c>
      <c r="C2790" t="s">
        <v>1720</v>
      </c>
      <c r="D2790" t="s">
        <v>1896</v>
      </c>
      <c r="E2790" t="e">
        <v>#NUM!</v>
      </c>
      <c r="F2790" t="e">
        <v>#NUM!</v>
      </c>
      <c r="G2790" t="s">
        <v>918</v>
      </c>
    </row>
    <row r="2791" spans="2:7">
      <c r="B2791" t="s">
        <v>1362</v>
      </c>
      <c r="C2791" t="s">
        <v>1720</v>
      </c>
      <c r="D2791" t="s">
        <v>1895</v>
      </c>
      <c r="E2791" t="e">
        <v>#NUM!</v>
      </c>
      <c r="F2791" t="e">
        <v>#NUM!</v>
      </c>
      <c r="G2791" t="s">
        <v>918</v>
      </c>
    </row>
    <row r="2792" spans="2:7">
      <c r="B2792" t="s">
        <v>1362</v>
      </c>
      <c r="C2792" t="s">
        <v>1720</v>
      </c>
      <c r="D2792" t="s">
        <v>1897</v>
      </c>
      <c r="E2792" t="e">
        <v>#NUM!</v>
      </c>
      <c r="F2792" t="e">
        <v>#NUM!</v>
      </c>
      <c r="G2792" t="s">
        <v>918</v>
      </c>
    </row>
    <row r="2793" spans="2:7">
      <c r="B2793" t="s">
        <v>1362</v>
      </c>
      <c r="C2793" t="s">
        <v>1720</v>
      </c>
      <c r="D2793" t="s">
        <v>1896</v>
      </c>
      <c r="E2793" t="e">
        <v>#NUM!</v>
      </c>
      <c r="F2793" t="e">
        <v>#NUM!</v>
      </c>
      <c r="G2793" t="s">
        <v>918</v>
      </c>
    </row>
    <row r="2794" spans="2:7">
      <c r="B2794" t="s">
        <v>1362</v>
      </c>
      <c r="C2794" t="s">
        <v>1720</v>
      </c>
      <c r="D2794" t="s">
        <v>1896</v>
      </c>
      <c r="E2794" t="e">
        <v>#NUM!</v>
      </c>
      <c r="F2794" t="e">
        <v>#NUM!</v>
      </c>
      <c r="G2794" t="s">
        <v>918</v>
      </c>
    </row>
    <row r="2795" spans="2:7">
      <c r="B2795" t="s">
        <v>1362</v>
      </c>
      <c r="C2795" t="s">
        <v>1720</v>
      </c>
      <c r="D2795" t="s">
        <v>1653</v>
      </c>
      <c r="E2795">
        <v>36.242668039999998</v>
      </c>
      <c r="F2795" t="e">
        <v>#NUM!</v>
      </c>
      <c r="G2795" t="s">
        <v>918</v>
      </c>
    </row>
    <row r="2796" spans="2:7">
      <c r="B2796" t="s">
        <v>1362</v>
      </c>
      <c r="C2796" t="s">
        <v>1720</v>
      </c>
      <c r="D2796" t="s">
        <v>1653</v>
      </c>
      <c r="E2796">
        <v>36.244533349999998</v>
      </c>
      <c r="F2796" t="e">
        <v>#NUM!</v>
      </c>
      <c r="G2796" t="s">
        <v>918</v>
      </c>
    </row>
    <row r="2797" spans="2:7">
      <c r="B2797" t="s">
        <v>1362</v>
      </c>
      <c r="C2797" t="s">
        <v>1720</v>
      </c>
      <c r="D2797" t="s">
        <v>1487</v>
      </c>
      <c r="E2797">
        <v>31.900881389999999</v>
      </c>
      <c r="F2797" t="e">
        <v>#NUM!</v>
      </c>
      <c r="G2797" t="s">
        <v>918</v>
      </c>
    </row>
    <row r="2798" spans="2:7">
      <c r="B2798" t="s">
        <v>1362</v>
      </c>
      <c r="C2798" t="s">
        <v>1720</v>
      </c>
      <c r="D2798" t="s">
        <v>1487</v>
      </c>
      <c r="E2798">
        <v>32.053835220000003</v>
      </c>
      <c r="F2798" t="e">
        <v>#NUM!</v>
      </c>
      <c r="G2798" t="s">
        <v>918</v>
      </c>
    </row>
    <row r="2799" spans="2:7">
      <c r="B2799" t="s">
        <v>1362</v>
      </c>
      <c r="C2799" t="s">
        <v>1720</v>
      </c>
      <c r="D2799" t="s">
        <v>1489</v>
      </c>
      <c r="E2799">
        <v>28.412913069999998</v>
      </c>
      <c r="F2799" t="e">
        <v>#NUM!</v>
      </c>
      <c r="G2799" t="s">
        <v>918</v>
      </c>
    </row>
    <row r="2800" spans="2:7">
      <c r="B2800" t="s">
        <v>1362</v>
      </c>
      <c r="C2800" t="s">
        <v>1720</v>
      </c>
      <c r="D2800" t="s">
        <v>1489</v>
      </c>
      <c r="E2800">
        <v>28.413867939999999</v>
      </c>
      <c r="F2800" t="e">
        <v>#NUM!</v>
      </c>
      <c r="G2800" t="s">
        <v>918</v>
      </c>
    </row>
    <row r="2801" spans="2:7">
      <c r="B2801" t="s">
        <v>1362</v>
      </c>
      <c r="C2801" t="s">
        <v>1720</v>
      </c>
      <c r="D2801" t="s">
        <v>1490</v>
      </c>
      <c r="E2801">
        <v>25.17033898</v>
      </c>
      <c r="F2801" t="e">
        <v>#NUM!</v>
      </c>
      <c r="G2801" t="s">
        <v>918</v>
      </c>
    </row>
    <row r="2802" spans="2:7">
      <c r="B2802" t="s">
        <v>1362</v>
      </c>
      <c r="C2802" t="s">
        <v>1720</v>
      </c>
      <c r="D2802" t="s">
        <v>1490</v>
      </c>
      <c r="E2802">
        <v>25.02486103</v>
      </c>
      <c r="F2802" t="e">
        <v>#NUM!</v>
      </c>
      <c r="G2802" t="s">
        <v>918</v>
      </c>
    </row>
    <row r="2803" spans="2:7">
      <c r="B2803" t="s">
        <v>1362</v>
      </c>
      <c r="C2803" t="s">
        <v>1720</v>
      </c>
      <c r="D2803" t="s">
        <v>1492</v>
      </c>
      <c r="E2803">
        <v>21.78184615</v>
      </c>
      <c r="F2803" t="e">
        <v>#NUM!</v>
      </c>
      <c r="G2803" t="s">
        <v>918</v>
      </c>
    </row>
    <row r="2804" spans="2:7">
      <c r="B2804" t="s">
        <v>1362</v>
      </c>
      <c r="C2804" t="s">
        <v>1720</v>
      </c>
      <c r="D2804" t="s">
        <v>1492</v>
      </c>
      <c r="E2804">
        <v>21.668109220000002</v>
      </c>
      <c r="F2804" t="e">
        <v>#NUM!</v>
      </c>
      <c r="G2804" t="s">
        <v>918</v>
      </c>
    </row>
    <row r="2805" spans="2:7">
      <c r="B2805" t="s">
        <v>1711</v>
      </c>
      <c r="C2805" t="s">
        <v>1720</v>
      </c>
      <c r="D2805" t="s">
        <v>1898</v>
      </c>
      <c r="E2805" t="e">
        <v>#NUM!</v>
      </c>
      <c r="F2805" t="e">
        <v>#NUM!</v>
      </c>
      <c r="G2805" t="s">
        <v>902</v>
      </c>
    </row>
    <row r="2806" spans="2:7">
      <c r="B2806" t="s">
        <v>1711</v>
      </c>
      <c r="C2806" t="s">
        <v>1720</v>
      </c>
      <c r="D2806" t="s">
        <v>1898</v>
      </c>
      <c r="E2806" t="e">
        <v>#NUM!</v>
      </c>
      <c r="F2806" t="e">
        <v>#NUM!</v>
      </c>
      <c r="G2806" t="s">
        <v>902</v>
      </c>
    </row>
    <row r="2807" spans="2:7">
      <c r="B2807" t="s">
        <v>1362</v>
      </c>
      <c r="C2807" t="s">
        <v>1720</v>
      </c>
      <c r="D2807" t="s">
        <v>1898</v>
      </c>
      <c r="E2807" t="e">
        <v>#NUM!</v>
      </c>
      <c r="F2807" t="e">
        <v>#NUM!</v>
      </c>
      <c r="G2807" t="s">
        <v>902</v>
      </c>
    </row>
    <row r="2808" spans="2:7">
      <c r="B2808" t="s">
        <v>1362</v>
      </c>
      <c r="C2808" t="s">
        <v>1720</v>
      </c>
      <c r="D2808" t="s">
        <v>1898</v>
      </c>
      <c r="E2808" t="e">
        <v>#NUM!</v>
      </c>
      <c r="F2808" t="e">
        <v>#NUM!</v>
      </c>
      <c r="G2808" t="s">
        <v>902</v>
      </c>
    </row>
    <row r="2809" spans="2:7">
      <c r="B2809" t="s">
        <v>1711</v>
      </c>
      <c r="C2809" t="s">
        <v>1363</v>
      </c>
      <c r="D2809" t="s">
        <v>1880</v>
      </c>
      <c r="E2809" t="e">
        <v>#NUM!</v>
      </c>
      <c r="F2809" t="e">
        <v>#NUM!</v>
      </c>
      <c r="G2809" t="s">
        <v>898</v>
      </c>
    </row>
    <row r="2810" spans="2:7">
      <c r="B2810" t="s">
        <v>1711</v>
      </c>
      <c r="C2810" t="s">
        <v>1363</v>
      </c>
      <c r="D2810" t="s">
        <v>1880</v>
      </c>
      <c r="E2810" t="e">
        <v>#NUM!</v>
      </c>
      <c r="F2810" t="e">
        <v>#NUM!</v>
      </c>
      <c r="G2810" t="s">
        <v>898</v>
      </c>
    </row>
    <row r="2811" spans="2:7">
      <c r="B2811" t="s">
        <v>1711</v>
      </c>
      <c r="C2811" t="s">
        <v>1363</v>
      </c>
      <c r="D2811" t="s">
        <v>1899</v>
      </c>
      <c r="E2811" t="e">
        <v>#NUM!</v>
      </c>
      <c r="F2811" t="e">
        <v>#NUM!</v>
      </c>
      <c r="G2811" t="s">
        <v>898</v>
      </c>
    </row>
    <row r="2812" spans="2:7">
      <c r="B2812" t="s">
        <v>1711</v>
      </c>
      <c r="C2812" t="s">
        <v>1363</v>
      </c>
      <c r="D2812" t="s">
        <v>1899</v>
      </c>
      <c r="E2812" t="e">
        <v>#NUM!</v>
      </c>
      <c r="F2812" t="e">
        <v>#NUM!</v>
      </c>
      <c r="G2812" t="s">
        <v>898</v>
      </c>
    </row>
    <row r="2813" spans="2:7">
      <c r="B2813" t="s">
        <v>1362</v>
      </c>
      <c r="C2813" t="s">
        <v>1363</v>
      </c>
      <c r="D2813" t="s">
        <v>1880</v>
      </c>
      <c r="E2813" t="e">
        <v>#NUM!</v>
      </c>
      <c r="F2813" t="e">
        <v>#NUM!</v>
      </c>
      <c r="G2813" t="s">
        <v>898</v>
      </c>
    </row>
    <row r="2814" spans="2:7">
      <c r="B2814" t="s">
        <v>1362</v>
      </c>
      <c r="C2814" t="s">
        <v>1363</v>
      </c>
      <c r="D2814" t="s">
        <v>1880</v>
      </c>
      <c r="E2814" t="e">
        <v>#NUM!</v>
      </c>
      <c r="F2814" t="e">
        <v>#NUM!</v>
      </c>
      <c r="G2814" t="s">
        <v>898</v>
      </c>
    </row>
    <row r="2815" spans="2:7">
      <c r="B2815" t="s">
        <v>1362</v>
      </c>
      <c r="C2815" t="s">
        <v>1363</v>
      </c>
      <c r="D2815" t="s">
        <v>1899</v>
      </c>
      <c r="E2815" t="e">
        <v>#NUM!</v>
      </c>
      <c r="F2815" t="e">
        <v>#NUM!</v>
      </c>
      <c r="G2815" t="s">
        <v>898</v>
      </c>
    </row>
    <row r="2816" spans="2:7">
      <c r="B2816" t="s">
        <v>1362</v>
      </c>
      <c r="C2816" t="s">
        <v>1363</v>
      </c>
      <c r="D2816" t="s">
        <v>1899</v>
      </c>
      <c r="E2816" t="e">
        <v>#NUM!</v>
      </c>
      <c r="F2816" t="e">
        <v>#NUM!</v>
      </c>
      <c r="G2816" t="s">
        <v>898</v>
      </c>
    </row>
    <row r="2817" spans="2:7">
      <c r="B2817" t="s">
        <v>1362</v>
      </c>
      <c r="C2817" t="s">
        <v>1486</v>
      </c>
      <c r="D2817" t="s">
        <v>1653</v>
      </c>
      <c r="E2817">
        <v>35.513785910000003</v>
      </c>
      <c r="F2817">
        <v>10</v>
      </c>
      <c r="G2817" t="s">
        <v>898</v>
      </c>
    </row>
    <row r="2818" spans="2:7">
      <c r="B2818" t="s">
        <v>1362</v>
      </c>
      <c r="C2818" t="s">
        <v>1486</v>
      </c>
      <c r="D2818" t="s">
        <v>1653</v>
      </c>
      <c r="E2818">
        <v>35.560946520000002</v>
      </c>
      <c r="F2818">
        <v>10</v>
      </c>
      <c r="G2818" t="s">
        <v>898</v>
      </c>
    </row>
    <row r="2819" spans="2:7">
      <c r="B2819" t="s">
        <v>1362</v>
      </c>
      <c r="C2819" t="s">
        <v>1486</v>
      </c>
      <c r="D2819" t="s">
        <v>1487</v>
      </c>
      <c r="E2819">
        <v>32.23952431</v>
      </c>
      <c r="F2819">
        <v>100</v>
      </c>
      <c r="G2819" t="s">
        <v>898</v>
      </c>
    </row>
    <row r="2820" spans="2:7">
      <c r="B2820" t="s">
        <v>1362</v>
      </c>
      <c r="C2820" t="s">
        <v>1486</v>
      </c>
      <c r="D2820" t="s">
        <v>1487</v>
      </c>
      <c r="E2820">
        <v>32.461348729999997</v>
      </c>
      <c r="F2820">
        <v>100</v>
      </c>
      <c r="G2820" t="s">
        <v>898</v>
      </c>
    </row>
    <row r="2821" spans="2:7">
      <c r="B2821" t="s">
        <v>1362</v>
      </c>
      <c r="C2821" t="s">
        <v>1486</v>
      </c>
      <c r="D2821" t="s">
        <v>1489</v>
      </c>
      <c r="E2821">
        <v>29.110804290000001</v>
      </c>
      <c r="F2821">
        <v>1000</v>
      </c>
      <c r="G2821" t="s">
        <v>898</v>
      </c>
    </row>
    <row r="2822" spans="2:7">
      <c r="B2822" t="s">
        <v>1362</v>
      </c>
      <c r="C2822" t="s">
        <v>1486</v>
      </c>
      <c r="D2822" t="s">
        <v>1489</v>
      </c>
      <c r="E2822">
        <v>29.13266913</v>
      </c>
      <c r="F2822">
        <v>1000</v>
      </c>
      <c r="G2822" t="s">
        <v>898</v>
      </c>
    </row>
    <row r="2823" spans="2:7">
      <c r="B2823" t="s">
        <v>1362</v>
      </c>
      <c r="C2823" t="s">
        <v>1486</v>
      </c>
      <c r="D2823" t="s">
        <v>1490</v>
      </c>
      <c r="E2823">
        <v>26.094497319999999</v>
      </c>
      <c r="F2823">
        <v>10000</v>
      </c>
      <c r="G2823" t="s">
        <v>898</v>
      </c>
    </row>
    <row r="2824" spans="2:7">
      <c r="B2824" t="s">
        <v>1362</v>
      </c>
      <c r="C2824" t="s">
        <v>1486</v>
      </c>
      <c r="D2824" t="s">
        <v>1490</v>
      </c>
      <c r="E2824">
        <v>26.03238984</v>
      </c>
      <c r="F2824">
        <v>10000</v>
      </c>
      <c r="G2824" t="s">
        <v>898</v>
      </c>
    </row>
    <row r="2825" spans="2:7">
      <c r="B2825" t="s">
        <v>1362</v>
      </c>
      <c r="C2825" t="s">
        <v>1486</v>
      </c>
      <c r="D2825" t="s">
        <v>1492</v>
      </c>
      <c r="E2825" t="e">
        <v>#NUM!</v>
      </c>
      <c r="F2825">
        <v>100000</v>
      </c>
      <c r="G2825" t="s">
        <v>898</v>
      </c>
    </row>
    <row r="2826" spans="2:7">
      <c r="B2826" t="s">
        <v>1362</v>
      </c>
      <c r="C2826" t="s">
        <v>1486</v>
      </c>
      <c r="D2826" t="s">
        <v>1492</v>
      </c>
      <c r="E2826">
        <v>21.655187730000002</v>
      </c>
      <c r="F2826">
        <v>100000</v>
      </c>
      <c r="G2826" t="s">
        <v>898</v>
      </c>
    </row>
    <row r="2827" spans="2:7">
      <c r="B2827" t="s">
        <v>1711</v>
      </c>
      <c r="C2827" t="s">
        <v>1363</v>
      </c>
      <c r="D2827" t="s">
        <v>1846</v>
      </c>
      <c r="E2827" t="e">
        <v>#NUM!</v>
      </c>
      <c r="F2827" t="e">
        <v>#NUM!</v>
      </c>
      <c r="G2827" t="s">
        <v>902</v>
      </c>
    </row>
    <row r="2828" spans="2:7">
      <c r="B2828" t="s">
        <v>1711</v>
      </c>
      <c r="C2828" t="s">
        <v>1363</v>
      </c>
      <c r="D2828" t="s">
        <v>1846</v>
      </c>
      <c r="E2828" t="e">
        <v>#NUM!</v>
      </c>
      <c r="F2828" t="e">
        <v>#NUM!</v>
      </c>
      <c r="G2828" t="s">
        <v>902</v>
      </c>
    </row>
    <row r="2829" spans="2:7">
      <c r="B2829" t="s">
        <v>1362</v>
      </c>
      <c r="C2829" t="s">
        <v>1363</v>
      </c>
      <c r="D2829" t="s">
        <v>1846</v>
      </c>
      <c r="E2829" t="e">
        <v>#NUM!</v>
      </c>
      <c r="F2829" t="e">
        <v>#NUM!</v>
      </c>
      <c r="G2829" t="s">
        <v>902</v>
      </c>
    </row>
    <row r="2830" spans="2:7">
      <c r="B2830" t="s">
        <v>1362</v>
      </c>
      <c r="C2830" t="s">
        <v>1363</v>
      </c>
      <c r="D2830" t="s">
        <v>1846</v>
      </c>
      <c r="E2830" t="e">
        <v>#NUM!</v>
      </c>
      <c r="F2830" t="e">
        <v>#NUM!</v>
      </c>
      <c r="G2830" t="s">
        <v>902</v>
      </c>
    </row>
    <row r="2831" spans="2:7">
      <c r="B2831" t="s">
        <v>1362</v>
      </c>
      <c r="C2831" t="s">
        <v>1486</v>
      </c>
      <c r="D2831" t="s">
        <v>1653</v>
      </c>
      <c r="E2831">
        <v>34.488871899999999</v>
      </c>
      <c r="F2831">
        <v>10</v>
      </c>
      <c r="G2831" t="s">
        <v>902</v>
      </c>
    </row>
    <row r="2832" spans="2:7">
      <c r="B2832" t="s">
        <v>1362</v>
      </c>
      <c r="C2832" t="s">
        <v>1486</v>
      </c>
      <c r="D2832" t="s">
        <v>1653</v>
      </c>
      <c r="E2832">
        <v>34.880794510000001</v>
      </c>
      <c r="F2832">
        <v>10</v>
      </c>
      <c r="G2832" t="s">
        <v>902</v>
      </c>
    </row>
    <row r="2833" spans="2:7">
      <c r="B2833" t="s">
        <v>1362</v>
      </c>
      <c r="C2833" t="s">
        <v>1486</v>
      </c>
      <c r="D2833" t="s">
        <v>1487</v>
      </c>
      <c r="E2833">
        <v>31.578216170000001</v>
      </c>
      <c r="F2833">
        <v>100</v>
      </c>
      <c r="G2833" t="s">
        <v>902</v>
      </c>
    </row>
    <row r="2834" spans="2:7">
      <c r="B2834" t="s">
        <v>1362</v>
      </c>
      <c r="C2834" t="s">
        <v>1486</v>
      </c>
      <c r="D2834" t="s">
        <v>1487</v>
      </c>
      <c r="E2834">
        <v>31.65436197</v>
      </c>
      <c r="F2834">
        <v>100</v>
      </c>
      <c r="G2834" t="s">
        <v>902</v>
      </c>
    </row>
    <row r="2835" spans="2:7">
      <c r="B2835" t="s">
        <v>1362</v>
      </c>
      <c r="C2835" t="s">
        <v>1486</v>
      </c>
      <c r="D2835" t="s">
        <v>1489</v>
      </c>
      <c r="E2835">
        <v>28.250367730000001</v>
      </c>
      <c r="F2835">
        <v>1000</v>
      </c>
      <c r="G2835" t="s">
        <v>902</v>
      </c>
    </row>
    <row r="2836" spans="2:7">
      <c r="B2836" t="s">
        <v>1362</v>
      </c>
      <c r="C2836" t="s">
        <v>1486</v>
      </c>
      <c r="D2836" t="s">
        <v>1489</v>
      </c>
      <c r="E2836">
        <v>28.253621890000002</v>
      </c>
      <c r="F2836">
        <v>1000</v>
      </c>
      <c r="G2836" t="s">
        <v>902</v>
      </c>
    </row>
    <row r="2837" spans="2:7">
      <c r="B2837" t="s">
        <v>1362</v>
      </c>
      <c r="C2837" t="s">
        <v>1486</v>
      </c>
      <c r="D2837" t="s">
        <v>1490</v>
      </c>
      <c r="E2837">
        <v>25.01995496</v>
      </c>
      <c r="F2837">
        <v>10000</v>
      </c>
      <c r="G2837" t="s">
        <v>902</v>
      </c>
    </row>
    <row r="2838" spans="2:7">
      <c r="B2838" t="s">
        <v>1362</v>
      </c>
      <c r="C2838" t="s">
        <v>1486</v>
      </c>
      <c r="D2838" t="s">
        <v>1490</v>
      </c>
      <c r="E2838">
        <v>24.828747020000002</v>
      </c>
      <c r="F2838">
        <v>10000</v>
      </c>
      <c r="G2838" t="s">
        <v>902</v>
      </c>
    </row>
    <row r="2839" spans="2:7">
      <c r="B2839" t="s">
        <v>1362</v>
      </c>
      <c r="C2839" t="s">
        <v>1486</v>
      </c>
      <c r="D2839" t="s">
        <v>1492</v>
      </c>
      <c r="E2839">
        <v>21.605650560000001</v>
      </c>
      <c r="F2839">
        <v>100000</v>
      </c>
      <c r="G2839" t="s">
        <v>902</v>
      </c>
    </row>
    <row r="2840" spans="2:7">
      <c r="B2840" t="s">
        <v>1362</v>
      </c>
      <c r="C2840" t="s">
        <v>1486</v>
      </c>
      <c r="D2840" t="s">
        <v>1492</v>
      </c>
      <c r="E2840">
        <v>21.659730719999999</v>
      </c>
      <c r="F2840">
        <v>100000</v>
      </c>
      <c r="G2840" t="s">
        <v>902</v>
      </c>
    </row>
    <row r="2841" spans="2:7">
      <c r="B2841" t="s">
        <v>1711</v>
      </c>
      <c r="C2841" t="s">
        <v>1720</v>
      </c>
      <c r="D2841" t="s">
        <v>1900</v>
      </c>
      <c r="E2841" t="e">
        <v>#NUM!</v>
      </c>
      <c r="F2841" t="e">
        <v>#NUM!</v>
      </c>
      <c r="G2841" t="s">
        <v>942</v>
      </c>
    </row>
    <row r="2842" spans="2:7">
      <c r="B2842" t="s">
        <v>1711</v>
      </c>
      <c r="C2842" t="s">
        <v>1720</v>
      </c>
      <c r="D2842" t="s">
        <v>1900</v>
      </c>
      <c r="E2842" t="e">
        <v>#NUM!</v>
      </c>
      <c r="F2842" t="e">
        <v>#NUM!</v>
      </c>
      <c r="G2842" t="s">
        <v>942</v>
      </c>
    </row>
    <row r="2843" spans="2:7">
      <c r="B2843" t="s">
        <v>1711</v>
      </c>
      <c r="C2843" t="s">
        <v>1720</v>
      </c>
      <c r="D2843" t="s">
        <v>1901</v>
      </c>
      <c r="E2843" t="e">
        <v>#NUM!</v>
      </c>
      <c r="F2843" t="e">
        <v>#NUM!</v>
      </c>
      <c r="G2843" t="s">
        <v>942</v>
      </c>
    </row>
    <row r="2844" spans="2:7">
      <c r="B2844" t="s">
        <v>1711</v>
      </c>
      <c r="C2844" t="s">
        <v>1720</v>
      </c>
      <c r="D2844" t="s">
        <v>1901</v>
      </c>
      <c r="E2844" t="e">
        <v>#NUM!</v>
      </c>
      <c r="F2844" t="e">
        <v>#NUM!</v>
      </c>
      <c r="G2844" t="s">
        <v>942</v>
      </c>
    </row>
    <row r="2845" spans="2:7">
      <c r="B2845" t="s">
        <v>1362</v>
      </c>
      <c r="C2845" t="s">
        <v>1720</v>
      </c>
      <c r="D2845" t="s">
        <v>1900</v>
      </c>
      <c r="E2845" t="e">
        <v>#NUM!</v>
      </c>
      <c r="F2845" t="e">
        <v>#NUM!</v>
      </c>
      <c r="G2845" t="s">
        <v>942</v>
      </c>
    </row>
    <row r="2846" spans="2:7">
      <c r="B2846" t="s">
        <v>1362</v>
      </c>
      <c r="C2846" t="s">
        <v>1720</v>
      </c>
      <c r="D2846" t="s">
        <v>1900</v>
      </c>
      <c r="E2846" t="e">
        <v>#NUM!</v>
      </c>
      <c r="F2846" t="e">
        <v>#NUM!</v>
      </c>
      <c r="G2846" t="s">
        <v>942</v>
      </c>
    </row>
    <row r="2847" spans="2:7">
      <c r="B2847" t="s">
        <v>1362</v>
      </c>
      <c r="C2847" t="s">
        <v>1720</v>
      </c>
      <c r="D2847" t="s">
        <v>1901</v>
      </c>
      <c r="E2847" t="e">
        <v>#NUM!</v>
      </c>
      <c r="F2847" t="e">
        <v>#NUM!</v>
      </c>
      <c r="G2847" t="s">
        <v>942</v>
      </c>
    </row>
    <row r="2848" spans="2:7">
      <c r="B2848" t="s">
        <v>1362</v>
      </c>
      <c r="C2848" t="s">
        <v>1720</v>
      </c>
      <c r="D2848" t="s">
        <v>1901</v>
      </c>
      <c r="E2848" t="e">
        <v>#NUM!</v>
      </c>
      <c r="F2848" t="e">
        <v>#NUM!</v>
      </c>
      <c r="G2848" t="s">
        <v>942</v>
      </c>
    </row>
    <row r="2849" spans="2:7">
      <c r="B2849" t="s">
        <v>1711</v>
      </c>
      <c r="C2849" t="s">
        <v>1720</v>
      </c>
      <c r="D2849" t="s">
        <v>1902</v>
      </c>
      <c r="E2849" t="e">
        <v>#NUM!</v>
      </c>
      <c r="F2849" t="e">
        <v>#NUM!</v>
      </c>
      <c r="G2849" t="s">
        <v>910</v>
      </c>
    </row>
    <row r="2850" spans="2:7">
      <c r="B2850" t="s">
        <v>1711</v>
      </c>
      <c r="C2850" t="s">
        <v>1720</v>
      </c>
      <c r="D2850" t="s">
        <v>1902</v>
      </c>
      <c r="E2850" t="e">
        <v>#NUM!</v>
      </c>
      <c r="F2850" t="e">
        <v>#NUM!</v>
      </c>
      <c r="G2850" t="s">
        <v>910</v>
      </c>
    </row>
    <row r="2851" spans="2:7">
      <c r="B2851" t="s">
        <v>1362</v>
      </c>
      <c r="C2851" t="s">
        <v>1720</v>
      </c>
      <c r="D2851" t="s">
        <v>1902</v>
      </c>
      <c r="E2851" t="e">
        <v>#NUM!</v>
      </c>
      <c r="F2851" t="e">
        <v>#NUM!</v>
      </c>
      <c r="G2851" t="s">
        <v>910</v>
      </c>
    </row>
    <row r="2852" spans="2:7">
      <c r="B2852" t="s">
        <v>1362</v>
      </c>
      <c r="C2852" t="s">
        <v>1720</v>
      </c>
      <c r="D2852" t="s">
        <v>1902</v>
      </c>
      <c r="E2852" t="e">
        <v>#NUM!</v>
      </c>
      <c r="F2852" t="e">
        <v>#NUM!</v>
      </c>
      <c r="G2852" t="s">
        <v>910</v>
      </c>
    </row>
    <row r="2853" spans="2:7">
      <c r="B2853" t="s">
        <v>1711</v>
      </c>
      <c r="C2853" t="s">
        <v>1363</v>
      </c>
      <c r="D2853" t="s">
        <v>1863</v>
      </c>
      <c r="E2853" t="e">
        <v>#NUM!</v>
      </c>
      <c r="F2853" t="e">
        <v>#NUM!</v>
      </c>
      <c r="G2853" t="s">
        <v>938</v>
      </c>
    </row>
    <row r="2854" spans="2:7">
      <c r="B2854" t="s">
        <v>1711</v>
      </c>
      <c r="C2854" t="s">
        <v>1363</v>
      </c>
      <c r="D2854" t="s">
        <v>1863</v>
      </c>
      <c r="E2854" t="e">
        <v>#NUM!</v>
      </c>
      <c r="F2854" t="e">
        <v>#NUM!</v>
      </c>
      <c r="G2854" t="s">
        <v>938</v>
      </c>
    </row>
    <row r="2855" spans="2:7">
      <c r="B2855" t="s">
        <v>1711</v>
      </c>
      <c r="C2855" t="s">
        <v>1363</v>
      </c>
      <c r="D2855" t="s">
        <v>1903</v>
      </c>
      <c r="E2855" t="e">
        <v>#NUM!</v>
      </c>
      <c r="F2855" t="e">
        <v>#NUM!</v>
      </c>
      <c r="G2855" t="s">
        <v>938</v>
      </c>
    </row>
    <row r="2856" spans="2:7">
      <c r="B2856" t="s">
        <v>1711</v>
      </c>
      <c r="C2856" t="s">
        <v>1363</v>
      </c>
      <c r="D2856" t="s">
        <v>1903</v>
      </c>
      <c r="E2856" t="e">
        <v>#NUM!</v>
      </c>
      <c r="F2856" t="e">
        <v>#NUM!</v>
      </c>
      <c r="G2856" t="s">
        <v>938</v>
      </c>
    </row>
    <row r="2857" spans="2:7">
      <c r="B2857" t="s">
        <v>1362</v>
      </c>
      <c r="C2857" t="s">
        <v>1363</v>
      </c>
      <c r="D2857" t="s">
        <v>1863</v>
      </c>
      <c r="E2857" t="e">
        <v>#NUM!</v>
      </c>
      <c r="F2857" t="e">
        <v>#NUM!</v>
      </c>
      <c r="G2857" t="s">
        <v>938</v>
      </c>
    </row>
    <row r="2858" spans="2:7">
      <c r="B2858" t="s">
        <v>1362</v>
      </c>
      <c r="C2858" t="s">
        <v>1363</v>
      </c>
      <c r="D2858" t="s">
        <v>1863</v>
      </c>
      <c r="E2858" t="e">
        <v>#NUM!</v>
      </c>
      <c r="F2858" t="e">
        <v>#NUM!</v>
      </c>
      <c r="G2858" t="s">
        <v>938</v>
      </c>
    </row>
    <row r="2859" spans="2:7">
      <c r="B2859" t="s">
        <v>1362</v>
      </c>
      <c r="C2859" t="s">
        <v>1363</v>
      </c>
      <c r="D2859" t="s">
        <v>1903</v>
      </c>
      <c r="E2859" t="e">
        <v>#NUM!</v>
      </c>
      <c r="F2859" t="e">
        <v>#NUM!</v>
      </c>
      <c r="G2859" t="s">
        <v>938</v>
      </c>
    </row>
    <row r="2860" spans="2:7">
      <c r="B2860" t="s">
        <v>1362</v>
      </c>
      <c r="C2860" t="s">
        <v>1363</v>
      </c>
      <c r="D2860" t="s">
        <v>1903</v>
      </c>
      <c r="E2860" t="e">
        <v>#NUM!</v>
      </c>
      <c r="F2860" t="e">
        <v>#NUM!</v>
      </c>
      <c r="G2860" t="s">
        <v>938</v>
      </c>
    </row>
    <row r="2861" spans="2:7">
      <c r="B2861" t="s">
        <v>1362</v>
      </c>
      <c r="C2861" t="s">
        <v>1486</v>
      </c>
      <c r="D2861" t="s">
        <v>1653</v>
      </c>
      <c r="E2861">
        <v>35.969675840000001</v>
      </c>
      <c r="F2861">
        <v>10</v>
      </c>
      <c r="G2861" t="s">
        <v>938</v>
      </c>
    </row>
    <row r="2862" spans="2:7">
      <c r="B2862" t="s">
        <v>1362</v>
      </c>
      <c r="C2862" t="s">
        <v>1486</v>
      </c>
      <c r="D2862" t="s">
        <v>1653</v>
      </c>
      <c r="E2862">
        <v>35.577206349999997</v>
      </c>
      <c r="F2862">
        <v>10</v>
      </c>
      <c r="G2862" t="s">
        <v>938</v>
      </c>
    </row>
    <row r="2863" spans="2:7">
      <c r="B2863" t="s">
        <v>1362</v>
      </c>
      <c r="C2863" t="s">
        <v>1486</v>
      </c>
      <c r="D2863" t="s">
        <v>1487</v>
      </c>
      <c r="E2863">
        <v>32.024978930000003</v>
      </c>
      <c r="F2863">
        <v>100</v>
      </c>
      <c r="G2863" t="s">
        <v>938</v>
      </c>
    </row>
    <row r="2864" spans="2:7">
      <c r="B2864" t="s">
        <v>1362</v>
      </c>
      <c r="C2864" t="s">
        <v>1486</v>
      </c>
      <c r="D2864" t="s">
        <v>1487</v>
      </c>
      <c r="E2864">
        <v>31.828164000000001</v>
      </c>
      <c r="F2864">
        <v>100</v>
      </c>
      <c r="G2864" t="s">
        <v>938</v>
      </c>
    </row>
    <row r="2865" spans="2:7">
      <c r="B2865" t="s">
        <v>1362</v>
      </c>
      <c r="C2865" t="s">
        <v>1486</v>
      </c>
      <c r="D2865" t="s">
        <v>1489</v>
      </c>
      <c r="E2865">
        <v>28.7541078</v>
      </c>
      <c r="F2865">
        <v>1000</v>
      </c>
      <c r="G2865" t="s">
        <v>938</v>
      </c>
    </row>
    <row r="2866" spans="2:7">
      <c r="B2866" t="s">
        <v>1362</v>
      </c>
      <c r="C2866" t="s">
        <v>1486</v>
      </c>
      <c r="D2866" t="s">
        <v>1489</v>
      </c>
      <c r="E2866">
        <v>28.533869249999999</v>
      </c>
      <c r="F2866">
        <v>1000</v>
      </c>
      <c r="G2866" t="s">
        <v>938</v>
      </c>
    </row>
    <row r="2867" spans="2:7">
      <c r="B2867" t="s">
        <v>1362</v>
      </c>
      <c r="C2867" t="s">
        <v>1486</v>
      </c>
      <c r="D2867" t="s">
        <v>1490</v>
      </c>
      <c r="E2867">
        <v>25.176692620000001</v>
      </c>
      <c r="F2867">
        <v>10000</v>
      </c>
      <c r="G2867" t="s">
        <v>938</v>
      </c>
    </row>
    <row r="2868" spans="2:7">
      <c r="B2868" t="s">
        <v>1362</v>
      </c>
      <c r="C2868" t="s">
        <v>1486</v>
      </c>
      <c r="D2868" t="s">
        <v>1490</v>
      </c>
      <c r="E2868">
        <v>25.037729939999998</v>
      </c>
      <c r="F2868">
        <v>10000</v>
      </c>
      <c r="G2868" t="s">
        <v>938</v>
      </c>
    </row>
    <row r="2869" spans="2:7">
      <c r="B2869" t="s">
        <v>1362</v>
      </c>
      <c r="C2869" t="s">
        <v>1486</v>
      </c>
      <c r="D2869" t="s">
        <v>1492</v>
      </c>
      <c r="E2869">
        <v>21.588517849999999</v>
      </c>
      <c r="F2869">
        <v>100000</v>
      </c>
      <c r="G2869" t="s">
        <v>938</v>
      </c>
    </row>
    <row r="2870" spans="2:7">
      <c r="B2870" t="s">
        <v>1362</v>
      </c>
      <c r="C2870" t="s">
        <v>1486</v>
      </c>
      <c r="D2870" t="s">
        <v>1492</v>
      </c>
      <c r="E2870">
        <v>21.50548427</v>
      </c>
      <c r="F2870">
        <v>100000</v>
      </c>
      <c r="G2870" t="s">
        <v>938</v>
      </c>
    </row>
    <row r="2871" spans="2:7">
      <c r="B2871" t="s">
        <v>1711</v>
      </c>
      <c r="C2871" t="s">
        <v>1363</v>
      </c>
      <c r="D2871" t="s">
        <v>1850</v>
      </c>
      <c r="E2871" t="e">
        <v>#NUM!</v>
      </c>
      <c r="F2871" t="e">
        <v>#NUM!</v>
      </c>
      <c r="G2871" t="s">
        <v>942</v>
      </c>
    </row>
    <row r="2872" spans="2:7">
      <c r="B2872" t="s">
        <v>1711</v>
      </c>
      <c r="C2872" t="s">
        <v>1363</v>
      </c>
      <c r="D2872" t="s">
        <v>1850</v>
      </c>
      <c r="E2872" t="e">
        <v>#NUM!</v>
      </c>
      <c r="F2872" t="e">
        <v>#NUM!</v>
      </c>
      <c r="G2872" t="s">
        <v>942</v>
      </c>
    </row>
    <row r="2873" spans="2:7">
      <c r="B2873" t="s">
        <v>1362</v>
      </c>
      <c r="C2873" t="s">
        <v>1363</v>
      </c>
      <c r="D2873" t="s">
        <v>1850</v>
      </c>
      <c r="E2873" t="e">
        <v>#NUM!</v>
      </c>
      <c r="F2873" t="e">
        <v>#NUM!</v>
      </c>
      <c r="G2873" t="s">
        <v>942</v>
      </c>
    </row>
    <row r="2874" spans="2:7">
      <c r="B2874" t="s">
        <v>1362</v>
      </c>
      <c r="C2874" t="s">
        <v>1363</v>
      </c>
      <c r="D2874" t="s">
        <v>1850</v>
      </c>
      <c r="E2874" t="e">
        <v>#NUM!</v>
      </c>
      <c r="F2874" t="e">
        <v>#NUM!</v>
      </c>
      <c r="G2874" t="s">
        <v>942</v>
      </c>
    </row>
    <row r="2875" spans="2:7">
      <c r="B2875" t="s">
        <v>1362</v>
      </c>
      <c r="C2875" t="s">
        <v>1486</v>
      </c>
      <c r="D2875" t="s">
        <v>1653</v>
      </c>
      <c r="E2875">
        <v>35.068559030000003</v>
      </c>
      <c r="F2875">
        <v>10</v>
      </c>
      <c r="G2875" t="s">
        <v>942</v>
      </c>
    </row>
    <row r="2876" spans="2:7">
      <c r="B2876" t="s">
        <v>1362</v>
      </c>
      <c r="C2876" t="s">
        <v>1486</v>
      </c>
      <c r="D2876" t="s">
        <v>1653</v>
      </c>
      <c r="E2876">
        <v>35.32607247</v>
      </c>
      <c r="F2876">
        <v>10</v>
      </c>
      <c r="G2876" t="s">
        <v>942</v>
      </c>
    </row>
    <row r="2877" spans="2:7">
      <c r="B2877" t="s">
        <v>1362</v>
      </c>
      <c r="C2877" t="s">
        <v>1486</v>
      </c>
      <c r="D2877" t="s">
        <v>1487</v>
      </c>
      <c r="E2877">
        <v>31.992284569999999</v>
      </c>
      <c r="F2877">
        <v>100</v>
      </c>
      <c r="G2877" t="s">
        <v>942</v>
      </c>
    </row>
    <row r="2878" spans="2:7">
      <c r="B2878" t="s">
        <v>1362</v>
      </c>
      <c r="C2878" t="s">
        <v>1486</v>
      </c>
      <c r="D2878" t="s">
        <v>1487</v>
      </c>
      <c r="E2878">
        <v>31.8537231</v>
      </c>
      <c r="F2878">
        <v>100</v>
      </c>
      <c r="G2878" t="s">
        <v>942</v>
      </c>
    </row>
    <row r="2879" spans="2:7">
      <c r="B2879" t="s">
        <v>1362</v>
      </c>
      <c r="C2879" t="s">
        <v>1486</v>
      </c>
      <c r="D2879" t="s">
        <v>1489</v>
      </c>
      <c r="E2879">
        <v>29.062010470000001</v>
      </c>
      <c r="F2879">
        <v>1000</v>
      </c>
      <c r="G2879" t="s">
        <v>942</v>
      </c>
    </row>
    <row r="2880" spans="2:7">
      <c r="B2880" t="s">
        <v>1362</v>
      </c>
      <c r="C2880" t="s">
        <v>1486</v>
      </c>
      <c r="D2880" t="s">
        <v>1489</v>
      </c>
      <c r="E2880">
        <v>29.633377800000002</v>
      </c>
      <c r="F2880">
        <v>1000</v>
      </c>
      <c r="G2880" t="s">
        <v>942</v>
      </c>
    </row>
    <row r="2881" spans="2:7">
      <c r="B2881" t="s">
        <v>1362</v>
      </c>
      <c r="C2881" t="s">
        <v>1486</v>
      </c>
      <c r="D2881" t="s">
        <v>1490</v>
      </c>
      <c r="E2881">
        <v>25.277296100000001</v>
      </c>
      <c r="F2881">
        <v>10000</v>
      </c>
      <c r="G2881" t="s">
        <v>942</v>
      </c>
    </row>
    <row r="2882" spans="2:7">
      <c r="B2882" t="s">
        <v>1362</v>
      </c>
      <c r="C2882" t="s">
        <v>1486</v>
      </c>
      <c r="D2882" t="s">
        <v>1490</v>
      </c>
      <c r="E2882">
        <v>24.849908320000001</v>
      </c>
      <c r="F2882">
        <v>10000</v>
      </c>
      <c r="G2882" t="s">
        <v>942</v>
      </c>
    </row>
    <row r="2883" spans="2:7">
      <c r="B2883" t="s">
        <v>1362</v>
      </c>
      <c r="C2883" t="s">
        <v>1486</v>
      </c>
      <c r="D2883" t="s">
        <v>1492</v>
      </c>
      <c r="E2883">
        <v>21.50303452</v>
      </c>
      <c r="F2883">
        <v>100000</v>
      </c>
      <c r="G2883" t="s">
        <v>942</v>
      </c>
    </row>
    <row r="2884" spans="2:7">
      <c r="B2884" t="s">
        <v>1362</v>
      </c>
      <c r="C2884" t="s">
        <v>1486</v>
      </c>
      <c r="D2884" t="s">
        <v>1492</v>
      </c>
      <c r="E2884">
        <v>21.257329169999998</v>
      </c>
      <c r="F2884">
        <v>100000</v>
      </c>
      <c r="G2884" t="s">
        <v>942</v>
      </c>
    </row>
    <row r="2885" spans="2:7">
      <c r="B2885" t="s">
        <v>1711</v>
      </c>
      <c r="C2885" t="s">
        <v>1363</v>
      </c>
      <c r="D2885" t="s">
        <v>1846</v>
      </c>
      <c r="E2885" t="e">
        <v>#NUM!</v>
      </c>
      <c r="F2885" t="e">
        <v>#NUM!</v>
      </c>
      <c r="G2885" t="s">
        <v>910</v>
      </c>
    </row>
    <row r="2886" spans="2:7">
      <c r="B2886" t="s">
        <v>1711</v>
      </c>
      <c r="C2886" t="s">
        <v>1363</v>
      </c>
      <c r="D2886" t="s">
        <v>1846</v>
      </c>
      <c r="E2886" t="e">
        <v>#NUM!</v>
      </c>
      <c r="F2886" t="e">
        <v>#NUM!</v>
      </c>
      <c r="G2886" t="s">
        <v>910</v>
      </c>
    </row>
    <row r="2887" spans="2:7">
      <c r="B2887" t="s">
        <v>1362</v>
      </c>
      <c r="C2887" t="s">
        <v>1363</v>
      </c>
      <c r="D2887" t="s">
        <v>1846</v>
      </c>
      <c r="E2887" t="e">
        <v>#NUM!</v>
      </c>
      <c r="F2887" t="e">
        <v>#NUM!</v>
      </c>
      <c r="G2887" t="s">
        <v>910</v>
      </c>
    </row>
    <row r="2888" spans="2:7">
      <c r="B2888" t="s">
        <v>1362</v>
      </c>
      <c r="C2888" t="s">
        <v>1363</v>
      </c>
      <c r="D2888" t="s">
        <v>1846</v>
      </c>
      <c r="E2888" t="e">
        <v>#NUM!</v>
      </c>
      <c r="F2888" t="e">
        <v>#NUM!</v>
      </c>
      <c r="G2888" t="s">
        <v>910</v>
      </c>
    </row>
    <row r="2889" spans="2:7">
      <c r="B2889" t="s">
        <v>1362</v>
      </c>
      <c r="C2889" t="s">
        <v>1486</v>
      </c>
      <c r="D2889" t="s">
        <v>1653</v>
      </c>
      <c r="E2889">
        <v>35.089209109999999</v>
      </c>
      <c r="F2889">
        <v>10</v>
      </c>
      <c r="G2889" t="s">
        <v>910</v>
      </c>
    </row>
    <row r="2890" spans="2:7">
      <c r="B2890" t="s">
        <v>1362</v>
      </c>
      <c r="C2890" t="s">
        <v>1486</v>
      </c>
      <c r="D2890" t="s">
        <v>1653</v>
      </c>
      <c r="E2890">
        <v>36.320253770000001</v>
      </c>
      <c r="F2890">
        <v>10</v>
      </c>
      <c r="G2890" t="s">
        <v>910</v>
      </c>
    </row>
    <row r="2891" spans="2:7">
      <c r="B2891" t="s">
        <v>1362</v>
      </c>
      <c r="C2891" t="s">
        <v>1486</v>
      </c>
      <c r="D2891" t="s">
        <v>1487</v>
      </c>
      <c r="E2891">
        <v>32.637416020000003</v>
      </c>
      <c r="F2891">
        <v>100</v>
      </c>
      <c r="G2891" t="s">
        <v>910</v>
      </c>
    </row>
    <row r="2892" spans="2:7">
      <c r="B2892" t="s">
        <v>1362</v>
      </c>
      <c r="C2892" t="s">
        <v>1486</v>
      </c>
      <c r="D2892" t="s">
        <v>1487</v>
      </c>
      <c r="E2892">
        <v>32.029791299999999</v>
      </c>
      <c r="F2892">
        <v>100</v>
      </c>
      <c r="G2892" t="s">
        <v>910</v>
      </c>
    </row>
    <row r="2893" spans="2:7">
      <c r="B2893" t="s">
        <v>1362</v>
      </c>
      <c r="C2893" t="s">
        <v>1486</v>
      </c>
      <c r="D2893" t="s">
        <v>1489</v>
      </c>
      <c r="E2893">
        <v>28.275504430000002</v>
      </c>
      <c r="F2893">
        <v>1000</v>
      </c>
      <c r="G2893" t="s">
        <v>910</v>
      </c>
    </row>
    <row r="2894" spans="2:7">
      <c r="B2894" t="s">
        <v>1362</v>
      </c>
      <c r="C2894" t="s">
        <v>1486</v>
      </c>
      <c r="D2894" t="s">
        <v>1489</v>
      </c>
      <c r="E2894">
        <v>28.25739845</v>
      </c>
      <c r="F2894">
        <v>1000</v>
      </c>
      <c r="G2894" t="s">
        <v>910</v>
      </c>
    </row>
    <row r="2895" spans="2:7">
      <c r="B2895" t="s">
        <v>1362</v>
      </c>
      <c r="C2895" t="s">
        <v>1486</v>
      </c>
      <c r="D2895" t="s">
        <v>1490</v>
      </c>
      <c r="E2895">
        <v>25.132690490000002</v>
      </c>
      <c r="F2895">
        <v>10000</v>
      </c>
      <c r="G2895" t="s">
        <v>910</v>
      </c>
    </row>
    <row r="2896" spans="2:7">
      <c r="B2896" t="s">
        <v>1362</v>
      </c>
      <c r="C2896" t="s">
        <v>1486</v>
      </c>
      <c r="D2896" t="s">
        <v>1490</v>
      </c>
      <c r="E2896">
        <v>24.922272540000002</v>
      </c>
      <c r="F2896">
        <v>10000</v>
      </c>
      <c r="G2896" t="s">
        <v>910</v>
      </c>
    </row>
    <row r="2897" spans="2:7">
      <c r="B2897" t="s">
        <v>1362</v>
      </c>
      <c r="C2897" t="s">
        <v>1486</v>
      </c>
      <c r="D2897" t="s">
        <v>1492</v>
      </c>
      <c r="E2897">
        <v>21.97943231</v>
      </c>
      <c r="F2897">
        <v>100000</v>
      </c>
      <c r="G2897" t="s">
        <v>910</v>
      </c>
    </row>
    <row r="2898" spans="2:7">
      <c r="B2898" t="s">
        <v>1362</v>
      </c>
      <c r="C2898" t="s">
        <v>1486</v>
      </c>
      <c r="D2898" t="s">
        <v>1492</v>
      </c>
      <c r="E2898">
        <v>21.586573390000002</v>
      </c>
      <c r="F2898">
        <v>100000</v>
      </c>
      <c r="G2898" t="s">
        <v>910</v>
      </c>
    </row>
    <row r="2899" spans="2:7">
      <c r="B2899" t="s">
        <v>1711</v>
      </c>
      <c r="C2899" t="s">
        <v>1720</v>
      </c>
      <c r="D2899" t="s">
        <v>1904</v>
      </c>
      <c r="E2899" t="e">
        <v>#NUM!</v>
      </c>
      <c r="F2899" t="e">
        <v>#NUM!</v>
      </c>
      <c r="G2899" t="s">
        <v>979</v>
      </c>
    </row>
    <row r="2900" spans="2:7">
      <c r="B2900" t="s">
        <v>1711</v>
      </c>
      <c r="C2900" t="s">
        <v>1720</v>
      </c>
      <c r="D2900" t="s">
        <v>1904</v>
      </c>
      <c r="E2900" t="e">
        <v>#NUM!</v>
      </c>
      <c r="F2900" t="e">
        <v>#NUM!</v>
      </c>
      <c r="G2900" t="s">
        <v>979</v>
      </c>
    </row>
    <row r="2901" spans="2:7">
      <c r="B2901" t="s">
        <v>1362</v>
      </c>
      <c r="C2901" t="s">
        <v>1720</v>
      </c>
      <c r="D2901" t="s">
        <v>1904</v>
      </c>
      <c r="E2901" t="e">
        <v>#NUM!</v>
      </c>
      <c r="F2901" t="e">
        <v>#NUM!</v>
      </c>
      <c r="G2901" t="s">
        <v>979</v>
      </c>
    </row>
    <row r="2902" spans="2:7">
      <c r="B2902" t="s">
        <v>1362</v>
      </c>
      <c r="C2902" t="s">
        <v>1720</v>
      </c>
      <c r="D2902" t="s">
        <v>1904</v>
      </c>
      <c r="E2902" t="e">
        <v>#NUM!</v>
      </c>
      <c r="F2902" t="e">
        <v>#NUM!</v>
      </c>
      <c r="G2902" t="s">
        <v>979</v>
      </c>
    </row>
    <row r="2903" spans="2:7">
      <c r="B2903" t="s">
        <v>1711</v>
      </c>
      <c r="C2903" t="s">
        <v>1720</v>
      </c>
      <c r="D2903" t="s">
        <v>1905</v>
      </c>
      <c r="E2903" t="e">
        <v>#NUM!</v>
      </c>
      <c r="F2903" t="e">
        <v>#NUM!</v>
      </c>
      <c r="G2903" t="s">
        <v>984</v>
      </c>
    </row>
    <row r="2904" spans="2:7">
      <c r="B2904" t="s">
        <v>1711</v>
      </c>
      <c r="C2904" t="s">
        <v>1720</v>
      </c>
      <c r="D2904" t="s">
        <v>1905</v>
      </c>
      <c r="E2904" t="e">
        <v>#NUM!</v>
      </c>
      <c r="F2904" t="e">
        <v>#NUM!</v>
      </c>
      <c r="G2904" t="s">
        <v>984</v>
      </c>
    </row>
    <row r="2905" spans="2:7">
      <c r="B2905" t="s">
        <v>1711</v>
      </c>
      <c r="C2905" t="s">
        <v>1720</v>
      </c>
      <c r="D2905" t="s">
        <v>1906</v>
      </c>
      <c r="E2905" t="e">
        <v>#NUM!</v>
      </c>
      <c r="F2905" t="e">
        <v>#NUM!</v>
      </c>
      <c r="G2905" t="s">
        <v>984</v>
      </c>
    </row>
    <row r="2906" spans="2:7">
      <c r="B2906" t="s">
        <v>1711</v>
      </c>
      <c r="C2906" t="s">
        <v>1720</v>
      </c>
      <c r="D2906" t="s">
        <v>1906</v>
      </c>
      <c r="E2906" t="e">
        <v>#NUM!</v>
      </c>
      <c r="F2906" t="e">
        <v>#NUM!</v>
      </c>
      <c r="G2906" t="s">
        <v>984</v>
      </c>
    </row>
    <row r="2907" spans="2:7">
      <c r="B2907" t="s">
        <v>1362</v>
      </c>
      <c r="C2907" t="s">
        <v>1720</v>
      </c>
      <c r="D2907" t="s">
        <v>1905</v>
      </c>
      <c r="E2907" t="e">
        <v>#NUM!</v>
      </c>
      <c r="F2907" t="e">
        <v>#NUM!</v>
      </c>
      <c r="G2907" t="s">
        <v>984</v>
      </c>
    </row>
    <row r="2908" spans="2:7">
      <c r="B2908" t="s">
        <v>1362</v>
      </c>
      <c r="C2908" t="s">
        <v>1720</v>
      </c>
      <c r="D2908" t="s">
        <v>1905</v>
      </c>
      <c r="E2908" t="e">
        <v>#NUM!</v>
      </c>
      <c r="F2908" t="e">
        <v>#NUM!</v>
      </c>
      <c r="G2908" t="s">
        <v>984</v>
      </c>
    </row>
    <row r="2909" spans="2:7">
      <c r="B2909" t="s">
        <v>1362</v>
      </c>
      <c r="C2909" t="s">
        <v>1720</v>
      </c>
      <c r="D2909" t="s">
        <v>1906</v>
      </c>
      <c r="E2909" t="e">
        <v>#NUM!</v>
      </c>
      <c r="F2909" t="e">
        <v>#NUM!</v>
      </c>
      <c r="G2909" t="s">
        <v>984</v>
      </c>
    </row>
    <row r="2910" spans="2:7">
      <c r="B2910" t="s">
        <v>1362</v>
      </c>
      <c r="C2910" t="s">
        <v>1720</v>
      </c>
      <c r="D2910" t="s">
        <v>1906</v>
      </c>
      <c r="E2910" t="e">
        <v>#NUM!</v>
      </c>
      <c r="F2910" t="e">
        <v>#NUM!</v>
      </c>
      <c r="G2910" t="s">
        <v>984</v>
      </c>
    </row>
    <row r="2911" spans="2:7">
      <c r="B2911" t="s">
        <v>1711</v>
      </c>
      <c r="C2911" t="s">
        <v>1363</v>
      </c>
      <c r="D2911" t="s">
        <v>1846</v>
      </c>
      <c r="E2911" t="e">
        <v>#NUM!</v>
      </c>
      <c r="F2911" t="e">
        <v>#NUM!</v>
      </c>
      <c r="G2911" t="s">
        <v>979</v>
      </c>
    </row>
    <row r="2912" spans="2:7">
      <c r="B2912" t="s">
        <v>1711</v>
      </c>
      <c r="C2912" t="s">
        <v>1363</v>
      </c>
      <c r="D2912" t="s">
        <v>1846</v>
      </c>
      <c r="E2912" t="e">
        <v>#NUM!</v>
      </c>
      <c r="F2912" t="e">
        <v>#NUM!</v>
      </c>
      <c r="G2912" t="s">
        <v>979</v>
      </c>
    </row>
    <row r="2913" spans="2:8">
      <c r="B2913" t="s">
        <v>1362</v>
      </c>
      <c r="C2913" t="s">
        <v>1363</v>
      </c>
      <c r="D2913" t="s">
        <v>1846</v>
      </c>
      <c r="E2913" t="e">
        <v>#NUM!</v>
      </c>
      <c r="F2913" t="e">
        <v>#NUM!</v>
      </c>
      <c r="G2913" t="s">
        <v>979</v>
      </c>
    </row>
    <row r="2914" spans="2:8">
      <c r="B2914" t="s">
        <v>1362</v>
      </c>
      <c r="C2914" t="s">
        <v>1363</v>
      </c>
      <c r="D2914" t="s">
        <v>1846</v>
      </c>
      <c r="E2914" t="e">
        <v>#NUM!</v>
      </c>
      <c r="F2914" t="e">
        <v>#NUM!</v>
      </c>
      <c r="G2914" t="s">
        <v>979</v>
      </c>
    </row>
    <row r="2915" spans="2:8">
      <c r="B2915" t="s">
        <v>1362</v>
      </c>
      <c r="C2915" t="s">
        <v>1486</v>
      </c>
      <c r="D2915" t="s">
        <v>1653</v>
      </c>
      <c r="E2915">
        <v>35.749566289999997</v>
      </c>
      <c r="F2915">
        <v>10</v>
      </c>
      <c r="G2915" t="s">
        <v>979</v>
      </c>
      <c r="H2915" t="s">
        <v>1907</v>
      </c>
    </row>
    <row r="2916" spans="2:8">
      <c r="B2916" t="s">
        <v>1362</v>
      </c>
      <c r="C2916" t="s">
        <v>1486</v>
      </c>
      <c r="D2916" t="s">
        <v>1653</v>
      </c>
      <c r="E2916">
        <v>34.882529560000002</v>
      </c>
      <c r="F2916">
        <v>10</v>
      </c>
      <c r="G2916" t="s">
        <v>979</v>
      </c>
    </row>
    <row r="2917" spans="2:8">
      <c r="B2917" t="s">
        <v>1711</v>
      </c>
      <c r="C2917" t="s">
        <v>1720</v>
      </c>
      <c r="D2917" t="s">
        <v>1908</v>
      </c>
      <c r="E2917" t="e">
        <v>#NUM!</v>
      </c>
      <c r="F2917" t="e">
        <v>#NUM!</v>
      </c>
      <c r="G2917" t="s">
        <v>1025</v>
      </c>
    </row>
    <row r="2918" spans="2:8">
      <c r="B2918" t="s">
        <v>1711</v>
      </c>
      <c r="C2918" t="s">
        <v>1720</v>
      </c>
      <c r="D2918" t="s">
        <v>1908</v>
      </c>
      <c r="E2918" t="e">
        <v>#NUM!</v>
      </c>
      <c r="F2918" t="e">
        <v>#NUM!</v>
      </c>
      <c r="G2918" t="s">
        <v>1025</v>
      </c>
    </row>
    <row r="2919" spans="2:8">
      <c r="B2919" t="s">
        <v>1362</v>
      </c>
      <c r="C2919" t="s">
        <v>1720</v>
      </c>
      <c r="D2919" t="s">
        <v>1908</v>
      </c>
      <c r="E2919" t="e">
        <v>#NUM!</v>
      </c>
      <c r="F2919" t="e">
        <v>#NUM!</v>
      </c>
      <c r="G2919" t="s">
        <v>1025</v>
      </c>
    </row>
    <row r="2920" spans="2:8">
      <c r="B2920" t="s">
        <v>1362</v>
      </c>
      <c r="C2920" t="s">
        <v>1720</v>
      </c>
      <c r="D2920" t="s">
        <v>1908</v>
      </c>
      <c r="E2920" t="e">
        <v>#NUM!</v>
      </c>
      <c r="F2920" t="e">
        <v>#NUM!</v>
      </c>
      <c r="G2920" t="s">
        <v>1025</v>
      </c>
    </row>
    <row r="2921" spans="2:8">
      <c r="B2921" t="s">
        <v>1711</v>
      </c>
      <c r="C2921" t="s">
        <v>1720</v>
      </c>
      <c r="D2921" t="s">
        <v>1908</v>
      </c>
      <c r="E2921" t="e">
        <v>#NUM!</v>
      </c>
      <c r="F2921" t="e">
        <v>#NUM!</v>
      </c>
      <c r="G2921" t="s">
        <v>1017</v>
      </c>
    </row>
    <row r="2922" spans="2:8">
      <c r="B2922" t="s">
        <v>1711</v>
      </c>
      <c r="C2922" t="s">
        <v>1720</v>
      </c>
      <c r="D2922" t="s">
        <v>1908</v>
      </c>
      <c r="E2922" t="e">
        <v>#NUM!</v>
      </c>
      <c r="F2922" t="e">
        <v>#NUM!</v>
      </c>
      <c r="G2922" t="s">
        <v>1017</v>
      </c>
    </row>
    <row r="2923" spans="2:8">
      <c r="B2923" t="s">
        <v>1711</v>
      </c>
      <c r="C2923" t="s">
        <v>1720</v>
      </c>
      <c r="D2923" t="s">
        <v>1909</v>
      </c>
      <c r="E2923" t="e">
        <v>#NUM!</v>
      </c>
      <c r="F2923" t="e">
        <v>#NUM!</v>
      </c>
      <c r="G2923" t="s">
        <v>1017</v>
      </c>
    </row>
    <row r="2924" spans="2:8">
      <c r="B2924" t="s">
        <v>1711</v>
      </c>
      <c r="C2924" t="s">
        <v>1720</v>
      </c>
      <c r="D2924" t="s">
        <v>1909</v>
      </c>
      <c r="E2924" t="e">
        <v>#NUM!</v>
      </c>
      <c r="F2924" t="e">
        <v>#NUM!</v>
      </c>
      <c r="G2924" t="s">
        <v>1017</v>
      </c>
    </row>
    <row r="2925" spans="2:8">
      <c r="B2925" t="s">
        <v>1362</v>
      </c>
      <c r="C2925" t="s">
        <v>1720</v>
      </c>
      <c r="D2925" t="s">
        <v>1908</v>
      </c>
      <c r="E2925" t="e">
        <v>#NUM!</v>
      </c>
      <c r="F2925" t="e">
        <v>#NUM!</v>
      </c>
      <c r="G2925" t="s">
        <v>1017</v>
      </c>
    </row>
    <row r="2926" spans="2:8">
      <c r="B2926" t="s">
        <v>1362</v>
      </c>
      <c r="C2926" t="s">
        <v>1720</v>
      </c>
      <c r="D2926" t="s">
        <v>1908</v>
      </c>
      <c r="E2926" t="e">
        <v>#NUM!</v>
      </c>
      <c r="F2926" t="e">
        <v>#NUM!</v>
      </c>
      <c r="G2926" t="s">
        <v>1017</v>
      </c>
    </row>
    <row r="2927" spans="2:8">
      <c r="B2927" t="s">
        <v>1362</v>
      </c>
      <c r="C2927" t="s">
        <v>1720</v>
      </c>
      <c r="D2927" t="s">
        <v>1909</v>
      </c>
      <c r="E2927" t="e">
        <v>#NUM!</v>
      </c>
      <c r="F2927" t="e">
        <v>#NUM!</v>
      </c>
      <c r="G2927" t="s">
        <v>1017</v>
      </c>
    </row>
    <row r="2928" spans="2:8">
      <c r="B2928" t="s">
        <v>1362</v>
      </c>
      <c r="C2928" t="s">
        <v>1720</v>
      </c>
      <c r="D2928" t="s">
        <v>1909</v>
      </c>
      <c r="E2928" t="e">
        <v>#NUM!</v>
      </c>
      <c r="F2928" t="e">
        <v>#NUM!</v>
      </c>
      <c r="G2928" t="s">
        <v>1017</v>
      </c>
    </row>
    <row r="2929" spans="2:7">
      <c r="B2929" t="s">
        <v>1711</v>
      </c>
      <c r="C2929" t="s">
        <v>1363</v>
      </c>
      <c r="D2929" t="s">
        <v>1673</v>
      </c>
      <c r="E2929" t="e">
        <v>#NUM!</v>
      </c>
      <c r="F2929" t="e">
        <v>#NUM!</v>
      </c>
      <c r="G2929" t="s">
        <v>1009</v>
      </c>
    </row>
    <row r="2930" spans="2:7">
      <c r="B2930" t="s">
        <v>1711</v>
      </c>
      <c r="C2930" t="s">
        <v>1363</v>
      </c>
      <c r="D2930" t="s">
        <v>1673</v>
      </c>
      <c r="E2930" t="e">
        <v>#NUM!</v>
      </c>
      <c r="F2930" t="e">
        <v>#NUM!</v>
      </c>
      <c r="G2930" t="s">
        <v>1009</v>
      </c>
    </row>
    <row r="2931" spans="2:7">
      <c r="B2931" t="s">
        <v>1711</v>
      </c>
      <c r="C2931" t="s">
        <v>1363</v>
      </c>
      <c r="D2931" t="s">
        <v>1910</v>
      </c>
      <c r="E2931" t="e">
        <v>#NUM!</v>
      </c>
      <c r="F2931" t="e">
        <v>#NUM!</v>
      </c>
      <c r="G2931" t="s">
        <v>1009</v>
      </c>
    </row>
    <row r="2932" spans="2:7">
      <c r="B2932" t="s">
        <v>1711</v>
      </c>
      <c r="C2932" t="s">
        <v>1363</v>
      </c>
      <c r="D2932" t="s">
        <v>1910</v>
      </c>
      <c r="E2932" t="e">
        <v>#NUM!</v>
      </c>
      <c r="F2932" t="e">
        <v>#NUM!</v>
      </c>
      <c r="G2932" t="s">
        <v>1009</v>
      </c>
    </row>
    <row r="2933" spans="2:7">
      <c r="B2933" t="s">
        <v>1362</v>
      </c>
      <c r="C2933" t="s">
        <v>1363</v>
      </c>
      <c r="D2933" t="s">
        <v>1673</v>
      </c>
      <c r="E2933" t="e">
        <v>#NUM!</v>
      </c>
      <c r="F2933" t="e">
        <v>#NUM!</v>
      </c>
      <c r="G2933" t="s">
        <v>1009</v>
      </c>
    </row>
    <row r="2934" spans="2:7">
      <c r="B2934" t="s">
        <v>1362</v>
      </c>
      <c r="C2934" t="s">
        <v>1363</v>
      </c>
      <c r="D2934" t="s">
        <v>1673</v>
      </c>
      <c r="E2934" t="e">
        <v>#NUM!</v>
      </c>
      <c r="F2934" t="e">
        <v>#NUM!</v>
      </c>
      <c r="G2934" t="s">
        <v>1009</v>
      </c>
    </row>
    <row r="2935" spans="2:7">
      <c r="B2935" t="s">
        <v>1362</v>
      </c>
      <c r="C2935" t="s">
        <v>1363</v>
      </c>
      <c r="D2935" t="s">
        <v>1910</v>
      </c>
      <c r="E2935" t="e">
        <v>#NUM!</v>
      </c>
      <c r="F2935" t="e">
        <v>#NUM!</v>
      </c>
      <c r="G2935" t="s">
        <v>1009</v>
      </c>
    </row>
    <row r="2936" spans="2:7">
      <c r="B2936" t="s">
        <v>1362</v>
      </c>
      <c r="C2936" t="s">
        <v>1363</v>
      </c>
      <c r="D2936" t="s">
        <v>1910</v>
      </c>
      <c r="E2936" t="e">
        <v>#NUM!</v>
      </c>
      <c r="F2936" t="e">
        <v>#NUM!</v>
      </c>
      <c r="G2936" t="s">
        <v>1009</v>
      </c>
    </row>
    <row r="2937" spans="2:7">
      <c r="B2937" t="s">
        <v>1362</v>
      </c>
      <c r="C2937" t="s">
        <v>1371</v>
      </c>
      <c r="D2937" t="s">
        <v>1708</v>
      </c>
      <c r="E2937">
        <v>22.54516821</v>
      </c>
      <c r="F2937" t="e">
        <v>#NUM!</v>
      </c>
      <c r="G2937" t="s">
        <v>1009</v>
      </c>
    </row>
    <row r="2938" spans="2:7">
      <c r="B2938" t="s">
        <v>1362</v>
      </c>
      <c r="C2938" t="s">
        <v>1371</v>
      </c>
      <c r="D2938" t="s">
        <v>1708</v>
      </c>
      <c r="E2938">
        <v>22.227138700000001</v>
      </c>
      <c r="F2938" t="e">
        <v>#NUM!</v>
      </c>
      <c r="G2938" t="s">
        <v>1009</v>
      </c>
    </row>
    <row r="2939" spans="2:7">
      <c r="B2939" t="s">
        <v>1711</v>
      </c>
      <c r="C2939" t="s">
        <v>1363</v>
      </c>
      <c r="D2939" t="s">
        <v>1846</v>
      </c>
      <c r="E2939" t="e">
        <v>#NUM!</v>
      </c>
      <c r="F2939" t="e">
        <v>#NUM!</v>
      </c>
      <c r="G2939" t="s">
        <v>1025</v>
      </c>
    </row>
    <row r="2940" spans="2:7">
      <c r="B2940" t="s">
        <v>1711</v>
      </c>
      <c r="C2940" t="s">
        <v>1363</v>
      </c>
      <c r="D2940" t="s">
        <v>1846</v>
      </c>
      <c r="E2940" t="e">
        <v>#NUM!</v>
      </c>
      <c r="F2940" t="e">
        <v>#NUM!</v>
      </c>
      <c r="G2940" t="s">
        <v>1025</v>
      </c>
    </row>
    <row r="2941" spans="2:7">
      <c r="B2941" t="s">
        <v>1362</v>
      </c>
      <c r="C2941" t="s">
        <v>1363</v>
      </c>
      <c r="D2941" t="s">
        <v>1846</v>
      </c>
      <c r="E2941" t="e">
        <v>#NUM!</v>
      </c>
      <c r="F2941" t="e">
        <v>#NUM!</v>
      </c>
      <c r="G2941" t="s">
        <v>1025</v>
      </c>
    </row>
    <row r="2942" spans="2:7">
      <c r="B2942" t="s">
        <v>1362</v>
      </c>
      <c r="C2942" t="s">
        <v>1363</v>
      </c>
      <c r="D2942" t="s">
        <v>1846</v>
      </c>
      <c r="E2942" t="e">
        <v>#NUM!</v>
      </c>
      <c r="F2942" t="e">
        <v>#NUM!</v>
      </c>
      <c r="G2942" t="s">
        <v>1025</v>
      </c>
    </row>
    <row r="2943" spans="2:7">
      <c r="B2943" t="s">
        <v>1362</v>
      </c>
      <c r="C2943" t="s">
        <v>1486</v>
      </c>
      <c r="D2943" t="s">
        <v>1653</v>
      </c>
      <c r="E2943" t="e">
        <v>#NUM!</v>
      </c>
      <c r="F2943">
        <v>10</v>
      </c>
      <c r="G2943" t="s">
        <v>1025</v>
      </c>
    </row>
    <row r="2944" spans="2:7">
      <c r="B2944" t="s">
        <v>1362</v>
      </c>
      <c r="C2944" t="s">
        <v>1486</v>
      </c>
      <c r="D2944" t="s">
        <v>1653</v>
      </c>
      <c r="E2944" t="e">
        <v>#NUM!</v>
      </c>
      <c r="F2944">
        <v>10</v>
      </c>
      <c r="G2944" t="s">
        <v>1025</v>
      </c>
    </row>
    <row r="2945" spans="2:7">
      <c r="B2945" t="s">
        <v>1362</v>
      </c>
      <c r="C2945" t="s">
        <v>1486</v>
      </c>
      <c r="D2945" t="s">
        <v>1487</v>
      </c>
      <c r="E2945">
        <v>34.072425940000002</v>
      </c>
      <c r="F2945">
        <v>100</v>
      </c>
      <c r="G2945" t="s">
        <v>1025</v>
      </c>
    </row>
    <row r="2946" spans="2:7">
      <c r="B2946" t="s">
        <v>1362</v>
      </c>
      <c r="C2946" t="s">
        <v>1486</v>
      </c>
      <c r="D2946" t="s">
        <v>1487</v>
      </c>
      <c r="E2946">
        <v>33.160998339999999</v>
      </c>
      <c r="F2946">
        <v>100</v>
      </c>
      <c r="G2946" t="s">
        <v>1025</v>
      </c>
    </row>
    <row r="2947" spans="2:7">
      <c r="B2947" t="s">
        <v>1362</v>
      </c>
      <c r="C2947" t="s">
        <v>1486</v>
      </c>
      <c r="D2947" t="s">
        <v>1489</v>
      </c>
      <c r="E2947">
        <v>29.339299029999999</v>
      </c>
      <c r="F2947">
        <v>1000</v>
      </c>
      <c r="G2947" t="s">
        <v>1025</v>
      </c>
    </row>
    <row r="2948" spans="2:7">
      <c r="B2948" t="s">
        <v>1362</v>
      </c>
      <c r="C2948" t="s">
        <v>1486</v>
      </c>
      <c r="D2948" t="s">
        <v>1489</v>
      </c>
      <c r="E2948">
        <v>29.400696700000001</v>
      </c>
      <c r="F2948">
        <v>1000</v>
      </c>
      <c r="G2948" t="s">
        <v>1025</v>
      </c>
    </row>
    <row r="2949" spans="2:7">
      <c r="B2949" t="s">
        <v>1362</v>
      </c>
      <c r="C2949" t="s">
        <v>1486</v>
      </c>
      <c r="D2949" t="s">
        <v>1490</v>
      </c>
      <c r="E2949">
        <v>25.243751870000001</v>
      </c>
      <c r="F2949">
        <v>10000</v>
      </c>
      <c r="G2949" t="s">
        <v>1025</v>
      </c>
    </row>
    <row r="2950" spans="2:7">
      <c r="B2950" t="s">
        <v>1362</v>
      </c>
      <c r="C2950" t="s">
        <v>1486</v>
      </c>
      <c r="D2950" t="s">
        <v>1490</v>
      </c>
      <c r="E2950">
        <v>25.120103839999999</v>
      </c>
      <c r="F2950">
        <v>10000</v>
      </c>
      <c r="G2950" t="s">
        <v>1025</v>
      </c>
    </row>
    <row r="2951" spans="2:7">
      <c r="B2951" t="s">
        <v>1362</v>
      </c>
      <c r="C2951" t="s">
        <v>1486</v>
      </c>
      <c r="D2951" t="s">
        <v>1492</v>
      </c>
      <c r="E2951">
        <v>21.674777389999999</v>
      </c>
      <c r="F2951">
        <v>100000</v>
      </c>
      <c r="G2951" t="s">
        <v>1025</v>
      </c>
    </row>
    <row r="2952" spans="2:7">
      <c r="B2952" t="s">
        <v>1362</v>
      </c>
      <c r="C2952" t="s">
        <v>1486</v>
      </c>
      <c r="D2952" t="s">
        <v>1492</v>
      </c>
      <c r="E2952">
        <v>21.715247699999999</v>
      </c>
      <c r="F2952">
        <v>100000</v>
      </c>
      <c r="G2952" t="s">
        <v>1025</v>
      </c>
    </row>
    <row r="2953" spans="2:7">
      <c r="B2953" t="s">
        <v>1711</v>
      </c>
      <c r="C2953" t="s">
        <v>1363</v>
      </c>
      <c r="D2953" t="s">
        <v>1850</v>
      </c>
      <c r="E2953" t="e">
        <v>#NUM!</v>
      </c>
      <c r="F2953" t="e">
        <v>#NUM!</v>
      </c>
      <c r="G2953" t="s">
        <v>1017</v>
      </c>
    </row>
    <row r="2954" spans="2:7">
      <c r="B2954" t="s">
        <v>1711</v>
      </c>
      <c r="C2954" t="s">
        <v>1363</v>
      </c>
      <c r="D2954" t="s">
        <v>1850</v>
      </c>
      <c r="E2954" t="e">
        <v>#NUM!</v>
      </c>
      <c r="F2954" t="e">
        <v>#NUM!</v>
      </c>
      <c r="G2954" t="s">
        <v>1017</v>
      </c>
    </row>
    <row r="2955" spans="2:7">
      <c r="B2955" t="s">
        <v>1362</v>
      </c>
      <c r="C2955" t="s">
        <v>1363</v>
      </c>
      <c r="D2955" t="s">
        <v>1850</v>
      </c>
      <c r="E2955" t="e">
        <v>#NUM!</v>
      </c>
      <c r="F2955" t="e">
        <v>#NUM!</v>
      </c>
      <c r="G2955" t="s">
        <v>1017</v>
      </c>
    </row>
    <row r="2956" spans="2:7">
      <c r="B2956" t="s">
        <v>1362</v>
      </c>
      <c r="C2956" t="s">
        <v>1363</v>
      </c>
      <c r="D2956" t="s">
        <v>1850</v>
      </c>
      <c r="E2956" t="e">
        <v>#NUM!</v>
      </c>
      <c r="F2956" t="e">
        <v>#NUM!</v>
      </c>
      <c r="G2956" t="s">
        <v>1017</v>
      </c>
    </row>
    <row r="2957" spans="2:7">
      <c r="B2957" t="s">
        <v>1362</v>
      </c>
      <c r="C2957" t="s">
        <v>1486</v>
      </c>
      <c r="D2957" t="s">
        <v>1653</v>
      </c>
      <c r="E2957">
        <v>34.62183375</v>
      </c>
      <c r="F2957">
        <v>10</v>
      </c>
      <c r="G2957" t="s">
        <v>1017</v>
      </c>
    </row>
    <row r="2958" spans="2:7">
      <c r="B2958" t="s">
        <v>1362</v>
      </c>
      <c r="C2958" t="s">
        <v>1486</v>
      </c>
      <c r="D2958" t="s">
        <v>1653</v>
      </c>
      <c r="E2958">
        <v>35.050067900000002</v>
      </c>
      <c r="F2958">
        <v>10</v>
      </c>
      <c r="G2958" t="s">
        <v>1017</v>
      </c>
    </row>
    <row r="2959" spans="2:7">
      <c r="B2959" t="s">
        <v>1362</v>
      </c>
      <c r="C2959" t="s">
        <v>1486</v>
      </c>
      <c r="D2959" t="s">
        <v>1487</v>
      </c>
      <c r="E2959">
        <v>34.338740999999999</v>
      </c>
      <c r="F2959">
        <v>100</v>
      </c>
      <c r="G2959" t="s">
        <v>1017</v>
      </c>
    </row>
    <row r="2960" spans="2:7">
      <c r="B2960" t="s">
        <v>1362</v>
      </c>
      <c r="C2960" t="s">
        <v>1486</v>
      </c>
      <c r="D2960" t="s">
        <v>1487</v>
      </c>
      <c r="E2960">
        <v>33.59501126</v>
      </c>
      <c r="F2960">
        <v>100</v>
      </c>
      <c r="G2960" t="s">
        <v>1017</v>
      </c>
    </row>
    <row r="2961" spans="2:7">
      <c r="B2961" t="s">
        <v>1362</v>
      </c>
      <c r="C2961" t="s">
        <v>1486</v>
      </c>
      <c r="D2961" t="s">
        <v>1489</v>
      </c>
      <c r="E2961">
        <v>30.75972299</v>
      </c>
      <c r="F2961">
        <v>1000</v>
      </c>
      <c r="G2961" t="s">
        <v>1017</v>
      </c>
    </row>
    <row r="2962" spans="2:7">
      <c r="B2962" t="s">
        <v>1362</v>
      </c>
      <c r="C2962" t="s">
        <v>1486</v>
      </c>
      <c r="D2962" t="s">
        <v>1489</v>
      </c>
      <c r="E2962">
        <v>30.5506365</v>
      </c>
      <c r="F2962">
        <v>1000</v>
      </c>
      <c r="G2962" t="s">
        <v>1017</v>
      </c>
    </row>
    <row r="2963" spans="2:7">
      <c r="B2963" t="s">
        <v>1362</v>
      </c>
      <c r="C2963" t="s">
        <v>1486</v>
      </c>
      <c r="D2963" t="s">
        <v>1490</v>
      </c>
      <c r="E2963">
        <v>24.958583489999999</v>
      </c>
      <c r="F2963">
        <v>10000</v>
      </c>
      <c r="G2963" t="s">
        <v>1017</v>
      </c>
    </row>
    <row r="2964" spans="2:7">
      <c r="B2964" t="s">
        <v>1362</v>
      </c>
      <c r="C2964" t="s">
        <v>1486</v>
      </c>
      <c r="D2964" t="s">
        <v>1490</v>
      </c>
      <c r="E2964">
        <v>24.515224979999999</v>
      </c>
      <c r="F2964">
        <v>10000</v>
      </c>
      <c r="G2964" t="s">
        <v>1017</v>
      </c>
    </row>
    <row r="2965" spans="2:7">
      <c r="B2965" t="s">
        <v>1362</v>
      </c>
      <c r="C2965" t="s">
        <v>1486</v>
      </c>
      <c r="D2965" t="s">
        <v>1492</v>
      </c>
      <c r="E2965">
        <v>21.718950150000001</v>
      </c>
      <c r="F2965">
        <v>100000</v>
      </c>
      <c r="G2965" t="s">
        <v>1017</v>
      </c>
    </row>
    <row r="2966" spans="2:7">
      <c r="B2966" t="s">
        <v>1362</v>
      </c>
      <c r="C2966" t="s">
        <v>1486</v>
      </c>
      <c r="D2966" t="s">
        <v>1492</v>
      </c>
      <c r="E2966">
        <v>21.266774730000002</v>
      </c>
      <c r="F2966">
        <v>100000</v>
      </c>
      <c r="G2966" t="s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9AA3-C07D-426A-A36A-506DCC805D84}">
  <dimension ref="A1:AN1125"/>
  <sheetViews>
    <sheetView workbookViewId="0">
      <pane ySplit="1" topLeftCell="A1080" activePane="bottomLeft" state="frozen"/>
      <selection pane="bottomLeft" activeCell="A1115" sqref="A1115:XFD1117"/>
    </sheetView>
  </sheetViews>
  <sheetFormatPr defaultRowHeight="15"/>
  <cols>
    <col min="1" max="1" width="17.7109375" bestFit="1" customWidth="1"/>
    <col min="2" max="2" width="13.85546875" bestFit="1" customWidth="1"/>
    <col min="3" max="3" width="13.85546875" customWidth="1"/>
    <col min="4" max="4" width="4" customWidth="1"/>
    <col min="5" max="5" width="12.7109375" bestFit="1" customWidth="1"/>
    <col min="6" max="6" width="12.28515625" bestFit="1" customWidth="1"/>
    <col min="7" max="7" width="6.5703125" customWidth="1"/>
    <col min="8" max="8" width="7.140625" customWidth="1"/>
    <col min="9" max="9" width="5.28515625" customWidth="1"/>
    <col min="10" max="10" width="6.140625" customWidth="1"/>
    <col min="11" max="12" width="7.5703125" customWidth="1"/>
    <col min="13" max="13" width="4.7109375" customWidth="1"/>
    <col min="14" max="14" width="13.28515625" bestFit="1" customWidth="1"/>
    <col min="15" max="15" width="4.7109375" customWidth="1"/>
    <col min="16" max="16" width="6" customWidth="1"/>
    <col min="17" max="17" width="11.42578125" bestFit="1" customWidth="1"/>
    <col min="22" max="22" width="6.140625" customWidth="1"/>
    <col min="23" max="23" width="6" customWidth="1"/>
    <col min="24" max="24" width="5.28515625" customWidth="1"/>
    <col min="25" max="25" width="4.85546875" customWidth="1"/>
    <col min="26" max="26" width="5.28515625" customWidth="1"/>
    <col min="27" max="27" width="11.42578125" bestFit="1" customWidth="1"/>
    <col min="37" max="37" width="17.28515625" customWidth="1"/>
  </cols>
  <sheetData>
    <row r="1" spans="1:29" s="16" customFormat="1">
      <c r="A1" s="15" t="s">
        <v>0</v>
      </c>
      <c r="B1" s="15" t="s">
        <v>1</v>
      </c>
      <c r="C1" s="15" t="s">
        <v>1911</v>
      </c>
      <c r="D1" s="53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5" t="s">
        <v>20</v>
      </c>
      <c r="W1" s="16" t="s">
        <v>31</v>
      </c>
      <c r="X1" s="74" t="s">
        <v>32</v>
      </c>
      <c r="Y1" s="16" t="s">
        <v>33</v>
      </c>
      <c r="Z1" s="16" t="s">
        <v>34</v>
      </c>
      <c r="AA1" s="16" t="s">
        <v>35</v>
      </c>
      <c r="AB1" s="16" t="s">
        <v>36</v>
      </c>
    </row>
    <row r="2" spans="1:29" s="16" customFormat="1">
      <c r="A2" s="4" t="s">
        <v>1047</v>
      </c>
      <c r="B2" s="10" t="s">
        <v>1912</v>
      </c>
      <c r="C2" s="10" t="s">
        <v>1913</v>
      </c>
      <c r="D2" s="43"/>
      <c r="E2" s="4" t="s">
        <v>42</v>
      </c>
      <c r="F2" s="5">
        <v>44278</v>
      </c>
      <c r="G2" s="4"/>
      <c r="H2" s="4" t="s">
        <v>1914</v>
      </c>
      <c r="I2" s="4"/>
      <c r="J2" s="4"/>
      <c r="K2" s="4"/>
      <c r="L2" s="4"/>
      <c r="M2" s="4"/>
      <c r="N2" s="4"/>
      <c r="O2" s="4"/>
      <c r="P2" s="4"/>
      <c r="Q2" s="5">
        <v>44281</v>
      </c>
      <c r="R2" s="4">
        <v>34.119999999999997</v>
      </c>
      <c r="S2" s="4">
        <v>33.479999999999997</v>
      </c>
      <c r="T2" s="4">
        <v>30.84</v>
      </c>
      <c r="U2" s="4">
        <v>31.25</v>
      </c>
      <c r="V2" s="4"/>
      <c r="W2" s="4"/>
      <c r="X2" s="4"/>
      <c r="Y2" s="4"/>
      <c r="Z2" s="4"/>
      <c r="AA2" s="4" t="s">
        <v>1084</v>
      </c>
      <c r="AB2" s="4"/>
      <c r="AC2" s="4"/>
    </row>
    <row r="3" spans="1:29" s="16" customFormat="1">
      <c r="A3" s="4" t="s">
        <v>1064</v>
      </c>
      <c r="B3" s="10" t="s">
        <v>1912</v>
      </c>
      <c r="C3" s="10" t="s">
        <v>1913</v>
      </c>
      <c r="D3" s="43"/>
      <c r="E3" s="4" t="s">
        <v>42</v>
      </c>
      <c r="F3" s="5">
        <v>44278</v>
      </c>
      <c r="G3" s="4"/>
      <c r="H3" s="4" t="s">
        <v>1914</v>
      </c>
      <c r="I3" s="4"/>
      <c r="J3" s="4"/>
      <c r="K3" s="4"/>
      <c r="L3" s="4"/>
      <c r="M3" s="4"/>
      <c r="N3" s="4"/>
      <c r="O3" s="4"/>
      <c r="P3" s="4"/>
      <c r="Q3" s="5">
        <v>44281</v>
      </c>
      <c r="R3" s="4">
        <v>39.86</v>
      </c>
      <c r="S3" s="4" t="s">
        <v>47</v>
      </c>
      <c r="T3" s="4">
        <v>35.119999999999997</v>
      </c>
      <c r="U3" s="4">
        <v>34.869999999999997</v>
      </c>
      <c r="V3" s="4"/>
      <c r="W3" s="4"/>
      <c r="X3" s="4"/>
      <c r="Y3" s="4"/>
      <c r="Z3" s="4"/>
      <c r="AA3" s="4" t="s">
        <v>1084</v>
      </c>
      <c r="AB3" s="4"/>
      <c r="AC3" s="4"/>
    </row>
    <row r="4" spans="1:29" s="16" customFormat="1">
      <c r="A4" s="4" t="s">
        <v>1056</v>
      </c>
      <c r="B4" s="10" t="s">
        <v>1912</v>
      </c>
      <c r="C4" s="10" t="s">
        <v>1913</v>
      </c>
      <c r="D4" s="43"/>
      <c r="E4" s="4" t="s">
        <v>42</v>
      </c>
      <c r="F4" s="5">
        <v>44278</v>
      </c>
      <c r="G4" s="4"/>
      <c r="H4" s="4" t="s">
        <v>1914</v>
      </c>
      <c r="I4" s="4"/>
      <c r="J4" s="4"/>
      <c r="K4" s="4"/>
      <c r="L4" s="4"/>
      <c r="M4" s="4"/>
      <c r="N4" s="4"/>
      <c r="O4" s="4"/>
      <c r="P4" s="4"/>
      <c r="Q4" s="5">
        <v>44281</v>
      </c>
      <c r="R4" s="4">
        <v>34.36</v>
      </c>
      <c r="S4" s="4">
        <v>34.619999999999997</v>
      </c>
      <c r="T4" s="4" t="s">
        <v>47</v>
      </c>
      <c r="U4" s="4" t="s">
        <v>47</v>
      </c>
      <c r="V4" s="4" t="s">
        <v>1915</v>
      </c>
      <c r="W4" s="4"/>
      <c r="X4" s="4"/>
      <c r="Y4" s="4"/>
      <c r="Z4" s="4"/>
      <c r="AA4" s="4" t="s">
        <v>1084</v>
      </c>
      <c r="AB4" s="4"/>
      <c r="AC4" s="4"/>
    </row>
    <row r="5" spans="1:29" s="16" customFormat="1">
      <c r="A5" s="4" t="s">
        <v>1050</v>
      </c>
      <c r="B5" s="10" t="s">
        <v>1912</v>
      </c>
      <c r="C5" s="10" t="s">
        <v>1913</v>
      </c>
      <c r="D5" s="43"/>
      <c r="E5" s="4" t="s">
        <v>42</v>
      </c>
      <c r="F5" s="5">
        <v>44278</v>
      </c>
      <c r="G5" s="4"/>
      <c r="H5" s="4" t="s">
        <v>1914</v>
      </c>
      <c r="I5" s="4"/>
      <c r="J5" s="4"/>
      <c r="K5" s="4"/>
      <c r="L5" s="4"/>
      <c r="M5" s="4"/>
      <c r="N5" s="4"/>
      <c r="O5" s="4"/>
      <c r="P5" s="4"/>
      <c r="Q5" s="5">
        <v>44281</v>
      </c>
      <c r="R5" s="4">
        <v>36.43</v>
      </c>
      <c r="S5" s="4">
        <v>35.14</v>
      </c>
      <c r="T5" s="4" t="s">
        <v>47</v>
      </c>
      <c r="U5" s="4" t="s">
        <v>47</v>
      </c>
      <c r="V5" s="4" t="s">
        <v>1915</v>
      </c>
      <c r="W5" s="4"/>
      <c r="X5" s="4"/>
      <c r="Y5" s="4"/>
      <c r="Z5" s="4"/>
      <c r="AA5" s="4" t="s">
        <v>1084</v>
      </c>
      <c r="AB5" s="4"/>
      <c r="AC5" s="4"/>
    </row>
    <row r="6" spans="1:29" s="16" customFormat="1">
      <c r="A6" s="4" t="s">
        <v>1916</v>
      </c>
      <c r="B6" s="4"/>
      <c r="C6" s="4"/>
      <c r="D6" s="4"/>
      <c r="E6" s="4"/>
      <c r="F6" s="4"/>
      <c r="G6" s="4"/>
      <c r="H6" s="4" t="s">
        <v>136</v>
      </c>
      <c r="I6" s="4"/>
      <c r="J6" s="4"/>
      <c r="K6" s="4"/>
      <c r="L6" s="4"/>
      <c r="M6" s="4"/>
      <c r="N6" s="4"/>
      <c r="O6" s="4"/>
      <c r="P6" s="4"/>
      <c r="Q6" s="5">
        <v>44281</v>
      </c>
      <c r="R6" s="4" t="s">
        <v>47</v>
      </c>
      <c r="S6" s="4">
        <v>39.630000000000003</v>
      </c>
      <c r="T6" s="4" t="s">
        <v>47</v>
      </c>
      <c r="U6" s="4" t="s">
        <v>47</v>
      </c>
      <c r="V6" s="4" t="s">
        <v>1915</v>
      </c>
      <c r="W6" s="4"/>
      <c r="X6" s="4"/>
      <c r="Y6" s="4"/>
      <c r="Z6" s="4"/>
      <c r="AA6" s="4" t="s">
        <v>1084</v>
      </c>
      <c r="AB6" s="4"/>
      <c r="AC6" s="4"/>
    </row>
    <row r="7" spans="1:29" s="16" customFormat="1">
      <c r="A7" s="4" t="s">
        <v>1916</v>
      </c>
      <c r="B7" s="4"/>
      <c r="C7" s="4"/>
      <c r="D7" s="4"/>
      <c r="E7" s="4" t="s">
        <v>49</v>
      </c>
      <c r="F7" s="4"/>
      <c r="G7" s="4"/>
      <c r="H7" s="4" t="s">
        <v>136</v>
      </c>
      <c r="I7" s="4"/>
      <c r="J7" s="4"/>
      <c r="K7" s="4"/>
      <c r="L7" s="4"/>
      <c r="M7" s="4"/>
      <c r="N7" s="4"/>
      <c r="O7" s="4"/>
      <c r="P7" s="4"/>
      <c r="Q7" s="5">
        <v>44294</v>
      </c>
      <c r="R7" s="4" t="s">
        <v>47</v>
      </c>
      <c r="S7" s="4">
        <v>38.42</v>
      </c>
      <c r="T7" s="4">
        <v>30.37</v>
      </c>
      <c r="U7" s="4">
        <v>30.22</v>
      </c>
      <c r="V7" s="4" t="s">
        <v>1917</v>
      </c>
      <c r="W7" s="4"/>
      <c r="X7" s="4"/>
      <c r="Y7" s="4"/>
      <c r="Z7" s="4"/>
      <c r="AA7" s="4" t="s">
        <v>48</v>
      </c>
      <c r="AB7" s="4"/>
      <c r="AC7" s="4"/>
    </row>
    <row r="8" spans="1:29" s="16" customFormat="1">
      <c r="A8" s="4" t="s">
        <v>1916</v>
      </c>
      <c r="B8" s="4"/>
      <c r="C8" s="4"/>
      <c r="D8" s="4"/>
      <c r="E8" s="4" t="s">
        <v>49</v>
      </c>
      <c r="F8" s="4"/>
      <c r="G8" s="4"/>
      <c r="H8" s="4" t="s">
        <v>136</v>
      </c>
      <c r="I8" s="4"/>
      <c r="J8" s="4"/>
      <c r="K8" s="4"/>
      <c r="L8" s="4"/>
      <c r="M8" s="4"/>
      <c r="N8" s="4"/>
      <c r="O8" s="4"/>
      <c r="P8" s="4"/>
      <c r="Q8" s="5">
        <v>44294</v>
      </c>
      <c r="R8" s="4">
        <v>36.880000000000003</v>
      </c>
      <c r="S8" s="4">
        <v>36.86</v>
      </c>
      <c r="T8" s="4">
        <v>29.21</v>
      </c>
      <c r="U8" s="4">
        <v>29.06</v>
      </c>
      <c r="V8" s="4" t="s">
        <v>1917</v>
      </c>
      <c r="W8" s="4"/>
      <c r="X8" s="4"/>
      <c r="Y8" s="4"/>
      <c r="Z8" s="4"/>
      <c r="AA8" s="4" t="s">
        <v>48</v>
      </c>
      <c r="AB8" s="4"/>
      <c r="AC8" s="4"/>
    </row>
    <row r="9" spans="1:29" s="16" customFormat="1">
      <c r="A9" s="4" t="s">
        <v>1916</v>
      </c>
      <c r="B9" s="4"/>
      <c r="C9" s="4"/>
      <c r="D9" s="4"/>
      <c r="E9" s="4" t="s">
        <v>49</v>
      </c>
      <c r="F9" s="4"/>
      <c r="G9" s="4"/>
      <c r="H9" s="4" t="s">
        <v>136</v>
      </c>
      <c r="I9" s="4"/>
      <c r="J9" s="4"/>
      <c r="K9" s="4"/>
      <c r="L9" s="4"/>
      <c r="M9" s="4"/>
      <c r="N9" s="4"/>
      <c r="O9" s="4"/>
      <c r="P9" s="4"/>
      <c r="Q9" s="5">
        <v>44294</v>
      </c>
      <c r="R9" s="4">
        <v>36.44</v>
      </c>
      <c r="S9" s="4">
        <v>35.950000000000003</v>
      </c>
      <c r="T9" s="4">
        <v>28.29</v>
      </c>
      <c r="U9" s="4">
        <v>28.3</v>
      </c>
      <c r="V9" s="4" t="s">
        <v>1917</v>
      </c>
      <c r="W9" s="4"/>
      <c r="X9" s="4"/>
      <c r="Y9" s="4"/>
      <c r="Z9" s="4"/>
      <c r="AA9" s="4" t="s">
        <v>48</v>
      </c>
      <c r="AB9" s="4"/>
      <c r="AC9" s="4"/>
    </row>
    <row r="10" spans="1:29" s="16" customFormat="1">
      <c r="A10" s="4" t="s">
        <v>1916</v>
      </c>
      <c r="B10" s="4"/>
      <c r="C10" s="4"/>
      <c r="D10" s="4"/>
      <c r="E10" s="4" t="s">
        <v>49</v>
      </c>
      <c r="F10" s="4"/>
      <c r="G10" s="4"/>
      <c r="H10" s="4" t="s">
        <v>136</v>
      </c>
      <c r="I10" s="4"/>
      <c r="J10" s="4"/>
      <c r="K10" s="4"/>
      <c r="L10" s="4"/>
      <c r="M10" s="4"/>
      <c r="N10" s="4"/>
      <c r="O10" s="4"/>
      <c r="P10" s="4"/>
      <c r="Q10" s="5">
        <v>44294</v>
      </c>
      <c r="R10" s="4">
        <v>37.479999999999997</v>
      </c>
      <c r="S10" s="4">
        <v>36.86</v>
      </c>
      <c r="T10" s="4">
        <v>28.5</v>
      </c>
      <c r="U10" s="4">
        <v>28.54</v>
      </c>
      <c r="V10" s="4" t="s">
        <v>1917</v>
      </c>
      <c r="W10" s="4"/>
      <c r="X10" s="4"/>
      <c r="Y10" s="4"/>
      <c r="Z10" s="4"/>
      <c r="AA10" s="4" t="s">
        <v>48</v>
      </c>
      <c r="AB10" s="4"/>
      <c r="AC10" s="4"/>
    </row>
    <row r="11" spans="1:29" s="16" customFormat="1">
      <c r="A11" s="4" t="s">
        <v>1916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>
        <v>44295</v>
      </c>
      <c r="R11" s="4" t="s">
        <v>47</v>
      </c>
      <c r="S11" s="4" t="s">
        <v>47</v>
      </c>
      <c r="T11" s="4">
        <v>26.9</v>
      </c>
      <c r="U11" s="4">
        <v>26.91</v>
      </c>
      <c r="V11" s="4" t="s">
        <v>1918</v>
      </c>
      <c r="W11" s="4"/>
      <c r="X11" s="4"/>
      <c r="Y11" s="4"/>
      <c r="Z11" s="4"/>
      <c r="AA11" s="4" t="s">
        <v>51</v>
      </c>
      <c r="AB11" s="4"/>
      <c r="AC11" s="4"/>
    </row>
    <row r="12" spans="1:29" s="16" customFormat="1">
      <c r="A12" s="4" t="s">
        <v>1916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>
        <v>44295</v>
      </c>
      <c r="R12" s="4">
        <v>38.630000000000003</v>
      </c>
      <c r="S12" s="4">
        <v>38.520000000000003</v>
      </c>
      <c r="T12" s="4">
        <v>26.78</v>
      </c>
      <c r="U12" s="4">
        <v>26.63</v>
      </c>
      <c r="V12" s="4">
        <v>200</v>
      </c>
      <c r="W12" s="4"/>
      <c r="X12" s="4"/>
      <c r="Y12" s="4"/>
      <c r="Z12" s="4"/>
      <c r="AA12" s="4" t="s">
        <v>51</v>
      </c>
      <c r="AB12" s="4"/>
      <c r="AC12" s="4"/>
    </row>
    <row r="13" spans="1:29" s="16" customFormat="1">
      <c r="A13" s="4" t="s">
        <v>1916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>
        <v>44295</v>
      </c>
      <c r="R13" s="4" t="s">
        <v>47</v>
      </c>
      <c r="S13" s="4" t="s">
        <v>47</v>
      </c>
      <c r="T13" s="4">
        <v>26.15</v>
      </c>
      <c r="U13" s="4">
        <v>26.2</v>
      </c>
      <c r="V13" s="4">
        <v>400</v>
      </c>
      <c r="W13" s="4"/>
      <c r="X13" s="4"/>
      <c r="Y13" s="4"/>
      <c r="Z13" s="4"/>
      <c r="AA13" s="4" t="s">
        <v>51</v>
      </c>
      <c r="AB13" s="4"/>
      <c r="AC13" s="4"/>
    </row>
    <row r="14" spans="1:29" s="16" customFormat="1">
      <c r="A14" s="4" t="s">
        <v>1916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>
        <v>44295</v>
      </c>
      <c r="R14" s="4" t="s">
        <v>47</v>
      </c>
      <c r="S14" s="4" t="s">
        <v>47</v>
      </c>
      <c r="T14" s="4">
        <v>26.54</v>
      </c>
      <c r="U14" s="4">
        <v>26.7</v>
      </c>
      <c r="V14" s="4">
        <v>600</v>
      </c>
      <c r="W14" s="4"/>
      <c r="X14" s="4"/>
      <c r="Y14" s="4"/>
      <c r="Z14" s="4"/>
      <c r="AA14" s="4" t="s">
        <v>51</v>
      </c>
      <c r="AB14" s="4"/>
      <c r="AC14" s="4"/>
    </row>
    <row r="15" spans="1:29" s="16" customFormat="1">
      <c r="A15" s="10" t="s">
        <v>54</v>
      </c>
      <c r="B15" s="4" t="s">
        <v>200</v>
      </c>
      <c r="C15" s="4" t="s">
        <v>1919</v>
      </c>
      <c r="D15" s="43"/>
      <c r="E15" s="4" t="s">
        <v>49</v>
      </c>
      <c r="F15" s="5">
        <v>44299</v>
      </c>
      <c r="G15" s="5"/>
      <c r="H15" s="4"/>
      <c r="I15" s="4"/>
      <c r="J15" s="4"/>
      <c r="K15" s="4"/>
      <c r="L15" s="4"/>
      <c r="M15" s="4"/>
      <c r="N15" s="4"/>
      <c r="O15" s="4"/>
      <c r="P15" s="4"/>
      <c r="Q15" s="5">
        <v>44301</v>
      </c>
      <c r="R15" s="4">
        <v>32.21</v>
      </c>
      <c r="S15" s="4" t="s">
        <v>47</v>
      </c>
      <c r="T15" s="4" t="s">
        <v>47</v>
      </c>
      <c r="U15" s="4" t="s">
        <v>47</v>
      </c>
      <c r="V15" s="10"/>
      <c r="W15" s="4"/>
      <c r="X15" s="37"/>
      <c r="Y15" s="4"/>
      <c r="Z15" s="4"/>
      <c r="AA15" s="4" t="s">
        <v>53</v>
      </c>
      <c r="AB15" s="4"/>
      <c r="AC15" s="4"/>
    </row>
    <row r="16" spans="1:29" s="16" customFormat="1">
      <c r="A16" s="10" t="s">
        <v>1920</v>
      </c>
      <c r="B16" s="10"/>
      <c r="C16" s="10"/>
      <c r="D16" s="43"/>
      <c r="E16" s="4" t="s">
        <v>49</v>
      </c>
      <c r="F16" s="5"/>
      <c r="G16" s="5"/>
      <c r="H16" s="4"/>
      <c r="I16" s="4"/>
      <c r="J16" s="4"/>
      <c r="K16" s="4"/>
      <c r="L16" s="4"/>
      <c r="M16" s="4"/>
      <c r="N16" s="4"/>
      <c r="O16" s="4"/>
      <c r="P16" s="4"/>
      <c r="Q16" s="5">
        <v>44301</v>
      </c>
      <c r="R16" s="4" t="s">
        <v>47</v>
      </c>
      <c r="S16" s="4" t="s">
        <v>47</v>
      </c>
      <c r="T16" s="4">
        <v>44.68</v>
      </c>
      <c r="U16" s="4" t="s">
        <v>47</v>
      </c>
      <c r="V16" s="10"/>
      <c r="W16" s="4"/>
      <c r="X16" s="37"/>
      <c r="Y16" s="4"/>
      <c r="Z16" s="4"/>
      <c r="AA16" s="4" t="s">
        <v>53</v>
      </c>
      <c r="AB16" s="4"/>
      <c r="AC16" s="4"/>
    </row>
    <row r="17" spans="1:29" s="16" customFormat="1">
      <c r="A17" s="10" t="s">
        <v>65</v>
      </c>
      <c r="B17" s="4" t="s">
        <v>200</v>
      </c>
      <c r="C17" s="4" t="s">
        <v>1919</v>
      </c>
      <c r="D17" s="43"/>
      <c r="E17" s="4"/>
      <c r="F17" s="5">
        <v>44299</v>
      </c>
      <c r="G17" s="5"/>
      <c r="H17" s="4" t="s">
        <v>1914</v>
      </c>
      <c r="I17" s="4"/>
      <c r="J17" s="4"/>
      <c r="K17" s="4"/>
      <c r="L17" s="4"/>
      <c r="M17" s="4"/>
      <c r="N17" s="4"/>
      <c r="O17" s="4"/>
      <c r="P17" s="4"/>
      <c r="Q17" s="5">
        <v>44302</v>
      </c>
      <c r="R17" s="4" t="s">
        <v>47</v>
      </c>
      <c r="S17" s="4" t="s">
        <v>47</v>
      </c>
      <c r="T17" s="4">
        <v>38.17</v>
      </c>
      <c r="U17" s="4">
        <v>37.94</v>
      </c>
      <c r="V17" s="10"/>
      <c r="W17" s="4"/>
      <c r="X17" s="37"/>
      <c r="Y17" s="4"/>
      <c r="Z17" s="4"/>
      <c r="AA17" s="4" t="s">
        <v>68</v>
      </c>
      <c r="AB17" s="4"/>
      <c r="AC17" s="4"/>
    </row>
    <row r="18" spans="1:29" s="16" customFormat="1">
      <c r="A18" s="10" t="s">
        <v>58</v>
      </c>
      <c r="B18" s="10" t="s">
        <v>59</v>
      </c>
      <c r="C18" s="10" t="s">
        <v>1919</v>
      </c>
      <c r="D18" s="43"/>
      <c r="E18" s="4"/>
      <c r="F18" s="5"/>
      <c r="G18" s="5"/>
      <c r="H18" s="4" t="s">
        <v>136</v>
      </c>
      <c r="I18" s="4"/>
      <c r="J18" s="4"/>
      <c r="K18" s="4"/>
      <c r="L18" s="4"/>
      <c r="M18" s="4"/>
      <c r="N18" s="4"/>
      <c r="O18" s="4"/>
      <c r="P18" s="4"/>
      <c r="Q18" s="5">
        <v>44308</v>
      </c>
      <c r="R18" s="4" t="s">
        <v>47</v>
      </c>
      <c r="S18" s="4" t="s">
        <v>47</v>
      </c>
      <c r="T18" s="4">
        <v>27.43</v>
      </c>
      <c r="U18" s="4">
        <v>27.27</v>
      </c>
      <c r="V18" s="10" t="s">
        <v>1921</v>
      </c>
      <c r="W18" s="4"/>
      <c r="X18" s="37"/>
      <c r="Y18" s="4"/>
      <c r="Z18" s="4"/>
      <c r="AA18" s="4" t="s">
        <v>69</v>
      </c>
      <c r="AB18" s="4"/>
      <c r="AC18" s="4"/>
    </row>
    <row r="19" spans="1:29" s="16" customFormat="1">
      <c r="A19" s="10" t="s">
        <v>58</v>
      </c>
      <c r="B19" s="10" t="s">
        <v>59</v>
      </c>
      <c r="C19" s="10" t="s">
        <v>1919</v>
      </c>
      <c r="D19" s="43"/>
      <c r="E19" s="4"/>
      <c r="F19" s="5"/>
      <c r="G19" s="5"/>
      <c r="H19" s="4" t="s">
        <v>136</v>
      </c>
      <c r="I19" s="4"/>
      <c r="J19" s="4"/>
      <c r="K19" s="4"/>
      <c r="L19" s="4"/>
      <c r="M19" s="4"/>
      <c r="N19" s="4"/>
      <c r="O19" s="4"/>
      <c r="P19" s="4"/>
      <c r="Q19" s="5">
        <v>44308</v>
      </c>
      <c r="R19" s="4">
        <v>37.950000000000003</v>
      </c>
      <c r="S19" s="4">
        <v>35.24</v>
      </c>
      <c r="T19" s="4">
        <v>26.73</v>
      </c>
      <c r="U19" s="4">
        <v>27.17</v>
      </c>
      <c r="V19" s="10" t="s">
        <v>1922</v>
      </c>
      <c r="W19" s="4"/>
      <c r="X19" s="37"/>
      <c r="Y19" s="4"/>
      <c r="Z19" s="4"/>
      <c r="AA19" s="4" t="s">
        <v>69</v>
      </c>
      <c r="AB19" s="4"/>
      <c r="AC19" s="4"/>
    </row>
    <row r="20" spans="1:29" s="16" customFormat="1">
      <c r="A20" s="10" t="s">
        <v>58</v>
      </c>
      <c r="B20" s="10" t="s">
        <v>59</v>
      </c>
      <c r="C20" s="10" t="s">
        <v>1919</v>
      </c>
      <c r="D20" s="43"/>
      <c r="E20" s="4"/>
      <c r="F20" s="5"/>
      <c r="G20" s="5"/>
      <c r="H20" s="4" t="s">
        <v>136</v>
      </c>
      <c r="I20" s="4"/>
      <c r="J20" s="4"/>
      <c r="K20" s="4"/>
      <c r="L20" s="4"/>
      <c r="M20" s="4"/>
      <c r="N20" s="4"/>
      <c r="O20" s="4"/>
      <c r="P20" s="4"/>
      <c r="Q20" s="5">
        <v>44308</v>
      </c>
      <c r="R20" s="4">
        <v>36.32</v>
      </c>
      <c r="S20" s="4">
        <v>36.97</v>
      </c>
      <c r="T20" s="4">
        <v>26.2</v>
      </c>
      <c r="U20" s="4">
        <v>26.13</v>
      </c>
      <c r="V20" s="10" t="s">
        <v>1923</v>
      </c>
      <c r="W20" s="4"/>
      <c r="X20" s="37"/>
      <c r="Y20" s="4"/>
      <c r="Z20" s="4"/>
      <c r="AA20" s="4" t="s">
        <v>69</v>
      </c>
      <c r="AB20" s="4"/>
      <c r="AC20" s="4"/>
    </row>
    <row r="21" spans="1:29" s="16" customFormat="1">
      <c r="A21" s="10" t="s">
        <v>58</v>
      </c>
      <c r="B21" s="10" t="s">
        <v>59</v>
      </c>
      <c r="C21" s="10" t="s">
        <v>1919</v>
      </c>
      <c r="D21" s="43"/>
      <c r="E21" s="4"/>
      <c r="F21" s="5"/>
      <c r="G21" s="5"/>
      <c r="H21" s="4" t="s">
        <v>136</v>
      </c>
      <c r="I21" s="4"/>
      <c r="J21" s="4"/>
      <c r="K21" s="4"/>
      <c r="L21" s="4"/>
      <c r="M21" s="4"/>
      <c r="N21" s="4"/>
      <c r="O21" s="4"/>
      <c r="P21" s="4"/>
      <c r="Q21" s="5">
        <v>44308</v>
      </c>
      <c r="R21" s="4">
        <v>35.57</v>
      </c>
      <c r="S21" s="4">
        <v>36.78</v>
      </c>
      <c r="T21" s="4">
        <v>25.67</v>
      </c>
      <c r="U21" s="4">
        <v>25.57</v>
      </c>
      <c r="V21" s="10" t="s">
        <v>1924</v>
      </c>
      <c r="W21" s="4"/>
      <c r="X21" s="37"/>
      <c r="Y21" s="4"/>
      <c r="Z21" s="4"/>
      <c r="AA21" s="4" t="s">
        <v>69</v>
      </c>
    </row>
    <row r="22" spans="1:29" s="16" customFormat="1">
      <c r="A22" s="10" t="s">
        <v>78</v>
      </c>
      <c r="B22" s="4" t="s">
        <v>200</v>
      </c>
      <c r="C22" s="4" t="s">
        <v>1919</v>
      </c>
      <c r="D22" s="43"/>
      <c r="E22" s="4" t="s">
        <v>49</v>
      </c>
      <c r="F22" s="5">
        <v>44313</v>
      </c>
      <c r="G22" s="5"/>
      <c r="H22" s="4" t="s">
        <v>1914</v>
      </c>
      <c r="I22" s="4"/>
      <c r="J22" s="4"/>
      <c r="K22" s="4"/>
      <c r="L22" s="4"/>
      <c r="M22" s="4"/>
      <c r="N22" s="4"/>
      <c r="O22" s="4"/>
      <c r="P22" s="4"/>
      <c r="Q22" s="5">
        <v>44319</v>
      </c>
      <c r="R22" s="10">
        <v>34.880000000000003</v>
      </c>
      <c r="S22" s="10">
        <v>35.44</v>
      </c>
      <c r="T22" s="10">
        <v>33.18</v>
      </c>
      <c r="U22" s="10">
        <v>33.67</v>
      </c>
      <c r="V22" s="10"/>
      <c r="W22" s="4"/>
      <c r="X22" s="37"/>
      <c r="Y22" s="4"/>
      <c r="Z22" s="4"/>
      <c r="AA22" s="4" t="s">
        <v>86</v>
      </c>
    </row>
    <row r="23" spans="1:29" s="16" customFormat="1">
      <c r="A23" s="10" t="s">
        <v>1925</v>
      </c>
      <c r="B23" s="4" t="s">
        <v>200</v>
      </c>
      <c r="C23" s="4" t="s">
        <v>1919</v>
      </c>
      <c r="D23" s="43"/>
      <c r="E23" s="4"/>
      <c r="F23" s="5">
        <v>44313</v>
      </c>
      <c r="G23" s="5"/>
      <c r="H23" s="4" t="s">
        <v>1914</v>
      </c>
      <c r="I23" s="4"/>
      <c r="J23" s="4"/>
      <c r="K23" s="4"/>
      <c r="L23" s="4"/>
      <c r="M23" s="4"/>
      <c r="N23" s="4"/>
      <c r="O23" s="4"/>
      <c r="P23" s="4"/>
      <c r="Q23" s="5">
        <v>44319</v>
      </c>
      <c r="R23" s="10">
        <v>37.24</v>
      </c>
      <c r="S23" s="10">
        <v>36.35</v>
      </c>
      <c r="T23" s="10">
        <v>31.24</v>
      </c>
      <c r="U23" s="10">
        <v>31.05</v>
      </c>
      <c r="V23" s="10"/>
      <c r="W23" s="4"/>
      <c r="X23" s="37"/>
      <c r="Y23" s="4"/>
      <c r="Z23" s="4"/>
      <c r="AA23" s="4" t="s">
        <v>86</v>
      </c>
    </row>
    <row r="24" spans="1:29" s="16" customFormat="1">
      <c r="A24" s="10" t="s">
        <v>1058</v>
      </c>
      <c r="B24" s="10" t="s">
        <v>1912</v>
      </c>
      <c r="C24" s="10" t="s">
        <v>1913</v>
      </c>
      <c r="D24" s="43"/>
      <c r="E24" s="4" t="s">
        <v>42</v>
      </c>
      <c r="F24" s="5">
        <v>44313</v>
      </c>
      <c r="G24" s="4"/>
      <c r="H24" s="5" t="s">
        <v>136</v>
      </c>
      <c r="I24" s="4"/>
      <c r="J24" s="4"/>
      <c r="K24" s="4"/>
      <c r="L24" s="4"/>
      <c r="M24" s="4"/>
      <c r="N24" s="4"/>
      <c r="O24" s="4"/>
      <c r="P24" s="4"/>
      <c r="Q24" s="5">
        <v>44319</v>
      </c>
      <c r="R24" s="10">
        <v>36.479999999999997</v>
      </c>
      <c r="S24" s="10">
        <v>37.92</v>
      </c>
      <c r="T24" s="10">
        <v>26.16</v>
      </c>
      <c r="U24" s="10">
        <v>26.09</v>
      </c>
      <c r="V24" s="10"/>
      <c r="W24" s="4"/>
      <c r="X24" s="37"/>
      <c r="Y24" s="4"/>
      <c r="Z24" s="4"/>
      <c r="AA24" s="4" t="s">
        <v>86</v>
      </c>
    </row>
    <row r="25" spans="1:29" s="16" customFormat="1">
      <c r="A25" s="10" t="s">
        <v>1058</v>
      </c>
      <c r="B25" s="10" t="s">
        <v>1912</v>
      </c>
      <c r="C25" s="10" t="s">
        <v>1913</v>
      </c>
      <c r="D25" s="43"/>
      <c r="E25" s="4" t="s">
        <v>42</v>
      </c>
      <c r="F25" s="5">
        <v>44313</v>
      </c>
      <c r="G25" s="4"/>
      <c r="H25" s="5" t="s">
        <v>136</v>
      </c>
      <c r="I25" s="4"/>
      <c r="J25" s="4"/>
      <c r="K25" s="4"/>
      <c r="L25" s="4"/>
      <c r="M25" s="4"/>
      <c r="N25" s="4"/>
      <c r="O25" s="4"/>
      <c r="P25" s="4"/>
      <c r="Q25" s="5">
        <v>44319</v>
      </c>
      <c r="R25" s="10">
        <v>35.200000000000003</v>
      </c>
      <c r="S25" s="10">
        <v>35.15</v>
      </c>
      <c r="T25" s="10">
        <v>25.27</v>
      </c>
      <c r="U25" s="10">
        <v>25.45</v>
      </c>
      <c r="V25" s="10"/>
      <c r="W25" s="4"/>
      <c r="X25" s="37"/>
      <c r="Y25" s="4"/>
      <c r="Z25" s="4"/>
      <c r="AA25" s="4" t="s">
        <v>86</v>
      </c>
    </row>
    <row r="26" spans="1:29" s="16" customFormat="1">
      <c r="A26" s="10" t="s">
        <v>1058</v>
      </c>
      <c r="B26" s="10" t="s">
        <v>1912</v>
      </c>
      <c r="C26" s="10" t="s">
        <v>1913</v>
      </c>
      <c r="D26" s="43"/>
      <c r="E26" s="4" t="s">
        <v>42</v>
      </c>
      <c r="F26" s="5">
        <v>44313</v>
      </c>
      <c r="G26" s="4"/>
      <c r="H26" s="5" t="s">
        <v>136</v>
      </c>
      <c r="I26" s="4"/>
      <c r="J26" s="4"/>
      <c r="K26" s="4"/>
      <c r="L26" s="4"/>
      <c r="M26" s="4"/>
      <c r="N26" s="4"/>
      <c r="O26" s="4"/>
      <c r="P26" s="4"/>
      <c r="Q26" s="5">
        <v>44319</v>
      </c>
      <c r="R26" s="10">
        <v>36.75</v>
      </c>
      <c r="S26" s="10">
        <v>36.76</v>
      </c>
      <c r="T26" s="10">
        <v>26.26</v>
      </c>
      <c r="U26" s="10">
        <v>25.26</v>
      </c>
      <c r="V26" s="10"/>
      <c r="W26" s="4"/>
      <c r="X26" s="37"/>
      <c r="Y26" s="4"/>
      <c r="Z26" s="4"/>
      <c r="AA26" s="4" t="s">
        <v>86</v>
      </c>
    </row>
    <row r="27" spans="1:29" s="16" customFormat="1">
      <c r="A27" s="10" t="s">
        <v>1058</v>
      </c>
      <c r="B27" s="10" t="s">
        <v>1912</v>
      </c>
      <c r="C27" s="10" t="s">
        <v>1913</v>
      </c>
      <c r="D27" s="43"/>
      <c r="E27" s="4" t="s">
        <v>42</v>
      </c>
      <c r="F27" s="5">
        <v>44313</v>
      </c>
      <c r="G27" s="4"/>
      <c r="H27" s="5" t="s">
        <v>136</v>
      </c>
      <c r="I27" s="4"/>
      <c r="J27" s="4"/>
      <c r="K27" s="4"/>
      <c r="L27" s="4"/>
      <c r="M27" s="4"/>
      <c r="N27" s="4"/>
      <c r="O27" s="4"/>
      <c r="P27" s="4"/>
      <c r="Q27" s="5">
        <v>44319</v>
      </c>
      <c r="R27" s="10">
        <v>35.89</v>
      </c>
      <c r="S27" s="10">
        <v>38.14</v>
      </c>
      <c r="T27" s="10">
        <v>25.58</v>
      </c>
      <c r="U27" s="10">
        <v>25.94</v>
      </c>
      <c r="V27" s="10"/>
      <c r="W27" s="4"/>
      <c r="X27" s="37"/>
      <c r="Y27" s="4"/>
      <c r="Z27" s="4"/>
      <c r="AA27" s="4" t="s">
        <v>86</v>
      </c>
    </row>
    <row r="28" spans="1:29" s="16" customFormat="1">
      <c r="A28" s="10" t="s">
        <v>1064</v>
      </c>
      <c r="B28" s="10" t="s">
        <v>1912</v>
      </c>
      <c r="C28" s="10" t="s">
        <v>1913</v>
      </c>
      <c r="D28" s="43"/>
      <c r="E28" s="4" t="s">
        <v>42</v>
      </c>
      <c r="F28" s="5"/>
      <c r="G28" s="5"/>
      <c r="H28" s="4" t="s">
        <v>1914</v>
      </c>
      <c r="I28" s="4"/>
      <c r="J28" s="4"/>
      <c r="K28" s="4"/>
      <c r="L28" s="4"/>
      <c r="M28" s="4"/>
      <c r="N28" s="4"/>
      <c r="O28" s="4"/>
      <c r="P28" s="4"/>
      <c r="Q28" s="5">
        <v>44322</v>
      </c>
      <c r="R28" s="10">
        <v>34.29</v>
      </c>
      <c r="S28" s="10">
        <v>34.049999999999997</v>
      </c>
      <c r="T28" s="10">
        <v>30.71</v>
      </c>
      <c r="U28" s="10">
        <v>30.39</v>
      </c>
      <c r="V28" s="10"/>
      <c r="W28" s="4"/>
      <c r="X28" s="37"/>
      <c r="Y28" s="4"/>
      <c r="Z28" s="4"/>
      <c r="AA28" s="4" t="s">
        <v>83</v>
      </c>
    </row>
    <row r="29" spans="1:29" s="16" customFormat="1">
      <c r="A29" s="10" t="s">
        <v>1047</v>
      </c>
      <c r="B29" s="10" t="s">
        <v>1912</v>
      </c>
      <c r="C29" s="10" t="s">
        <v>1913</v>
      </c>
      <c r="D29" s="43"/>
      <c r="E29" s="4" t="s">
        <v>42</v>
      </c>
      <c r="F29" s="5"/>
      <c r="G29" s="5"/>
      <c r="H29" s="4" t="s">
        <v>136</v>
      </c>
      <c r="I29" s="4">
        <v>50</v>
      </c>
      <c r="J29" s="4"/>
      <c r="K29" s="4"/>
      <c r="L29" s="4"/>
      <c r="M29" s="4"/>
      <c r="N29" s="4"/>
      <c r="O29" s="4"/>
      <c r="P29" s="4"/>
      <c r="Q29" s="5">
        <v>44357</v>
      </c>
      <c r="R29" s="4">
        <v>37.07</v>
      </c>
      <c r="S29" s="4" t="s">
        <v>47</v>
      </c>
      <c r="T29" s="4">
        <v>27.4</v>
      </c>
      <c r="U29" s="4">
        <v>27.43</v>
      </c>
      <c r="V29" s="10"/>
      <c r="W29" s="4"/>
      <c r="X29" s="37"/>
      <c r="Y29" s="4"/>
      <c r="Z29" s="4"/>
      <c r="AA29" s="4" t="s">
        <v>112</v>
      </c>
    </row>
    <row r="30" spans="1:29" s="16" customFormat="1">
      <c r="A30" s="10" t="s">
        <v>1047</v>
      </c>
      <c r="B30" s="10" t="s">
        <v>1912</v>
      </c>
      <c r="C30" s="10" t="s">
        <v>1913</v>
      </c>
      <c r="D30" s="43"/>
      <c r="E30" s="4" t="s">
        <v>42</v>
      </c>
      <c r="F30" s="5"/>
      <c r="G30" s="5"/>
      <c r="H30" s="4" t="s">
        <v>136</v>
      </c>
      <c r="I30" s="4">
        <v>200</v>
      </c>
      <c r="J30" s="4"/>
      <c r="K30" s="4"/>
      <c r="L30" s="4"/>
      <c r="M30" s="4"/>
      <c r="N30" s="4"/>
      <c r="O30" s="4"/>
      <c r="P30" s="4"/>
      <c r="Q30" s="5">
        <v>44357</v>
      </c>
      <c r="R30" s="4" t="s">
        <v>47</v>
      </c>
      <c r="S30" s="4">
        <v>38.64</v>
      </c>
      <c r="T30" s="4">
        <v>26.94</v>
      </c>
      <c r="U30" s="4">
        <v>27.19</v>
      </c>
      <c r="V30" s="10"/>
      <c r="W30" s="4"/>
      <c r="X30" s="37"/>
      <c r="Y30" s="4"/>
      <c r="Z30" s="4"/>
      <c r="AA30" s="4" t="s">
        <v>112</v>
      </c>
    </row>
    <row r="31" spans="1:29" s="16" customFormat="1">
      <c r="A31" s="10" t="s">
        <v>1058</v>
      </c>
      <c r="B31" s="10" t="s">
        <v>1912</v>
      </c>
      <c r="C31" s="10" t="s">
        <v>1913</v>
      </c>
      <c r="D31" s="43"/>
      <c r="E31" s="4" t="s">
        <v>42</v>
      </c>
      <c r="F31" s="5"/>
      <c r="G31" s="5"/>
      <c r="H31" s="4" t="s">
        <v>136</v>
      </c>
      <c r="I31" s="4">
        <v>50</v>
      </c>
      <c r="J31" s="4"/>
      <c r="K31" s="4"/>
      <c r="L31" s="4"/>
      <c r="M31" s="4"/>
      <c r="N31" s="4"/>
      <c r="O31" s="4"/>
      <c r="P31" s="4"/>
      <c r="Q31" s="5">
        <v>44357</v>
      </c>
      <c r="R31" s="4">
        <v>35.1</v>
      </c>
      <c r="S31" s="4">
        <v>34.26</v>
      </c>
      <c r="T31" s="4">
        <v>26.31</v>
      </c>
      <c r="U31" s="4">
        <v>26.51</v>
      </c>
      <c r="V31" s="10"/>
      <c r="W31" s="4"/>
      <c r="X31" s="37"/>
      <c r="Y31" s="4"/>
      <c r="Z31" s="4"/>
      <c r="AA31" s="4" t="s">
        <v>112</v>
      </c>
    </row>
    <row r="32" spans="1:29" s="16" customFormat="1">
      <c r="A32" s="10" t="s">
        <v>1058</v>
      </c>
      <c r="B32" s="10" t="s">
        <v>1912</v>
      </c>
      <c r="C32" s="10" t="s">
        <v>1913</v>
      </c>
      <c r="D32" s="43"/>
      <c r="E32" s="4" t="s">
        <v>42</v>
      </c>
      <c r="F32" s="5"/>
      <c r="G32" s="5"/>
      <c r="H32" s="4" t="s">
        <v>136</v>
      </c>
      <c r="I32" s="4">
        <v>200</v>
      </c>
      <c r="J32" s="4"/>
      <c r="K32" s="4"/>
      <c r="L32" s="4"/>
      <c r="M32" s="4"/>
      <c r="N32" s="4"/>
      <c r="O32" s="4"/>
      <c r="P32" s="4"/>
      <c r="Q32" s="5">
        <v>44357</v>
      </c>
      <c r="R32" s="4">
        <v>35.96</v>
      </c>
      <c r="S32" s="4">
        <v>35.36</v>
      </c>
      <c r="T32" s="4">
        <v>26.32</v>
      </c>
      <c r="U32" s="4">
        <v>26.43</v>
      </c>
      <c r="V32" s="10"/>
      <c r="W32" s="4"/>
      <c r="X32" s="37"/>
      <c r="Y32" s="4"/>
      <c r="Z32" s="4"/>
      <c r="AA32" s="4" t="s">
        <v>112</v>
      </c>
    </row>
    <row r="33" spans="1:29" s="16" customFormat="1">
      <c r="A33" s="10" t="s">
        <v>1058</v>
      </c>
      <c r="B33" s="10" t="s">
        <v>1912</v>
      </c>
      <c r="C33" s="10" t="s">
        <v>1926</v>
      </c>
      <c r="D33" s="43"/>
      <c r="E33" s="4" t="s">
        <v>42</v>
      </c>
      <c r="F33" s="5">
        <v>44369</v>
      </c>
      <c r="G33" s="5"/>
      <c r="H33" s="4" t="s">
        <v>1914</v>
      </c>
      <c r="I33" s="4"/>
      <c r="J33" s="4"/>
      <c r="K33" s="4"/>
      <c r="L33" s="4"/>
      <c r="M33" s="4"/>
      <c r="N33" s="4"/>
      <c r="O33" s="4"/>
      <c r="P33" s="4"/>
      <c r="Q33" s="5">
        <v>44372</v>
      </c>
      <c r="R33" s="4">
        <v>37.49</v>
      </c>
      <c r="S33" s="4">
        <v>36.630000000000003</v>
      </c>
      <c r="T33" s="4">
        <v>32.61</v>
      </c>
      <c r="U33" s="4">
        <v>32.47</v>
      </c>
      <c r="V33" s="10" t="s">
        <v>1927</v>
      </c>
      <c r="W33" s="4" t="s">
        <v>47</v>
      </c>
      <c r="X33" s="37"/>
      <c r="Y33" s="4"/>
      <c r="Z33" s="4"/>
      <c r="AA33" s="4" t="s">
        <v>1480</v>
      </c>
    </row>
    <row r="34" spans="1:29" s="16" customFormat="1">
      <c r="A34" s="10" t="s">
        <v>1058</v>
      </c>
      <c r="B34" s="10" t="s">
        <v>1912</v>
      </c>
      <c r="C34" s="10" t="s">
        <v>1926</v>
      </c>
      <c r="D34" s="43"/>
      <c r="E34" s="4" t="s">
        <v>42</v>
      </c>
      <c r="F34" s="5">
        <v>44369</v>
      </c>
      <c r="G34" s="5"/>
      <c r="H34" s="4" t="s">
        <v>1914</v>
      </c>
      <c r="I34" s="4"/>
      <c r="J34" s="4"/>
      <c r="K34" s="4"/>
      <c r="L34" s="4"/>
      <c r="M34" s="4"/>
      <c r="N34" s="4"/>
      <c r="O34" s="4"/>
      <c r="P34" s="4"/>
      <c r="Q34" s="5">
        <v>44372</v>
      </c>
      <c r="R34" s="4">
        <v>35.049999999999997</v>
      </c>
      <c r="S34" s="4">
        <v>36.229999999999997</v>
      </c>
      <c r="T34" s="4">
        <v>29.43</v>
      </c>
      <c r="U34" s="4">
        <v>29.57</v>
      </c>
      <c r="V34" s="10" t="s">
        <v>1928</v>
      </c>
      <c r="W34" s="4" t="s">
        <v>47</v>
      </c>
      <c r="X34" s="37"/>
      <c r="Y34" s="4"/>
      <c r="Z34" s="4"/>
      <c r="AA34" s="4" t="s">
        <v>1480</v>
      </c>
    </row>
    <row r="35" spans="1:29" s="16" customFormat="1">
      <c r="A35" s="10" t="s">
        <v>1047</v>
      </c>
      <c r="B35" s="10" t="s">
        <v>1912</v>
      </c>
      <c r="C35" s="10" t="s">
        <v>1926</v>
      </c>
      <c r="D35" s="43"/>
      <c r="E35" s="4" t="s">
        <v>42</v>
      </c>
      <c r="F35" s="5">
        <v>44369</v>
      </c>
      <c r="G35" s="5"/>
      <c r="H35" s="4" t="s">
        <v>136</v>
      </c>
      <c r="I35" s="4"/>
      <c r="J35" s="4"/>
      <c r="K35" s="4"/>
      <c r="L35" s="4"/>
      <c r="M35" s="4"/>
      <c r="N35" s="4"/>
      <c r="O35" s="4"/>
      <c r="P35" s="4"/>
      <c r="Q35" s="5">
        <v>44372</v>
      </c>
      <c r="R35" s="4" t="s">
        <v>47</v>
      </c>
      <c r="S35" s="4" t="s">
        <v>47</v>
      </c>
      <c r="T35" s="4">
        <v>32</v>
      </c>
      <c r="U35" s="4">
        <v>31.59</v>
      </c>
      <c r="V35" s="10" t="s">
        <v>1929</v>
      </c>
      <c r="W35" s="4">
        <v>31.92</v>
      </c>
      <c r="X35" s="37"/>
      <c r="Y35" s="4"/>
      <c r="Z35" s="4"/>
      <c r="AA35" s="4" t="s">
        <v>1480</v>
      </c>
    </row>
    <row r="36" spans="1:29" s="16" customFormat="1">
      <c r="A36" s="10" t="s">
        <v>115</v>
      </c>
      <c r="B36" s="4" t="s">
        <v>200</v>
      </c>
      <c r="C36" s="4" t="s">
        <v>1919</v>
      </c>
      <c r="D36" s="43"/>
      <c r="E36" s="4" t="s">
        <v>49</v>
      </c>
      <c r="F36" s="5">
        <v>44369</v>
      </c>
      <c r="G36" s="5"/>
      <c r="H36" s="4" t="s">
        <v>136</v>
      </c>
      <c r="I36" s="4"/>
      <c r="J36" s="4"/>
      <c r="K36" s="4"/>
      <c r="L36" s="4"/>
      <c r="M36" s="4"/>
      <c r="N36" s="4"/>
      <c r="O36" s="4"/>
      <c r="P36" s="4"/>
      <c r="Q36" s="5">
        <v>44372</v>
      </c>
      <c r="R36" s="4" t="s">
        <v>47</v>
      </c>
      <c r="S36" s="4" t="s">
        <v>47</v>
      </c>
      <c r="T36" s="4">
        <v>26.48</v>
      </c>
      <c r="U36" s="4">
        <v>26.45</v>
      </c>
      <c r="V36" s="10" t="s">
        <v>1929</v>
      </c>
      <c r="W36" s="4">
        <v>31.88</v>
      </c>
      <c r="X36" s="37"/>
      <c r="Y36" s="4"/>
      <c r="Z36" s="4"/>
      <c r="AA36" s="4" t="s">
        <v>1480</v>
      </c>
    </row>
    <row r="37" spans="1:29" s="16" customFormat="1">
      <c r="A37" s="10" t="s">
        <v>1930</v>
      </c>
      <c r="B37" s="4" t="s">
        <v>200</v>
      </c>
      <c r="C37" s="4" t="s">
        <v>1919</v>
      </c>
      <c r="D37" s="43"/>
      <c r="E37" s="4" t="s">
        <v>49</v>
      </c>
      <c r="F37" s="5">
        <v>44369</v>
      </c>
      <c r="G37" s="5"/>
      <c r="H37" s="4" t="s">
        <v>1914</v>
      </c>
      <c r="I37" s="4"/>
      <c r="J37" s="4"/>
      <c r="K37" s="4"/>
      <c r="L37" s="4"/>
      <c r="M37" s="4"/>
      <c r="N37" s="4"/>
      <c r="O37" s="4"/>
      <c r="P37" s="4"/>
      <c r="Q37" s="5">
        <v>44372</v>
      </c>
      <c r="R37" s="4" t="s">
        <v>47</v>
      </c>
      <c r="S37" s="4" t="s">
        <v>47</v>
      </c>
      <c r="T37" s="4">
        <v>30.5</v>
      </c>
      <c r="U37" s="4">
        <v>30.7</v>
      </c>
      <c r="V37" s="10" t="s">
        <v>1928</v>
      </c>
      <c r="W37" s="4"/>
      <c r="X37" s="37"/>
      <c r="Y37" s="4"/>
      <c r="Z37" s="4"/>
      <c r="AA37" s="4" t="s">
        <v>1480</v>
      </c>
    </row>
    <row r="38" spans="1:29" s="16" customFormat="1">
      <c r="A38" s="10" t="s">
        <v>1931</v>
      </c>
      <c r="B38" s="10" t="s">
        <v>1912</v>
      </c>
      <c r="C38" s="10" t="s">
        <v>1926</v>
      </c>
      <c r="D38" s="43"/>
      <c r="E38" s="4" t="s">
        <v>42</v>
      </c>
      <c r="F38" s="5">
        <v>44369</v>
      </c>
      <c r="G38" s="5"/>
      <c r="H38" s="4" t="s">
        <v>136</v>
      </c>
      <c r="I38" s="4"/>
      <c r="J38" s="4"/>
      <c r="K38" s="4"/>
      <c r="L38" s="4"/>
      <c r="M38" s="4"/>
      <c r="N38" s="4"/>
      <c r="O38" s="4"/>
      <c r="P38" s="4"/>
      <c r="Q38" s="5">
        <v>44372</v>
      </c>
      <c r="R38" s="4" t="s">
        <v>47</v>
      </c>
      <c r="S38" s="4" t="s">
        <v>47</v>
      </c>
      <c r="T38" s="4">
        <v>31.16</v>
      </c>
      <c r="U38" s="4">
        <v>32.630000000000003</v>
      </c>
      <c r="V38" s="10" t="s">
        <v>1929</v>
      </c>
      <c r="W38" s="4"/>
      <c r="X38" s="37"/>
      <c r="Y38" s="4"/>
      <c r="Z38" s="4"/>
      <c r="AA38" s="4" t="s">
        <v>1480</v>
      </c>
    </row>
    <row r="39" spans="1:29" s="16" customFormat="1">
      <c r="A39" s="10" t="s">
        <v>1058</v>
      </c>
      <c r="B39" s="10" t="s">
        <v>1912</v>
      </c>
      <c r="C39" s="10" t="s">
        <v>1926</v>
      </c>
      <c r="D39" s="43"/>
      <c r="E39" s="4" t="s">
        <v>42</v>
      </c>
      <c r="F39" s="5">
        <v>44369</v>
      </c>
      <c r="G39" s="5"/>
      <c r="H39" s="4" t="s">
        <v>136</v>
      </c>
      <c r="I39" s="4"/>
      <c r="J39" s="4"/>
      <c r="K39" s="4"/>
      <c r="L39" s="4"/>
      <c r="M39" s="4"/>
      <c r="N39" s="4"/>
      <c r="O39" s="4"/>
      <c r="P39" s="4"/>
      <c r="Q39" s="5">
        <v>44372</v>
      </c>
      <c r="R39" s="4">
        <v>36.24</v>
      </c>
      <c r="S39" s="4">
        <v>35.85</v>
      </c>
      <c r="T39" s="4">
        <v>26.08</v>
      </c>
      <c r="U39" s="4">
        <v>26.08</v>
      </c>
      <c r="V39" s="10" t="s">
        <v>1929</v>
      </c>
      <c r="W39" s="4"/>
      <c r="X39" s="37"/>
      <c r="Y39" s="4"/>
      <c r="Z39" s="4"/>
      <c r="AA39" s="4" t="s">
        <v>1480</v>
      </c>
    </row>
    <row r="40" spans="1:29" s="16" customFormat="1">
      <c r="A40" s="4" t="s">
        <v>125</v>
      </c>
      <c r="B40" s="4" t="s">
        <v>200</v>
      </c>
      <c r="C40" s="4" t="s">
        <v>1919</v>
      </c>
      <c r="D40" s="43"/>
      <c r="E40" s="4" t="s">
        <v>49</v>
      </c>
      <c r="F40" s="5">
        <v>44369</v>
      </c>
      <c r="G40" s="5"/>
      <c r="H40" s="4" t="s">
        <v>1914</v>
      </c>
      <c r="I40" s="4"/>
      <c r="J40" s="4"/>
      <c r="K40" s="4"/>
      <c r="L40" s="4"/>
      <c r="M40" s="4"/>
      <c r="N40" s="4"/>
      <c r="O40" s="4"/>
      <c r="P40" s="4"/>
      <c r="Q40" s="5">
        <v>44372</v>
      </c>
      <c r="R40" s="4" t="s">
        <v>47</v>
      </c>
      <c r="S40" s="4" t="s">
        <v>47</v>
      </c>
      <c r="T40" s="4">
        <v>29.34</v>
      </c>
      <c r="U40" s="4">
        <v>29.36</v>
      </c>
      <c r="V40" s="10" t="s">
        <v>1928</v>
      </c>
      <c r="W40" s="4"/>
      <c r="X40" s="37"/>
      <c r="Y40" s="4"/>
      <c r="Z40" s="4"/>
      <c r="AA40" s="4" t="s">
        <v>1480</v>
      </c>
    </row>
    <row r="41" spans="1:29" s="16" customFormat="1">
      <c r="A41" s="10" t="s">
        <v>1047</v>
      </c>
      <c r="B41" s="10" t="s">
        <v>1912</v>
      </c>
      <c r="C41" s="10" t="s">
        <v>1926</v>
      </c>
      <c r="D41" s="43"/>
      <c r="E41" s="4" t="s">
        <v>42</v>
      </c>
      <c r="F41" s="5">
        <v>44369</v>
      </c>
      <c r="G41" s="5"/>
      <c r="H41" s="4" t="s">
        <v>136</v>
      </c>
      <c r="I41" s="4"/>
      <c r="J41" s="4"/>
      <c r="K41" s="4"/>
      <c r="L41" s="4"/>
      <c r="M41" s="4"/>
      <c r="N41" s="4"/>
      <c r="O41" s="4"/>
      <c r="P41" s="4"/>
      <c r="Q41" s="5">
        <v>44372</v>
      </c>
      <c r="R41" s="4" t="s">
        <v>47</v>
      </c>
      <c r="S41" s="4" t="s">
        <v>47</v>
      </c>
      <c r="T41" s="4">
        <v>30.57</v>
      </c>
      <c r="U41" s="4">
        <v>30.42</v>
      </c>
      <c r="V41" s="10" t="s">
        <v>1932</v>
      </c>
      <c r="W41" s="4"/>
      <c r="X41" s="37"/>
      <c r="Y41" s="4"/>
      <c r="Z41" s="4"/>
      <c r="AA41" s="4" t="s">
        <v>1480</v>
      </c>
      <c r="AC41" s="4"/>
    </row>
    <row r="42" spans="1:29" s="16" customFormat="1">
      <c r="A42" s="10" t="s">
        <v>1064</v>
      </c>
      <c r="B42" s="10" t="s">
        <v>1912</v>
      </c>
      <c r="C42" s="10" t="s">
        <v>1926</v>
      </c>
      <c r="D42" s="43"/>
      <c r="E42" s="4" t="s">
        <v>42</v>
      </c>
      <c r="F42" s="5">
        <v>44369</v>
      </c>
      <c r="G42" s="5"/>
      <c r="H42" s="4" t="s">
        <v>136</v>
      </c>
      <c r="I42" s="4"/>
      <c r="J42" s="4"/>
      <c r="K42" s="4"/>
      <c r="L42" s="4"/>
      <c r="M42" s="4"/>
      <c r="N42" s="4"/>
      <c r="O42" s="4"/>
      <c r="P42" s="4"/>
      <c r="Q42" s="5">
        <v>44372</v>
      </c>
      <c r="R42" s="4" t="s">
        <v>47</v>
      </c>
      <c r="S42" s="4" t="s">
        <v>47</v>
      </c>
      <c r="T42" s="4">
        <v>27.19</v>
      </c>
      <c r="U42" s="4">
        <v>27.3</v>
      </c>
      <c r="V42" s="10" t="s">
        <v>1932</v>
      </c>
      <c r="W42" s="4"/>
      <c r="X42" s="37"/>
      <c r="Y42" s="4"/>
      <c r="Z42" s="4"/>
      <c r="AA42" s="4" t="s">
        <v>1480</v>
      </c>
      <c r="AC42" s="4"/>
    </row>
    <row r="43" spans="1:29" s="16" customFormat="1">
      <c r="A43" s="10" t="s">
        <v>1933</v>
      </c>
      <c r="B43" s="4" t="s">
        <v>200</v>
      </c>
      <c r="C43" s="4" t="s">
        <v>1919</v>
      </c>
      <c r="D43" s="43"/>
      <c r="E43" s="4" t="s">
        <v>49</v>
      </c>
      <c r="F43" s="5">
        <v>44369</v>
      </c>
      <c r="G43" s="5"/>
      <c r="H43" s="4" t="s">
        <v>1914</v>
      </c>
      <c r="I43" s="4"/>
      <c r="J43" s="4"/>
      <c r="K43" s="4"/>
      <c r="L43" s="4"/>
      <c r="M43" s="4"/>
      <c r="N43" s="4"/>
      <c r="O43" s="4"/>
      <c r="P43" s="4"/>
      <c r="Q43" s="5">
        <v>44372</v>
      </c>
      <c r="R43" s="4" t="s">
        <v>47</v>
      </c>
      <c r="S43" s="4" t="s">
        <v>47</v>
      </c>
      <c r="T43" s="4">
        <v>32</v>
      </c>
      <c r="U43" s="4">
        <v>32.03</v>
      </c>
      <c r="V43" s="10" t="s">
        <v>1928</v>
      </c>
      <c r="W43" s="4"/>
      <c r="X43" s="37"/>
      <c r="Y43" s="4"/>
      <c r="Z43" s="4"/>
      <c r="AA43" s="4" t="s">
        <v>1480</v>
      </c>
      <c r="AC43" s="4"/>
    </row>
    <row r="44" spans="1:29" s="16" customFormat="1">
      <c r="A44" s="10" t="s">
        <v>1064</v>
      </c>
      <c r="B44" s="10" t="s">
        <v>1912</v>
      </c>
      <c r="C44" s="10" t="s">
        <v>1926</v>
      </c>
      <c r="D44" s="43"/>
      <c r="E44" s="4" t="s">
        <v>42</v>
      </c>
      <c r="F44" s="5">
        <v>44369</v>
      </c>
      <c r="G44" s="5"/>
      <c r="H44" s="4" t="s">
        <v>136</v>
      </c>
      <c r="I44" s="4"/>
      <c r="J44" s="4"/>
      <c r="K44" s="4"/>
      <c r="L44" s="4"/>
      <c r="M44" s="4"/>
      <c r="N44" s="4"/>
      <c r="O44" s="4"/>
      <c r="P44" s="4"/>
      <c r="Q44" s="5">
        <v>44372</v>
      </c>
      <c r="R44" s="4" t="s">
        <v>47</v>
      </c>
      <c r="S44" s="4" t="s">
        <v>47</v>
      </c>
      <c r="T44" s="4">
        <v>30.6</v>
      </c>
      <c r="U44" s="4">
        <v>30.56</v>
      </c>
      <c r="V44" s="10" t="s">
        <v>1934</v>
      </c>
      <c r="W44" s="4"/>
      <c r="X44" s="37"/>
      <c r="Y44" s="4"/>
      <c r="Z44" s="4"/>
      <c r="AA44" s="4" t="s">
        <v>1480</v>
      </c>
      <c r="AC44" s="4"/>
    </row>
    <row r="45" spans="1:29" s="16" customFormat="1">
      <c r="A45" s="4" t="s">
        <v>113</v>
      </c>
      <c r="B45" s="4" t="s">
        <v>200</v>
      </c>
      <c r="C45" s="4" t="s">
        <v>1919</v>
      </c>
      <c r="D45" s="43"/>
      <c r="E45" s="4" t="s">
        <v>49</v>
      </c>
      <c r="F45" s="5">
        <v>44369</v>
      </c>
      <c r="G45" s="5"/>
      <c r="H45" s="4" t="s">
        <v>136</v>
      </c>
      <c r="I45" s="4"/>
      <c r="J45" s="4"/>
      <c r="K45" s="4"/>
      <c r="L45" s="4"/>
      <c r="M45" s="4"/>
      <c r="N45" s="4"/>
      <c r="O45" s="4"/>
      <c r="P45" s="4"/>
      <c r="Q45" s="5">
        <v>44372</v>
      </c>
      <c r="R45" s="4" t="s">
        <v>47</v>
      </c>
      <c r="S45" s="4" t="s">
        <v>47</v>
      </c>
      <c r="T45" s="4">
        <v>26.52</v>
      </c>
      <c r="U45" s="4">
        <v>26.33</v>
      </c>
      <c r="V45" s="10" t="s">
        <v>1934</v>
      </c>
      <c r="W45" s="4"/>
      <c r="X45" s="37"/>
      <c r="Y45" s="4"/>
      <c r="Z45" s="4"/>
      <c r="AA45" s="4" t="s">
        <v>1480</v>
      </c>
      <c r="AC45" s="4"/>
    </row>
    <row r="46" spans="1:29" s="16" customFormat="1">
      <c r="A46" s="4" t="s">
        <v>115</v>
      </c>
      <c r="B46" s="4" t="s">
        <v>200</v>
      </c>
      <c r="C46" s="4" t="s">
        <v>1919</v>
      </c>
      <c r="D46" s="43"/>
      <c r="E46" s="4" t="s">
        <v>49</v>
      </c>
      <c r="F46" s="5">
        <v>44369</v>
      </c>
      <c r="G46" s="5"/>
      <c r="H46" s="4" t="s">
        <v>1914</v>
      </c>
      <c r="I46" s="4"/>
      <c r="J46" s="4"/>
      <c r="K46" s="4"/>
      <c r="L46" s="4"/>
      <c r="M46" s="4"/>
      <c r="N46" s="4"/>
      <c r="O46" s="4"/>
      <c r="P46" s="4"/>
      <c r="Q46" s="5">
        <v>44372</v>
      </c>
      <c r="R46" s="4">
        <v>36.14</v>
      </c>
      <c r="S46" s="4">
        <v>37.01</v>
      </c>
      <c r="T46" s="4">
        <v>29.04</v>
      </c>
      <c r="U46" s="4">
        <v>28.97</v>
      </c>
      <c r="V46" s="10" t="s">
        <v>1928</v>
      </c>
      <c r="W46" s="4"/>
      <c r="X46" s="37"/>
      <c r="Y46" s="4"/>
      <c r="Z46" s="4"/>
      <c r="AA46" s="4" t="s">
        <v>1480</v>
      </c>
      <c r="AC46" s="4"/>
    </row>
    <row r="47" spans="1:29" s="16" customFormat="1">
      <c r="A47" s="4" t="s">
        <v>1058</v>
      </c>
      <c r="B47" s="10" t="s">
        <v>1912</v>
      </c>
      <c r="C47" s="10" t="s">
        <v>1926</v>
      </c>
      <c r="D47" s="43"/>
      <c r="E47" s="4" t="s">
        <v>42</v>
      </c>
      <c r="F47" s="5">
        <v>44369</v>
      </c>
      <c r="G47" s="5"/>
      <c r="H47" s="4" t="s">
        <v>136</v>
      </c>
      <c r="I47" s="4"/>
      <c r="J47" s="4"/>
      <c r="K47" s="4"/>
      <c r="L47" s="4"/>
      <c r="M47" s="4"/>
      <c r="N47" s="4"/>
      <c r="O47" s="4"/>
      <c r="P47" s="4"/>
      <c r="Q47" s="5">
        <v>44372</v>
      </c>
      <c r="R47" s="4" t="s">
        <v>47</v>
      </c>
      <c r="S47" s="4">
        <v>38.6</v>
      </c>
      <c r="T47" s="4">
        <v>30.36</v>
      </c>
      <c r="U47" s="4">
        <v>30.57</v>
      </c>
      <c r="V47" s="10" t="s">
        <v>1934</v>
      </c>
      <c r="W47" s="4"/>
      <c r="X47" s="37"/>
      <c r="Y47" s="4"/>
      <c r="Z47" s="4"/>
      <c r="AA47" s="4" t="s">
        <v>1480</v>
      </c>
      <c r="AC47" s="4"/>
    </row>
    <row r="48" spans="1:29" s="16" customFormat="1">
      <c r="A48" s="4" t="s">
        <v>1058</v>
      </c>
      <c r="B48" s="10" t="s">
        <v>1912</v>
      </c>
      <c r="C48" s="10" t="s">
        <v>1926</v>
      </c>
      <c r="D48" s="43"/>
      <c r="E48" s="4" t="s">
        <v>42</v>
      </c>
      <c r="F48" s="5">
        <v>44369</v>
      </c>
      <c r="G48" s="5"/>
      <c r="H48" s="4" t="s">
        <v>136</v>
      </c>
      <c r="I48" s="4"/>
      <c r="J48" s="4"/>
      <c r="K48" s="4"/>
      <c r="L48" s="4"/>
      <c r="M48" s="4"/>
      <c r="N48" s="4"/>
      <c r="O48" s="4"/>
      <c r="P48" s="4"/>
      <c r="Q48" s="5">
        <v>44372</v>
      </c>
      <c r="R48" s="4" t="s">
        <v>47</v>
      </c>
      <c r="S48" s="4" t="s">
        <v>47</v>
      </c>
      <c r="T48" s="4">
        <v>26.87</v>
      </c>
      <c r="U48" s="4">
        <v>27.86</v>
      </c>
      <c r="V48" s="10" t="s">
        <v>1934</v>
      </c>
      <c r="W48" s="4"/>
      <c r="X48" s="37"/>
      <c r="Y48" s="4"/>
      <c r="Z48" s="4"/>
      <c r="AA48" s="4" t="s">
        <v>1480</v>
      </c>
      <c r="AC48" s="4"/>
    </row>
    <row r="49" spans="1:29" s="16" customFormat="1">
      <c r="A49" s="4" t="s">
        <v>1050</v>
      </c>
      <c r="B49" s="10" t="s">
        <v>1912</v>
      </c>
      <c r="C49" s="10" t="s">
        <v>1926</v>
      </c>
      <c r="D49" s="43"/>
      <c r="E49" s="4" t="s">
        <v>42</v>
      </c>
      <c r="F49" s="5">
        <v>44369</v>
      </c>
      <c r="G49" s="5"/>
      <c r="H49" s="4" t="s">
        <v>136</v>
      </c>
      <c r="I49" s="4"/>
      <c r="J49" s="4"/>
      <c r="K49" s="4"/>
      <c r="L49" s="4"/>
      <c r="M49" s="4"/>
      <c r="N49" s="4"/>
      <c r="O49" s="4"/>
      <c r="P49" s="4"/>
      <c r="Q49" s="5">
        <v>44372</v>
      </c>
      <c r="R49" s="4" t="s">
        <v>47</v>
      </c>
      <c r="S49" s="4" t="s">
        <v>47</v>
      </c>
      <c r="T49" s="4">
        <v>31.1</v>
      </c>
      <c r="U49" s="4">
        <v>31.26</v>
      </c>
      <c r="V49" s="10" t="s">
        <v>1934</v>
      </c>
      <c r="W49" s="4"/>
      <c r="X49" s="37"/>
      <c r="Y49" s="4"/>
      <c r="Z49" s="4"/>
      <c r="AA49" s="4" t="s">
        <v>1480</v>
      </c>
      <c r="AC49" s="4"/>
    </row>
    <row r="50" spans="1:29" s="16" customFormat="1">
      <c r="A50" s="4" t="s">
        <v>115</v>
      </c>
      <c r="B50" s="4" t="s">
        <v>200</v>
      </c>
      <c r="C50" s="4" t="s">
        <v>1919</v>
      </c>
      <c r="D50" s="43"/>
      <c r="E50" s="4" t="s">
        <v>49</v>
      </c>
      <c r="F50" s="5">
        <v>44369</v>
      </c>
      <c r="G50" s="5"/>
      <c r="H50" s="4" t="s">
        <v>136</v>
      </c>
      <c r="I50" s="4"/>
      <c r="J50" s="4"/>
      <c r="K50" s="4"/>
      <c r="L50" s="4"/>
      <c r="M50" s="4"/>
      <c r="N50" s="4"/>
      <c r="O50" s="4"/>
      <c r="P50" s="4"/>
      <c r="Q50" s="5">
        <v>44372</v>
      </c>
      <c r="R50" s="4" t="s">
        <v>47</v>
      </c>
      <c r="S50" s="4" t="s">
        <v>47</v>
      </c>
      <c r="T50" s="4">
        <v>26.94</v>
      </c>
      <c r="U50" s="4">
        <v>26.95</v>
      </c>
      <c r="V50" s="10" t="s">
        <v>1934</v>
      </c>
      <c r="W50" s="4"/>
      <c r="X50" s="37"/>
      <c r="Y50" s="4"/>
      <c r="Z50" s="4"/>
      <c r="AA50" s="4" t="s">
        <v>1480</v>
      </c>
      <c r="AC50" s="4"/>
    </row>
    <row r="51" spans="1:29" s="16" customFormat="1">
      <c r="A51" s="16" t="s">
        <v>1050</v>
      </c>
      <c r="B51" s="10" t="s">
        <v>1912</v>
      </c>
      <c r="C51" s="10" t="s">
        <v>1926</v>
      </c>
      <c r="D51" s="43"/>
      <c r="E51" s="4" t="s">
        <v>42</v>
      </c>
      <c r="F51" s="5">
        <v>44369</v>
      </c>
      <c r="G51" s="5"/>
      <c r="H51" s="4" t="s">
        <v>1914</v>
      </c>
      <c r="I51" s="4"/>
      <c r="J51" s="4"/>
      <c r="K51" s="4"/>
      <c r="L51" s="4"/>
      <c r="M51" s="4"/>
      <c r="N51" s="4"/>
      <c r="O51" s="4"/>
      <c r="P51" s="4"/>
      <c r="Q51" s="5">
        <v>44372</v>
      </c>
      <c r="R51" s="4" t="s">
        <v>47</v>
      </c>
      <c r="S51" s="4" t="s">
        <v>47</v>
      </c>
      <c r="T51" s="4">
        <v>31.92</v>
      </c>
      <c r="U51" s="4">
        <v>31.88</v>
      </c>
      <c r="V51" s="10" t="s">
        <v>1927</v>
      </c>
      <c r="W51" s="4"/>
      <c r="X51" s="37"/>
      <c r="Y51" s="4"/>
      <c r="Z51" s="4"/>
      <c r="AA51" s="4" t="s">
        <v>1480</v>
      </c>
      <c r="AC51" s="4"/>
    </row>
    <row r="52" spans="1:29" s="16" customFormat="1">
      <c r="A52" s="16" t="s">
        <v>1935</v>
      </c>
      <c r="B52" s="10"/>
      <c r="C52" s="10"/>
      <c r="D52" s="43"/>
      <c r="E52" s="4"/>
      <c r="F52" s="5"/>
      <c r="G52" s="5"/>
      <c r="H52" s="4" t="s">
        <v>66</v>
      </c>
      <c r="I52" s="4"/>
      <c r="J52" s="4"/>
      <c r="K52" s="4"/>
      <c r="L52" s="4"/>
      <c r="M52" s="4"/>
      <c r="N52" s="4"/>
      <c r="O52" s="4"/>
      <c r="P52" s="4"/>
      <c r="Q52" s="5">
        <v>44375</v>
      </c>
      <c r="R52" s="4">
        <v>32.32</v>
      </c>
      <c r="S52" s="4">
        <v>32.17</v>
      </c>
      <c r="T52" s="4">
        <v>27.79</v>
      </c>
      <c r="U52" s="4">
        <v>27.77</v>
      </c>
      <c r="V52" s="10"/>
      <c r="W52" s="4"/>
      <c r="X52" s="37"/>
      <c r="Y52" s="4"/>
      <c r="Z52" s="4"/>
      <c r="AA52" s="4" t="s">
        <v>1483</v>
      </c>
      <c r="AC52" s="4"/>
    </row>
    <row r="53" spans="1:29" s="16" customFormat="1">
      <c r="A53" s="16" t="s">
        <v>1936</v>
      </c>
      <c r="B53" s="10"/>
      <c r="C53" s="10"/>
      <c r="D53" s="43"/>
      <c r="E53" s="4" t="s">
        <v>49</v>
      </c>
      <c r="F53" s="5">
        <v>44369</v>
      </c>
      <c r="G53" s="5"/>
      <c r="H53" s="4" t="s">
        <v>1937</v>
      </c>
      <c r="I53" s="255">
        <v>4.5138888888888888E-2</v>
      </c>
      <c r="J53" s="4"/>
      <c r="K53" s="4"/>
      <c r="L53" s="4"/>
      <c r="M53" s="4"/>
      <c r="N53" s="4"/>
      <c r="O53" s="4"/>
      <c r="P53" s="4"/>
      <c r="Q53" s="5">
        <v>44375</v>
      </c>
      <c r="R53" s="4" t="s">
        <v>47</v>
      </c>
      <c r="S53" s="4" t="s">
        <v>47</v>
      </c>
      <c r="T53" s="4" t="s">
        <v>47</v>
      </c>
      <c r="U53" s="4" t="s">
        <v>47</v>
      </c>
      <c r="V53" s="10"/>
      <c r="W53" s="4"/>
      <c r="X53" s="37"/>
      <c r="Y53" s="4"/>
      <c r="Z53" s="4"/>
      <c r="AA53" s="4" t="s">
        <v>1483</v>
      </c>
      <c r="AC53" s="4"/>
    </row>
    <row r="54" spans="1:29" s="16" customFormat="1">
      <c r="A54" s="16" t="s">
        <v>163</v>
      </c>
      <c r="B54" s="10"/>
      <c r="C54" s="10"/>
      <c r="D54" s="43"/>
      <c r="E54" s="4" t="s">
        <v>49</v>
      </c>
      <c r="F54" s="5">
        <v>44369</v>
      </c>
      <c r="G54" s="5"/>
      <c r="H54" s="4"/>
      <c r="I54" s="4"/>
      <c r="J54" s="4"/>
      <c r="K54" s="4"/>
      <c r="L54" s="4"/>
      <c r="M54" s="4"/>
      <c r="N54" s="4"/>
      <c r="O54" s="4"/>
      <c r="P54" s="4"/>
      <c r="Q54" s="5">
        <v>44375</v>
      </c>
      <c r="R54" s="4">
        <v>34.03</v>
      </c>
      <c r="S54" s="4">
        <v>34.5</v>
      </c>
      <c r="T54" s="4">
        <v>37.479999999999997</v>
      </c>
      <c r="U54" s="4">
        <v>37.83</v>
      </c>
      <c r="V54" s="10"/>
      <c r="W54" s="4"/>
      <c r="X54" s="37"/>
      <c r="Y54" s="4"/>
      <c r="Z54" s="4"/>
      <c r="AA54" s="4" t="s">
        <v>1483</v>
      </c>
      <c r="AC54" s="4"/>
    </row>
    <row r="55" spans="1:29" s="16" customFormat="1">
      <c r="A55" s="16" t="s">
        <v>213</v>
      </c>
      <c r="B55" s="10"/>
      <c r="C55" s="10"/>
      <c r="D55" s="43"/>
      <c r="E55" s="4" t="s">
        <v>49</v>
      </c>
      <c r="F55" s="5">
        <v>44369</v>
      </c>
      <c r="G55" s="5"/>
      <c r="H55" s="4"/>
      <c r="I55" s="4"/>
      <c r="J55" s="4"/>
      <c r="K55" s="4"/>
      <c r="L55" s="4"/>
      <c r="M55" s="4"/>
      <c r="N55" s="4"/>
      <c r="O55" s="4"/>
      <c r="P55" s="4"/>
      <c r="Q55" s="5">
        <v>44375</v>
      </c>
      <c r="R55" s="4" t="s">
        <v>47</v>
      </c>
      <c r="S55" s="4" t="s">
        <v>47</v>
      </c>
      <c r="T55" s="4">
        <v>40.119999999999997</v>
      </c>
      <c r="U55" s="4">
        <v>42.88</v>
      </c>
      <c r="V55" s="10"/>
      <c r="W55" s="4"/>
      <c r="X55" s="37"/>
      <c r="Y55" s="4"/>
      <c r="Z55" s="4"/>
      <c r="AA55" s="4" t="s">
        <v>1483</v>
      </c>
      <c r="AC55" s="4"/>
    </row>
    <row r="56" spans="1:29" s="16" customFormat="1">
      <c r="A56" s="16" t="s">
        <v>1936</v>
      </c>
      <c r="B56" s="10"/>
      <c r="C56" s="10"/>
      <c r="D56" s="43"/>
      <c r="E56" s="4" t="s">
        <v>49</v>
      </c>
      <c r="F56" s="5">
        <v>44369</v>
      </c>
      <c r="G56" s="5"/>
      <c r="H56" s="4" t="s">
        <v>1937</v>
      </c>
      <c r="I56" s="255">
        <v>4.8611111111111112E-2</v>
      </c>
      <c r="J56" s="4"/>
      <c r="K56" s="4"/>
      <c r="L56" s="4"/>
      <c r="M56" s="4"/>
      <c r="N56" s="4"/>
      <c r="O56" s="4"/>
      <c r="P56" s="4"/>
      <c r="Q56" s="5">
        <v>44375</v>
      </c>
      <c r="R56" s="4" t="s">
        <v>47</v>
      </c>
      <c r="S56" s="4" t="s">
        <v>47</v>
      </c>
      <c r="T56" s="4" t="s">
        <v>47</v>
      </c>
      <c r="U56" s="4" t="s">
        <v>47</v>
      </c>
      <c r="V56" s="10"/>
      <c r="W56" s="4"/>
      <c r="X56" s="37"/>
      <c r="Y56" s="4"/>
      <c r="Z56" s="4"/>
      <c r="AA56" s="4" t="s">
        <v>1483</v>
      </c>
      <c r="AC56" s="4"/>
    </row>
    <row r="57" spans="1:29" s="16" customFormat="1">
      <c r="A57" s="16" t="s">
        <v>1938</v>
      </c>
      <c r="B57" s="10"/>
      <c r="C57" s="10"/>
      <c r="D57" s="43"/>
      <c r="E57" s="4"/>
      <c r="F57" s="5"/>
      <c r="G57" s="5"/>
      <c r="H57" s="4" t="s">
        <v>1939</v>
      </c>
      <c r="I57" s="4"/>
      <c r="J57" s="4"/>
      <c r="K57" s="4"/>
      <c r="L57" s="4"/>
      <c r="M57" s="4"/>
      <c r="N57" s="4"/>
      <c r="O57" s="4"/>
      <c r="P57" s="4"/>
      <c r="Q57" s="5">
        <v>44375</v>
      </c>
      <c r="R57" s="4">
        <v>31.48</v>
      </c>
      <c r="S57" s="4">
        <v>31.65</v>
      </c>
      <c r="T57" s="4">
        <v>29.26</v>
      </c>
      <c r="U57" s="4">
        <v>29.24</v>
      </c>
      <c r="V57" s="10"/>
      <c r="W57" s="4"/>
      <c r="X57" s="37"/>
      <c r="Y57" s="4"/>
      <c r="Z57" s="4"/>
      <c r="AA57" s="4" t="s">
        <v>1483</v>
      </c>
      <c r="AC57" s="4"/>
    </row>
    <row r="58" spans="1:29" s="16" customFormat="1">
      <c r="A58" s="16" t="s">
        <v>113</v>
      </c>
      <c r="B58" s="10"/>
      <c r="C58" s="10"/>
      <c r="D58" s="43"/>
      <c r="E58" s="4" t="s">
        <v>49</v>
      </c>
      <c r="F58" s="5">
        <v>44369</v>
      </c>
      <c r="G58" s="5"/>
      <c r="H58" s="4" t="s">
        <v>1937</v>
      </c>
      <c r="I58" s="255">
        <v>4.3055555555555562E-2</v>
      </c>
      <c r="J58" s="4"/>
      <c r="K58" s="4"/>
      <c r="L58" s="4"/>
      <c r="M58" s="4"/>
      <c r="N58" s="4"/>
      <c r="O58" s="4"/>
      <c r="P58" s="4"/>
      <c r="Q58" s="5">
        <v>44375</v>
      </c>
      <c r="R58" s="4" t="s">
        <v>47</v>
      </c>
      <c r="S58" s="4" t="s">
        <v>47</v>
      </c>
      <c r="T58" s="4" t="s">
        <v>47</v>
      </c>
      <c r="U58" s="4" t="s">
        <v>47</v>
      </c>
      <c r="V58" s="10"/>
      <c r="W58" s="4"/>
      <c r="X58" s="37"/>
      <c r="Y58" s="4"/>
      <c r="Z58" s="4"/>
      <c r="AA58" s="4" t="s">
        <v>1483</v>
      </c>
      <c r="AC58" s="4"/>
    </row>
    <row r="59" spans="1:29" s="16" customFormat="1">
      <c r="A59" s="16" t="s">
        <v>1938</v>
      </c>
      <c r="B59" s="10"/>
      <c r="C59" s="10"/>
      <c r="D59" s="43"/>
      <c r="E59" s="4"/>
      <c r="F59" s="5"/>
      <c r="G59" s="5"/>
      <c r="H59" s="4" t="s">
        <v>66</v>
      </c>
      <c r="I59" s="4"/>
      <c r="J59" s="4"/>
      <c r="K59" s="4"/>
      <c r="L59" s="4"/>
      <c r="M59" s="4"/>
      <c r="N59" s="4"/>
      <c r="O59" s="4"/>
      <c r="P59" s="4"/>
      <c r="Q59" s="5">
        <v>44375</v>
      </c>
      <c r="R59" s="4">
        <v>31.44</v>
      </c>
      <c r="S59" s="4">
        <v>31.6</v>
      </c>
      <c r="T59" s="4" t="s">
        <v>47</v>
      </c>
      <c r="U59" s="4">
        <v>30.19</v>
      </c>
      <c r="V59" s="10"/>
      <c r="W59" s="4"/>
      <c r="X59" s="37"/>
      <c r="Y59" s="4"/>
      <c r="Z59" s="4"/>
      <c r="AA59" s="4" t="s">
        <v>1483</v>
      </c>
      <c r="AC59" s="4"/>
    </row>
    <row r="60" spans="1:29" s="16" customFormat="1">
      <c r="A60" s="16" t="s">
        <v>113</v>
      </c>
      <c r="B60" s="10"/>
      <c r="C60" s="10"/>
      <c r="D60" s="43"/>
      <c r="E60" s="4" t="s">
        <v>49</v>
      </c>
      <c r="F60" s="5">
        <v>44369</v>
      </c>
      <c r="G60" s="5"/>
      <c r="H60" s="4" t="s">
        <v>1937</v>
      </c>
      <c r="I60" s="255">
        <v>4.5138888888888888E-2</v>
      </c>
      <c r="J60" s="4"/>
      <c r="K60" s="4"/>
      <c r="L60" s="4"/>
      <c r="M60" s="4"/>
      <c r="N60" s="4"/>
      <c r="O60" s="4"/>
      <c r="P60" s="4"/>
      <c r="Q60" s="5">
        <v>44375</v>
      </c>
      <c r="R60" s="4" t="s">
        <v>47</v>
      </c>
      <c r="S60" s="4" t="s">
        <v>47</v>
      </c>
      <c r="T60" s="4" t="s">
        <v>47</v>
      </c>
      <c r="U60" s="4" t="s">
        <v>47</v>
      </c>
      <c r="V60" s="10"/>
      <c r="W60" s="4"/>
      <c r="X60" s="37"/>
      <c r="Y60" s="4"/>
      <c r="Z60" s="4"/>
      <c r="AA60" s="4" t="s">
        <v>1483</v>
      </c>
      <c r="AC60" s="4"/>
    </row>
    <row r="61" spans="1:29" s="16" customFormat="1">
      <c r="A61" s="16" t="s">
        <v>1938</v>
      </c>
      <c r="B61" s="10"/>
      <c r="C61" s="10"/>
      <c r="D61" s="43"/>
      <c r="E61" s="4"/>
      <c r="F61" s="5"/>
      <c r="G61" s="5"/>
      <c r="H61" s="4" t="s">
        <v>1534</v>
      </c>
      <c r="I61" s="4"/>
      <c r="J61" s="4"/>
      <c r="K61" s="4"/>
      <c r="L61" s="4"/>
      <c r="M61" s="4"/>
      <c r="N61" s="4"/>
      <c r="O61" s="4"/>
      <c r="P61" s="4"/>
      <c r="Q61" s="5">
        <v>44375</v>
      </c>
      <c r="R61" s="4">
        <v>32.14</v>
      </c>
      <c r="S61" s="4">
        <v>32.25</v>
      </c>
      <c r="T61" s="4">
        <v>33.200000000000003</v>
      </c>
      <c r="U61" s="4">
        <v>33.770000000000003</v>
      </c>
      <c r="V61" s="10"/>
      <c r="W61" s="4"/>
      <c r="X61" s="37"/>
      <c r="Y61" s="4"/>
      <c r="Z61" s="4"/>
      <c r="AA61" s="4" t="s">
        <v>1483</v>
      </c>
      <c r="AC61" s="4"/>
    </row>
    <row r="62" spans="1:29" s="16" customFormat="1">
      <c r="A62" s="16" t="s">
        <v>113</v>
      </c>
      <c r="B62" s="10"/>
      <c r="C62" s="10"/>
      <c r="D62" s="43"/>
      <c r="E62" s="4" t="s">
        <v>49</v>
      </c>
      <c r="F62" s="5">
        <v>44369</v>
      </c>
      <c r="G62" s="5"/>
      <c r="H62" s="4" t="s">
        <v>1937</v>
      </c>
      <c r="I62" s="255">
        <v>4.8611111111111112E-2</v>
      </c>
      <c r="J62" s="4"/>
      <c r="K62" s="4"/>
      <c r="L62" s="4"/>
      <c r="M62" s="4"/>
      <c r="N62" s="4"/>
      <c r="O62" s="4"/>
      <c r="P62" s="4"/>
      <c r="Q62" s="5">
        <v>44375</v>
      </c>
      <c r="R62" s="4" t="s">
        <v>47</v>
      </c>
      <c r="S62" s="4" t="s">
        <v>47</v>
      </c>
      <c r="T62" s="4" t="s">
        <v>47</v>
      </c>
      <c r="U62" s="4" t="s">
        <v>47</v>
      </c>
      <c r="V62" s="10"/>
      <c r="W62" s="4"/>
      <c r="X62" s="37"/>
      <c r="Y62" s="4"/>
      <c r="Z62" s="4"/>
      <c r="AA62" s="4" t="s">
        <v>1483</v>
      </c>
      <c r="AC62" s="4"/>
    </row>
    <row r="63" spans="1:29" s="16" customFormat="1">
      <c r="A63" s="16" t="s">
        <v>1940</v>
      </c>
      <c r="B63" s="10"/>
      <c r="C63" s="10"/>
      <c r="D63" s="43"/>
      <c r="E63" s="4"/>
      <c r="F63" s="5"/>
      <c r="G63" s="5"/>
      <c r="H63" s="4" t="s">
        <v>1939</v>
      </c>
      <c r="I63" s="4"/>
      <c r="J63" s="4"/>
      <c r="K63" s="4"/>
      <c r="L63" s="4"/>
      <c r="M63" s="4"/>
      <c r="N63" s="4"/>
      <c r="O63" s="4"/>
      <c r="P63" s="4"/>
      <c r="Q63" s="5">
        <v>44375</v>
      </c>
      <c r="R63" s="4">
        <v>31.74</v>
      </c>
      <c r="S63" s="4">
        <v>31.91</v>
      </c>
      <c r="T63" s="4">
        <v>28.42</v>
      </c>
      <c r="U63" s="4">
        <v>28.22</v>
      </c>
      <c r="V63" s="10"/>
      <c r="W63" s="4"/>
      <c r="X63" s="37"/>
      <c r="Y63" s="4"/>
      <c r="Z63" s="4"/>
      <c r="AA63" s="4" t="s">
        <v>1483</v>
      </c>
      <c r="AC63" s="4"/>
    </row>
    <row r="64" spans="1:29" s="16" customFormat="1">
      <c r="A64" s="16" t="s">
        <v>1941</v>
      </c>
      <c r="B64" s="10"/>
      <c r="C64" s="10"/>
      <c r="D64" s="43"/>
      <c r="E64" s="4" t="s">
        <v>49</v>
      </c>
      <c r="F64" s="5">
        <v>44369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5">
        <v>44375</v>
      </c>
      <c r="R64" s="4" t="s">
        <v>47</v>
      </c>
      <c r="S64" s="4" t="s">
        <v>47</v>
      </c>
      <c r="T64" s="4" t="s">
        <v>47</v>
      </c>
      <c r="U64" s="4" t="s">
        <v>47</v>
      </c>
      <c r="V64" s="10"/>
      <c r="W64" s="4"/>
      <c r="X64" s="37"/>
      <c r="Y64" s="4"/>
      <c r="Z64" s="4"/>
      <c r="AA64" s="4" t="s">
        <v>1483</v>
      </c>
      <c r="AC64" s="4"/>
    </row>
    <row r="65" spans="1:29" s="16" customFormat="1">
      <c r="A65" s="16" t="s">
        <v>1940</v>
      </c>
      <c r="B65" s="10"/>
      <c r="C65" s="10"/>
      <c r="D65" s="43"/>
      <c r="E65" s="4"/>
      <c r="F65" s="5"/>
      <c r="G65" s="5"/>
      <c r="H65" s="4" t="s">
        <v>66</v>
      </c>
      <c r="I65" s="4"/>
      <c r="J65" s="4"/>
      <c r="K65" s="4"/>
      <c r="L65" s="4"/>
      <c r="M65" s="4"/>
      <c r="N65" s="4"/>
      <c r="O65" s="4"/>
      <c r="P65" s="4"/>
      <c r="Q65" s="5">
        <v>44375</v>
      </c>
      <c r="R65" s="4">
        <v>32.340000000000003</v>
      </c>
      <c r="S65" s="4">
        <v>32.130000000000003</v>
      </c>
      <c r="T65" s="4">
        <v>28.48</v>
      </c>
      <c r="U65" s="4">
        <v>28.62</v>
      </c>
      <c r="V65" s="10"/>
      <c r="W65" s="4"/>
      <c r="X65" s="37"/>
      <c r="Y65" s="4"/>
      <c r="Z65" s="4"/>
      <c r="AA65" s="4" t="s">
        <v>1483</v>
      </c>
      <c r="AC65" s="4"/>
    </row>
    <row r="66" spans="1:29" s="16" customFormat="1">
      <c r="A66" s="16" t="s">
        <v>1936</v>
      </c>
      <c r="B66" s="10"/>
      <c r="C66" s="10"/>
      <c r="D66" s="43"/>
      <c r="E66" s="4" t="s">
        <v>49</v>
      </c>
      <c r="F66" s="5">
        <v>44369</v>
      </c>
      <c r="G66" s="5"/>
      <c r="H66" s="4"/>
      <c r="I66" s="4"/>
      <c r="J66" s="4"/>
      <c r="K66" s="4"/>
      <c r="L66" s="4"/>
      <c r="M66" s="4"/>
      <c r="N66" s="4"/>
      <c r="O66" s="4"/>
      <c r="P66" s="4"/>
      <c r="Q66" s="5">
        <v>44375</v>
      </c>
      <c r="R66" s="4" t="s">
        <v>47</v>
      </c>
      <c r="S66" s="4" t="s">
        <v>47</v>
      </c>
      <c r="T66" s="4" t="s">
        <v>47</v>
      </c>
      <c r="U66" s="4" t="s">
        <v>47</v>
      </c>
      <c r="V66" s="10"/>
      <c r="W66" s="4"/>
      <c r="X66" s="37"/>
      <c r="Y66" s="4"/>
      <c r="Z66" s="4"/>
      <c r="AA66" s="4" t="s">
        <v>1483</v>
      </c>
      <c r="AC66" s="4"/>
    </row>
    <row r="67" spans="1:29" s="16" customFormat="1">
      <c r="A67" s="16" t="s">
        <v>1942</v>
      </c>
      <c r="B67" s="10"/>
      <c r="C67" s="10"/>
      <c r="D67" s="43"/>
      <c r="E67" s="4"/>
      <c r="F67" s="5"/>
      <c r="G67" s="5"/>
      <c r="H67" s="4" t="s">
        <v>1534</v>
      </c>
      <c r="I67" s="4"/>
      <c r="J67" s="4"/>
      <c r="K67" s="4"/>
      <c r="L67" s="4"/>
      <c r="M67" s="4"/>
      <c r="N67" s="4"/>
      <c r="O67" s="4"/>
      <c r="P67" s="4"/>
      <c r="Q67" s="5">
        <v>44375</v>
      </c>
      <c r="R67" s="4">
        <v>32.58</v>
      </c>
      <c r="S67" s="4">
        <v>32.17</v>
      </c>
      <c r="T67" s="4">
        <v>32.51</v>
      </c>
      <c r="U67" s="4">
        <v>31.73</v>
      </c>
      <c r="V67" s="10"/>
      <c r="W67" s="4"/>
      <c r="X67" s="37"/>
      <c r="Y67" s="4"/>
      <c r="Z67" s="4"/>
      <c r="AA67" s="4" t="s">
        <v>1483</v>
      </c>
      <c r="AC67" s="4"/>
    </row>
    <row r="68" spans="1:29" s="16" customFormat="1">
      <c r="A68" s="16" t="s">
        <v>1936</v>
      </c>
      <c r="B68" s="10"/>
      <c r="C68" s="10"/>
      <c r="D68" s="43"/>
      <c r="E68" s="4" t="s">
        <v>49</v>
      </c>
      <c r="F68" s="5">
        <v>44369</v>
      </c>
      <c r="G68" s="5"/>
      <c r="H68" s="4" t="s">
        <v>1937</v>
      </c>
      <c r="I68" s="255">
        <v>4.3055555555555562E-2</v>
      </c>
      <c r="J68" s="4"/>
      <c r="K68" s="4"/>
      <c r="L68" s="4"/>
      <c r="M68" s="4"/>
      <c r="N68" s="4"/>
      <c r="O68" s="4"/>
      <c r="P68" s="4"/>
      <c r="Q68" s="5">
        <v>44375</v>
      </c>
      <c r="R68" s="4">
        <v>37.89</v>
      </c>
      <c r="S68" s="4" t="s">
        <v>47</v>
      </c>
      <c r="T68" s="4" t="s">
        <v>47</v>
      </c>
      <c r="U68" s="4" t="s">
        <v>47</v>
      </c>
      <c r="V68" s="10"/>
      <c r="W68" s="4"/>
      <c r="X68" s="37"/>
      <c r="Y68" s="4"/>
      <c r="Z68" s="4"/>
      <c r="AA68" s="4" t="s">
        <v>1483</v>
      </c>
      <c r="AC68" s="4"/>
    </row>
    <row r="69" spans="1:29" s="16" customFormat="1">
      <c r="A69" s="10" t="s">
        <v>1058</v>
      </c>
      <c r="B69" t="s">
        <v>1912</v>
      </c>
      <c r="C69" t="s">
        <v>1913</v>
      </c>
      <c r="D69" s="43"/>
      <c r="E69" s="4"/>
      <c r="F69" s="5">
        <v>44376</v>
      </c>
      <c r="G69" s="5"/>
      <c r="H69" s="4" t="s">
        <v>1943</v>
      </c>
      <c r="I69" s="4"/>
      <c r="J69" s="4"/>
      <c r="K69" t="s">
        <v>45</v>
      </c>
      <c r="L69" s="4"/>
      <c r="M69" s="4"/>
      <c r="N69" s="4"/>
      <c r="O69" s="4"/>
      <c r="P69" s="4"/>
      <c r="Q69" s="5">
        <v>44378</v>
      </c>
      <c r="R69" s="6">
        <v>34.119999999999997</v>
      </c>
      <c r="S69" s="6">
        <v>35.5</v>
      </c>
      <c r="T69" s="6">
        <v>27.41</v>
      </c>
      <c r="U69" s="6">
        <v>27.24</v>
      </c>
      <c r="V69" s="10"/>
      <c r="W69" s="4"/>
      <c r="X69" s="37"/>
      <c r="Y69" s="4"/>
      <c r="Z69" s="4"/>
      <c r="AA69" s="4" t="s">
        <v>134</v>
      </c>
      <c r="AB69" s="4"/>
      <c r="AC69" s="4"/>
    </row>
    <row r="70" spans="1:29" s="16" customFormat="1">
      <c r="A70" s="10" t="s">
        <v>1058</v>
      </c>
      <c r="B70" t="s">
        <v>1912</v>
      </c>
      <c r="C70" t="s">
        <v>1913</v>
      </c>
      <c r="D70" s="4"/>
      <c r="E70" s="4"/>
      <c r="F70" s="5">
        <v>44376</v>
      </c>
      <c r="G70" s="4"/>
      <c r="H70" s="4" t="s">
        <v>1944</v>
      </c>
      <c r="I70" s="4"/>
      <c r="J70" s="4"/>
      <c r="K70" t="s">
        <v>45</v>
      </c>
      <c r="L70" s="4"/>
      <c r="M70" s="4"/>
      <c r="N70" s="4" t="s">
        <v>136</v>
      </c>
      <c r="O70" s="4"/>
      <c r="P70" s="4"/>
      <c r="Q70" s="5">
        <v>44378</v>
      </c>
      <c r="R70" s="6">
        <v>35.409999999999997</v>
      </c>
      <c r="S70" s="6" t="s">
        <v>47</v>
      </c>
      <c r="T70" s="4">
        <v>28.01</v>
      </c>
      <c r="U70" s="4">
        <v>27.79</v>
      </c>
      <c r="V70" s="10"/>
      <c r="W70" s="4"/>
      <c r="X70" s="37"/>
      <c r="Y70" s="4"/>
      <c r="Z70" s="4"/>
      <c r="AA70" s="4" t="s">
        <v>134</v>
      </c>
      <c r="AB70" s="4"/>
    </row>
    <row r="71" spans="1:29" s="16" customFormat="1">
      <c r="A71" s="10" t="s">
        <v>1058</v>
      </c>
      <c r="B71" t="s">
        <v>1912</v>
      </c>
      <c r="C71" t="s">
        <v>1913</v>
      </c>
      <c r="D71" s="43"/>
      <c r="E71" s="4"/>
      <c r="F71" s="5">
        <v>44376</v>
      </c>
      <c r="G71" s="5"/>
      <c r="H71" s="4" t="s">
        <v>1945</v>
      </c>
      <c r="I71" s="4"/>
      <c r="J71" s="4"/>
      <c r="K71" t="s">
        <v>45</v>
      </c>
      <c r="L71" s="4"/>
      <c r="M71" s="4"/>
      <c r="N71" s="4" t="s">
        <v>136</v>
      </c>
      <c r="O71" s="4"/>
      <c r="P71" s="4"/>
      <c r="Q71" s="5">
        <v>44378</v>
      </c>
      <c r="R71" s="6">
        <v>34.020000000000003</v>
      </c>
      <c r="S71" s="6">
        <v>34.57</v>
      </c>
      <c r="T71" s="6">
        <v>27.63</v>
      </c>
      <c r="U71" s="6">
        <v>27.97</v>
      </c>
      <c r="V71" s="10"/>
      <c r="W71" s="4"/>
      <c r="X71" s="37"/>
      <c r="Y71" s="4"/>
      <c r="Z71" s="4"/>
      <c r="AA71" s="4" t="s">
        <v>134</v>
      </c>
      <c r="AB71" s="4"/>
    </row>
    <row r="72" spans="1:29" s="16" customFormat="1">
      <c r="A72" s="10" t="s">
        <v>1058</v>
      </c>
      <c r="B72" t="s">
        <v>1912</v>
      </c>
      <c r="C72" t="s">
        <v>1913</v>
      </c>
      <c r="D72" s="43"/>
      <c r="E72" s="4"/>
      <c r="F72" s="5">
        <v>44376</v>
      </c>
      <c r="G72" s="5"/>
      <c r="H72" s="4" t="s">
        <v>1946</v>
      </c>
      <c r="I72" s="4"/>
      <c r="J72" s="4"/>
      <c r="K72" t="s">
        <v>45</v>
      </c>
      <c r="L72" s="4"/>
      <c r="M72" s="4"/>
      <c r="N72" s="4" t="s">
        <v>136</v>
      </c>
      <c r="O72" s="4"/>
      <c r="P72" s="4"/>
      <c r="Q72" s="5">
        <v>44378</v>
      </c>
      <c r="R72" s="6">
        <v>34.31</v>
      </c>
      <c r="S72" s="6">
        <v>34.72</v>
      </c>
      <c r="T72" s="6">
        <v>28.3</v>
      </c>
      <c r="U72" s="6">
        <v>28.19</v>
      </c>
      <c r="V72" s="4"/>
      <c r="W72" s="4"/>
      <c r="X72" s="4"/>
      <c r="Y72" s="4"/>
      <c r="Z72" s="4"/>
      <c r="AA72" s="4" t="s">
        <v>134</v>
      </c>
    </row>
    <row r="73" spans="1:29" s="16" customFormat="1">
      <c r="A73" s="4" t="s">
        <v>1916</v>
      </c>
      <c r="B73" s="4" t="s">
        <v>1916</v>
      </c>
      <c r="C73" t="s">
        <v>1919</v>
      </c>
      <c r="D73" s="4"/>
      <c r="E73" s="4"/>
      <c r="G73" s="4"/>
      <c r="H73" s="4" t="s">
        <v>1943</v>
      </c>
      <c r="I73" s="4"/>
      <c r="J73" s="4"/>
      <c r="K73" t="s">
        <v>45</v>
      </c>
      <c r="L73" s="4"/>
      <c r="M73" s="4"/>
      <c r="N73" s="4"/>
      <c r="O73" s="4"/>
      <c r="P73" s="4"/>
      <c r="Q73" s="5">
        <v>44378</v>
      </c>
      <c r="R73" s="4" t="s">
        <v>47</v>
      </c>
      <c r="S73" s="4" t="s">
        <v>47</v>
      </c>
      <c r="T73" s="4">
        <v>28.55</v>
      </c>
      <c r="U73" s="4">
        <v>28.63</v>
      </c>
      <c r="V73" s="4"/>
      <c r="W73" s="4"/>
      <c r="X73" s="4"/>
      <c r="Y73" s="4"/>
      <c r="Z73" s="4"/>
      <c r="AA73" s="4" t="s">
        <v>134</v>
      </c>
    </row>
    <row r="74" spans="1:29" s="16" customFormat="1">
      <c r="A74" s="4" t="s">
        <v>1916</v>
      </c>
      <c r="B74" s="4" t="s">
        <v>1916</v>
      </c>
      <c r="C74" t="s">
        <v>1919</v>
      </c>
      <c r="D74" s="4"/>
      <c r="E74" s="4"/>
      <c r="G74" s="4"/>
      <c r="H74" s="4" t="s">
        <v>1944</v>
      </c>
      <c r="I74" s="4"/>
      <c r="J74" s="4"/>
      <c r="K74" t="s">
        <v>45</v>
      </c>
      <c r="L74" s="4"/>
      <c r="M74" s="4"/>
      <c r="N74" s="4" t="s">
        <v>136</v>
      </c>
      <c r="O74" s="4"/>
      <c r="P74" s="4"/>
      <c r="Q74" s="5">
        <v>44378</v>
      </c>
      <c r="R74" s="4" t="s">
        <v>47</v>
      </c>
      <c r="S74" s="4" t="s">
        <v>47</v>
      </c>
      <c r="T74" s="4">
        <v>29.22</v>
      </c>
      <c r="U74" s="4">
        <v>29.06</v>
      </c>
      <c r="V74" s="4"/>
      <c r="W74" s="4"/>
      <c r="X74" s="4"/>
      <c r="Y74" s="4"/>
      <c r="Z74" s="4"/>
      <c r="AA74" s="4" t="s">
        <v>134</v>
      </c>
    </row>
    <row r="75" spans="1:29" s="16" customFormat="1">
      <c r="A75" s="4" t="s">
        <v>1916</v>
      </c>
      <c r="B75" s="4" t="s">
        <v>1916</v>
      </c>
      <c r="C75" t="s">
        <v>1919</v>
      </c>
      <c r="D75" s="4"/>
      <c r="E75" s="4"/>
      <c r="G75" s="4"/>
      <c r="H75" s="4" t="s">
        <v>1945</v>
      </c>
      <c r="I75" s="4"/>
      <c r="J75" s="4"/>
      <c r="K75" t="s">
        <v>45</v>
      </c>
      <c r="L75" s="4"/>
      <c r="M75" s="4"/>
      <c r="N75" s="4" t="s">
        <v>136</v>
      </c>
      <c r="O75" s="4"/>
      <c r="P75" s="4"/>
      <c r="Q75" s="5">
        <v>44378</v>
      </c>
      <c r="R75" s="4" t="s">
        <v>47</v>
      </c>
      <c r="S75" s="4">
        <v>33.42</v>
      </c>
      <c r="T75" s="4">
        <v>28.92</v>
      </c>
      <c r="U75" s="4">
        <v>28.51</v>
      </c>
      <c r="V75" s="10"/>
      <c r="W75" s="4"/>
      <c r="X75" s="4"/>
      <c r="Y75" s="4"/>
      <c r="Z75" s="4"/>
      <c r="AA75" s="4" t="s">
        <v>134</v>
      </c>
    </row>
    <row r="76" spans="1:29" s="16" customFormat="1">
      <c r="A76" s="4" t="s">
        <v>1916</v>
      </c>
      <c r="B76" s="4" t="s">
        <v>1916</v>
      </c>
      <c r="C76" t="s">
        <v>1919</v>
      </c>
      <c r="D76" s="4"/>
      <c r="E76" s="4"/>
      <c r="G76" s="4"/>
      <c r="H76" s="4" t="s">
        <v>1946</v>
      </c>
      <c r="I76" s="4"/>
      <c r="J76" s="4"/>
      <c r="K76" t="s">
        <v>45</v>
      </c>
      <c r="L76" s="4"/>
      <c r="M76" s="4"/>
      <c r="N76" s="4" t="s">
        <v>136</v>
      </c>
      <c r="O76" s="4"/>
      <c r="P76" s="4"/>
      <c r="Q76" s="5">
        <v>44378</v>
      </c>
      <c r="R76" s="4" t="s">
        <v>47</v>
      </c>
      <c r="S76" s="4">
        <v>38.61</v>
      </c>
      <c r="T76" s="4">
        <v>29.99</v>
      </c>
      <c r="U76" s="4">
        <v>30.35</v>
      </c>
      <c r="V76" s="4"/>
      <c r="W76" s="4"/>
      <c r="X76" s="4"/>
      <c r="Y76" s="4"/>
      <c r="Z76" s="4"/>
      <c r="AA76" s="4" t="s">
        <v>134</v>
      </c>
    </row>
    <row r="77" spans="1:29" s="16" customFormat="1">
      <c r="A77" s="4" t="s">
        <v>1916</v>
      </c>
      <c r="B77" s="4" t="s">
        <v>1916</v>
      </c>
      <c r="C77" t="s">
        <v>1919</v>
      </c>
      <c r="D77" s="4">
        <v>1</v>
      </c>
      <c r="E77" s="4" t="s">
        <v>42</v>
      </c>
      <c r="F77" s="5">
        <v>44551</v>
      </c>
      <c r="G77" s="4"/>
      <c r="H77" s="218" t="s">
        <v>1947</v>
      </c>
      <c r="I77" s="4" t="s">
        <v>1948</v>
      </c>
      <c r="J77" s="4"/>
      <c r="K77"/>
      <c r="L77" s="4"/>
      <c r="M77" s="4"/>
      <c r="N77" s="4"/>
      <c r="O77" s="4"/>
      <c r="P77" s="4"/>
      <c r="Q77" s="5">
        <v>44378</v>
      </c>
      <c r="R77" s="4">
        <v>34.549999999999997</v>
      </c>
      <c r="S77" s="4">
        <v>34.340000000000003</v>
      </c>
      <c r="T77" s="4">
        <v>28.12</v>
      </c>
      <c r="U77" s="4">
        <v>28.17</v>
      </c>
      <c r="V77" s="4"/>
      <c r="W77" s="4"/>
      <c r="X77" s="4"/>
      <c r="Y77" s="4"/>
      <c r="Z77" s="4"/>
      <c r="AA77" s="4" t="s">
        <v>1785</v>
      </c>
    </row>
    <row r="78" spans="1:29" s="16" customFormat="1">
      <c r="A78" s="4" t="s">
        <v>1916</v>
      </c>
      <c r="B78" s="4" t="s">
        <v>1916</v>
      </c>
      <c r="C78" t="s">
        <v>1919</v>
      </c>
      <c r="D78" s="4">
        <v>1</v>
      </c>
      <c r="E78" s="4" t="s">
        <v>42</v>
      </c>
      <c r="F78" s="5">
        <v>44551</v>
      </c>
      <c r="G78" s="4"/>
      <c r="H78" s="218" t="s">
        <v>1947</v>
      </c>
      <c r="I78" s="4" t="s">
        <v>1949</v>
      </c>
      <c r="J78" s="4"/>
      <c r="K78"/>
      <c r="L78" s="4"/>
      <c r="M78" s="4"/>
      <c r="N78" s="4"/>
      <c r="O78" s="4"/>
      <c r="P78" s="4"/>
      <c r="Q78" s="5">
        <v>44378</v>
      </c>
      <c r="R78" s="4">
        <v>34.35</v>
      </c>
      <c r="S78" s="4">
        <v>34.369999999999997</v>
      </c>
      <c r="T78" s="4">
        <v>28.73</v>
      </c>
      <c r="U78" s="4">
        <v>28.28</v>
      </c>
      <c r="V78" s="4"/>
      <c r="W78" s="4"/>
      <c r="X78" s="4"/>
      <c r="Y78" s="4"/>
      <c r="Z78" s="4"/>
      <c r="AA78" s="4" t="s">
        <v>1785</v>
      </c>
    </row>
    <row r="79" spans="1:29" s="16" customFormat="1">
      <c r="A79" s="4" t="s">
        <v>1916</v>
      </c>
      <c r="B79" s="4" t="s">
        <v>1916</v>
      </c>
      <c r="C79" t="s">
        <v>1919</v>
      </c>
      <c r="D79" s="4">
        <v>1</v>
      </c>
      <c r="E79" s="4" t="s">
        <v>42</v>
      </c>
      <c r="F79" s="5">
        <v>44551</v>
      </c>
      <c r="G79" s="4"/>
      <c r="H79" s="218" t="s">
        <v>1947</v>
      </c>
      <c r="I79" s="4" t="s">
        <v>1950</v>
      </c>
      <c r="J79" s="4"/>
      <c r="K79"/>
      <c r="L79" s="4"/>
      <c r="M79" s="4"/>
      <c r="N79" s="4"/>
      <c r="O79" s="4"/>
      <c r="P79" s="4"/>
      <c r="Q79" s="5">
        <v>44378</v>
      </c>
      <c r="R79" s="4">
        <v>33.61</v>
      </c>
      <c r="S79" s="4">
        <v>33.92</v>
      </c>
      <c r="T79" s="4">
        <v>28.28</v>
      </c>
      <c r="U79" s="4">
        <v>29.09</v>
      </c>
      <c r="V79" s="4"/>
      <c r="W79" s="4"/>
      <c r="X79" s="4"/>
      <c r="Y79" s="4"/>
      <c r="Z79" s="4"/>
      <c r="AA79" s="4" t="s">
        <v>1785</v>
      </c>
    </row>
    <row r="80" spans="1:29" s="16" customFormat="1">
      <c r="A80" s="4" t="s">
        <v>1916</v>
      </c>
      <c r="B80" s="4" t="s">
        <v>1916</v>
      </c>
      <c r="C80" t="s">
        <v>1919</v>
      </c>
      <c r="D80" s="4">
        <v>1</v>
      </c>
      <c r="E80" s="4" t="s">
        <v>42</v>
      </c>
      <c r="F80" s="5">
        <v>44551</v>
      </c>
      <c r="G80" s="4"/>
      <c r="H80" s="218" t="s">
        <v>1947</v>
      </c>
      <c r="I80" s="4" t="s">
        <v>1951</v>
      </c>
      <c r="J80" s="4"/>
      <c r="K80"/>
      <c r="L80" s="4"/>
      <c r="M80" s="4"/>
      <c r="N80" s="4"/>
      <c r="O80" s="4"/>
      <c r="P80" s="4"/>
      <c r="Q80" s="5">
        <v>44378</v>
      </c>
      <c r="R80" s="4">
        <v>35.119999999999997</v>
      </c>
      <c r="S80" s="4">
        <v>35.54</v>
      </c>
      <c r="T80" s="4">
        <v>27.87</v>
      </c>
      <c r="U80" s="4">
        <v>27.92</v>
      </c>
      <c r="V80" s="4"/>
      <c r="W80" s="4"/>
      <c r="X80" s="4"/>
      <c r="Y80" s="4"/>
      <c r="Z80" s="4"/>
      <c r="AA80" s="4" t="s">
        <v>1785</v>
      </c>
    </row>
    <row r="81" spans="1:27" s="16" customFormat="1">
      <c r="A81" s="4" t="s">
        <v>1058</v>
      </c>
      <c r="B81" s="4" t="s">
        <v>1912</v>
      </c>
      <c r="C81" t="s">
        <v>1919</v>
      </c>
      <c r="D81" s="4">
        <v>1</v>
      </c>
      <c r="E81" s="4" t="s">
        <v>42</v>
      </c>
      <c r="F81" s="5">
        <v>44376</v>
      </c>
      <c r="G81" s="4"/>
      <c r="H81" s="218" t="s">
        <v>1947</v>
      </c>
      <c r="I81" s="4" t="s">
        <v>1948</v>
      </c>
      <c r="J81" s="4"/>
      <c r="K81"/>
      <c r="L81" s="4"/>
      <c r="M81" s="4"/>
      <c r="N81" s="4"/>
      <c r="O81" s="4"/>
      <c r="P81" s="4"/>
      <c r="Q81" s="5">
        <v>44378</v>
      </c>
      <c r="R81" s="4">
        <v>35.54</v>
      </c>
      <c r="S81" s="4">
        <v>35.22</v>
      </c>
      <c r="T81" s="4">
        <v>27.32</v>
      </c>
      <c r="U81" s="4">
        <v>27.55</v>
      </c>
      <c r="V81" s="4"/>
      <c r="W81" s="4"/>
      <c r="X81" s="4"/>
      <c r="Y81" s="4"/>
      <c r="Z81" s="4"/>
      <c r="AA81" s="4" t="s">
        <v>1785</v>
      </c>
    </row>
    <row r="82" spans="1:27" s="16" customFormat="1">
      <c r="A82" s="4" t="s">
        <v>1058</v>
      </c>
      <c r="B82" s="4" t="s">
        <v>1912</v>
      </c>
      <c r="C82" t="s">
        <v>1919</v>
      </c>
      <c r="D82" s="4">
        <v>1</v>
      </c>
      <c r="E82" s="4" t="s">
        <v>42</v>
      </c>
      <c r="F82" s="5">
        <v>44376</v>
      </c>
      <c r="G82" s="4"/>
      <c r="H82" s="218" t="s">
        <v>1947</v>
      </c>
      <c r="I82" s="4" t="s">
        <v>1949</v>
      </c>
      <c r="J82" s="4"/>
      <c r="K82"/>
      <c r="L82" s="4"/>
      <c r="M82" s="4"/>
      <c r="N82" s="4"/>
      <c r="O82" s="4"/>
      <c r="P82" s="4"/>
      <c r="Q82" s="5">
        <v>44378</v>
      </c>
      <c r="R82" s="4">
        <v>36.979999999999997</v>
      </c>
      <c r="S82" s="4">
        <v>36.1</v>
      </c>
      <c r="T82" s="4">
        <v>27.65</v>
      </c>
      <c r="U82" s="4">
        <v>27.39</v>
      </c>
      <c r="V82" s="4"/>
      <c r="W82" s="4"/>
      <c r="X82" s="4"/>
      <c r="Y82" s="4"/>
      <c r="Z82" s="4"/>
      <c r="AA82" s="4" t="s">
        <v>1785</v>
      </c>
    </row>
    <row r="83" spans="1:27" s="16" customFormat="1">
      <c r="A83" s="4" t="s">
        <v>1058</v>
      </c>
      <c r="B83" s="4" t="s">
        <v>1912</v>
      </c>
      <c r="C83" t="s">
        <v>1919</v>
      </c>
      <c r="D83" s="4">
        <v>1</v>
      </c>
      <c r="E83" s="4" t="s">
        <v>42</v>
      </c>
      <c r="F83" s="5">
        <v>44376</v>
      </c>
      <c r="G83" s="4"/>
      <c r="H83" s="218" t="s">
        <v>1947</v>
      </c>
      <c r="I83" s="4" t="s">
        <v>1950</v>
      </c>
      <c r="J83" s="4"/>
      <c r="K83"/>
      <c r="L83" s="4"/>
      <c r="M83" s="4"/>
      <c r="N83" s="4"/>
      <c r="O83" s="4"/>
      <c r="P83" s="4"/>
      <c r="Q83" s="5">
        <v>44378</v>
      </c>
      <c r="R83" s="4">
        <v>35.46</v>
      </c>
      <c r="S83" s="4">
        <v>35.64</v>
      </c>
      <c r="T83" s="4">
        <v>25.7</v>
      </c>
      <c r="U83" s="4">
        <v>26.45</v>
      </c>
      <c r="V83" s="4"/>
      <c r="W83" s="4"/>
      <c r="X83" s="4"/>
      <c r="Y83" s="4"/>
      <c r="Z83" s="4"/>
      <c r="AA83" s="4" t="s">
        <v>1785</v>
      </c>
    </row>
    <row r="84" spans="1:27" s="16" customFormat="1">
      <c r="A84" s="4" t="s">
        <v>1058</v>
      </c>
      <c r="B84" s="4" t="s">
        <v>1912</v>
      </c>
      <c r="C84" t="s">
        <v>1919</v>
      </c>
      <c r="D84" s="4">
        <v>1</v>
      </c>
      <c r="E84" s="4" t="s">
        <v>42</v>
      </c>
      <c r="F84" s="5">
        <v>44376</v>
      </c>
      <c r="G84" s="4"/>
      <c r="H84" s="218" t="s">
        <v>1947</v>
      </c>
      <c r="I84" s="4" t="s">
        <v>1951</v>
      </c>
      <c r="J84" s="4"/>
      <c r="K84"/>
      <c r="L84" s="4"/>
      <c r="M84" s="4"/>
      <c r="N84" s="4"/>
      <c r="O84" s="4"/>
      <c r="P84" s="4"/>
      <c r="Q84" s="5">
        <v>44378</v>
      </c>
      <c r="R84" s="4">
        <v>36.35</v>
      </c>
      <c r="S84" s="4">
        <v>35.32</v>
      </c>
      <c r="T84" s="4">
        <v>25.83</v>
      </c>
      <c r="U84" s="4">
        <v>26.72</v>
      </c>
      <c r="V84" s="4"/>
      <c r="W84" s="4"/>
      <c r="X84" s="4"/>
      <c r="Y84" s="4"/>
      <c r="Z84" s="4"/>
      <c r="AA84" s="4" t="s">
        <v>1785</v>
      </c>
    </row>
    <row r="85" spans="1:27" s="16" customFormat="1">
      <c r="A85" s="4" t="s">
        <v>1916</v>
      </c>
      <c r="B85" s="4" t="s">
        <v>1916</v>
      </c>
      <c r="C85" t="s">
        <v>1919</v>
      </c>
      <c r="D85" s="4"/>
      <c r="E85" s="4"/>
      <c r="F85" s="4" t="s">
        <v>1952</v>
      </c>
      <c r="G85" s="4"/>
      <c r="H85" s="4" t="s">
        <v>1943</v>
      </c>
      <c r="I85" s="4"/>
      <c r="J85" s="4"/>
      <c r="K85" t="s">
        <v>45</v>
      </c>
      <c r="L85" s="4"/>
      <c r="M85" s="4"/>
      <c r="N85" s="4"/>
      <c r="O85" s="4"/>
      <c r="P85" s="4"/>
      <c r="Q85" s="5">
        <v>44385</v>
      </c>
      <c r="R85" s="4">
        <v>34.950000000000003</v>
      </c>
      <c r="S85" s="4">
        <v>37.06</v>
      </c>
      <c r="T85" s="4">
        <v>27.32</v>
      </c>
      <c r="U85" s="4">
        <v>27.09</v>
      </c>
      <c r="V85" s="4"/>
      <c r="W85" s="4"/>
      <c r="X85" s="4"/>
      <c r="Y85" s="4"/>
      <c r="AA85" s="4" t="s">
        <v>137</v>
      </c>
    </row>
    <row r="86" spans="1:27" s="16" customFormat="1">
      <c r="A86" s="4" t="s">
        <v>1916</v>
      </c>
      <c r="B86" s="4" t="s">
        <v>1916</v>
      </c>
      <c r="C86" t="s">
        <v>1919</v>
      </c>
      <c r="D86" s="4"/>
      <c r="E86" s="4" t="s">
        <v>42</v>
      </c>
      <c r="F86" s="4" t="s">
        <v>1952</v>
      </c>
      <c r="G86" s="4"/>
      <c r="H86" s="218" t="s">
        <v>1953</v>
      </c>
      <c r="I86" s="4"/>
      <c r="J86" s="4"/>
      <c r="K86" t="s">
        <v>45</v>
      </c>
      <c r="L86" s="4"/>
      <c r="M86" s="4"/>
      <c r="N86" s="4"/>
      <c r="O86" s="4"/>
      <c r="P86" s="4"/>
      <c r="Q86" s="5">
        <v>44385</v>
      </c>
      <c r="R86" s="4">
        <v>35.5</v>
      </c>
      <c r="S86" s="4">
        <v>35.97</v>
      </c>
      <c r="T86" s="4">
        <v>26.76</v>
      </c>
      <c r="U86" s="4">
        <v>26.81</v>
      </c>
      <c r="V86" s="4"/>
      <c r="W86" s="4"/>
      <c r="X86" s="4"/>
      <c r="Y86" s="4"/>
      <c r="AA86" s="4" t="s">
        <v>137</v>
      </c>
    </row>
    <row r="87" spans="1:27" s="16" customFormat="1">
      <c r="A87" s="4" t="s">
        <v>1916</v>
      </c>
      <c r="B87" s="4" t="s">
        <v>1916</v>
      </c>
      <c r="C87" t="s">
        <v>1919</v>
      </c>
      <c r="D87" s="4"/>
      <c r="E87" s="4" t="s">
        <v>42</v>
      </c>
      <c r="F87" s="4" t="s">
        <v>1952</v>
      </c>
      <c r="G87" s="4"/>
      <c r="H87" s="218" t="s">
        <v>1954</v>
      </c>
      <c r="I87" s="4"/>
      <c r="J87" s="4"/>
      <c r="K87" t="s">
        <v>45</v>
      </c>
      <c r="L87" s="4"/>
      <c r="M87" s="4"/>
      <c r="N87" s="4"/>
      <c r="O87" s="4"/>
      <c r="P87" s="4"/>
      <c r="Q87" s="5">
        <v>44385</v>
      </c>
      <c r="R87" s="4">
        <v>35.090000000000003</v>
      </c>
      <c r="S87" s="4">
        <v>37.409999999999997</v>
      </c>
      <c r="T87" s="4">
        <v>27.45</v>
      </c>
      <c r="U87" s="4">
        <v>27.88</v>
      </c>
      <c r="V87" s="4"/>
      <c r="W87" s="4"/>
      <c r="X87" s="4"/>
      <c r="Y87" s="4"/>
      <c r="AA87" s="4" t="s">
        <v>137</v>
      </c>
    </row>
    <row r="88" spans="1:27" s="16" customFormat="1">
      <c r="A88" s="4" t="s">
        <v>1916</v>
      </c>
      <c r="B88" s="4" t="s">
        <v>1916</v>
      </c>
      <c r="C88" t="s">
        <v>1919</v>
      </c>
      <c r="D88" s="4"/>
      <c r="E88" s="4" t="s">
        <v>42</v>
      </c>
      <c r="F88" s="4" t="s">
        <v>1952</v>
      </c>
      <c r="G88" s="4"/>
      <c r="H88" s="218" t="s">
        <v>1955</v>
      </c>
      <c r="I88" s="4"/>
      <c r="J88" s="4"/>
      <c r="K88" t="s">
        <v>45</v>
      </c>
      <c r="L88" s="4"/>
      <c r="M88" s="4"/>
      <c r="N88" s="4"/>
      <c r="O88" s="4"/>
      <c r="P88" s="4"/>
      <c r="Q88" s="5">
        <v>44385</v>
      </c>
      <c r="R88" s="4">
        <v>36.200000000000003</v>
      </c>
      <c r="S88" s="4">
        <v>34.89</v>
      </c>
      <c r="T88" s="4">
        <v>27.47</v>
      </c>
      <c r="U88" s="4">
        <v>27.61</v>
      </c>
      <c r="V88" s="4"/>
      <c r="W88" s="4"/>
      <c r="X88" s="4"/>
      <c r="Y88" s="4"/>
      <c r="AA88" s="4" t="s">
        <v>137</v>
      </c>
    </row>
    <row r="89" spans="1:27" s="16" customFormat="1">
      <c r="A89" s="4" t="s">
        <v>1916</v>
      </c>
      <c r="B89" s="4" t="s">
        <v>1916</v>
      </c>
      <c r="C89" t="s">
        <v>1919</v>
      </c>
      <c r="D89" s="4"/>
      <c r="E89" s="4" t="s">
        <v>42</v>
      </c>
      <c r="F89" s="4" t="s">
        <v>1952</v>
      </c>
      <c r="G89" s="4"/>
      <c r="H89" s="218" t="s">
        <v>1956</v>
      </c>
      <c r="I89" s="4"/>
      <c r="J89" s="4"/>
      <c r="K89" t="s">
        <v>45</v>
      </c>
      <c r="L89" s="4"/>
      <c r="M89" s="4"/>
      <c r="N89" s="4"/>
      <c r="O89" s="4"/>
      <c r="P89" s="4"/>
      <c r="Q89" s="5">
        <v>44385</v>
      </c>
      <c r="R89" s="4">
        <v>32.549999999999997</v>
      </c>
      <c r="S89" s="4">
        <v>32.06</v>
      </c>
      <c r="T89" s="4">
        <v>27.71</v>
      </c>
      <c r="U89" s="4">
        <v>27.91</v>
      </c>
      <c r="V89" s="4"/>
      <c r="W89" s="4"/>
      <c r="X89" s="4"/>
      <c r="Y89" s="4"/>
      <c r="AA89" s="4" t="s">
        <v>137</v>
      </c>
    </row>
    <row r="90" spans="1:27" s="16" customFormat="1">
      <c r="A90" s="4" t="s">
        <v>1916</v>
      </c>
      <c r="B90" s="4" t="s">
        <v>1916</v>
      </c>
      <c r="C90" t="s">
        <v>1919</v>
      </c>
      <c r="D90" s="4"/>
      <c r="E90" s="4" t="s">
        <v>42</v>
      </c>
      <c r="F90" s="4" t="s">
        <v>1952</v>
      </c>
      <c r="G90" s="4"/>
      <c r="H90" s="218" t="s">
        <v>1957</v>
      </c>
      <c r="I90" s="4"/>
      <c r="J90" s="4"/>
      <c r="K90" t="s">
        <v>45</v>
      </c>
      <c r="L90" s="4"/>
      <c r="M90" s="4"/>
      <c r="N90" s="4"/>
      <c r="O90" s="4"/>
      <c r="P90" s="4"/>
      <c r="Q90" s="5">
        <v>44385</v>
      </c>
      <c r="R90" s="4">
        <v>32.24</v>
      </c>
      <c r="S90" s="4">
        <v>31.73</v>
      </c>
      <c r="T90" s="4">
        <v>28.43</v>
      </c>
      <c r="U90" s="4">
        <v>28.97</v>
      </c>
      <c r="V90" s="4"/>
      <c r="W90" s="4"/>
      <c r="X90" s="4"/>
      <c r="Y90" s="4"/>
      <c r="AA90" s="4" t="s">
        <v>137</v>
      </c>
    </row>
    <row r="91" spans="1:27" s="16" customFormat="1">
      <c r="A91" s="4" t="s">
        <v>1916</v>
      </c>
      <c r="B91" s="4" t="s">
        <v>1916</v>
      </c>
      <c r="C91" t="s">
        <v>1919</v>
      </c>
      <c r="D91" s="4"/>
      <c r="E91" s="4" t="s">
        <v>42</v>
      </c>
      <c r="F91" s="4" t="s">
        <v>1952</v>
      </c>
      <c r="G91" s="4"/>
      <c r="H91" s="218" t="s">
        <v>1958</v>
      </c>
      <c r="I91" s="4"/>
      <c r="J91" s="4"/>
      <c r="K91" t="s">
        <v>45</v>
      </c>
      <c r="L91" s="4"/>
      <c r="M91" s="4"/>
      <c r="N91" s="4"/>
      <c r="O91" s="4"/>
      <c r="P91" s="4"/>
      <c r="Q91" s="5">
        <v>44385</v>
      </c>
      <c r="R91" s="4">
        <v>36.270000000000003</v>
      </c>
      <c r="S91" s="4">
        <v>36.25</v>
      </c>
      <c r="T91" s="4">
        <v>26.01</v>
      </c>
      <c r="U91" s="4">
        <v>28.18</v>
      </c>
      <c r="V91" s="4"/>
      <c r="W91" s="4"/>
      <c r="X91" s="4"/>
      <c r="Y91" s="4"/>
      <c r="AA91" s="4" t="s">
        <v>137</v>
      </c>
    </row>
    <row r="92" spans="1:27" s="16" customFormat="1">
      <c r="A92" s="4" t="s">
        <v>1916</v>
      </c>
      <c r="B92" s="4" t="s">
        <v>1916</v>
      </c>
      <c r="C92" t="s">
        <v>1919</v>
      </c>
      <c r="D92" s="4"/>
      <c r="E92" s="4" t="s">
        <v>42</v>
      </c>
      <c r="F92" s="4" t="s">
        <v>1952</v>
      </c>
      <c r="G92" s="4"/>
      <c r="H92" s="218" t="s">
        <v>1959</v>
      </c>
      <c r="I92" s="4"/>
      <c r="J92" s="4"/>
      <c r="K92" t="s">
        <v>45</v>
      </c>
      <c r="L92" s="4"/>
      <c r="M92" s="4"/>
      <c r="N92" s="4"/>
      <c r="O92" s="4"/>
      <c r="P92" s="4"/>
      <c r="Q92" s="5">
        <v>44385</v>
      </c>
      <c r="R92" s="4">
        <v>34.42</v>
      </c>
      <c r="S92" s="4">
        <v>33.78</v>
      </c>
      <c r="T92" s="4">
        <v>26.77</v>
      </c>
      <c r="U92" s="4">
        <v>26.76</v>
      </c>
      <c r="V92" s="4"/>
      <c r="W92" s="4"/>
      <c r="X92" s="4"/>
      <c r="Y92" s="4"/>
      <c r="AA92" s="4" t="s">
        <v>137</v>
      </c>
    </row>
    <row r="93" spans="1:27" s="16" customFormat="1">
      <c r="A93" s="10" t="s">
        <v>1058</v>
      </c>
      <c r="B93" t="s">
        <v>1912</v>
      </c>
      <c r="C93" t="s">
        <v>1913</v>
      </c>
      <c r="D93" s="4"/>
      <c r="E93" s="4"/>
      <c r="F93" s="5">
        <v>44376</v>
      </c>
      <c r="G93" s="4"/>
      <c r="H93" s="4" t="s">
        <v>1943</v>
      </c>
      <c r="I93" s="4"/>
      <c r="J93" s="4"/>
      <c r="K93" t="s">
        <v>45</v>
      </c>
      <c r="L93" s="4"/>
      <c r="M93" s="4"/>
      <c r="N93" s="4"/>
      <c r="O93" s="4"/>
      <c r="P93" s="4"/>
      <c r="Q93" s="5">
        <v>44385</v>
      </c>
      <c r="R93" s="4">
        <v>35.83</v>
      </c>
      <c r="S93" s="4">
        <v>35.39</v>
      </c>
      <c r="T93" s="4">
        <v>26.44</v>
      </c>
      <c r="U93" s="4">
        <v>26.43</v>
      </c>
      <c r="V93" s="4"/>
      <c r="W93" s="4"/>
      <c r="X93" s="4"/>
      <c r="Y93" s="4"/>
      <c r="AA93" s="4" t="s">
        <v>137</v>
      </c>
    </row>
    <row r="94" spans="1:27" s="16" customFormat="1">
      <c r="A94" s="10" t="s">
        <v>1058</v>
      </c>
      <c r="B94" t="s">
        <v>1912</v>
      </c>
      <c r="C94" t="s">
        <v>1913</v>
      </c>
      <c r="D94" s="4"/>
      <c r="E94" s="4" t="s">
        <v>42</v>
      </c>
      <c r="F94" s="5">
        <v>44376</v>
      </c>
      <c r="G94" s="4"/>
      <c r="H94" s="218" t="s">
        <v>1953</v>
      </c>
      <c r="I94" s="4"/>
      <c r="J94" s="4"/>
      <c r="K94" t="s">
        <v>45</v>
      </c>
      <c r="L94" s="4"/>
      <c r="M94" s="4"/>
      <c r="N94" s="4"/>
      <c r="O94" s="4"/>
      <c r="P94" s="4"/>
      <c r="Q94" s="5">
        <v>44385</v>
      </c>
      <c r="R94" s="4">
        <v>35.33</v>
      </c>
      <c r="S94" s="4">
        <v>36.14</v>
      </c>
      <c r="T94" s="4">
        <v>26.56</v>
      </c>
      <c r="U94" s="4">
        <v>26.93</v>
      </c>
      <c r="V94" s="4"/>
      <c r="W94" s="4"/>
      <c r="X94" s="4"/>
      <c r="Y94" s="4"/>
      <c r="AA94" s="4" t="s">
        <v>137</v>
      </c>
    </row>
    <row r="95" spans="1:27" s="16" customFormat="1">
      <c r="A95" s="10" t="s">
        <v>1058</v>
      </c>
      <c r="B95" t="s">
        <v>1912</v>
      </c>
      <c r="C95" t="s">
        <v>1913</v>
      </c>
      <c r="D95" s="4"/>
      <c r="E95" s="4" t="s">
        <v>42</v>
      </c>
      <c r="F95" s="5">
        <v>44376</v>
      </c>
      <c r="G95" s="4"/>
      <c r="H95" s="218" t="s">
        <v>1954</v>
      </c>
      <c r="I95" s="4"/>
      <c r="J95" s="4"/>
      <c r="K95" t="s">
        <v>45</v>
      </c>
      <c r="L95" s="4"/>
      <c r="M95" s="4"/>
      <c r="N95" s="4"/>
      <c r="O95" s="4"/>
      <c r="P95" s="4"/>
      <c r="Q95" s="5">
        <v>44385</v>
      </c>
      <c r="R95" s="4">
        <v>36.1</v>
      </c>
      <c r="S95" s="4">
        <v>35.49</v>
      </c>
      <c r="T95" s="4">
        <v>26.87</v>
      </c>
      <c r="U95" s="4">
        <v>26.89</v>
      </c>
      <c r="V95" s="4"/>
      <c r="W95" s="4"/>
      <c r="X95" s="4"/>
      <c r="Y95" s="4"/>
      <c r="AA95" s="4" t="s">
        <v>137</v>
      </c>
    </row>
    <row r="96" spans="1:27" s="16" customFormat="1">
      <c r="A96" s="10" t="s">
        <v>1058</v>
      </c>
      <c r="B96" t="s">
        <v>1912</v>
      </c>
      <c r="C96" t="s">
        <v>1913</v>
      </c>
      <c r="D96" s="4"/>
      <c r="E96" s="4" t="s">
        <v>42</v>
      </c>
      <c r="F96" s="5">
        <v>44376</v>
      </c>
      <c r="G96" s="4"/>
      <c r="H96" s="218" t="s">
        <v>1955</v>
      </c>
      <c r="I96" s="4"/>
      <c r="J96" s="4"/>
      <c r="K96" t="s">
        <v>45</v>
      </c>
      <c r="L96" s="4"/>
      <c r="M96" s="4"/>
      <c r="N96" s="4"/>
      <c r="O96" s="4"/>
      <c r="P96" s="4"/>
      <c r="Q96" s="5">
        <v>44385</v>
      </c>
      <c r="R96" s="4">
        <v>35.25</v>
      </c>
      <c r="S96" s="4">
        <v>35.380000000000003</v>
      </c>
      <c r="T96" s="4">
        <v>29.73</v>
      </c>
      <c r="U96" s="4">
        <v>29.46</v>
      </c>
      <c r="V96" s="4"/>
      <c r="W96" s="4"/>
      <c r="X96" s="4"/>
      <c r="Y96" s="4"/>
      <c r="AA96" s="4" t="s">
        <v>137</v>
      </c>
    </row>
    <row r="97" spans="1:33" s="16" customFormat="1">
      <c r="A97" s="10" t="s">
        <v>1058</v>
      </c>
      <c r="B97" t="s">
        <v>1912</v>
      </c>
      <c r="C97" t="s">
        <v>1913</v>
      </c>
      <c r="D97" s="43"/>
      <c r="E97" s="4" t="s">
        <v>42</v>
      </c>
      <c r="F97" s="5">
        <v>44376</v>
      </c>
      <c r="G97" s="5"/>
      <c r="H97" s="218" t="s">
        <v>1956</v>
      </c>
      <c r="I97" s="4"/>
      <c r="J97" s="4"/>
      <c r="K97" t="s">
        <v>45</v>
      </c>
      <c r="L97" s="4"/>
      <c r="M97" s="4"/>
      <c r="N97" s="4"/>
      <c r="O97" s="4"/>
      <c r="P97" s="4"/>
      <c r="Q97" s="5">
        <v>44385</v>
      </c>
      <c r="R97" s="6">
        <v>35.75</v>
      </c>
      <c r="S97" s="6">
        <v>35.21</v>
      </c>
      <c r="T97" s="6">
        <v>28.43</v>
      </c>
      <c r="U97" s="6">
        <v>28.53</v>
      </c>
      <c r="V97" s="64"/>
      <c r="W97" s="64"/>
      <c r="X97" s="37"/>
      <c r="Y97" s="4"/>
      <c r="Z97" s="4"/>
      <c r="AA97" s="4" t="s">
        <v>137</v>
      </c>
      <c r="AB97" s="4"/>
    </row>
    <row r="98" spans="1:33" s="16" customFormat="1">
      <c r="A98" s="10" t="s">
        <v>1058</v>
      </c>
      <c r="B98" t="s">
        <v>1912</v>
      </c>
      <c r="C98" t="s">
        <v>1913</v>
      </c>
      <c r="D98" s="43"/>
      <c r="E98" s="4" t="s">
        <v>42</v>
      </c>
      <c r="F98" s="5">
        <v>44376</v>
      </c>
      <c r="G98" s="5"/>
      <c r="H98" s="218" t="s">
        <v>1957</v>
      </c>
      <c r="I98" s="4"/>
      <c r="J98" s="4"/>
      <c r="K98" t="s">
        <v>45</v>
      </c>
      <c r="L98" s="4"/>
      <c r="M98" s="4"/>
      <c r="N98" s="4"/>
      <c r="O98" s="4"/>
      <c r="P98" s="4"/>
      <c r="Q98" s="5">
        <v>44385</v>
      </c>
      <c r="R98" s="6">
        <v>35.5</v>
      </c>
      <c r="S98" s="6">
        <v>36.36</v>
      </c>
      <c r="T98" s="6">
        <v>26.24</v>
      </c>
      <c r="U98" s="6">
        <v>26.36</v>
      </c>
      <c r="V98" s="10"/>
      <c r="W98" s="4"/>
      <c r="X98" s="37"/>
      <c r="Y98" s="4"/>
      <c r="Z98" s="4"/>
      <c r="AA98" s="4" t="s">
        <v>137</v>
      </c>
      <c r="AB98" s="4"/>
    </row>
    <row r="99" spans="1:33" s="16" customFormat="1">
      <c r="A99" s="10" t="s">
        <v>1058</v>
      </c>
      <c r="B99" t="s">
        <v>1912</v>
      </c>
      <c r="C99" t="s">
        <v>1913</v>
      </c>
      <c r="D99" s="43"/>
      <c r="E99" s="4" t="s">
        <v>42</v>
      </c>
      <c r="F99" s="5">
        <v>44376</v>
      </c>
      <c r="G99" s="5"/>
      <c r="H99" s="218" t="s">
        <v>1958</v>
      </c>
      <c r="I99" s="4"/>
      <c r="J99" s="4"/>
      <c r="K99" t="s">
        <v>45</v>
      </c>
      <c r="L99" s="4"/>
      <c r="M99" s="4"/>
      <c r="N99" s="4"/>
      <c r="O99" s="4"/>
      <c r="P99" s="4"/>
      <c r="Q99" s="5">
        <v>44385</v>
      </c>
      <c r="R99" s="6">
        <v>34.5</v>
      </c>
      <c r="S99" s="6" t="s">
        <v>47</v>
      </c>
      <c r="T99" s="6">
        <v>26.8</v>
      </c>
      <c r="U99" s="6">
        <v>26.81</v>
      </c>
      <c r="V99" s="10" t="s">
        <v>1960</v>
      </c>
      <c r="W99" s="4"/>
      <c r="X99" s="37"/>
      <c r="Y99" s="4"/>
      <c r="Z99" s="4"/>
      <c r="AA99" s="4" t="s">
        <v>137</v>
      </c>
      <c r="AB99" s="4"/>
    </row>
    <row r="100" spans="1:33" s="16" customFormat="1">
      <c r="A100" s="10" t="s">
        <v>1058</v>
      </c>
      <c r="B100" t="s">
        <v>1912</v>
      </c>
      <c r="C100" t="s">
        <v>1913</v>
      </c>
      <c r="D100" s="43"/>
      <c r="E100" s="4" t="s">
        <v>42</v>
      </c>
      <c r="F100" s="5">
        <v>44376</v>
      </c>
      <c r="G100" s="5"/>
      <c r="H100" s="218" t="s">
        <v>1959</v>
      </c>
      <c r="I100" s="4"/>
      <c r="J100" s="4"/>
      <c r="K100" t="s">
        <v>45</v>
      </c>
      <c r="L100" s="4"/>
      <c r="M100" s="4"/>
      <c r="N100" s="4"/>
      <c r="O100" s="4"/>
      <c r="P100" s="4"/>
      <c r="Q100" s="5">
        <v>44385</v>
      </c>
      <c r="R100" s="6">
        <v>35.47</v>
      </c>
      <c r="S100" s="6">
        <v>35.979999999999997</v>
      </c>
      <c r="T100" s="6">
        <v>26.83</v>
      </c>
      <c r="U100" s="6">
        <v>27.04</v>
      </c>
      <c r="V100" s="10"/>
      <c r="W100" s="4"/>
      <c r="X100" s="37"/>
      <c r="Y100" s="4"/>
      <c r="Z100" s="4"/>
      <c r="AA100" s="4" t="s">
        <v>137</v>
      </c>
      <c r="AB100" s="4"/>
    </row>
    <row r="101" spans="1:33" s="16" customFormat="1">
      <c r="A101" s="10" t="s">
        <v>1058</v>
      </c>
      <c r="B101" t="s">
        <v>1912</v>
      </c>
      <c r="C101" t="s">
        <v>1913</v>
      </c>
      <c r="D101" s="43"/>
      <c r="E101" s="4" t="s">
        <v>42</v>
      </c>
      <c r="F101" s="5">
        <v>44376</v>
      </c>
      <c r="G101" s="5"/>
      <c r="H101" s="218" t="s">
        <v>1953</v>
      </c>
      <c r="I101" s="4"/>
      <c r="J101" s="4"/>
      <c r="K101" t="s">
        <v>45</v>
      </c>
      <c r="L101" s="4"/>
      <c r="M101" s="4"/>
      <c r="N101" s="4"/>
      <c r="O101" s="4"/>
      <c r="P101" s="4"/>
      <c r="Q101" s="5">
        <v>44386</v>
      </c>
      <c r="R101" s="6">
        <v>34.090000000000003</v>
      </c>
      <c r="S101" s="6">
        <v>33.04</v>
      </c>
      <c r="T101" s="6">
        <v>27.56</v>
      </c>
      <c r="U101" s="6">
        <v>28.33</v>
      </c>
      <c r="V101" s="10"/>
      <c r="W101" s="4"/>
      <c r="X101" s="37"/>
      <c r="Y101" s="4"/>
      <c r="AA101" s="4" t="s">
        <v>140</v>
      </c>
      <c r="AB101" s="4"/>
    </row>
    <row r="102" spans="1:33" s="16" customFormat="1">
      <c r="A102" s="10" t="s">
        <v>1058</v>
      </c>
      <c r="B102" t="s">
        <v>1912</v>
      </c>
      <c r="C102" t="s">
        <v>1913</v>
      </c>
      <c r="D102" s="43"/>
      <c r="E102" s="4"/>
      <c r="F102" s="5">
        <v>44376</v>
      </c>
      <c r="G102" s="5"/>
      <c r="H102" s="4" t="s">
        <v>1961</v>
      </c>
      <c r="I102" s="4"/>
      <c r="J102" s="4"/>
      <c r="K102" t="s">
        <v>45</v>
      </c>
      <c r="L102" s="4"/>
      <c r="M102" s="4"/>
      <c r="N102" s="4"/>
      <c r="O102" s="4"/>
      <c r="P102" s="4"/>
      <c r="Q102" s="5">
        <v>44386</v>
      </c>
      <c r="R102" s="6">
        <v>37.01</v>
      </c>
      <c r="S102" s="6">
        <v>37.11</v>
      </c>
      <c r="T102" s="6">
        <v>29.63</v>
      </c>
      <c r="U102" s="6">
        <v>30.08</v>
      </c>
      <c r="V102" s="10"/>
      <c r="W102" s="4"/>
      <c r="X102" s="37"/>
      <c r="Y102" s="4"/>
      <c r="AA102" s="4" t="s">
        <v>140</v>
      </c>
      <c r="AB102" s="4"/>
    </row>
    <row r="103" spans="1:33" s="16" customFormat="1">
      <c r="A103" s="10" t="s">
        <v>1058</v>
      </c>
      <c r="B103" t="s">
        <v>1912</v>
      </c>
      <c r="C103" t="s">
        <v>1913</v>
      </c>
      <c r="D103" s="43"/>
      <c r="E103" s="4" t="s">
        <v>42</v>
      </c>
      <c r="F103" s="5">
        <v>44376</v>
      </c>
      <c r="G103" s="5"/>
      <c r="H103" s="218" t="s">
        <v>1954</v>
      </c>
      <c r="I103" s="4"/>
      <c r="J103" s="4"/>
      <c r="K103" t="s">
        <v>45</v>
      </c>
      <c r="L103" s="4"/>
      <c r="M103" s="4"/>
      <c r="N103" s="4"/>
      <c r="O103" s="4"/>
      <c r="P103" s="4"/>
      <c r="Q103" s="5">
        <v>44386</v>
      </c>
      <c r="R103" s="6">
        <v>33.380000000000003</v>
      </c>
      <c r="S103" s="6">
        <v>34.01</v>
      </c>
      <c r="T103" s="6">
        <v>25.86</v>
      </c>
      <c r="U103" s="6">
        <v>29.35</v>
      </c>
      <c r="V103" s="10"/>
      <c r="W103" s="4"/>
      <c r="X103" s="37"/>
      <c r="Y103" s="4"/>
      <c r="Z103" s="4"/>
      <c r="AA103" s="4" t="s">
        <v>140</v>
      </c>
      <c r="AB103" s="4"/>
    </row>
    <row r="104" spans="1:33" s="16" customFormat="1">
      <c r="A104" s="10" t="s">
        <v>1058</v>
      </c>
      <c r="B104" t="s">
        <v>1912</v>
      </c>
      <c r="C104" t="s">
        <v>1913</v>
      </c>
      <c r="D104" s="4"/>
      <c r="E104" s="4" t="s">
        <v>42</v>
      </c>
      <c r="F104" s="5">
        <v>44376</v>
      </c>
      <c r="G104" s="4"/>
      <c r="H104" s="218" t="s">
        <v>1958</v>
      </c>
      <c r="I104" s="4"/>
      <c r="J104" s="4"/>
      <c r="K104" t="s">
        <v>45</v>
      </c>
      <c r="L104" s="4"/>
      <c r="M104" s="4"/>
      <c r="N104" s="4"/>
      <c r="O104" s="4"/>
      <c r="P104" s="4"/>
      <c r="Q104" s="5">
        <v>44386</v>
      </c>
      <c r="R104" s="4">
        <v>33.590000000000003</v>
      </c>
      <c r="S104" s="4">
        <v>33.47</v>
      </c>
      <c r="T104" s="4">
        <v>25.47</v>
      </c>
      <c r="U104" s="4">
        <v>28.09</v>
      </c>
      <c r="V104" s="4"/>
      <c r="W104" s="4"/>
      <c r="X104" s="4"/>
      <c r="Y104" s="4"/>
      <c r="AA104" s="4" t="s">
        <v>140</v>
      </c>
    </row>
    <row r="105" spans="1:33" s="16" customFormat="1">
      <c r="A105" s="10" t="s">
        <v>1058</v>
      </c>
      <c r="B105" t="s">
        <v>1912</v>
      </c>
      <c r="C105" t="s">
        <v>1913</v>
      </c>
      <c r="D105" s="4"/>
      <c r="E105" s="4" t="s">
        <v>42</v>
      </c>
      <c r="F105" s="5">
        <v>44376</v>
      </c>
      <c r="G105" s="4"/>
      <c r="H105" s="218" t="s">
        <v>1959</v>
      </c>
      <c r="I105" s="4"/>
      <c r="J105" s="4"/>
      <c r="K105" t="s">
        <v>45</v>
      </c>
      <c r="L105" s="4"/>
      <c r="M105" s="4"/>
      <c r="N105" s="4"/>
      <c r="O105" s="4"/>
      <c r="P105" s="4"/>
      <c r="Q105" s="5">
        <v>44386</v>
      </c>
      <c r="R105" s="4">
        <v>34.47</v>
      </c>
      <c r="S105" s="4">
        <v>33.49</v>
      </c>
      <c r="T105" s="4">
        <v>28.39</v>
      </c>
      <c r="U105" s="4">
        <v>28.11</v>
      </c>
      <c r="V105" s="4"/>
      <c r="W105" s="4"/>
      <c r="X105" s="4"/>
      <c r="Y105" s="4"/>
      <c r="AA105" s="4" t="s">
        <v>140</v>
      </c>
    </row>
    <row r="106" spans="1:33" s="16" customFormat="1">
      <c r="A106" s="10" t="s">
        <v>1058</v>
      </c>
      <c r="B106" t="s">
        <v>1912</v>
      </c>
      <c r="C106" t="s">
        <v>1913</v>
      </c>
      <c r="D106" s="4"/>
      <c r="E106" s="4"/>
      <c r="F106" s="5">
        <v>44384</v>
      </c>
      <c r="G106" s="4"/>
      <c r="H106" s="4" t="s">
        <v>1958</v>
      </c>
      <c r="I106" s="4"/>
      <c r="J106" s="4"/>
      <c r="K106" t="s">
        <v>45</v>
      </c>
      <c r="L106" s="4"/>
      <c r="M106" s="4"/>
      <c r="N106" s="4"/>
      <c r="O106" s="4"/>
      <c r="P106" s="4"/>
      <c r="Q106" s="5">
        <v>44386</v>
      </c>
      <c r="R106" s="4">
        <v>35.78</v>
      </c>
      <c r="S106" s="4">
        <v>34.83</v>
      </c>
      <c r="T106" s="4">
        <v>27.88</v>
      </c>
      <c r="U106" s="4">
        <v>28.77</v>
      </c>
      <c r="V106" s="4" t="s">
        <v>1962</v>
      </c>
      <c r="W106" s="4"/>
      <c r="X106" s="4"/>
      <c r="Y106" s="4"/>
      <c r="AA106" s="4" t="s">
        <v>140</v>
      </c>
    </row>
    <row r="107" spans="1:33" s="16" customFormat="1">
      <c r="A107" s="4" t="s">
        <v>1916</v>
      </c>
      <c r="B107" s="4" t="s">
        <v>1916</v>
      </c>
      <c r="C107" t="s">
        <v>1919</v>
      </c>
      <c r="D107" s="4"/>
      <c r="E107" s="4" t="s">
        <v>42</v>
      </c>
      <c r="F107" s="5">
        <v>44376</v>
      </c>
      <c r="G107" s="4"/>
      <c r="H107" s="218" t="s">
        <v>1953</v>
      </c>
      <c r="I107" s="4"/>
      <c r="J107" s="4"/>
      <c r="K107" t="s">
        <v>45</v>
      </c>
      <c r="L107" s="4"/>
      <c r="M107" s="4"/>
      <c r="N107" s="4"/>
      <c r="O107" s="4"/>
      <c r="P107" s="4"/>
      <c r="Q107" s="5">
        <v>44386</v>
      </c>
      <c r="R107" s="4">
        <v>34.33</v>
      </c>
      <c r="S107" s="4">
        <v>34.020000000000003</v>
      </c>
      <c r="T107" s="4">
        <v>26.75</v>
      </c>
      <c r="U107" s="4">
        <v>25.8</v>
      </c>
      <c r="V107" s="4"/>
      <c r="W107" s="4"/>
      <c r="X107" s="4"/>
      <c r="Y107" s="4"/>
      <c r="AA107" s="4" t="s">
        <v>140</v>
      </c>
    </row>
    <row r="108" spans="1:33" s="16" customFormat="1">
      <c r="A108" s="4" t="s">
        <v>1916</v>
      </c>
      <c r="B108" s="4" t="s">
        <v>1916</v>
      </c>
      <c r="C108" t="s">
        <v>1919</v>
      </c>
      <c r="D108" s="4"/>
      <c r="E108" s="4"/>
      <c r="F108" s="5">
        <v>44376</v>
      </c>
      <c r="H108" s="4" t="s">
        <v>1961</v>
      </c>
      <c r="I108" s="4"/>
      <c r="J108" s="4"/>
      <c r="K108" t="s">
        <v>45</v>
      </c>
      <c r="L108" s="4"/>
      <c r="M108" s="4"/>
      <c r="N108" s="4"/>
      <c r="O108" s="4"/>
      <c r="P108" s="4"/>
      <c r="Q108" s="5">
        <v>44386</v>
      </c>
      <c r="R108" s="4" t="s">
        <v>47</v>
      </c>
      <c r="S108" s="4">
        <v>36.04</v>
      </c>
      <c r="T108" s="4">
        <v>28.52</v>
      </c>
      <c r="U108" s="4">
        <v>28.29</v>
      </c>
      <c r="V108" s="4"/>
      <c r="W108" s="4"/>
      <c r="X108" s="4"/>
      <c r="Y108" s="4"/>
      <c r="AA108" s="4" t="s">
        <v>140</v>
      </c>
    </row>
    <row r="109" spans="1:33" s="16" customFormat="1">
      <c r="A109" s="4" t="s">
        <v>1916</v>
      </c>
      <c r="B109" s="4" t="s">
        <v>1916</v>
      </c>
      <c r="C109" t="s">
        <v>1919</v>
      </c>
      <c r="D109" s="4"/>
      <c r="E109" s="4" t="s">
        <v>42</v>
      </c>
      <c r="F109" s="5">
        <v>44376</v>
      </c>
      <c r="G109" s="4"/>
      <c r="H109" s="218" t="s">
        <v>1954</v>
      </c>
      <c r="I109" s="4"/>
      <c r="J109" s="4"/>
      <c r="K109" t="s">
        <v>45</v>
      </c>
      <c r="L109" s="4"/>
      <c r="M109" s="4"/>
      <c r="N109" s="4"/>
      <c r="O109" s="4"/>
      <c r="P109" s="4"/>
      <c r="Q109" s="5">
        <v>44386</v>
      </c>
      <c r="R109" s="4">
        <v>35.46</v>
      </c>
      <c r="S109" s="4">
        <v>34.53</v>
      </c>
      <c r="T109" s="4">
        <v>26.06</v>
      </c>
      <c r="U109" s="4">
        <v>27.73</v>
      </c>
      <c r="V109" s="4"/>
      <c r="W109" s="4"/>
      <c r="X109" s="4"/>
      <c r="Y109" s="4"/>
      <c r="AA109" s="4" t="s">
        <v>140</v>
      </c>
    </row>
    <row r="110" spans="1:33" s="16" customFormat="1">
      <c r="A110" s="4" t="s">
        <v>1916</v>
      </c>
      <c r="B110" s="4" t="s">
        <v>1916</v>
      </c>
      <c r="C110" t="s">
        <v>1919</v>
      </c>
      <c r="D110" s="4"/>
      <c r="E110" s="4" t="s">
        <v>42</v>
      </c>
      <c r="F110" s="5">
        <v>44376</v>
      </c>
      <c r="H110" s="218" t="s">
        <v>1958</v>
      </c>
      <c r="I110" s="4"/>
      <c r="J110" s="4"/>
      <c r="K110" t="s">
        <v>45</v>
      </c>
      <c r="L110" s="4"/>
      <c r="M110" s="4"/>
      <c r="N110" s="4"/>
      <c r="O110" s="4"/>
      <c r="P110" s="4"/>
      <c r="Q110" s="5">
        <v>44386</v>
      </c>
      <c r="R110" s="4">
        <v>34.340000000000003</v>
      </c>
      <c r="S110" s="4">
        <v>33.57</v>
      </c>
      <c r="T110" s="4">
        <v>27.72</v>
      </c>
      <c r="U110" s="4">
        <v>26.29</v>
      </c>
      <c r="V110" s="4"/>
      <c r="W110" s="4"/>
      <c r="X110" s="4"/>
      <c r="Y110" s="4"/>
      <c r="AA110" s="4" t="s">
        <v>140</v>
      </c>
    </row>
    <row r="111" spans="1:33" s="16" customFormat="1">
      <c r="A111" s="4" t="s">
        <v>1916</v>
      </c>
      <c r="B111" s="4" t="s">
        <v>1916</v>
      </c>
      <c r="C111" t="s">
        <v>1919</v>
      </c>
      <c r="D111" s="4"/>
      <c r="E111" s="4" t="s">
        <v>42</v>
      </c>
      <c r="F111" s="5">
        <v>44376</v>
      </c>
      <c r="G111" s="4"/>
      <c r="H111" s="218" t="s">
        <v>1959</v>
      </c>
      <c r="I111" s="4"/>
      <c r="J111" s="4"/>
      <c r="K111" t="s">
        <v>45</v>
      </c>
      <c r="Q111" s="5">
        <v>44386</v>
      </c>
      <c r="R111" s="4">
        <v>34.229999999999997</v>
      </c>
      <c r="S111" s="4">
        <v>33.909999999999997</v>
      </c>
      <c r="T111" s="4">
        <v>27.77</v>
      </c>
      <c r="U111" s="4">
        <v>27.71</v>
      </c>
      <c r="V111" s="4"/>
      <c r="W111" s="4"/>
      <c r="X111" s="4"/>
      <c r="Y111" s="4"/>
      <c r="AA111" s="4" t="s">
        <v>140</v>
      </c>
    </row>
    <row r="112" spans="1:33" s="16" customFormat="1">
      <c r="A112" s="4" t="s">
        <v>1916</v>
      </c>
      <c r="B112" s="4" t="s">
        <v>1916</v>
      </c>
      <c r="C112" t="s">
        <v>1919</v>
      </c>
      <c r="D112" s="4"/>
      <c r="E112" s="4"/>
      <c r="F112" s="5">
        <v>44390</v>
      </c>
      <c r="G112" s="4"/>
      <c r="H112" s="4" t="s">
        <v>1963</v>
      </c>
      <c r="I112" s="4"/>
      <c r="J112" s="4"/>
      <c r="K112" t="s">
        <v>45</v>
      </c>
      <c r="L112" s="4"/>
      <c r="M112" s="4"/>
      <c r="N112" s="4"/>
      <c r="O112" s="4"/>
      <c r="P112" s="4"/>
      <c r="Q112" s="5">
        <v>44391</v>
      </c>
      <c r="R112" s="4" t="s">
        <v>47</v>
      </c>
      <c r="S112" s="4" t="s">
        <v>47</v>
      </c>
      <c r="T112" s="4" t="s">
        <v>47</v>
      </c>
      <c r="U112" s="4" t="s">
        <v>47</v>
      </c>
      <c r="V112" s="4" t="s">
        <v>1964</v>
      </c>
      <c r="W112" s="4"/>
      <c r="X112" s="4"/>
      <c r="Y112" s="4"/>
      <c r="Z112" s="4"/>
      <c r="AA112" s="4" t="s">
        <v>141</v>
      </c>
      <c r="AB112" s="4"/>
      <c r="AC112" s="4"/>
      <c r="AD112" s="4"/>
      <c r="AE112" s="4"/>
      <c r="AF112" s="4"/>
      <c r="AG112" s="4"/>
    </row>
    <row r="113" spans="1:33" s="16" customFormat="1">
      <c r="A113" s="4" t="s">
        <v>1916</v>
      </c>
      <c r="B113" s="4" t="s">
        <v>1916</v>
      </c>
      <c r="C113" t="s">
        <v>1919</v>
      </c>
      <c r="D113" s="4"/>
      <c r="E113" s="4"/>
      <c r="F113" s="5">
        <v>44390</v>
      </c>
      <c r="G113" s="4"/>
      <c r="H113" s="4" t="s">
        <v>1965</v>
      </c>
      <c r="I113" s="4"/>
      <c r="J113" s="4"/>
      <c r="K113" t="s">
        <v>45</v>
      </c>
      <c r="L113" s="4"/>
      <c r="M113" s="4"/>
      <c r="N113" s="4"/>
      <c r="O113" s="4"/>
      <c r="P113" s="4"/>
      <c r="Q113" s="5">
        <v>44391</v>
      </c>
      <c r="R113" s="4" t="s">
        <v>47</v>
      </c>
      <c r="S113" s="4" t="s">
        <v>47</v>
      </c>
      <c r="T113" s="4" t="s">
        <v>47</v>
      </c>
      <c r="U113" s="4" t="s">
        <v>47</v>
      </c>
      <c r="V113" s="4" t="s">
        <v>1964</v>
      </c>
      <c r="W113" s="4"/>
      <c r="X113" s="4"/>
      <c r="Y113" s="4"/>
      <c r="Z113" s="4"/>
      <c r="AA113" s="4" t="s">
        <v>141</v>
      </c>
      <c r="AB113" s="4"/>
      <c r="AC113" s="4"/>
      <c r="AD113" s="4"/>
      <c r="AE113" s="4"/>
      <c r="AF113" s="4"/>
      <c r="AG113" s="4"/>
    </row>
    <row r="114" spans="1:33" s="16" customFormat="1">
      <c r="A114" s="4" t="s">
        <v>1916</v>
      </c>
      <c r="B114" s="4" t="s">
        <v>1916</v>
      </c>
      <c r="C114" t="s">
        <v>1919</v>
      </c>
      <c r="D114" s="4"/>
      <c r="E114" s="4"/>
      <c r="F114" s="5">
        <v>44186</v>
      </c>
      <c r="G114" s="4"/>
      <c r="H114" s="4" t="s">
        <v>1965</v>
      </c>
      <c r="I114" s="4"/>
      <c r="J114" s="4"/>
      <c r="K114" t="s">
        <v>45</v>
      </c>
      <c r="L114" s="4"/>
      <c r="M114" s="4"/>
      <c r="N114" s="4"/>
      <c r="O114" s="4"/>
      <c r="P114" s="4"/>
      <c r="Q114" s="5">
        <v>44391</v>
      </c>
      <c r="R114" s="4">
        <v>38.549999999999997</v>
      </c>
      <c r="S114" s="4">
        <v>38.69</v>
      </c>
      <c r="T114" s="4">
        <v>28.84</v>
      </c>
      <c r="U114" s="4">
        <v>28.64</v>
      </c>
      <c r="V114" s="4" t="s">
        <v>1966</v>
      </c>
      <c r="W114" s="4"/>
      <c r="X114" s="4"/>
      <c r="Y114" s="4"/>
      <c r="Z114" s="4"/>
      <c r="AA114" s="4" t="s">
        <v>141</v>
      </c>
      <c r="AB114" s="4"/>
      <c r="AC114" s="4"/>
      <c r="AD114" s="4"/>
      <c r="AE114" s="4"/>
    </row>
    <row r="115" spans="1:33" s="16" customFormat="1">
      <c r="A115" s="4" t="s">
        <v>1916</v>
      </c>
      <c r="B115" s="4" t="s">
        <v>1916</v>
      </c>
      <c r="C115" t="s">
        <v>1919</v>
      </c>
      <c r="D115" s="4"/>
      <c r="E115" s="4"/>
      <c r="F115" s="5">
        <v>44186</v>
      </c>
      <c r="G115" s="4"/>
      <c r="H115" s="4" t="s">
        <v>1963</v>
      </c>
      <c r="I115" s="4"/>
      <c r="J115" s="4"/>
      <c r="K115" t="s">
        <v>45</v>
      </c>
      <c r="L115" s="4"/>
      <c r="M115" s="4"/>
      <c r="N115" s="4"/>
      <c r="O115" s="4"/>
      <c r="P115" s="4"/>
      <c r="Q115" s="5">
        <v>44391</v>
      </c>
      <c r="R115" s="4" t="s">
        <v>47</v>
      </c>
      <c r="S115" s="4" t="s">
        <v>47</v>
      </c>
      <c r="T115" s="4" t="s">
        <v>47</v>
      </c>
      <c r="U115" s="4" t="s">
        <v>47</v>
      </c>
      <c r="V115" s="4" t="s">
        <v>1966</v>
      </c>
      <c r="W115" s="4"/>
      <c r="X115" s="4"/>
      <c r="Y115" s="4"/>
      <c r="Z115" s="4"/>
      <c r="AA115" s="4" t="s">
        <v>141</v>
      </c>
      <c r="AB115" s="4"/>
      <c r="AC115" s="4"/>
      <c r="AD115" s="4"/>
      <c r="AE115" s="4"/>
    </row>
    <row r="116" spans="1:33" s="16" customFormat="1">
      <c r="A116" s="4" t="s">
        <v>1916</v>
      </c>
      <c r="B116" s="4" t="s">
        <v>1916</v>
      </c>
      <c r="C116" t="s">
        <v>1919</v>
      </c>
      <c r="D116" s="4"/>
      <c r="E116" s="4"/>
      <c r="F116" s="5">
        <v>44186</v>
      </c>
      <c r="G116" s="4"/>
      <c r="H116" s="4" t="s">
        <v>1967</v>
      </c>
      <c r="I116" s="4"/>
      <c r="J116" s="4"/>
      <c r="K116" t="s">
        <v>45</v>
      </c>
      <c r="L116" s="4"/>
      <c r="M116" s="4"/>
      <c r="N116" s="4"/>
      <c r="O116" s="4"/>
      <c r="P116" s="4"/>
      <c r="Q116" s="5">
        <v>44391</v>
      </c>
      <c r="R116" s="4">
        <v>36.01</v>
      </c>
      <c r="S116" s="4">
        <v>36.130000000000003</v>
      </c>
      <c r="T116" s="4">
        <v>26.2</v>
      </c>
      <c r="U116" s="4">
        <v>26.62</v>
      </c>
      <c r="V116" s="4" t="s">
        <v>1966</v>
      </c>
      <c r="W116" s="4"/>
      <c r="X116" s="4"/>
      <c r="Y116" s="4"/>
      <c r="Z116" s="4"/>
      <c r="AA116" s="4" t="s">
        <v>141</v>
      </c>
      <c r="AB116" s="4"/>
      <c r="AC116" s="4"/>
      <c r="AD116" s="4"/>
      <c r="AE116" s="4"/>
    </row>
    <row r="117" spans="1:33" s="16" customFormat="1">
      <c r="A117" s="4" t="s">
        <v>1058</v>
      </c>
      <c r="B117" t="s">
        <v>1912</v>
      </c>
      <c r="C117" t="s">
        <v>1913</v>
      </c>
      <c r="D117" s="4"/>
      <c r="E117" s="4"/>
      <c r="F117" s="5">
        <v>44313</v>
      </c>
      <c r="G117" s="4"/>
      <c r="H117" s="4" t="s">
        <v>1967</v>
      </c>
      <c r="I117" s="4"/>
      <c r="J117" s="4"/>
      <c r="K117" t="s">
        <v>45</v>
      </c>
      <c r="L117" s="4"/>
      <c r="M117" s="4"/>
      <c r="N117" s="4"/>
      <c r="O117" s="4"/>
      <c r="P117" s="4"/>
      <c r="Q117" s="5">
        <v>44391</v>
      </c>
      <c r="R117" s="4">
        <v>37.08</v>
      </c>
      <c r="S117" s="4">
        <v>36.18</v>
      </c>
      <c r="T117" s="4">
        <v>27.14</v>
      </c>
      <c r="U117" s="4">
        <v>26.9</v>
      </c>
      <c r="V117" s="4" t="s">
        <v>1968</v>
      </c>
      <c r="W117" s="4"/>
      <c r="X117" s="4"/>
      <c r="Y117" s="4"/>
      <c r="Z117" s="4"/>
      <c r="AA117" s="4" t="s">
        <v>141</v>
      </c>
      <c r="AB117" s="4"/>
      <c r="AC117" s="4"/>
      <c r="AD117" s="4"/>
      <c r="AE117" s="4"/>
    </row>
    <row r="118" spans="1:33" s="16" customFormat="1">
      <c r="A118" s="4" t="s">
        <v>1058</v>
      </c>
      <c r="B118" t="s">
        <v>1912</v>
      </c>
      <c r="C118" t="s">
        <v>1913</v>
      </c>
      <c r="F118" s="5">
        <v>44313</v>
      </c>
      <c r="H118" s="4" t="s">
        <v>1965</v>
      </c>
      <c r="I118" s="4"/>
      <c r="J118" s="4"/>
      <c r="K118" t="s">
        <v>45</v>
      </c>
      <c r="Q118" s="5">
        <v>44391</v>
      </c>
      <c r="R118" s="4">
        <v>39.42</v>
      </c>
      <c r="S118" s="4" t="s">
        <v>47</v>
      </c>
      <c r="T118" s="4">
        <v>32.56</v>
      </c>
      <c r="U118" s="4">
        <v>32.44</v>
      </c>
      <c r="V118" s="4" t="s">
        <v>1968</v>
      </c>
      <c r="Z118" s="4"/>
      <c r="AA118" s="4" t="s">
        <v>141</v>
      </c>
      <c r="AE118" s="4"/>
    </row>
    <row r="119" spans="1:33" s="16" customFormat="1">
      <c r="A119" s="4" t="s">
        <v>1058</v>
      </c>
      <c r="B119" t="s">
        <v>1912</v>
      </c>
      <c r="C119" t="s">
        <v>1913</v>
      </c>
      <c r="F119" s="5">
        <v>44313</v>
      </c>
      <c r="H119" s="4" t="s">
        <v>1963</v>
      </c>
      <c r="I119" s="4"/>
      <c r="J119" s="4"/>
      <c r="K119" t="s">
        <v>45</v>
      </c>
      <c r="Q119" s="5">
        <v>44391</v>
      </c>
      <c r="R119" s="4">
        <v>39.299999999999997</v>
      </c>
      <c r="S119" s="4">
        <v>37.119999999999997</v>
      </c>
      <c r="T119" s="4">
        <v>31.25</v>
      </c>
      <c r="U119" s="4">
        <v>31.22</v>
      </c>
      <c r="V119" s="4" t="s">
        <v>1968</v>
      </c>
      <c r="Z119" s="4"/>
      <c r="AA119" s="4" t="s">
        <v>141</v>
      </c>
      <c r="AE119" s="4"/>
    </row>
    <row r="120" spans="1:33" s="16" customFormat="1">
      <c r="A120" s="4" t="s">
        <v>1058</v>
      </c>
      <c r="B120" t="s">
        <v>1912</v>
      </c>
      <c r="C120" t="s">
        <v>1913</v>
      </c>
      <c r="D120" s="4"/>
      <c r="E120" s="4"/>
      <c r="F120" s="5">
        <v>44376</v>
      </c>
      <c r="G120" s="4"/>
      <c r="H120" s="4" t="s">
        <v>1965</v>
      </c>
      <c r="I120" s="4"/>
      <c r="J120" s="4"/>
      <c r="K120" t="s">
        <v>45</v>
      </c>
      <c r="L120" s="4"/>
      <c r="M120" s="4"/>
      <c r="N120" s="4"/>
      <c r="O120" s="4"/>
      <c r="P120" s="4"/>
      <c r="Q120" s="5">
        <v>44391</v>
      </c>
      <c r="R120" s="4" t="s">
        <v>47</v>
      </c>
      <c r="S120" s="4" t="s">
        <v>47</v>
      </c>
      <c r="T120" s="4">
        <v>31.58</v>
      </c>
      <c r="U120" s="4">
        <v>31.14</v>
      </c>
      <c r="V120" s="4" t="s">
        <v>1969</v>
      </c>
      <c r="W120" s="4"/>
      <c r="X120" s="4"/>
      <c r="Y120" s="4"/>
      <c r="Z120" s="4"/>
      <c r="AA120" s="4" t="s">
        <v>141</v>
      </c>
      <c r="AB120" s="4"/>
      <c r="AC120" s="4"/>
      <c r="AD120" s="4"/>
      <c r="AE120" s="4"/>
    </row>
    <row r="121" spans="1:33" s="16" customFormat="1">
      <c r="A121" s="4" t="s">
        <v>1058</v>
      </c>
      <c r="B121" t="s">
        <v>1912</v>
      </c>
      <c r="C121" t="s">
        <v>1913</v>
      </c>
      <c r="D121" s="4"/>
      <c r="E121" s="4"/>
      <c r="F121" s="5">
        <v>44376</v>
      </c>
      <c r="G121" s="4"/>
      <c r="H121" s="4" t="s">
        <v>1963</v>
      </c>
      <c r="I121" s="4"/>
      <c r="J121" s="4"/>
      <c r="K121" t="s">
        <v>45</v>
      </c>
      <c r="L121" s="4"/>
      <c r="M121" s="4"/>
      <c r="N121" s="4"/>
      <c r="O121" s="4"/>
      <c r="P121" s="4"/>
      <c r="Q121" s="5">
        <v>44391</v>
      </c>
      <c r="R121" s="4">
        <v>39.46</v>
      </c>
      <c r="S121" s="4">
        <v>37.74</v>
      </c>
      <c r="T121" s="4">
        <v>29.23</v>
      </c>
      <c r="U121" s="4">
        <v>32.299999999999997</v>
      </c>
      <c r="V121" s="4"/>
      <c r="W121" s="4"/>
      <c r="X121" s="4"/>
      <c r="Y121" s="4"/>
      <c r="Z121" s="4"/>
      <c r="AA121" s="4" t="s">
        <v>141</v>
      </c>
      <c r="AB121" s="4"/>
      <c r="AC121" s="4"/>
      <c r="AD121" s="4"/>
      <c r="AE121" s="4"/>
    </row>
    <row r="122" spans="1:33" s="16" customFormat="1">
      <c r="A122" s="10" t="s">
        <v>1916</v>
      </c>
      <c r="B122" s="4" t="s">
        <v>1916</v>
      </c>
      <c r="C122" t="s">
        <v>1919</v>
      </c>
      <c r="D122" s="43"/>
      <c r="E122" s="4" t="s">
        <v>42</v>
      </c>
      <c r="F122" s="5">
        <v>44390</v>
      </c>
      <c r="G122" s="5"/>
      <c r="H122" s="218" t="s">
        <v>1970</v>
      </c>
      <c r="I122" s="4"/>
      <c r="J122" s="4"/>
      <c r="K122" t="s">
        <v>45</v>
      </c>
      <c r="M122" s="4"/>
      <c r="N122" s="4"/>
      <c r="O122" s="4"/>
      <c r="P122" s="4"/>
      <c r="Q122" s="5">
        <v>44392</v>
      </c>
      <c r="R122" s="6">
        <v>36.479999999999997</v>
      </c>
      <c r="S122" s="6">
        <v>37.020000000000003</v>
      </c>
      <c r="T122" s="6">
        <v>27.52</v>
      </c>
      <c r="U122" s="6">
        <v>27.77</v>
      </c>
      <c r="V122" s="10"/>
      <c r="W122" s="4"/>
      <c r="X122" s="37"/>
      <c r="Y122" s="4"/>
      <c r="Z122" s="4"/>
      <c r="AA122" s="4" t="s">
        <v>146</v>
      </c>
      <c r="AB122" s="4"/>
      <c r="AC122" s="4"/>
      <c r="AD122" s="4"/>
      <c r="AE122" s="4"/>
    </row>
    <row r="123" spans="1:33" s="16" customFormat="1">
      <c r="A123" s="10" t="s">
        <v>1916</v>
      </c>
      <c r="B123" s="4" t="s">
        <v>1916</v>
      </c>
      <c r="C123" t="s">
        <v>1919</v>
      </c>
      <c r="D123" s="43"/>
      <c r="E123" s="4" t="s">
        <v>42</v>
      </c>
      <c r="F123" s="5">
        <v>44390</v>
      </c>
      <c r="G123" s="5"/>
      <c r="H123" s="218" t="s">
        <v>1971</v>
      </c>
      <c r="I123" s="4"/>
      <c r="J123" s="4"/>
      <c r="K123" t="s">
        <v>45</v>
      </c>
      <c r="L123" s="4"/>
      <c r="M123" s="4"/>
      <c r="N123" s="4"/>
      <c r="O123" s="4"/>
      <c r="P123" s="4"/>
      <c r="Q123" s="5">
        <v>44392</v>
      </c>
      <c r="R123" s="6">
        <v>34.17</v>
      </c>
      <c r="S123" s="6">
        <v>33.61</v>
      </c>
      <c r="T123" s="6">
        <v>27.63</v>
      </c>
      <c r="U123" s="6">
        <v>27.7</v>
      </c>
      <c r="V123" s="10"/>
      <c r="W123" s="4"/>
      <c r="X123" s="37"/>
      <c r="Y123" s="4"/>
      <c r="Z123" s="4"/>
      <c r="AA123" s="4" t="s">
        <v>146</v>
      </c>
      <c r="AB123" s="4"/>
      <c r="AC123" s="4"/>
      <c r="AD123" s="4"/>
      <c r="AE123" s="4"/>
    </row>
    <row r="124" spans="1:33" s="16" customFormat="1">
      <c r="A124" s="10" t="s">
        <v>1916</v>
      </c>
      <c r="B124" s="4" t="s">
        <v>1916</v>
      </c>
      <c r="C124" t="s">
        <v>1919</v>
      </c>
      <c r="D124" s="43"/>
      <c r="E124" s="4" t="s">
        <v>42</v>
      </c>
      <c r="F124" s="5">
        <v>44390</v>
      </c>
      <c r="G124" s="5"/>
      <c r="H124" s="218" t="s">
        <v>1972</v>
      </c>
      <c r="I124" s="4"/>
      <c r="J124" s="4"/>
      <c r="K124" t="s">
        <v>45</v>
      </c>
      <c r="L124" s="4"/>
      <c r="M124" s="4"/>
      <c r="N124" s="4"/>
      <c r="O124" s="4"/>
      <c r="P124" s="4"/>
      <c r="Q124" s="5">
        <v>44392</v>
      </c>
      <c r="R124" s="6">
        <v>35.159999999999997</v>
      </c>
      <c r="S124" s="6">
        <v>35.090000000000003</v>
      </c>
      <c r="T124" s="6">
        <v>27.56</v>
      </c>
      <c r="U124" s="6">
        <v>27.76</v>
      </c>
      <c r="V124" s="10"/>
      <c r="W124" s="4"/>
      <c r="X124" s="37"/>
      <c r="Y124" s="4"/>
      <c r="Z124" s="4"/>
      <c r="AA124" s="4" t="s">
        <v>146</v>
      </c>
      <c r="AB124" s="4"/>
      <c r="AC124" s="4"/>
      <c r="AD124" s="4"/>
      <c r="AE124" s="4"/>
    </row>
    <row r="125" spans="1:33" s="16" customFormat="1">
      <c r="A125" s="10" t="s">
        <v>1916</v>
      </c>
      <c r="B125" s="4" t="s">
        <v>1916</v>
      </c>
      <c r="C125" t="s">
        <v>1919</v>
      </c>
      <c r="D125" s="43"/>
      <c r="E125" s="4" t="s">
        <v>42</v>
      </c>
      <c r="F125" s="5">
        <v>44390</v>
      </c>
      <c r="G125" s="5"/>
      <c r="H125" s="218" t="s">
        <v>1973</v>
      </c>
      <c r="I125" s="4"/>
      <c r="J125" s="4"/>
      <c r="K125" t="s">
        <v>45</v>
      </c>
      <c r="L125" s="4"/>
      <c r="M125" s="4"/>
      <c r="N125" s="4"/>
      <c r="O125" s="4"/>
      <c r="P125" s="4"/>
      <c r="Q125" s="5">
        <v>44392</v>
      </c>
      <c r="R125" s="6">
        <v>37.69</v>
      </c>
      <c r="S125" s="6">
        <v>38.200000000000003</v>
      </c>
      <c r="T125" s="6">
        <v>27.29</v>
      </c>
      <c r="U125" s="6">
        <v>27.4</v>
      </c>
      <c r="V125" s="10"/>
      <c r="W125" s="4"/>
      <c r="X125" s="37"/>
      <c r="Y125" s="4"/>
      <c r="Z125" s="4"/>
      <c r="AA125" s="4" t="s">
        <v>146</v>
      </c>
      <c r="AB125" s="4"/>
      <c r="AC125" s="4"/>
      <c r="AD125" s="4"/>
      <c r="AE125" s="4"/>
    </row>
    <row r="126" spans="1:33" s="16" customFormat="1">
      <c r="A126" s="10" t="s">
        <v>1916</v>
      </c>
      <c r="B126" s="4" t="s">
        <v>1916</v>
      </c>
      <c r="C126" t="s">
        <v>1919</v>
      </c>
      <c r="D126" s="43"/>
      <c r="E126" s="4"/>
      <c r="F126" s="5"/>
      <c r="G126" s="5"/>
      <c r="H126" s="4" t="s">
        <v>1974</v>
      </c>
      <c r="I126" s="4"/>
      <c r="J126" s="4"/>
      <c r="K126" t="s">
        <v>45</v>
      </c>
      <c r="L126" s="4"/>
      <c r="M126" s="4"/>
      <c r="N126" s="4"/>
      <c r="O126" s="4"/>
      <c r="P126" s="4"/>
      <c r="Q126" s="5">
        <v>44392</v>
      </c>
      <c r="R126" s="6" t="s">
        <v>47</v>
      </c>
      <c r="S126" s="6" t="s">
        <v>47</v>
      </c>
      <c r="T126" s="6">
        <v>35.130000000000003</v>
      </c>
      <c r="U126" s="6" t="s">
        <v>47</v>
      </c>
      <c r="V126" s="10"/>
      <c r="W126" s="10"/>
      <c r="X126" s="10"/>
      <c r="Y126" s="10"/>
      <c r="Z126" s="4"/>
      <c r="AA126" s="4" t="s">
        <v>146</v>
      </c>
      <c r="AB126" s="4"/>
      <c r="AC126" s="4"/>
      <c r="AD126" s="4"/>
      <c r="AE126" s="4"/>
    </row>
    <row r="127" spans="1:33" s="16" customFormat="1">
      <c r="A127" s="10" t="s">
        <v>1916</v>
      </c>
      <c r="B127" s="4" t="s">
        <v>1916</v>
      </c>
      <c r="C127" t="s">
        <v>1919</v>
      </c>
      <c r="D127" s="4"/>
      <c r="E127" s="4"/>
      <c r="F127" s="4"/>
      <c r="G127" s="4"/>
      <c r="H127" s="4" t="s">
        <v>1975</v>
      </c>
      <c r="I127" s="4"/>
      <c r="J127" s="4"/>
      <c r="K127" t="s">
        <v>45</v>
      </c>
      <c r="L127" s="4"/>
      <c r="M127" s="4"/>
      <c r="N127" s="4"/>
      <c r="O127" s="4"/>
      <c r="P127" s="4"/>
      <c r="Q127" s="5">
        <v>44392</v>
      </c>
      <c r="R127" s="4">
        <v>38.24</v>
      </c>
      <c r="S127" s="4" t="s">
        <v>47</v>
      </c>
      <c r="T127" s="4">
        <v>33.36</v>
      </c>
      <c r="U127" s="4">
        <v>33.380000000000003</v>
      </c>
      <c r="V127" s="4"/>
      <c r="W127" s="4"/>
      <c r="X127" s="4"/>
      <c r="Y127" s="4"/>
      <c r="Z127" s="4"/>
      <c r="AA127" s="4" t="s">
        <v>146</v>
      </c>
      <c r="AB127" s="4"/>
      <c r="AC127" s="4"/>
      <c r="AD127" s="4"/>
      <c r="AE127" s="4"/>
    </row>
    <row r="128" spans="1:33" s="16" customFormat="1">
      <c r="A128" s="10" t="s">
        <v>1916</v>
      </c>
      <c r="B128" s="4" t="s">
        <v>1916</v>
      </c>
      <c r="C128" t="s">
        <v>1919</v>
      </c>
      <c r="F128" s="5">
        <v>44551</v>
      </c>
      <c r="H128" s="4" t="s">
        <v>1976</v>
      </c>
      <c r="I128" s="4"/>
      <c r="J128" s="4"/>
      <c r="K128" t="s">
        <v>45</v>
      </c>
      <c r="L128" s="4"/>
      <c r="M128" s="4"/>
      <c r="N128" s="4"/>
      <c r="O128" s="4"/>
      <c r="P128" s="4"/>
      <c r="Q128" s="5">
        <v>44392</v>
      </c>
      <c r="R128" s="4" t="s">
        <v>47</v>
      </c>
      <c r="S128" s="4">
        <v>38.17</v>
      </c>
      <c r="T128" s="4">
        <v>32.03</v>
      </c>
      <c r="U128" s="4">
        <v>32.06</v>
      </c>
      <c r="V128" s="4"/>
      <c r="W128" s="4"/>
      <c r="X128" s="4"/>
      <c r="Y128" s="4"/>
      <c r="Z128" s="4"/>
      <c r="AA128" s="4" t="s">
        <v>146</v>
      </c>
      <c r="AB128" s="4"/>
      <c r="AC128" s="4"/>
      <c r="AD128" s="4"/>
      <c r="AE128" s="4"/>
    </row>
    <row r="129" spans="1:31" s="16" customFormat="1">
      <c r="A129" s="10" t="s">
        <v>1916</v>
      </c>
      <c r="B129" s="4" t="s">
        <v>1916</v>
      </c>
      <c r="C129" t="s">
        <v>1919</v>
      </c>
      <c r="F129" s="5">
        <v>44551</v>
      </c>
      <c r="H129" s="4" t="s">
        <v>1977</v>
      </c>
      <c r="I129" s="4"/>
      <c r="J129" s="4"/>
      <c r="K129" t="s">
        <v>45</v>
      </c>
      <c r="L129" s="4"/>
      <c r="M129" s="4"/>
      <c r="N129" s="4"/>
      <c r="O129" s="4"/>
      <c r="P129" s="4"/>
      <c r="Q129" s="5">
        <v>44392</v>
      </c>
      <c r="R129" s="4" t="s">
        <v>47</v>
      </c>
      <c r="S129" s="4" t="s">
        <v>47</v>
      </c>
      <c r="T129" s="4">
        <v>30.98</v>
      </c>
      <c r="U129" s="4">
        <v>31.06</v>
      </c>
      <c r="V129" s="4"/>
      <c r="W129" s="4"/>
      <c r="X129" s="4"/>
      <c r="Y129" s="4"/>
      <c r="Z129" s="4"/>
      <c r="AA129" s="4" t="s">
        <v>146</v>
      </c>
      <c r="AB129" s="4"/>
      <c r="AC129" s="4"/>
      <c r="AD129" s="4"/>
      <c r="AE129" s="4"/>
    </row>
    <row r="130" spans="1:31" s="16" customFormat="1">
      <c r="A130" s="4" t="s">
        <v>1058</v>
      </c>
      <c r="B130" t="s">
        <v>1912</v>
      </c>
      <c r="C130" t="s">
        <v>1913</v>
      </c>
      <c r="D130" s="4"/>
      <c r="E130" s="4" t="s">
        <v>42</v>
      </c>
      <c r="F130" s="5">
        <v>44390</v>
      </c>
      <c r="G130" s="4"/>
      <c r="H130" s="218" t="s">
        <v>1970</v>
      </c>
      <c r="I130" s="4"/>
      <c r="J130" s="4"/>
      <c r="K130" t="s">
        <v>45</v>
      </c>
      <c r="L130" s="4"/>
      <c r="M130" s="4"/>
      <c r="N130" s="4"/>
      <c r="O130" s="4"/>
      <c r="P130" s="4"/>
      <c r="Q130" s="5">
        <v>44392</v>
      </c>
      <c r="R130" s="4">
        <v>36.86</v>
      </c>
      <c r="S130" s="4">
        <v>36.29</v>
      </c>
      <c r="T130" s="4">
        <v>27.46</v>
      </c>
      <c r="U130" s="4">
        <v>27.29</v>
      </c>
      <c r="V130" s="4"/>
      <c r="W130" s="4"/>
      <c r="X130" s="4"/>
      <c r="Y130" s="4"/>
      <c r="Z130" s="4"/>
      <c r="AA130" s="4" t="s">
        <v>146</v>
      </c>
      <c r="AB130" s="4"/>
      <c r="AC130" s="4"/>
      <c r="AD130" s="4"/>
      <c r="AE130" s="4"/>
    </row>
    <row r="131" spans="1:31" s="16" customFormat="1">
      <c r="A131" s="4" t="s">
        <v>1058</v>
      </c>
      <c r="B131" t="s">
        <v>1912</v>
      </c>
      <c r="C131" t="s">
        <v>1913</v>
      </c>
      <c r="D131" s="4"/>
      <c r="E131" s="4" t="s">
        <v>42</v>
      </c>
      <c r="F131" s="5">
        <v>44390</v>
      </c>
      <c r="G131" s="4"/>
      <c r="H131" s="218" t="s">
        <v>1971</v>
      </c>
      <c r="I131" s="4"/>
      <c r="J131" s="4"/>
      <c r="K131" t="s">
        <v>45</v>
      </c>
      <c r="L131" s="4"/>
      <c r="M131" s="4"/>
      <c r="N131" s="4"/>
      <c r="O131" s="4"/>
      <c r="P131" s="4"/>
      <c r="Q131" s="5">
        <v>44392</v>
      </c>
      <c r="R131" s="4">
        <v>38.4</v>
      </c>
      <c r="S131" s="4">
        <v>36.17</v>
      </c>
      <c r="T131" s="4">
        <v>27.59</v>
      </c>
      <c r="U131" s="4">
        <v>27.72</v>
      </c>
      <c r="V131" s="4"/>
      <c r="W131" s="4"/>
      <c r="X131" s="4"/>
      <c r="Y131" s="4"/>
      <c r="Z131" s="4"/>
      <c r="AA131" s="4" t="s">
        <v>146</v>
      </c>
      <c r="AB131" s="4"/>
      <c r="AC131" s="4"/>
      <c r="AD131" s="4"/>
      <c r="AE131" s="4"/>
    </row>
    <row r="132" spans="1:31" s="16" customFormat="1">
      <c r="A132" s="4" t="s">
        <v>1058</v>
      </c>
      <c r="B132" t="s">
        <v>1912</v>
      </c>
      <c r="C132" t="s">
        <v>1913</v>
      </c>
      <c r="D132" s="4"/>
      <c r="E132" s="4" t="s">
        <v>42</v>
      </c>
      <c r="F132" s="5">
        <v>44390</v>
      </c>
      <c r="G132" s="4"/>
      <c r="H132" s="218" t="s">
        <v>1972</v>
      </c>
      <c r="I132" s="4"/>
      <c r="J132" s="4"/>
      <c r="K132" t="s">
        <v>45</v>
      </c>
      <c r="L132" s="4"/>
      <c r="M132" s="4"/>
      <c r="N132" s="4"/>
      <c r="O132" s="4"/>
      <c r="P132" s="4"/>
      <c r="Q132" s="5">
        <v>44392</v>
      </c>
      <c r="R132" s="4">
        <v>36.64</v>
      </c>
      <c r="S132" s="4">
        <v>36.869999999999997</v>
      </c>
      <c r="T132" s="4">
        <v>28.7</v>
      </c>
      <c r="U132" s="4">
        <v>29.07</v>
      </c>
      <c r="V132" s="4"/>
      <c r="W132" s="4"/>
      <c r="X132" s="4"/>
      <c r="Y132" s="4"/>
      <c r="Z132" s="4"/>
      <c r="AA132" s="4" t="s">
        <v>146</v>
      </c>
      <c r="AB132" s="4"/>
      <c r="AC132" s="4"/>
      <c r="AD132" s="4"/>
      <c r="AE132" s="4"/>
    </row>
    <row r="133" spans="1:31" s="16" customFormat="1">
      <c r="A133" s="4" t="s">
        <v>1058</v>
      </c>
      <c r="B133" t="s">
        <v>1912</v>
      </c>
      <c r="C133" t="s">
        <v>1913</v>
      </c>
      <c r="D133" s="4"/>
      <c r="E133" s="4" t="s">
        <v>42</v>
      </c>
      <c r="F133" s="5">
        <v>44390</v>
      </c>
      <c r="G133" s="4"/>
      <c r="H133" s="218" t="s">
        <v>1973</v>
      </c>
      <c r="I133" s="4"/>
      <c r="J133" s="4"/>
      <c r="K133" t="s">
        <v>45</v>
      </c>
      <c r="L133" s="4"/>
      <c r="M133" s="4"/>
      <c r="N133" s="4"/>
      <c r="O133" s="4"/>
      <c r="P133" s="4"/>
      <c r="Q133" s="5">
        <v>44392</v>
      </c>
      <c r="R133" s="4">
        <v>39.369999999999997</v>
      </c>
      <c r="S133" s="4">
        <v>36.299999999999997</v>
      </c>
      <c r="T133" s="4">
        <v>27.28</v>
      </c>
      <c r="U133" s="4">
        <v>27.42</v>
      </c>
      <c r="V133" s="4"/>
      <c r="W133" s="4"/>
      <c r="X133" s="4"/>
      <c r="Y133" s="4"/>
      <c r="Z133" s="4"/>
      <c r="AA133" s="4" t="s">
        <v>146</v>
      </c>
      <c r="AB133" s="4"/>
      <c r="AC133" s="4"/>
      <c r="AD133" s="4"/>
      <c r="AE133" s="4"/>
    </row>
    <row r="134" spans="1:31" s="16" customFormat="1">
      <c r="A134" s="4" t="s">
        <v>1058</v>
      </c>
      <c r="B134" t="s">
        <v>1912</v>
      </c>
      <c r="C134" t="s">
        <v>1913</v>
      </c>
      <c r="D134" s="4"/>
      <c r="E134" s="4"/>
      <c r="F134" s="5">
        <v>44376</v>
      </c>
      <c r="G134" s="4"/>
      <c r="H134" s="4" t="s">
        <v>1978</v>
      </c>
      <c r="I134" s="4"/>
      <c r="J134" s="4"/>
      <c r="K134" t="s">
        <v>45</v>
      </c>
      <c r="L134" s="4"/>
      <c r="M134" s="4"/>
      <c r="N134" s="4"/>
      <c r="O134" s="4"/>
      <c r="P134" s="4"/>
      <c r="Q134" s="5">
        <v>44392</v>
      </c>
      <c r="R134" s="4" t="s">
        <v>47</v>
      </c>
      <c r="S134" s="4" t="s">
        <v>47</v>
      </c>
      <c r="T134" s="4">
        <v>34.200000000000003</v>
      </c>
      <c r="U134" s="4">
        <v>34.39</v>
      </c>
      <c r="V134" s="4"/>
      <c r="W134" s="4"/>
      <c r="X134" s="4"/>
      <c r="Y134" s="4"/>
      <c r="Z134" s="4"/>
      <c r="AA134" s="4" t="s">
        <v>146</v>
      </c>
      <c r="AB134" s="4"/>
      <c r="AC134" s="4"/>
      <c r="AD134" s="4"/>
      <c r="AE134" s="4"/>
    </row>
    <row r="135" spans="1:31" s="16" customFormat="1">
      <c r="A135" s="4" t="s">
        <v>1058</v>
      </c>
      <c r="B135" t="s">
        <v>1912</v>
      </c>
      <c r="C135" t="s">
        <v>1913</v>
      </c>
      <c r="D135" s="4"/>
      <c r="E135" s="4"/>
      <c r="F135" s="5">
        <v>44376</v>
      </c>
      <c r="G135" s="4"/>
      <c r="H135" s="4" t="s">
        <v>1979</v>
      </c>
      <c r="I135" s="4"/>
      <c r="J135" s="4"/>
      <c r="K135" t="s">
        <v>45</v>
      </c>
      <c r="L135" s="4"/>
      <c r="M135" s="4"/>
      <c r="N135" s="4"/>
      <c r="O135" s="4"/>
      <c r="P135" s="4"/>
      <c r="Q135" s="5">
        <v>44392</v>
      </c>
      <c r="R135" s="4" t="s">
        <v>47</v>
      </c>
      <c r="S135" s="4" t="s">
        <v>47</v>
      </c>
      <c r="T135" s="4">
        <v>31.22</v>
      </c>
      <c r="U135" s="4">
        <v>31.13</v>
      </c>
      <c r="V135" s="4"/>
      <c r="W135" s="4"/>
      <c r="X135" s="4"/>
      <c r="Y135" s="4"/>
      <c r="Z135" s="4"/>
      <c r="AA135" s="4" t="s">
        <v>146</v>
      </c>
      <c r="AB135" s="4"/>
      <c r="AC135" s="4"/>
      <c r="AD135" s="4"/>
      <c r="AE135" s="4"/>
    </row>
    <row r="136" spans="1:31" s="16" customFormat="1">
      <c r="A136" s="4" t="s">
        <v>1058</v>
      </c>
      <c r="B136" t="s">
        <v>1912</v>
      </c>
      <c r="C136" t="s">
        <v>1913</v>
      </c>
      <c r="D136" s="4"/>
      <c r="E136" s="4"/>
      <c r="F136" s="5">
        <v>44313</v>
      </c>
      <c r="G136" s="4"/>
      <c r="H136" s="4" t="s">
        <v>1980</v>
      </c>
      <c r="I136" s="4"/>
      <c r="J136" s="4"/>
      <c r="K136" t="s">
        <v>45</v>
      </c>
      <c r="L136" s="4"/>
      <c r="M136" s="4"/>
      <c r="N136" s="4"/>
      <c r="O136" s="4"/>
      <c r="P136" s="4"/>
      <c r="Q136" s="5">
        <v>44392</v>
      </c>
      <c r="R136" s="4" t="s">
        <v>47</v>
      </c>
      <c r="S136" s="4" t="s">
        <v>47</v>
      </c>
      <c r="T136" s="4">
        <v>35.67</v>
      </c>
      <c r="U136" s="4">
        <v>34.67</v>
      </c>
      <c r="V136" s="4"/>
      <c r="W136" s="4"/>
      <c r="X136" s="4"/>
      <c r="Y136" s="4"/>
      <c r="Z136" s="4"/>
      <c r="AA136" s="4" t="s">
        <v>146</v>
      </c>
      <c r="AB136" s="4"/>
      <c r="AC136" s="4"/>
      <c r="AD136" s="4"/>
      <c r="AE136" s="4"/>
    </row>
    <row r="137" spans="1:31" s="16" customFormat="1">
      <c r="A137" s="4" t="s">
        <v>1058</v>
      </c>
      <c r="B137" t="s">
        <v>1912</v>
      </c>
      <c r="C137" t="s">
        <v>1913</v>
      </c>
      <c r="D137" s="4"/>
      <c r="E137" s="4"/>
      <c r="F137" s="5">
        <v>44313</v>
      </c>
      <c r="G137" s="4"/>
      <c r="H137" s="4" t="s">
        <v>1981</v>
      </c>
      <c r="I137" s="4"/>
      <c r="J137" s="4"/>
      <c r="K137" t="s">
        <v>45</v>
      </c>
      <c r="L137" s="4"/>
      <c r="M137" s="4"/>
      <c r="N137" s="4"/>
      <c r="O137" s="4"/>
      <c r="P137" s="4"/>
      <c r="Q137" s="5">
        <v>44392</v>
      </c>
      <c r="R137" s="4" t="s">
        <v>47</v>
      </c>
      <c r="S137" s="4" t="s">
        <v>47</v>
      </c>
      <c r="T137" s="4">
        <v>32.07</v>
      </c>
      <c r="U137" s="4">
        <v>31.77</v>
      </c>
      <c r="V137" s="4"/>
      <c r="W137" s="4"/>
      <c r="X137" s="4"/>
      <c r="Y137" s="4"/>
      <c r="Z137" s="4"/>
      <c r="AA137" s="4" t="s">
        <v>146</v>
      </c>
      <c r="AB137" s="4"/>
      <c r="AC137" s="4"/>
      <c r="AD137" s="4"/>
      <c r="AE137" s="4"/>
    </row>
    <row r="138" spans="1:31" s="16" customFormat="1">
      <c r="A138" s="4" t="s">
        <v>1916</v>
      </c>
      <c r="B138" t="s">
        <v>1916</v>
      </c>
      <c r="C138" t="s">
        <v>1919</v>
      </c>
      <c r="D138" s="4">
        <v>1</v>
      </c>
      <c r="E138" s="4" t="s">
        <v>42</v>
      </c>
      <c r="F138" s="5">
        <v>44551</v>
      </c>
      <c r="G138" s="4"/>
      <c r="H138" s="218" t="s">
        <v>1947</v>
      </c>
      <c r="I138" s="4" t="s">
        <v>1948</v>
      </c>
      <c r="J138" s="4"/>
      <c r="K138"/>
      <c r="L138" s="4"/>
      <c r="M138" s="4"/>
      <c r="N138" s="4"/>
      <c r="O138" s="4"/>
      <c r="P138" s="4"/>
      <c r="Q138" s="5">
        <v>44392</v>
      </c>
      <c r="R138" s="4">
        <v>36.42</v>
      </c>
      <c r="S138" s="4">
        <v>35.93</v>
      </c>
      <c r="T138" s="4">
        <v>25.68</v>
      </c>
      <c r="U138" s="4">
        <v>25.78</v>
      </c>
      <c r="V138" s="4"/>
      <c r="W138" s="4"/>
      <c r="X138" s="4"/>
      <c r="Y138" s="4"/>
      <c r="Z138" s="4"/>
      <c r="AA138" s="4" t="s">
        <v>1787</v>
      </c>
      <c r="AB138" s="4"/>
      <c r="AC138" s="4"/>
      <c r="AD138" s="4"/>
      <c r="AE138" s="4"/>
    </row>
    <row r="139" spans="1:31" s="16" customFormat="1">
      <c r="A139" s="4" t="s">
        <v>1916</v>
      </c>
      <c r="B139" t="s">
        <v>1916</v>
      </c>
      <c r="C139" t="s">
        <v>1919</v>
      </c>
      <c r="D139" s="4">
        <v>1</v>
      </c>
      <c r="E139" s="4" t="s">
        <v>42</v>
      </c>
      <c r="F139" s="5">
        <v>44551</v>
      </c>
      <c r="G139" s="4"/>
      <c r="H139" s="218" t="s">
        <v>1947</v>
      </c>
      <c r="I139" s="4" t="s">
        <v>1949</v>
      </c>
      <c r="J139" s="4"/>
      <c r="K139"/>
      <c r="L139" s="4"/>
      <c r="M139" s="4"/>
      <c r="N139" s="4"/>
      <c r="O139" s="4"/>
      <c r="P139" s="4"/>
      <c r="Q139" s="5">
        <v>44392</v>
      </c>
      <c r="R139" s="4">
        <v>34.68</v>
      </c>
      <c r="S139" s="4">
        <v>36.520000000000003</v>
      </c>
      <c r="T139" s="4">
        <v>25.87</v>
      </c>
      <c r="U139" s="4">
        <v>25.64</v>
      </c>
      <c r="V139" s="4"/>
      <c r="W139" s="4"/>
      <c r="X139" s="4"/>
      <c r="Y139" s="4"/>
      <c r="Z139" s="4"/>
      <c r="AA139" s="4" t="s">
        <v>1787</v>
      </c>
      <c r="AB139" s="4"/>
      <c r="AC139" s="4"/>
      <c r="AD139" s="4"/>
      <c r="AE139" s="4"/>
    </row>
    <row r="140" spans="1:31" s="16" customFormat="1">
      <c r="A140" s="4" t="s">
        <v>1916</v>
      </c>
      <c r="B140" t="s">
        <v>1916</v>
      </c>
      <c r="C140" t="s">
        <v>1919</v>
      </c>
      <c r="D140" s="4">
        <v>1</v>
      </c>
      <c r="E140" s="4" t="s">
        <v>42</v>
      </c>
      <c r="F140" s="5">
        <v>44551</v>
      </c>
      <c r="G140" s="4"/>
      <c r="H140" s="218" t="s">
        <v>1947</v>
      </c>
      <c r="I140" s="4" t="s">
        <v>1950</v>
      </c>
      <c r="J140" s="4"/>
      <c r="K140"/>
      <c r="L140" s="4"/>
      <c r="M140" s="4"/>
      <c r="N140" s="4"/>
      <c r="O140" s="4"/>
      <c r="P140" s="4"/>
      <c r="Q140" s="5">
        <v>44392</v>
      </c>
      <c r="R140" s="4">
        <v>36.4</v>
      </c>
      <c r="S140" s="4">
        <v>35.44</v>
      </c>
      <c r="T140" s="4">
        <v>25.58</v>
      </c>
      <c r="U140" s="4">
        <v>25.65</v>
      </c>
      <c r="V140" s="4"/>
      <c r="W140" s="4"/>
      <c r="X140" s="4"/>
      <c r="Y140" s="4"/>
      <c r="Z140" s="4"/>
      <c r="AA140" s="4" t="s">
        <v>1787</v>
      </c>
      <c r="AB140" s="4"/>
      <c r="AC140" s="4"/>
      <c r="AD140" s="4"/>
      <c r="AE140" s="4"/>
    </row>
    <row r="141" spans="1:31" s="16" customFormat="1">
      <c r="A141" s="4" t="s">
        <v>1916</v>
      </c>
      <c r="B141" t="s">
        <v>1916</v>
      </c>
      <c r="C141" t="s">
        <v>1919</v>
      </c>
      <c r="D141" s="4">
        <v>1</v>
      </c>
      <c r="E141" s="4" t="s">
        <v>42</v>
      </c>
      <c r="F141" s="5">
        <v>44551</v>
      </c>
      <c r="G141" s="4"/>
      <c r="H141" s="218" t="s">
        <v>1947</v>
      </c>
      <c r="I141" s="4" t="s">
        <v>1951</v>
      </c>
      <c r="J141" s="4"/>
      <c r="K141"/>
      <c r="L141" s="4"/>
      <c r="M141" s="4"/>
      <c r="N141" s="4"/>
      <c r="O141" s="4"/>
      <c r="P141" s="4"/>
      <c r="Q141" s="5">
        <v>44392</v>
      </c>
      <c r="R141" s="4">
        <v>34.270000000000003</v>
      </c>
      <c r="S141" s="4">
        <v>35.5</v>
      </c>
      <c r="T141" s="4">
        <v>25.84</v>
      </c>
      <c r="U141" s="4">
        <v>26</v>
      </c>
      <c r="V141" s="4"/>
      <c r="W141" s="4"/>
      <c r="X141" s="4"/>
      <c r="Y141" s="4"/>
      <c r="Z141" s="4"/>
      <c r="AA141" s="4" t="s">
        <v>1787</v>
      </c>
      <c r="AB141" s="4"/>
      <c r="AC141" s="4"/>
      <c r="AD141" s="4"/>
      <c r="AE141" s="4"/>
    </row>
    <row r="142" spans="1:31" s="16" customFormat="1">
      <c r="A142" s="4" t="s">
        <v>1916</v>
      </c>
      <c r="B142" t="s">
        <v>1916</v>
      </c>
      <c r="C142" t="s">
        <v>1919</v>
      </c>
      <c r="D142" s="4">
        <v>2</v>
      </c>
      <c r="E142" s="4" t="s">
        <v>42</v>
      </c>
      <c r="F142" s="5">
        <v>44551</v>
      </c>
      <c r="G142" s="4"/>
      <c r="H142" s="218" t="s">
        <v>1947</v>
      </c>
      <c r="I142" s="4" t="s">
        <v>1948</v>
      </c>
      <c r="J142" s="4"/>
      <c r="K142"/>
      <c r="L142" s="4"/>
      <c r="M142" s="4"/>
      <c r="N142" s="4"/>
      <c r="O142" s="4"/>
      <c r="P142" s="4"/>
      <c r="Q142" s="5">
        <v>44392</v>
      </c>
      <c r="R142" s="4">
        <v>36.47</v>
      </c>
      <c r="S142" s="4">
        <v>36.57</v>
      </c>
      <c r="T142" s="4">
        <v>26.06</v>
      </c>
      <c r="U142" s="4">
        <v>25.95</v>
      </c>
      <c r="V142" s="4"/>
      <c r="W142" s="4"/>
      <c r="X142" s="4"/>
      <c r="Y142" s="4"/>
      <c r="Z142" s="4"/>
      <c r="AA142" s="4" t="s">
        <v>1787</v>
      </c>
      <c r="AB142" s="4"/>
      <c r="AC142" s="4"/>
      <c r="AD142" s="4"/>
      <c r="AE142" s="4"/>
    </row>
    <row r="143" spans="1:31" s="16" customFormat="1">
      <c r="A143" s="4" t="s">
        <v>1916</v>
      </c>
      <c r="B143" t="s">
        <v>1916</v>
      </c>
      <c r="C143" t="s">
        <v>1919</v>
      </c>
      <c r="D143" s="4">
        <v>2</v>
      </c>
      <c r="E143" s="4" t="s">
        <v>42</v>
      </c>
      <c r="F143" s="5">
        <v>44551</v>
      </c>
      <c r="G143" s="4"/>
      <c r="H143" s="218" t="s">
        <v>1947</v>
      </c>
      <c r="I143" s="4" t="s">
        <v>1949</v>
      </c>
      <c r="J143" s="4"/>
      <c r="K143"/>
      <c r="L143" s="4"/>
      <c r="M143" s="4"/>
      <c r="N143" s="4"/>
      <c r="O143" s="4"/>
      <c r="P143" s="4"/>
      <c r="Q143" s="5">
        <v>44392</v>
      </c>
      <c r="R143" s="4">
        <v>35.770000000000003</v>
      </c>
      <c r="S143" s="4">
        <v>37</v>
      </c>
      <c r="T143" s="4">
        <v>25.68</v>
      </c>
      <c r="U143" s="4">
        <v>25.88</v>
      </c>
      <c r="V143" s="4"/>
      <c r="W143" s="4"/>
      <c r="X143" s="4"/>
      <c r="Y143" s="4"/>
      <c r="Z143" s="4"/>
      <c r="AA143" s="4" t="s">
        <v>1787</v>
      </c>
      <c r="AB143" s="4"/>
      <c r="AC143" s="4"/>
      <c r="AD143" s="4"/>
      <c r="AE143" s="4"/>
    </row>
    <row r="144" spans="1:31" s="16" customFormat="1">
      <c r="A144" s="4" t="s">
        <v>1916</v>
      </c>
      <c r="B144" t="s">
        <v>1916</v>
      </c>
      <c r="C144" t="s">
        <v>1919</v>
      </c>
      <c r="D144" s="4">
        <v>2</v>
      </c>
      <c r="E144" s="4" t="s">
        <v>42</v>
      </c>
      <c r="F144" s="5">
        <v>44551</v>
      </c>
      <c r="G144" s="4"/>
      <c r="H144" s="218" t="s">
        <v>1947</v>
      </c>
      <c r="I144" s="4" t="s">
        <v>1950</v>
      </c>
      <c r="J144" s="4"/>
      <c r="K144"/>
      <c r="L144" s="4"/>
      <c r="M144" s="4"/>
      <c r="N144" s="4"/>
      <c r="O144" s="4"/>
      <c r="P144" s="4"/>
      <c r="Q144" s="5">
        <v>44392</v>
      </c>
      <c r="R144" s="4">
        <v>36.11</v>
      </c>
      <c r="S144" s="4">
        <v>35.549999999999997</v>
      </c>
      <c r="T144" s="4">
        <v>26.07</v>
      </c>
      <c r="U144" s="4">
        <v>26.29</v>
      </c>
      <c r="V144" s="4"/>
      <c r="W144" s="4"/>
      <c r="X144" s="4"/>
      <c r="Y144" s="4"/>
      <c r="Z144" s="4"/>
      <c r="AA144" s="4" t="s">
        <v>1787</v>
      </c>
      <c r="AB144" s="4"/>
      <c r="AC144" s="4"/>
      <c r="AD144" s="4"/>
      <c r="AE144" s="4"/>
    </row>
    <row r="145" spans="1:31" s="16" customFormat="1">
      <c r="A145" s="4" t="s">
        <v>1916</v>
      </c>
      <c r="B145" t="s">
        <v>1916</v>
      </c>
      <c r="C145" t="s">
        <v>1919</v>
      </c>
      <c r="D145" s="4">
        <v>2</v>
      </c>
      <c r="E145" s="4" t="s">
        <v>42</v>
      </c>
      <c r="F145" s="5">
        <v>44551</v>
      </c>
      <c r="G145" s="4"/>
      <c r="H145" s="218" t="s">
        <v>1947</v>
      </c>
      <c r="I145" s="4" t="s">
        <v>1951</v>
      </c>
      <c r="J145" s="4"/>
      <c r="K145"/>
      <c r="L145" s="4"/>
      <c r="M145" s="4"/>
      <c r="N145" s="4"/>
      <c r="O145" s="4"/>
      <c r="P145" s="4"/>
      <c r="Q145" s="5">
        <v>44392</v>
      </c>
      <c r="R145" s="4">
        <v>36.29</v>
      </c>
      <c r="S145" s="4">
        <v>36.29</v>
      </c>
      <c r="T145" s="4">
        <v>26.3</v>
      </c>
      <c r="U145" s="4">
        <v>26.39</v>
      </c>
      <c r="V145" s="4"/>
      <c r="W145" s="4"/>
      <c r="X145" s="4"/>
      <c r="Y145" s="4"/>
      <c r="Z145" s="4"/>
      <c r="AA145" s="4" t="s">
        <v>1787</v>
      </c>
      <c r="AB145" s="4"/>
      <c r="AC145" s="4"/>
      <c r="AD145" s="4"/>
      <c r="AE145" s="4"/>
    </row>
    <row r="146" spans="1:31" s="16" customFormat="1">
      <c r="A146" s="4" t="s">
        <v>1058</v>
      </c>
      <c r="B146" t="s">
        <v>1912</v>
      </c>
      <c r="C146" t="s">
        <v>1919</v>
      </c>
      <c r="D146" s="4">
        <v>1</v>
      </c>
      <c r="E146" s="4" t="s">
        <v>42</v>
      </c>
      <c r="F146" s="5">
        <v>44313</v>
      </c>
      <c r="G146" s="4"/>
      <c r="H146" s="218" t="s">
        <v>1947</v>
      </c>
      <c r="I146" s="4" t="s">
        <v>1948</v>
      </c>
      <c r="J146" s="4"/>
      <c r="K146"/>
      <c r="L146" s="4"/>
      <c r="M146" s="4"/>
      <c r="N146" s="4"/>
      <c r="O146" s="4"/>
      <c r="P146" s="4"/>
      <c r="Q146" s="5">
        <v>44392</v>
      </c>
      <c r="R146" s="4">
        <v>34.33</v>
      </c>
      <c r="S146" s="4">
        <v>35.21</v>
      </c>
      <c r="T146" s="4">
        <v>25.82</v>
      </c>
      <c r="U146" s="4">
        <v>25.83</v>
      </c>
      <c r="V146" s="4"/>
      <c r="W146" s="4"/>
      <c r="X146" s="4"/>
      <c r="Y146" s="4"/>
      <c r="Z146" s="4"/>
      <c r="AA146" s="4" t="s">
        <v>1787</v>
      </c>
      <c r="AB146" s="4"/>
      <c r="AC146" s="4"/>
      <c r="AD146" s="4"/>
      <c r="AE146" s="4"/>
    </row>
    <row r="147" spans="1:31" s="16" customFormat="1">
      <c r="A147" s="4" t="s">
        <v>1058</v>
      </c>
      <c r="B147" t="s">
        <v>1912</v>
      </c>
      <c r="C147" t="s">
        <v>1919</v>
      </c>
      <c r="D147" s="4">
        <v>1</v>
      </c>
      <c r="E147" s="4" t="s">
        <v>42</v>
      </c>
      <c r="F147" s="5">
        <v>44313</v>
      </c>
      <c r="G147" s="4"/>
      <c r="H147" s="218" t="s">
        <v>1947</v>
      </c>
      <c r="I147" s="4" t="s">
        <v>1949</v>
      </c>
      <c r="J147" s="4"/>
      <c r="K147"/>
      <c r="L147" s="4"/>
      <c r="M147" s="4"/>
      <c r="N147" s="4"/>
      <c r="O147" s="4"/>
      <c r="P147" s="4"/>
      <c r="Q147" s="5">
        <v>44392</v>
      </c>
      <c r="R147" s="4">
        <v>34.869999999999997</v>
      </c>
      <c r="S147" s="4">
        <v>34.81</v>
      </c>
      <c r="T147" s="4">
        <v>26.08</v>
      </c>
      <c r="U147" s="4">
        <v>25.96</v>
      </c>
      <c r="V147" s="4"/>
      <c r="W147" s="4"/>
      <c r="X147" s="4"/>
      <c r="Y147" s="4"/>
      <c r="Z147" s="4"/>
      <c r="AA147" s="4" t="s">
        <v>1787</v>
      </c>
      <c r="AB147" s="4"/>
      <c r="AC147" s="4"/>
      <c r="AD147" s="4"/>
      <c r="AE147" s="4"/>
    </row>
    <row r="148" spans="1:31" s="16" customFormat="1">
      <c r="A148" s="4" t="s">
        <v>1058</v>
      </c>
      <c r="B148" t="s">
        <v>1912</v>
      </c>
      <c r="C148" t="s">
        <v>1919</v>
      </c>
      <c r="D148" s="4">
        <v>1</v>
      </c>
      <c r="E148" s="4" t="s">
        <v>42</v>
      </c>
      <c r="F148" s="5">
        <v>44313</v>
      </c>
      <c r="G148" s="4"/>
      <c r="H148" s="218" t="s">
        <v>1947</v>
      </c>
      <c r="I148" s="4" t="s">
        <v>1950</v>
      </c>
      <c r="J148" s="4"/>
      <c r="K148"/>
      <c r="L148" s="4"/>
      <c r="M148" s="4"/>
      <c r="N148" s="4"/>
      <c r="O148" s="4"/>
      <c r="P148" s="4"/>
      <c r="Q148" s="5">
        <v>44392</v>
      </c>
      <c r="R148" s="4">
        <v>35.56</v>
      </c>
      <c r="S148" s="4">
        <v>34.950000000000003</v>
      </c>
      <c r="T148" s="4">
        <v>25.85</v>
      </c>
      <c r="U148" s="4">
        <v>26</v>
      </c>
      <c r="V148" s="4"/>
      <c r="W148" s="4"/>
      <c r="X148" s="4"/>
      <c r="Y148" s="4"/>
      <c r="Z148" s="4"/>
      <c r="AA148" s="4" t="s">
        <v>1787</v>
      </c>
      <c r="AB148" s="4"/>
      <c r="AC148" s="4"/>
      <c r="AD148" s="4"/>
      <c r="AE148" s="4"/>
    </row>
    <row r="149" spans="1:31" s="16" customFormat="1">
      <c r="A149" s="4" t="s">
        <v>1058</v>
      </c>
      <c r="B149" t="s">
        <v>1912</v>
      </c>
      <c r="C149" t="s">
        <v>1919</v>
      </c>
      <c r="D149" s="4">
        <v>1</v>
      </c>
      <c r="E149" s="4" t="s">
        <v>42</v>
      </c>
      <c r="F149" s="5">
        <v>44313</v>
      </c>
      <c r="G149" s="4"/>
      <c r="H149" s="218" t="s">
        <v>1947</v>
      </c>
      <c r="I149" s="4" t="s">
        <v>1951</v>
      </c>
      <c r="J149" s="4"/>
      <c r="K149"/>
      <c r="L149" s="4"/>
      <c r="M149" s="4"/>
      <c r="N149" s="4"/>
      <c r="O149" s="4"/>
      <c r="P149" s="4"/>
      <c r="Q149" s="5">
        <v>44392</v>
      </c>
      <c r="R149" s="4">
        <v>34.5</v>
      </c>
      <c r="S149" s="4">
        <v>34.08</v>
      </c>
      <c r="T149" s="4">
        <v>25.94</v>
      </c>
      <c r="U149" s="4">
        <v>25.75</v>
      </c>
      <c r="V149" s="4"/>
      <c r="W149" s="4"/>
      <c r="X149" s="4"/>
      <c r="Y149" s="4"/>
      <c r="Z149" s="4"/>
      <c r="AA149" s="4" t="s">
        <v>1787</v>
      </c>
      <c r="AB149" s="4"/>
      <c r="AC149" s="4"/>
      <c r="AD149" s="4"/>
      <c r="AE149" s="4"/>
    </row>
    <row r="150" spans="1:31" s="16" customFormat="1">
      <c r="A150" s="4" t="s">
        <v>1058</v>
      </c>
      <c r="B150" t="s">
        <v>1912</v>
      </c>
      <c r="C150" t="s">
        <v>1919</v>
      </c>
      <c r="D150" s="4">
        <v>2</v>
      </c>
      <c r="E150" s="4" t="s">
        <v>42</v>
      </c>
      <c r="F150" s="5">
        <v>44313</v>
      </c>
      <c r="G150" s="4"/>
      <c r="H150" s="218" t="s">
        <v>1947</v>
      </c>
      <c r="I150" s="4" t="s">
        <v>1948</v>
      </c>
      <c r="J150" s="4"/>
      <c r="K150"/>
      <c r="L150" s="4"/>
      <c r="M150" s="4"/>
      <c r="N150" s="4"/>
      <c r="O150" s="4"/>
      <c r="P150" s="4"/>
      <c r="Q150" s="5">
        <v>44392</v>
      </c>
      <c r="R150" s="4">
        <v>34.86</v>
      </c>
      <c r="S150" s="4">
        <v>35.880000000000003</v>
      </c>
      <c r="T150" s="4">
        <v>26.25</v>
      </c>
      <c r="U150" s="4">
        <v>26.06</v>
      </c>
      <c r="V150" s="4"/>
      <c r="W150" s="4"/>
      <c r="X150" s="4"/>
      <c r="Y150" s="4"/>
      <c r="Z150" s="4"/>
      <c r="AA150" s="4" t="s">
        <v>1787</v>
      </c>
      <c r="AB150" s="4"/>
      <c r="AC150" s="4"/>
      <c r="AD150" s="4"/>
      <c r="AE150" s="4"/>
    </row>
    <row r="151" spans="1:31" s="16" customFormat="1">
      <c r="A151" s="4" t="s">
        <v>1058</v>
      </c>
      <c r="B151" t="s">
        <v>1912</v>
      </c>
      <c r="C151" t="s">
        <v>1919</v>
      </c>
      <c r="D151" s="4">
        <v>2</v>
      </c>
      <c r="E151" s="4" t="s">
        <v>42</v>
      </c>
      <c r="F151" s="5">
        <v>44313</v>
      </c>
      <c r="G151" s="4"/>
      <c r="H151" s="218" t="s">
        <v>1947</v>
      </c>
      <c r="I151" s="4" t="s">
        <v>1949</v>
      </c>
      <c r="J151" s="4"/>
      <c r="K151"/>
      <c r="L151" s="4"/>
      <c r="M151" s="4"/>
      <c r="N151" s="4"/>
      <c r="O151" s="4"/>
      <c r="P151" s="4"/>
      <c r="Q151" s="5">
        <v>44392</v>
      </c>
      <c r="R151" s="4">
        <v>35.82</v>
      </c>
      <c r="S151" s="4">
        <v>36.15</v>
      </c>
      <c r="T151" s="4">
        <v>26.32</v>
      </c>
      <c r="U151" s="4">
        <v>26.27</v>
      </c>
      <c r="V151" s="4"/>
      <c r="W151" s="4"/>
      <c r="X151" s="4"/>
      <c r="Y151" s="4"/>
      <c r="Z151" s="4"/>
      <c r="AA151" s="4" t="s">
        <v>1787</v>
      </c>
      <c r="AB151" s="4"/>
      <c r="AC151" s="4"/>
      <c r="AD151" s="4"/>
      <c r="AE151" s="4"/>
    </row>
    <row r="152" spans="1:31" s="16" customFormat="1">
      <c r="A152" s="4" t="s">
        <v>1058</v>
      </c>
      <c r="B152" t="s">
        <v>1912</v>
      </c>
      <c r="C152" t="s">
        <v>1919</v>
      </c>
      <c r="D152" s="4">
        <v>2</v>
      </c>
      <c r="E152" s="4" t="s">
        <v>42</v>
      </c>
      <c r="F152" s="5">
        <v>44313</v>
      </c>
      <c r="G152" s="4"/>
      <c r="H152" s="218" t="s">
        <v>1947</v>
      </c>
      <c r="I152" s="4" t="s">
        <v>1950</v>
      </c>
      <c r="J152" s="4"/>
      <c r="K152"/>
      <c r="L152" s="4"/>
      <c r="M152" s="4"/>
      <c r="N152" s="4"/>
      <c r="O152" s="4"/>
      <c r="P152" s="4"/>
      <c r="Q152" s="5">
        <v>44392</v>
      </c>
      <c r="R152" s="4">
        <v>36.25</v>
      </c>
      <c r="S152" s="4">
        <v>35.729999999999997</v>
      </c>
      <c r="T152" s="4">
        <v>26.1</v>
      </c>
      <c r="U152" s="4">
        <v>26.23</v>
      </c>
      <c r="V152" s="4"/>
      <c r="W152" s="4"/>
      <c r="X152" s="4"/>
      <c r="Y152" s="4"/>
      <c r="Z152" s="4"/>
      <c r="AA152" s="4" t="s">
        <v>1787</v>
      </c>
      <c r="AB152" s="4"/>
      <c r="AC152" s="4"/>
      <c r="AD152" s="4"/>
      <c r="AE152" s="4"/>
    </row>
    <row r="153" spans="1:31" s="16" customFormat="1">
      <c r="A153" s="4" t="s">
        <v>1058</v>
      </c>
      <c r="B153" t="s">
        <v>1912</v>
      </c>
      <c r="C153" t="s">
        <v>1919</v>
      </c>
      <c r="D153" s="4">
        <v>2</v>
      </c>
      <c r="E153" s="4" t="s">
        <v>42</v>
      </c>
      <c r="F153" s="5">
        <v>44313</v>
      </c>
      <c r="G153" s="4"/>
      <c r="H153" s="218" t="s">
        <v>1947</v>
      </c>
      <c r="I153" s="4" t="s">
        <v>1951</v>
      </c>
      <c r="J153" s="4"/>
      <c r="K153"/>
      <c r="L153" s="4"/>
      <c r="M153" s="4"/>
      <c r="N153" s="4"/>
      <c r="O153" s="4"/>
      <c r="P153" s="4"/>
      <c r="Q153" s="5">
        <v>44392</v>
      </c>
      <c r="R153" s="4">
        <v>35.94</v>
      </c>
      <c r="S153" s="4">
        <v>37.78</v>
      </c>
      <c r="T153" s="4">
        <v>25.68</v>
      </c>
      <c r="U153" s="4">
        <v>25.8</v>
      </c>
      <c r="V153" s="4"/>
      <c r="W153" s="4"/>
      <c r="X153" s="4"/>
      <c r="Y153" s="4"/>
      <c r="Z153" s="4"/>
      <c r="AA153" s="4" t="s">
        <v>1787</v>
      </c>
      <c r="AB153" s="4"/>
      <c r="AC153" s="4"/>
      <c r="AD153" s="4"/>
      <c r="AE153" s="4"/>
    </row>
    <row r="154" spans="1:31" s="16" customFormat="1">
      <c r="A154" s="4" t="s">
        <v>1058</v>
      </c>
      <c r="B154" t="s">
        <v>1912</v>
      </c>
      <c r="C154" t="s">
        <v>1913</v>
      </c>
      <c r="D154" s="4"/>
      <c r="E154" s="4"/>
      <c r="F154" s="5">
        <v>44390</v>
      </c>
      <c r="G154" s="4"/>
      <c r="H154" s="4">
        <v>10</v>
      </c>
      <c r="I154" s="4"/>
      <c r="J154" s="4"/>
      <c r="K154" t="s">
        <v>45</v>
      </c>
      <c r="L154" s="4"/>
      <c r="M154" s="4"/>
      <c r="N154" s="4"/>
      <c r="O154" s="4"/>
      <c r="P154" s="4"/>
      <c r="Q154" s="5">
        <v>44396</v>
      </c>
      <c r="R154" s="4">
        <v>35.03</v>
      </c>
      <c r="S154" s="4">
        <v>34.26</v>
      </c>
      <c r="T154" s="4">
        <v>26.46</v>
      </c>
      <c r="U154" s="4">
        <v>27.5</v>
      </c>
      <c r="V154" s="4"/>
      <c r="W154" s="4"/>
      <c r="X154" s="4"/>
      <c r="Y154" s="4"/>
      <c r="Z154" s="4"/>
      <c r="AA154" s="4" t="s">
        <v>147</v>
      </c>
      <c r="AB154" s="4"/>
      <c r="AC154" s="4"/>
      <c r="AD154" s="4"/>
      <c r="AE154" s="4"/>
    </row>
    <row r="155" spans="1:31" s="16" customFormat="1">
      <c r="A155" s="4" t="s">
        <v>1058</v>
      </c>
      <c r="B155" t="s">
        <v>1912</v>
      </c>
      <c r="C155" t="s">
        <v>1913</v>
      </c>
      <c r="D155" s="4"/>
      <c r="E155" s="4"/>
      <c r="F155" s="5">
        <v>44390</v>
      </c>
      <c r="G155" s="4"/>
      <c r="H155" s="4">
        <v>40</v>
      </c>
      <c r="I155" s="4"/>
      <c r="J155" s="4"/>
      <c r="K155" t="s">
        <v>45</v>
      </c>
      <c r="L155" s="4"/>
      <c r="M155" s="4"/>
      <c r="N155" s="4"/>
      <c r="O155" s="4"/>
      <c r="P155" s="4"/>
      <c r="Q155" s="5">
        <v>44396</v>
      </c>
      <c r="R155" s="4">
        <v>34.83</v>
      </c>
      <c r="S155" s="4">
        <v>34.04</v>
      </c>
      <c r="T155" s="4">
        <v>29.21</v>
      </c>
      <c r="U155" s="4">
        <v>30.87</v>
      </c>
      <c r="V155" s="4"/>
      <c r="W155" s="4"/>
      <c r="X155" s="4"/>
      <c r="Y155" s="4"/>
      <c r="Z155" s="4"/>
      <c r="AA155" s="4" t="s">
        <v>147</v>
      </c>
      <c r="AB155" s="4"/>
      <c r="AC155" s="4"/>
      <c r="AD155" s="4"/>
      <c r="AE155" s="4"/>
    </row>
    <row r="156" spans="1:31" s="16" customFormat="1">
      <c r="A156" s="4" t="s">
        <v>1058</v>
      </c>
      <c r="B156" t="s">
        <v>1912</v>
      </c>
      <c r="C156" t="s">
        <v>1913</v>
      </c>
      <c r="D156" s="4"/>
      <c r="E156" s="4"/>
      <c r="F156" s="5">
        <v>44390</v>
      </c>
      <c r="G156" s="4"/>
      <c r="H156" s="4">
        <v>120</v>
      </c>
      <c r="I156" s="4"/>
      <c r="J156" s="4"/>
      <c r="K156" t="s">
        <v>45</v>
      </c>
      <c r="L156" s="4"/>
      <c r="M156" s="4"/>
      <c r="N156" s="4"/>
      <c r="O156" s="4"/>
      <c r="P156" s="4"/>
      <c r="Q156" s="5">
        <v>44396</v>
      </c>
      <c r="R156" s="4">
        <v>34.43</v>
      </c>
      <c r="S156" s="4">
        <v>36.299999999999997</v>
      </c>
      <c r="T156" s="4">
        <v>31.82</v>
      </c>
      <c r="U156" s="4">
        <v>31.71</v>
      </c>
      <c r="V156" s="4"/>
      <c r="W156" s="4"/>
      <c r="X156" s="4"/>
      <c r="Y156" s="4"/>
      <c r="Z156" s="4"/>
      <c r="AA156" s="4" t="s">
        <v>147</v>
      </c>
      <c r="AB156" s="4"/>
      <c r="AC156" s="4"/>
      <c r="AD156" s="4"/>
      <c r="AE156" s="4"/>
    </row>
    <row r="157" spans="1:31" s="16" customFormat="1">
      <c r="A157" s="10" t="s">
        <v>1916</v>
      </c>
      <c r="B157" s="4" t="s">
        <v>1916</v>
      </c>
      <c r="C157" t="s">
        <v>1919</v>
      </c>
      <c r="D157" s="4"/>
      <c r="E157" s="4"/>
      <c r="F157" s="5">
        <v>44390</v>
      </c>
      <c r="G157" s="4"/>
      <c r="H157" s="4">
        <v>10</v>
      </c>
      <c r="I157" s="4"/>
      <c r="J157" s="4"/>
      <c r="K157" t="s">
        <v>45</v>
      </c>
      <c r="L157" s="4"/>
      <c r="M157" s="4"/>
      <c r="N157" s="4"/>
      <c r="O157" s="4"/>
      <c r="P157" s="4"/>
      <c r="Q157" s="5">
        <v>44396</v>
      </c>
      <c r="R157" s="4">
        <v>35.32</v>
      </c>
      <c r="S157" s="4">
        <v>35.270000000000003</v>
      </c>
      <c r="T157" s="4">
        <v>25.53</v>
      </c>
      <c r="U157" s="4">
        <v>26.33</v>
      </c>
      <c r="V157" s="4"/>
      <c r="W157" s="4"/>
      <c r="X157" s="4"/>
      <c r="Y157" s="4"/>
      <c r="Z157" s="4"/>
      <c r="AA157" s="4" t="s">
        <v>147</v>
      </c>
      <c r="AB157" s="4"/>
      <c r="AC157" s="4"/>
      <c r="AD157" s="4"/>
      <c r="AE157" s="4"/>
    </row>
    <row r="158" spans="1:31" s="16" customFormat="1">
      <c r="A158" s="10" t="s">
        <v>1916</v>
      </c>
      <c r="B158" s="4" t="s">
        <v>1916</v>
      </c>
      <c r="C158" t="s">
        <v>1919</v>
      </c>
      <c r="D158" s="4"/>
      <c r="E158" s="4"/>
      <c r="F158" s="5">
        <v>44390</v>
      </c>
      <c r="G158" s="4"/>
      <c r="H158" s="4">
        <v>40</v>
      </c>
      <c r="I158" s="4"/>
      <c r="J158" s="4"/>
      <c r="K158" t="s">
        <v>45</v>
      </c>
      <c r="L158" s="4"/>
      <c r="M158" s="4"/>
      <c r="N158" s="4"/>
      <c r="O158" s="4"/>
      <c r="P158" s="4"/>
      <c r="Q158" s="5">
        <v>44396</v>
      </c>
      <c r="R158" s="4">
        <v>32.950000000000003</v>
      </c>
      <c r="S158" s="4">
        <v>33.5</v>
      </c>
      <c r="T158" s="4">
        <v>28.73</v>
      </c>
      <c r="U158" s="4">
        <v>27.93</v>
      </c>
      <c r="V158" s="4"/>
      <c r="W158" s="4"/>
      <c r="X158" s="4"/>
      <c r="Y158" s="4"/>
      <c r="Z158" s="4"/>
      <c r="AA158" s="4" t="s">
        <v>147</v>
      </c>
      <c r="AB158" s="4"/>
      <c r="AC158" s="4"/>
      <c r="AD158" s="4"/>
      <c r="AE158" s="4"/>
    </row>
    <row r="159" spans="1:31" s="16" customFormat="1">
      <c r="A159" s="10" t="s">
        <v>1916</v>
      </c>
      <c r="B159" s="4" t="s">
        <v>1916</v>
      </c>
      <c r="C159" t="s">
        <v>1919</v>
      </c>
      <c r="D159" s="4"/>
      <c r="E159" s="4"/>
      <c r="F159" s="5">
        <v>44390</v>
      </c>
      <c r="G159" s="4"/>
      <c r="H159" s="4">
        <v>120</v>
      </c>
      <c r="I159" s="4"/>
      <c r="J159" s="4"/>
      <c r="K159" t="s">
        <v>45</v>
      </c>
      <c r="L159" s="4"/>
      <c r="M159" s="4"/>
      <c r="N159" s="4"/>
      <c r="O159" s="4"/>
      <c r="P159" s="4"/>
      <c r="Q159" s="5">
        <v>44396</v>
      </c>
      <c r="R159" s="4">
        <v>33.299999999999997</v>
      </c>
      <c r="S159" s="4">
        <v>33.25</v>
      </c>
      <c r="T159" s="4">
        <v>27.31</v>
      </c>
      <c r="U159" s="4">
        <v>27.97</v>
      </c>
      <c r="V159" s="4"/>
      <c r="W159" s="4"/>
      <c r="X159" s="4"/>
      <c r="Y159" s="4"/>
      <c r="Z159" s="4"/>
      <c r="AA159" s="4" t="s">
        <v>147</v>
      </c>
      <c r="AB159" s="4"/>
      <c r="AC159" s="4"/>
      <c r="AD159" s="4"/>
      <c r="AE159" s="4"/>
    </row>
    <row r="160" spans="1:31" s="16" customFormat="1">
      <c r="A160" s="4" t="s">
        <v>1058</v>
      </c>
      <c r="B160" t="s">
        <v>1912</v>
      </c>
      <c r="C160" t="s">
        <v>1913</v>
      </c>
      <c r="D160" s="4"/>
      <c r="E160" s="4"/>
      <c r="F160" s="5">
        <v>44376</v>
      </c>
      <c r="G160" s="4"/>
      <c r="H160" s="4" t="s">
        <v>1982</v>
      </c>
      <c r="I160" s="4"/>
      <c r="J160" s="4"/>
      <c r="K160" t="s">
        <v>45</v>
      </c>
      <c r="L160" s="4"/>
      <c r="M160" s="4"/>
      <c r="N160" s="4"/>
      <c r="O160" s="4"/>
      <c r="P160" s="4"/>
      <c r="Q160" s="5">
        <v>44398</v>
      </c>
      <c r="R160" s="4">
        <v>36.950000000000003</v>
      </c>
      <c r="S160" s="4">
        <v>37.33</v>
      </c>
      <c r="T160" s="4">
        <v>29.25</v>
      </c>
      <c r="U160" s="4">
        <v>29.58</v>
      </c>
      <c r="V160" s="4"/>
      <c r="W160" s="4"/>
      <c r="X160" s="4"/>
      <c r="Y160" s="4"/>
      <c r="Z160" s="4"/>
      <c r="AA160" s="4" t="s">
        <v>1104</v>
      </c>
      <c r="AB160" s="4"/>
      <c r="AC160" s="4"/>
      <c r="AD160" s="4"/>
      <c r="AE160" s="4"/>
    </row>
    <row r="161" spans="1:31" s="16" customFormat="1">
      <c r="A161" s="4" t="s">
        <v>1058</v>
      </c>
      <c r="B161" t="s">
        <v>1912</v>
      </c>
      <c r="C161" t="s">
        <v>1913</v>
      </c>
      <c r="D161" s="4"/>
      <c r="E161" s="4"/>
      <c r="F161" s="5">
        <v>44376</v>
      </c>
      <c r="G161" s="4"/>
      <c r="H161" s="4" t="s">
        <v>1983</v>
      </c>
      <c r="I161" s="4"/>
      <c r="J161" s="4"/>
      <c r="K161" t="s">
        <v>45</v>
      </c>
      <c r="L161" s="4"/>
      <c r="M161" s="4"/>
      <c r="N161" s="4"/>
      <c r="O161" s="4"/>
      <c r="P161" s="4"/>
      <c r="Q161" s="5">
        <v>44398</v>
      </c>
      <c r="R161" s="4" t="s">
        <v>47</v>
      </c>
      <c r="S161" s="4" t="s">
        <v>47</v>
      </c>
      <c r="T161" s="4">
        <v>31.98</v>
      </c>
      <c r="U161" s="4">
        <v>32.200000000000003</v>
      </c>
      <c r="V161" s="4"/>
      <c r="W161" s="4"/>
      <c r="X161" s="4"/>
      <c r="Y161" s="4"/>
      <c r="Z161" s="4"/>
      <c r="AA161" s="4" t="s">
        <v>1104</v>
      </c>
      <c r="AB161" s="4"/>
      <c r="AC161" s="4"/>
      <c r="AD161" s="4"/>
      <c r="AE161" s="4"/>
    </row>
    <row r="162" spans="1:31" s="16" customFormat="1">
      <c r="A162" s="4" t="s">
        <v>1058</v>
      </c>
      <c r="B162" t="s">
        <v>1912</v>
      </c>
      <c r="C162" t="s">
        <v>1913</v>
      </c>
      <c r="D162" s="4"/>
      <c r="E162" s="4"/>
      <c r="F162" s="5">
        <v>44391</v>
      </c>
      <c r="G162" s="4"/>
      <c r="H162" s="4" t="s">
        <v>1982</v>
      </c>
      <c r="I162" s="4"/>
      <c r="J162" s="4"/>
      <c r="K162" t="s">
        <v>45</v>
      </c>
      <c r="L162" s="4"/>
      <c r="M162" s="4"/>
      <c r="N162" s="4"/>
      <c r="O162" s="4"/>
      <c r="P162" s="4"/>
      <c r="Q162" s="5">
        <v>44398</v>
      </c>
      <c r="R162" s="4">
        <v>35.83</v>
      </c>
      <c r="S162" s="4">
        <v>35.46</v>
      </c>
      <c r="T162" s="4">
        <v>28.44</v>
      </c>
      <c r="U162" s="4">
        <v>28.3</v>
      </c>
      <c r="V162" s="4"/>
      <c r="W162" s="4"/>
      <c r="X162" s="4"/>
      <c r="Y162" s="4"/>
      <c r="Z162" s="4"/>
      <c r="AA162" s="4" t="s">
        <v>1104</v>
      </c>
      <c r="AB162" s="4"/>
      <c r="AC162" s="4"/>
      <c r="AD162" s="4"/>
      <c r="AE162" s="4"/>
    </row>
    <row r="163" spans="1:31" s="16" customFormat="1">
      <c r="A163" s="4" t="s">
        <v>1058</v>
      </c>
      <c r="B163" t="s">
        <v>1912</v>
      </c>
      <c r="C163" t="s">
        <v>1913</v>
      </c>
      <c r="D163" s="4"/>
      <c r="E163" s="4"/>
      <c r="F163" s="5">
        <v>44391</v>
      </c>
      <c r="G163" s="4"/>
      <c r="H163" s="4" t="s">
        <v>1983</v>
      </c>
      <c r="I163" s="4"/>
      <c r="J163" s="4"/>
      <c r="K163" t="s">
        <v>45</v>
      </c>
      <c r="L163" s="4"/>
      <c r="M163" s="4"/>
      <c r="N163" s="4"/>
      <c r="O163" s="4"/>
      <c r="P163" s="4"/>
      <c r="Q163" s="5">
        <v>44398</v>
      </c>
      <c r="R163" s="4">
        <v>39.03</v>
      </c>
      <c r="S163" s="4">
        <v>37.71</v>
      </c>
      <c r="T163" s="4">
        <v>29.15</v>
      </c>
      <c r="U163" s="4">
        <v>29.14</v>
      </c>
      <c r="V163" s="4"/>
      <c r="W163" s="4"/>
      <c r="X163" s="4"/>
      <c r="Y163" s="4"/>
      <c r="Z163" s="4"/>
      <c r="AA163" s="4" t="s">
        <v>1104</v>
      </c>
      <c r="AB163" s="4"/>
      <c r="AC163" s="4"/>
      <c r="AD163" s="4"/>
      <c r="AE163" s="4"/>
    </row>
    <row r="164" spans="1:31" s="16" customFormat="1">
      <c r="A164" s="4" t="s">
        <v>58</v>
      </c>
      <c r="B164" t="s">
        <v>59</v>
      </c>
      <c r="C164" t="s">
        <v>1919</v>
      </c>
      <c r="D164" s="4"/>
      <c r="E164" s="4"/>
      <c r="F164" s="5">
        <v>44390</v>
      </c>
      <c r="G164" s="4"/>
      <c r="H164" s="4"/>
      <c r="I164" s="4"/>
      <c r="J164" s="4"/>
      <c r="K164"/>
      <c r="L164" s="4"/>
      <c r="M164" s="4"/>
      <c r="N164" s="4"/>
      <c r="O164" s="4"/>
      <c r="P164" s="4"/>
      <c r="Q164" s="5">
        <v>44398</v>
      </c>
      <c r="R164" s="4" t="s">
        <v>47</v>
      </c>
      <c r="S164" s="4" t="s">
        <v>47</v>
      </c>
      <c r="T164" s="4">
        <v>27.52</v>
      </c>
      <c r="U164" s="4">
        <v>27.08</v>
      </c>
      <c r="V164" s="4"/>
      <c r="W164" s="4"/>
      <c r="X164" s="4"/>
      <c r="Y164" s="4"/>
      <c r="Z164" s="4"/>
      <c r="AA164" s="4" t="s">
        <v>1104</v>
      </c>
      <c r="AB164" s="4"/>
      <c r="AC164" s="4"/>
      <c r="AD164" s="4"/>
      <c r="AE164" s="4"/>
    </row>
    <row r="165" spans="1:31" s="16" customFormat="1">
      <c r="A165" s="10" t="s">
        <v>116</v>
      </c>
      <c r="B165" t="s">
        <v>200</v>
      </c>
      <c r="C165" t="s">
        <v>1919</v>
      </c>
      <c r="D165" s="4"/>
      <c r="E165" s="4"/>
      <c r="F165" s="5">
        <v>44390</v>
      </c>
      <c r="G165" s="4"/>
      <c r="H165" s="4"/>
      <c r="I165" s="4"/>
      <c r="J165" s="4"/>
      <c r="K165"/>
      <c r="L165" s="4"/>
      <c r="M165" s="4"/>
      <c r="N165" s="4"/>
      <c r="O165" s="4"/>
      <c r="P165" s="4"/>
      <c r="Q165" s="5">
        <v>44398</v>
      </c>
      <c r="R165" s="4" t="s">
        <v>47</v>
      </c>
      <c r="S165" s="4" t="s">
        <v>47</v>
      </c>
      <c r="T165" s="4">
        <v>27.51</v>
      </c>
      <c r="U165" s="4">
        <v>27.84</v>
      </c>
      <c r="V165" s="4"/>
      <c r="W165" s="4"/>
      <c r="X165" s="4"/>
      <c r="Y165" s="4"/>
      <c r="Z165" s="4"/>
      <c r="AA165" s="4" t="s">
        <v>1104</v>
      </c>
      <c r="AB165" s="4"/>
      <c r="AC165" s="4"/>
      <c r="AD165" s="4"/>
      <c r="AE165" s="4"/>
    </row>
    <row r="166" spans="1:31" s="16" customFormat="1">
      <c r="A166" s="4" t="s">
        <v>1916</v>
      </c>
      <c r="B166" s="4" t="s">
        <v>1916</v>
      </c>
      <c r="C166" t="s">
        <v>1919</v>
      </c>
      <c r="D166" s="4"/>
      <c r="E166" s="4"/>
      <c r="F166" s="4"/>
      <c r="G166" s="4"/>
      <c r="H166" s="4" t="s">
        <v>1963</v>
      </c>
      <c r="I166" s="4"/>
      <c r="J166" s="4"/>
      <c r="K166" t="s">
        <v>45</v>
      </c>
      <c r="L166" s="4"/>
      <c r="M166" s="4"/>
      <c r="N166" s="4"/>
      <c r="O166" s="4"/>
      <c r="P166" s="4"/>
      <c r="Q166" s="5">
        <v>44399</v>
      </c>
      <c r="R166" s="4" t="s">
        <v>47</v>
      </c>
      <c r="S166" s="4" t="s">
        <v>47</v>
      </c>
      <c r="T166" s="4" t="s">
        <v>47</v>
      </c>
      <c r="U166" s="4" t="s">
        <v>47</v>
      </c>
      <c r="V166" s="4" t="s">
        <v>1984</v>
      </c>
      <c r="W166" s="4"/>
      <c r="X166" s="4"/>
      <c r="Y166" s="4"/>
      <c r="Z166" s="4"/>
      <c r="AA166" s="4" t="s">
        <v>148</v>
      </c>
      <c r="AB166" s="4"/>
      <c r="AC166" s="4"/>
      <c r="AD166" s="4"/>
      <c r="AE166" s="4"/>
    </row>
    <row r="167" spans="1:31" s="16" customFormat="1">
      <c r="A167" s="4" t="s">
        <v>1916</v>
      </c>
      <c r="B167" s="4" t="s">
        <v>1916</v>
      </c>
      <c r="C167" t="s">
        <v>1919</v>
      </c>
      <c r="D167" s="4"/>
      <c r="E167" s="4"/>
      <c r="F167" s="4"/>
      <c r="G167" s="4"/>
      <c r="H167" s="4" t="s">
        <v>1963</v>
      </c>
      <c r="I167" s="4"/>
      <c r="J167" s="4"/>
      <c r="K167" t="s">
        <v>45</v>
      </c>
      <c r="L167" s="4"/>
      <c r="M167" s="4"/>
      <c r="N167" s="4"/>
      <c r="O167" s="4"/>
      <c r="P167" s="4"/>
      <c r="Q167" s="5">
        <v>44399</v>
      </c>
      <c r="R167" s="4" t="s">
        <v>47</v>
      </c>
      <c r="S167" s="4" t="s">
        <v>47</v>
      </c>
      <c r="T167" s="4" t="s">
        <v>47</v>
      </c>
      <c r="U167" s="4" t="s">
        <v>47</v>
      </c>
      <c r="V167" s="4" t="s">
        <v>1984</v>
      </c>
      <c r="W167" s="4"/>
      <c r="X167" s="4"/>
      <c r="Y167" s="4"/>
      <c r="Z167" s="4"/>
      <c r="AA167" s="4" t="s">
        <v>148</v>
      </c>
      <c r="AB167" s="4"/>
      <c r="AC167" s="4"/>
      <c r="AD167" s="4"/>
      <c r="AE167" s="4"/>
    </row>
    <row r="168" spans="1:31" s="16" customFormat="1">
      <c r="A168" s="4" t="s">
        <v>1916</v>
      </c>
      <c r="B168" s="4" t="s">
        <v>1916</v>
      </c>
      <c r="C168" t="s">
        <v>1919</v>
      </c>
      <c r="D168" s="4"/>
      <c r="E168" s="4"/>
      <c r="F168" s="5">
        <v>44390</v>
      </c>
      <c r="G168" s="4"/>
      <c r="H168" s="4" t="s">
        <v>1963</v>
      </c>
      <c r="I168" s="4"/>
      <c r="J168" s="4"/>
      <c r="K168" t="s">
        <v>45</v>
      </c>
      <c r="L168" s="4"/>
      <c r="M168" s="4"/>
      <c r="N168" s="4"/>
      <c r="O168" s="4"/>
      <c r="P168" s="4"/>
      <c r="Q168" s="5">
        <v>44399</v>
      </c>
      <c r="R168" s="4" t="s">
        <v>47</v>
      </c>
      <c r="S168" s="4" t="s">
        <v>47</v>
      </c>
      <c r="T168" s="4" t="s">
        <v>47</v>
      </c>
      <c r="U168" s="4" t="s">
        <v>47</v>
      </c>
      <c r="V168" s="4"/>
      <c r="W168" s="4"/>
      <c r="X168" s="4"/>
      <c r="Y168" s="4"/>
      <c r="Z168" s="4"/>
      <c r="AA168" s="4" t="s">
        <v>148</v>
      </c>
      <c r="AB168" s="4"/>
      <c r="AC168" s="4"/>
      <c r="AD168" s="4"/>
      <c r="AE168" s="4"/>
    </row>
    <row r="169" spans="1:31" s="16" customFormat="1">
      <c r="A169" s="4" t="s">
        <v>1916</v>
      </c>
      <c r="B169" s="4" t="s">
        <v>1916</v>
      </c>
      <c r="C169" t="s">
        <v>1919</v>
      </c>
      <c r="D169" s="4"/>
      <c r="E169" s="4"/>
      <c r="F169" s="5">
        <v>44390</v>
      </c>
      <c r="G169" s="4"/>
      <c r="H169" s="4" t="s">
        <v>1963</v>
      </c>
      <c r="I169" s="4"/>
      <c r="J169" s="4"/>
      <c r="K169" t="s">
        <v>45</v>
      </c>
      <c r="L169" s="4"/>
      <c r="M169" s="4"/>
      <c r="N169" s="4"/>
      <c r="O169" s="4"/>
      <c r="P169" s="4"/>
      <c r="Q169" s="5">
        <v>44399</v>
      </c>
      <c r="R169" s="4" t="s">
        <v>47</v>
      </c>
      <c r="S169" s="4" t="s">
        <v>47</v>
      </c>
      <c r="T169" s="4" t="s">
        <v>47</v>
      </c>
      <c r="U169" s="4" t="s">
        <v>47</v>
      </c>
      <c r="V169" s="4"/>
      <c r="W169" s="4"/>
      <c r="X169" s="4"/>
      <c r="Y169" s="4"/>
      <c r="Z169" s="4"/>
      <c r="AA169" s="4" t="s">
        <v>148</v>
      </c>
      <c r="AB169" s="4"/>
      <c r="AC169" s="4"/>
      <c r="AD169" s="4"/>
      <c r="AE169" s="4"/>
    </row>
    <row r="170" spans="1:31" s="16" customFormat="1">
      <c r="A170" s="4" t="s">
        <v>1058</v>
      </c>
      <c r="B170" t="s">
        <v>1912</v>
      </c>
      <c r="C170" t="s">
        <v>1913</v>
      </c>
      <c r="D170" s="4"/>
      <c r="E170" s="4" t="s">
        <v>42</v>
      </c>
      <c r="F170" s="5">
        <v>44376</v>
      </c>
      <c r="G170" s="4"/>
      <c r="H170" s="218" t="s">
        <v>1985</v>
      </c>
      <c r="I170" s="4" t="s">
        <v>1986</v>
      </c>
      <c r="J170" s="4"/>
      <c r="K170"/>
      <c r="L170" s="4"/>
      <c r="M170" s="4"/>
      <c r="N170" s="4"/>
      <c r="O170" s="4">
        <v>31.41</v>
      </c>
      <c r="P170" s="4"/>
      <c r="Q170" s="5">
        <v>44405</v>
      </c>
      <c r="R170" s="4">
        <v>35.5</v>
      </c>
      <c r="S170" s="4">
        <v>36.79</v>
      </c>
      <c r="T170" s="4">
        <v>28.24</v>
      </c>
      <c r="U170" s="4">
        <v>27.73</v>
      </c>
      <c r="V170" s="4"/>
      <c r="W170" s="4"/>
      <c r="X170" s="4"/>
      <c r="Y170" s="4"/>
      <c r="Z170" s="4"/>
      <c r="AA170" s="4" t="s">
        <v>1788</v>
      </c>
      <c r="AB170" s="4"/>
      <c r="AC170" s="4"/>
      <c r="AD170" s="4"/>
      <c r="AE170" s="4"/>
    </row>
    <row r="171" spans="1:31" s="16" customFormat="1">
      <c r="A171" s="4" t="s">
        <v>1058</v>
      </c>
      <c r="B171" t="s">
        <v>1912</v>
      </c>
      <c r="C171" t="s">
        <v>1913</v>
      </c>
      <c r="D171" s="4"/>
      <c r="E171" s="4" t="s">
        <v>42</v>
      </c>
      <c r="F171" s="5">
        <v>44376</v>
      </c>
      <c r="G171" s="4"/>
      <c r="H171" s="218" t="s">
        <v>1985</v>
      </c>
      <c r="I171" s="4" t="s">
        <v>1987</v>
      </c>
      <c r="J171" s="4"/>
      <c r="K171"/>
      <c r="L171" s="4"/>
      <c r="M171" s="4"/>
      <c r="N171" s="4"/>
      <c r="O171" s="4">
        <v>31.66</v>
      </c>
      <c r="P171" s="4"/>
      <c r="Q171" s="5">
        <v>44405</v>
      </c>
      <c r="R171" s="4">
        <v>35.78</v>
      </c>
      <c r="S171" s="4">
        <v>36.54</v>
      </c>
      <c r="T171" s="4">
        <v>27.42</v>
      </c>
      <c r="U171" s="4">
        <v>27.46</v>
      </c>
      <c r="V171" s="4"/>
      <c r="W171" s="4"/>
      <c r="X171" s="4"/>
      <c r="Y171" s="4"/>
      <c r="Z171" s="4"/>
      <c r="AA171" s="4" t="s">
        <v>1788</v>
      </c>
      <c r="AB171" s="4"/>
      <c r="AC171" s="4"/>
      <c r="AD171" s="4"/>
      <c r="AE171" s="4"/>
    </row>
    <row r="172" spans="1:31" s="16" customFormat="1">
      <c r="A172" s="4" t="s">
        <v>1058</v>
      </c>
      <c r="B172" t="s">
        <v>1912</v>
      </c>
      <c r="C172" t="s">
        <v>1913</v>
      </c>
      <c r="D172" s="4"/>
      <c r="E172" s="4" t="s">
        <v>42</v>
      </c>
      <c r="F172" s="5">
        <v>44376</v>
      </c>
      <c r="G172" s="4"/>
      <c r="H172" s="218" t="s">
        <v>1985</v>
      </c>
      <c r="I172" s="4" t="s">
        <v>1988</v>
      </c>
      <c r="J172" s="4"/>
      <c r="K172"/>
      <c r="L172" s="4"/>
      <c r="M172" s="4"/>
      <c r="N172" s="4"/>
      <c r="O172" s="4">
        <v>28.59</v>
      </c>
      <c r="P172" s="4"/>
      <c r="Q172" s="5">
        <v>44405</v>
      </c>
      <c r="R172" s="4">
        <v>36.71</v>
      </c>
      <c r="S172" s="4">
        <v>36.729999999999997</v>
      </c>
      <c r="T172" s="4">
        <v>27.72</v>
      </c>
      <c r="U172" s="4">
        <v>27.31</v>
      </c>
      <c r="V172" s="4"/>
      <c r="W172" s="4"/>
      <c r="X172" s="4"/>
      <c r="Y172" s="4"/>
      <c r="Z172" s="4"/>
      <c r="AA172" s="4" t="s">
        <v>1788</v>
      </c>
      <c r="AB172" s="4"/>
      <c r="AC172" s="4"/>
      <c r="AD172" s="4"/>
      <c r="AE172" s="4"/>
    </row>
    <row r="173" spans="1:31" s="16" customFormat="1">
      <c r="A173" s="4" t="s">
        <v>1058</v>
      </c>
      <c r="B173" t="s">
        <v>1912</v>
      </c>
      <c r="C173" t="s">
        <v>1913</v>
      </c>
      <c r="D173" s="4"/>
      <c r="E173" s="4" t="s">
        <v>42</v>
      </c>
      <c r="F173" s="5">
        <v>44376</v>
      </c>
      <c r="G173" s="4"/>
      <c r="H173" s="218" t="s">
        <v>1985</v>
      </c>
      <c r="I173" s="4" t="s">
        <v>1989</v>
      </c>
      <c r="J173" s="4"/>
      <c r="K173"/>
      <c r="L173" s="4"/>
      <c r="M173" s="4"/>
      <c r="N173" s="4"/>
      <c r="O173" s="4">
        <v>28.63</v>
      </c>
      <c r="P173" s="4"/>
      <c r="Q173" s="5">
        <v>44405</v>
      </c>
      <c r="R173" s="4">
        <v>36.22</v>
      </c>
      <c r="S173" s="4">
        <v>36.130000000000003</v>
      </c>
      <c r="T173" s="4">
        <v>27.39</v>
      </c>
      <c r="U173" s="4">
        <v>27.07</v>
      </c>
      <c r="V173" s="4"/>
      <c r="W173" s="4"/>
      <c r="X173" s="4"/>
      <c r="Y173" s="4"/>
      <c r="Z173" s="4"/>
      <c r="AA173" s="4" t="s">
        <v>1788</v>
      </c>
      <c r="AB173" s="4"/>
      <c r="AC173" s="4"/>
      <c r="AD173" s="4"/>
      <c r="AE173" s="4"/>
    </row>
    <row r="174" spans="1:31" s="16" customFormat="1">
      <c r="A174" s="4" t="s">
        <v>1050</v>
      </c>
      <c r="B174" t="s">
        <v>1912</v>
      </c>
      <c r="C174" t="s">
        <v>1913</v>
      </c>
      <c r="D174" s="4">
        <v>1</v>
      </c>
      <c r="E174" s="4" t="s">
        <v>42</v>
      </c>
      <c r="F174" s="5">
        <v>44397</v>
      </c>
      <c r="G174" s="4"/>
      <c r="H174" s="218" t="s">
        <v>1990</v>
      </c>
      <c r="J174" s="4"/>
      <c r="K174"/>
      <c r="L174" s="4"/>
      <c r="M174" s="4"/>
      <c r="N174" s="4" t="s">
        <v>1085</v>
      </c>
      <c r="O174" s="4"/>
      <c r="P174" s="4"/>
      <c r="Q174" s="5">
        <v>44405</v>
      </c>
      <c r="R174" s="4">
        <v>37.68</v>
      </c>
      <c r="S174" s="4">
        <v>38.56</v>
      </c>
      <c r="T174" s="4">
        <v>28.1</v>
      </c>
      <c r="U174" s="4">
        <v>28.19</v>
      </c>
      <c r="V174" s="4"/>
      <c r="W174" s="4"/>
      <c r="X174" s="4"/>
      <c r="Y174" s="4"/>
      <c r="Z174" s="4"/>
      <c r="AA174" s="4" t="s">
        <v>1788</v>
      </c>
      <c r="AB174" s="4"/>
      <c r="AC174" s="4"/>
      <c r="AD174" s="4"/>
      <c r="AE174" s="4"/>
    </row>
    <row r="175" spans="1:31" s="16" customFormat="1">
      <c r="A175" s="4" t="s">
        <v>1050</v>
      </c>
      <c r="B175" t="s">
        <v>1912</v>
      </c>
      <c r="C175" t="s">
        <v>1913</v>
      </c>
      <c r="D175" s="4">
        <v>2</v>
      </c>
      <c r="E175" s="4" t="s">
        <v>42</v>
      </c>
      <c r="F175" s="5">
        <v>44397</v>
      </c>
      <c r="G175" s="4"/>
      <c r="H175" s="218" t="s">
        <v>1990</v>
      </c>
      <c r="J175" s="4"/>
      <c r="K175"/>
      <c r="L175" s="4"/>
      <c r="M175" s="4"/>
      <c r="N175" s="4" t="s">
        <v>1085</v>
      </c>
      <c r="O175" s="4"/>
      <c r="P175" s="4"/>
      <c r="Q175" s="5">
        <v>44405</v>
      </c>
      <c r="R175" s="4">
        <v>36.659999999999997</v>
      </c>
      <c r="S175" s="4">
        <v>38.58</v>
      </c>
      <c r="T175" s="4">
        <v>28.11</v>
      </c>
      <c r="U175" s="4">
        <v>28.09</v>
      </c>
      <c r="V175" s="4"/>
      <c r="W175" s="4"/>
      <c r="X175" s="4"/>
      <c r="Y175" s="4"/>
      <c r="Z175" s="4"/>
      <c r="AA175" s="4" t="s">
        <v>1788</v>
      </c>
      <c r="AB175" s="4"/>
      <c r="AC175" s="4"/>
      <c r="AD175" s="4"/>
      <c r="AE175" s="4"/>
    </row>
    <row r="176" spans="1:31" s="16" customFormat="1">
      <c r="A176" s="4" t="s">
        <v>1058</v>
      </c>
      <c r="B176" t="s">
        <v>1912</v>
      </c>
      <c r="C176" t="s">
        <v>1913</v>
      </c>
      <c r="D176" s="4">
        <v>1</v>
      </c>
      <c r="E176" s="4" t="s">
        <v>42</v>
      </c>
      <c r="F176" s="5">
        <v>44313</v>
      </c>
      <c r="G176" s="4"/>
      <c r="H176" s="218" t="s">
        <v>1990</v>
      </c>
      <c r="J176" s="4"/>
      <c r="K176"/>
      <c r="L176" s="4"/>
      <c r="M176" s="4"/>
      <c r="N176" s="4" t="s">
        <v>1085</v>
      </c>
      <c r="O176" s="4"/>
      <c r="P176" s="4"/>
      <c r="Q176" s="5">
        <v>44405</v>
      </c>
      <c r="R176" s="4">
        <v>36.369999999999997</v>
      </c>
      <c r="S176" s="4">
        <v>37.85</v>
      </c>
      <c r="T176" s="4">
        <v>27.5</v>
      </c>
      <c r="U176" s="4">
        <v>27.5</v>
      </c>
      <c r="V176" s="4"/>
      <c r="W176" s="4"/>
      <c r="X176" s="4"/>
      <c r="Y176" s="4"/>
      <c r="Z176" s="4"/>
      <c r="AA176" s="4" t="s">
        <v>1788</v>
      </c>
      <c r="AB176" s="4"/>
      <c r="AC176" s="4"/>
      <c r="AD176" s="4"/>
      <c r="AE176" s="4"/>
    </row>
    <row r="177" spans="1:31" s="16" customFormat="1">
      <c r="A177" s="4" t="s">
        <v>1058</v>
      </c>
      <c r="B177" t="s">
        <v>1912</v>
      </c>
      <c r="C177" t="s">
        <v>1913</v>
      </c>
      <c r="D177" s="4">
        <v>2</v>
      </c>
      <c r="E177" s="4" t="s">
        <v>42</v>
      </c>
      <c r="F177" s="5">
        <v>44313</v>
      </c>
      <c r="G177" s="4"/>
      <c r="H177" s="218" t="s">
        <v>1990</v>
      </c>
      <c r="J177" s="4"/>
      <c r="K177"/>
      <c r="L177" s="4"/>
      <c r="M177" s="4"/>
      <c r="N177" s="4" t="s">
        <v>1085</v>
      </c>
      <c r="O177" s="4"/>
      <c r="P177" s="4"/>
      <c r="Q177" s="5">
        <v>44405</v>
      </c>
      <c r="R177" s="4">
        <v>35.590000000000003</v>
      </c>
      <c r="S177" s="4">
        <v>34.700000000000003</v>
      </c>
      <c r="T177" s="4">
        <v>27.69</v>
      </c>
      <c r="U177" s="4">
        <v>27.61</v>
      </c>
      <c r="V177" s="4"/>
      <c r="W177" s="4"/>
      <c r="X177" s="4"/>
      <c r="Y177" s="4"/>
      <c r="Z177" s="4"/>
      <c r="AA177" s="4" t="s">
        <v>1788</v>
      </c>
      <c r="AB177" s="4"/>
      <c r="AC177" s="4"/>
      <c r="AD177" s="4"/>
      <c r="AE177" s="4"/>
    </row>
    <row r="178" spans="1:31" s="16" customFormat="1">
      <c r="A178" s="4" t="s">
        <v>1058</v>
      </c>
      <c r="B178" s="4" t="s">
        <v>1912</v>
      </c>
      <c r="C178" t="s">
        <v>1913</v>
      </c>
      <c r="D178" s="4">
        <v>1</v>
      </c>
      <c r="E178" s="4" t="s">
        <v>42</v>
      </c>
      <c r="F178" s="5">
        <v>44376</v>
      </c>
      <c r="G178" s="4"/>
      <c r="H178" s="218" t="s">
        <v>1991</v>
      </c>
      <c r="I178" s="4" t="s">
        <v>1992</v>
      </c>
      <c r="J178" s="4"/>
      <c r="K178"/>
      <c r="L178" s="4"/>
      <c r="M178" s="4"/>
      <c r="N178" s="4"/>
      <c r="O178" s="4"/>
      <c r="P178" s="4"/>
      <c r="Q178" s="5">
        <v>44405</v>
      </c>
      <c r="R178" s="4">
        <v>36.18</v>
      </c>
      <c r="S178" s="4">
        <v>39.06</v>
      </c>
      <c r="T178" s="4">
        <v>34.99</v>
      </c>
      <c r="U178" s="4">
        <v>35.08</v>
      </c>
      <c r="V178" s="4"/>
      <c r="W178" s="4"/>
      <c r="X178" s="4"/>
      <c r="Y178" s="4"/>
      <c r="Z178" s="4"/>
      <c r="AA178" s="4" t="s">
        <v>1788</v>
      </c>
      <c r="AB178" s="4"/>
      <c r="AC178" s="4"/>
      <c r="AD178" s="4"/>
      <c r="AE178" s="4"/>
    </row>
    <row r="179" spans="1:31" s="16" customFormat="1">
      <c r="A179" s="4" t="s">
        <v>1058</v>
      </c>
      <c r="B179" s="4" t="s">
        <v>1912</v>
      </c>
      <c r="C179" t="s">
        <v>1913</v>
      </c>
      <c r="D179" s="4">
        <v>2</v>
      </c>
      <c r="E179" s="4" t="s">
        <v>42</v>
      </c>
      <c r="F179" s="5">
        <v>44376</v>
      </c>
      <c r="G179" s="4"/>
      <c r="H179" s="218" t="s">
        <v>1991</v>
      </c>
      <c r="I179" s="4" t="s">
        <v>1992</v>
      </c>
      <c r="J179" s="4"/>
      <c r="K179"/>
      <c r="L179" s="4"/>
      <c r="M179" s="4"/>
      <c r="N179" s="4"/>
      <c r="O179" s="4"/>
      <c r="P179" s="4"/>
      <c r="Q179" s="5">
        <v>44405</v>
      </c>
      <c r="R179" s="4">
        <v>37.94</v>
      </c>
      <c r="S179" s="4">
        <v>36.9</v>
      </c>
      <c r="T179" s="4">
        <v>40.74</v>
      </c>
      <c r="U179" s="4">
        <v>41.01</v>
      </c>
      <c r="V179" s="4"/>
      <c r="W179" s="4"/>
      <c r="X179" s="4"/>
      <c r="Y179" s="4"/>
      <c r="Z179" s="4"/>
      <c r="AA179" s="4" t="s">
        <v>1788</v>
      </c>
      <c r="AB179" s="4"/>
      <c r="AC179" s="4"/>
      <c r="AD179" s="4"/>
      <c r="AE179" s="4"/>
    </row>
    <row r="180" spans="1:31" s="16" customFormat="1">
      <c r="A180" s="4" t="s">
        <v>1058</v>
      </c>
      <c r="B180" s="4" t="s">
        <v>1912</v>
      </c>
      <c r="C180" t="s">
        <v>1913</v>
      </c>
      <c r="D180" s="4">
        <v>1</v>
      </c>
      <c r="E180" s="4" t="s">
        <v>42</v>
      </c>
      <c r="F180" s="5">
        <v>44391</v>
      </c>
      <c r="G180" s="4"/>
      <c r="H180" s="218" t="s">
        <v>1985</v>
      </c>
      <c r="I180" s="4" t="s">
        <v>1993</v>
      </c>
      <c r="J180" s="4"/>
      <c r="K180"/>
      <c r="L180" s="4"/>
      <c r="M180" s="4"/>
      <c r="N180" s="4"/>
      <c r="O180" s="4"/>
      <c r="P180" s="4"/>
      <c r="Q180" s="5">
        <v>44405</v>
      </c>
      <c r="R180" s="4">
        <v>34.409999999999997</v>
      </c>
      <c r="S180" s="4">
        <v>35.07</v>
      </c>
      <c r="T180" s="4">
        <v>27.45</v>
      </c>
      <c r="U180" s="4">
        <v>27.42</v>
      </c>
      <c r="V180" s="4"/>
      <c r="W180" s="4"/>
      <c r="X180" s="4"/>
      <c r="Y180" s="4"/>
      <c r="Z180" s="4"/>
      <c r="AA180" s="4" t="s">
        <v>1788</v>
      </c>
      <c r="AB180" s="4"/>
      <c r="AC180" s="4"/>
      <c r="AD180" s="4"/>
      <c r="AE180" s="4"/>
    </row>
    <row r="181" spans="1:31" s="16" customFormat="1">
      <c r="A181" s="4" t="s">
        <v>1058</v>
      </c>
      <c r="B181" s="4" t="s">
        <v>1912</v>
      </c>
      <c r="C181" t="s">
        <v>1913</v>
      </c>
      <c r="D181" s="4">
        <v>1</v>
      </c>
      <c r="E181" s="4" t="s">
        <v>42</v>
      </c>
      <c r="F181" s="5">
        <v>44391</v>
      </c>
      <c r="G181" s="4"/>
      <c r="H181" s="218" t="s">
        <v>1985</v>
      </c>
      <c r="I181" s="4" t="s">
        <v>1987</v>
      </c>
      <c r="J181" s="4"/>
      <c r="K181"/>
      <c r="L181" s="4"/>
      <c r="M181" s="4"/>
      <c r="N181" s="4"/>
      <c r="O181" s="4"/>
      <c r="P181" s="4"/>
      <c r="Q181" s="5">
        <v>44405</v>
      </c>
      <c r="R181" s="4">
        <v>34.93</v>
      </c>
      <c r="S181" s="4">
        <v>35.76</v>
      </c>
      <c r="T181" s="4">
        <v>27.52</v>
      </c>
      <c r="U181" s="4">
        <v>27.63</v>
      </c>
      <c r="V181" s="4"/>
      <c r="W181" s="4"/>
      <c r="X181" s="4"/>
      <c r="Y181" s="4"/>
      <c r="Z181" s="4"/>
      <c r="AA181" s="4" t="s">
        <v>1788</v>
      </c>
      <c r="AB181" s="4"/>
      <c r="AC181" s="4"/>
      <c r="AD181" s="4"/>
      <c r="AE181" s="4"/>
    </row>
    <row r="182" spans="1:31" s="16" customFormat="1">
      <c r="A182" s="4" t="s">
        <v>1058</v>
      </c>
      <c r="B182" s="4" t="s">
        <v>1912</v>
      </c>
      <c r="C182" t="s">
        <v>1913</v>
      </c>
      <c r="D182" s="4">
        <v>1</v>
      </c>
      <c r="E182" s="4" t="s">
        <v>42</v>
      </c>
      <c r="F182" s="5">
        <v>44391</v>
      </c>
      <c r="G182" s="4"/>
      <c r="H182" s="218" t="s">
        <v>1985</v>
      </c>
      <c r="I182" s="4" t="s">
        <v>1988</v>
      </c>
      <c r="J182" s="4"/>
      <c r="K182"/>
      <c r="L182" s="4"/>
      <c r="M182" s="4"/>
      <c r="N182" s="4"/>
      <c r="O182" s="4"/>
      <c r="P182" s="4"/>
      <c r="Q182" s="5">
        <v>44405</v>
      </c>
      <c r="R182" s="4">
        <v>31.46</v>
      </c>
      <c r="S182" s="4">
        <v>31.34</v>
      </c>
      <c r="T182" s="4">
        <v>27.82</v>
      </c>
      <c r="U182" s="4">
        <v>26.91</v>
      </c>
      <c r="V182" s="4"/>
      <c r="W182" s="4"/>
      <c r="X182" s="4"/>
      <c r="Y182" s="4"/>
      <c r="Z182" s="4"/>
      <c r="AA182" s="4" t="s">
        <v>1788</v>
      </c>
      <c r="AB182" s="4"/>
      <c r="AC182" s="4"/>
      <c r="AD182" s="4"/>
      <c r="AE182" s="4"/>
    </row>
    <row r="183" spans="1:31" s="16" customFormat="1">
      <c r="A183" s="4" t="s">
        <v>1058</v>
      </c>
      <c r="B183" s="4" t="s">
        <v>1912</v>
      </c>
      <c r="C183" t="s">
        <v>1913</v>
      </c>
      <c r="D183" s="4">
        <v>1</v>
      </c>
      <c r="E183" s="4" t="s">
        <v>42</v>
      </c>
      <c r="F183" s="5">
        <v>44391</v>
      </c>
      <c r="G183" s="4"/>
      <c r="H183" s="218" t="s">
        <v>1985</v>
      </c>
      <c r="I183" s="4" t="s">
        <v>1989</v>
      </c>
      <c r="J183" s="4"/>
      <c r="K183"/>
      <c r="L183" s="4"/>
      <c r="M183" s="4"/>
      <c r="N183" s="4"/>
      <c r="O183" s="4"/>
      <c r="P183" s="4"/>
      <c r="Q183" s="5">
        <v>44405</v>
      </c>
      <c r="R183" s="4">
        <v>35.700000000000003</v>
      </c>
      <c r="S183" s="4">
        <v>34.93</v>
      </c>
      <c r="T183" s="4">
        <v>27.34</v>
      </c>
      <c r="U183" s="4">
        <v>27.19</v>
      </c>
      <c r="V183" s="4"/>
      <c r="W183" s="4"/>
      <c r="X183" s="4"/>
      <c r="Y183" s="4"/>
      <c r="Z183" s="4"/>
      <c r="AA183" s="4" t="s">
        <v>1788</v>
      </c>
      <c r="AB183" s="4"/>
      <c r="AC183" s="4"/>
      <c r="AD183" s="4"/>
      <c r="AE183" s="4"/>
    </row>
    <row r="184" spans="1:31" s="16" customFormat="1">
      <c r="A184" s="4" t="s">
        <v>1058</v>
      </c>
      <c r="B184" t="s">
        <v>1912</v>
      </c>
      <c r="C184" t="s">
        <v>1913</v>
      </c>
      <c r="D184" s="4">
        <v>1</v>
      </c>
      <c r="E184" s="4" t="s">
        <v>42</v>
      </c>
      <c r="F184" s="5">
        <v>44405</v>
      </c>
      <c r="G184" s="4"/>
      <c r="H184" s="218" t="s">
        <v>1991</v>
      </c>
      <c r="I184" s="4" t="s">
        <v>1992</v>
      </c>
      <c r="J184" s="4"/>
      <c r="K184"/>
      <c r="L184" s="4"/>
      <c r="M184" s="4"/>
      <c r="N184" s="4"/>
      <c r="O184" s="4"/>
      <c r="P184" s="4"/>
      <c r="Q184" s="5">
        <v>44405</v>
      </c>
      <c r="R184" s="4">
        <v>33.68</v>
      </c>
      <c r="S184" s="4">
        <v>33.409999999999997</v>
      </c>
      <c r="T184" s="4">
        <v>25.52</v>
      </c>
      <c r="U184" s="4">
        <v>25.73</v>
      </c>
      <c r="V184" s="4"/>
      <c r="W184" s="4"/>
      <c r="X184" s="4"/>
      <c r="Y184" s="4"/>
      <c r="Z184" s="4"/>
      <c r="AA184" s="4" t="s">
        <v>1788</v>
      </c>
      <c r="AB184" s="4"/>
      <c r="AC184" s="4"/>
      <c r="AD184" s="4"/>
      <c r="AE184" s="4"/>
    </row>
    <row r="185" spans="1:31" s="16" customFormat="1">
      <c r="A185" s="4" t="s">
        <v>1058</v>
      </c>
      <c r="B185" t="s">
        <v>1912</v>
      </c>
      <c r="C185" t="s">
        <v>1913</v>
      </c>
      <c r="D185" s="4">
        <v>2</v>
      </c>
      <c r="E185" s="4" t="s">
        <v>42</v>
      </c>
      <c r="F185" s="5">
        <v>44405</v>
      </c>
      <c r="G185" s="4"/>
      <c r="H185" s="218" t="s">
        <v>1991</v>
      </c>
      <c r="I185" s="4" t="s">
        <v>1992</v>
      </c>
      <c r="J185" s="4"/>
      <c r="K185"/>
      <c r="L185" s="4"/>
      <c r="M185" s="4"/>
      <c r="N185" s="4"/>
      <c r="O185" s="4"/>
      <c r="P185" s="4"/>
      <c r="Q185" s="5">
        <v>44405</v>
      </c>
      <c r="R185" s="4">
        <v>35.1</v>
      </c>
      <c r="S185" s="4">
        <v>35.090000000000003</v>
      </c>
      <c r="T185" s="4">
        <v>27.09</v>
      </c>
      <c r="U185" s="4">
        <v>27.05</v>
      </c>
      <c r="V185" s="4"/>
      <c r="W185" s="4"/>
      <c r="X185" s="4"/>
      <c r="Y185" s="4"/>
      <c r="Z185" s="4"/>
      <c r="AA185" s="4" t="s">
        <v>1788</v>
      </c>
      <c r="AB185" s="4"/>
      <c r="AC185" s="4"/>
      <c r="AD185" s="4"/>
      <c r="AE185" s="4"/>
    </row>
    <row r="186" spans="1:31" s="16" customFormat="1">
      <c r="A186" s="4" t="s">
        <v>1058</v>
      </c>
      <c r="B186" t="s">
        <v>1912</v>
      </c>
      <c r="C186" t="s">
        <v>1913</v>
      </c>
      <c r="D186" s="4">
        <v>1</v>
      </c>
      <c r="E186" s="4" t="s">
        <v>42</v>
      </c>
      <c r="F186" s="5">
        <v>44405</v>
      </c>
      <c r="G186" s="4"/>
      <c r="H186" s="218" t="s">
        <v>1991</v>
      </c>
      <c r="I186" s="4" t="s">
        <v>1994</v>
      </c>
      <c r="J186" s="4"/>
      <c r="K186"/>
      <c r="L186" s="4"/>
      <c r="M186" s="4"/>
      <c r="N186" s="4"/>
      <c r="O186" s="4"/>
      <c r="P186" s="4"/>
      <c r="Q186" s="5">
        <v>44405</v>
      </c>
      <c r="R186" s="4">
        <v>30.76</v>
      </c>
      <c r="S186" s="4">
        <v>31.17</v>
      </c>
      <c r="T186" s="4">
        <v>27.61</v>
      </c>
      <c r="U186" s="4">
        <v>27.96</v>
      </c>
      <c r="V186" s="4"/>
      <c r="W186" s="4"/>
      <c r="X186" s="4"/>
      <c r="Y186" s="4"/>
      <c r="Z186" s="4"/>
      <c r="AA186" s="4" t="s">
        <v>1788</v>
      </c>
      <c r="AB186" s="4"/>
      <c r="AC186" s="4"/>
      <c r="AD186" s="4"/>
      <c r="AE186" s="4"/>
    </row>
    <row r="187" spans="1:31" s="16" customFormat="1">
      <c r="A187" s="4" t="s">
        <v>1058</v>
      </c>
      <c r="B187" t="s">
        <v>1912</v>
      </c>
      <c r="C187" t="s">
        <v>1913</v>
      </c>
      <c r="D187" s="4">
        <v>2</v>
      </c>
      <c r="E187" s="4" t="s">
        <v>42</v>
      </c>
      <c r="F187" s="5">
        <v>44405</v>
      </c>
      <c r="G187" s="4"/>
      <c r="H187" s="218" t="s">
        <v>1991</v>
      </c>
      <c r="I187" s="4" t="s">
        <v>1994</v>
      </c>
      <c r="J187" s="4"/>
      <c r="K187"/>
      <c r="L187" s="4"/>
      <c r="M187" s="4"/>
      <c r="N187" s="4"/>
      <c r="O187" s="4"/>
      <c r="P187" s="4"/>
      <c r="Q187" s="5">
        <v>44405</v>
      </c>
      <c r="R187" s="4">
        <v>31.41</v>
      </c>
      <c r="S187" s="4">
        <v>31.66</v>
      </c>
      <c r="T187" s="4">
        <v>28.59</v>
      </c>
      <c r="U187" s="4">
        <v>28.63</v>
      </c>
      <c r="V187" s="4"/>
      <c r="W187" s="4"/>
      <c r="X187" s="4"/>
      <c r="Y187" s="4"/>
      <c r="Z187" s="4"/>
      <c r="AA187" s="4" t="s">
        <v>1788</v>
      </c>
      <c r="AB187" s="4"/>
      <c r="AC187" s="4"/>
      <c r="AD187" s="4"/>
      <c r="AE187" s="4"/>
    </row>
    <row r="188" spans="1:31" s="16" customFormat="1">
      <c r="A188" s="4" t="s">
        <v>1995</v>
      </c>
      <c r="B188" s="4" t="s">
        <v>1996</v>
      </c>
      <c r="C188"/>
      <c r="D188" s="4"/>
      <c r="E188" s="4"/>
      <c r="F188" s="5"/>
      <c r="G188" s="4"/>
      <c r="H188" s="4"/>
      <c r="I188" s="4"/>
      <c r="J188" s="4"/>
      <c r="K188"/>
      <c r="L188" s="4"/>
      <c r="M188" s="4"/>
      <c r="N188" s="4"/>
      <c r="O188" s="4"/>
      <c r="P188" s="4"/>
      <c r="Q188" s="5">
        <v>44405</v>
      </c>
      <c r="R188" s="4">
        <v>41.87</v>
      </c>
      <c r="S188" s="4">
        <v>39.11</v>
      </c>
      <c r="T188" s="4">
        <v>42.41</v>
      </c>
      <c r="U188" s="4">
        <v>44.25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s="16" customFormat="1">
      <c r="A189" s="4" t="s">
        <v>1997</v>
      </c>
      <c r="B189" s="4" t="s">
        <v>1998</v>
      </c>
      <c r="C189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>
        <v>44405</v>
      </c>
      <c r="R189" s="4" t="s">
        <v>47</v>
      </c>
      <c r="S189" s="4">
        <v>44.5</v>
      </c>
      <c r="T189" s="4" t="s">
        <v>47</v>
      </c>
      <c r="U189" s="4" t="s">
        <v>47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s="16" customFormat="1">
      <c r="A190" s="4" t="s">
        <v>1058</v>
      </c>
      <c r="B190" t="s">
        <v>1912</v>
      </c>
      <c r="C190" t="s">
        <v>1913</v>
      </c>
      <c r="D190" s="4">
        <v>1</v>
      </c>
      <c r="E190" s="4" t="s">
        <v>42</v>
      </c>
      <c r="F190" s="5">
        <v>44404</v>
      </c>
      <c r="G190" s="4"/>
      <c r="H190" s="220" t="s">
        <v>1991</v>
      </c>
      <c r="I190" s="6" t="s">
        <v>1992</v>
      </c>
      <c r="J190" s="6"/>
      <c r="K190" t="s">
        <v>45</v>
      </c>
      <c r="L190" s="4"/>
      <c r="M190" s="4"/>
      <c r="N190" s="4"/>
      <c r="O190" s="4"/>
      <c r="P190" s="4"/>
      <c r="Q190" s="5">
        <v>44407</v>
      </c>
      <c r="R190" s="4">
        <v>35.19</v>
      </c>
      <c r="S190" s="4">
        <v>34.65</v>
      </c>
      <c r="T190" s="4">
        <v>30.58</v>
      </c>
      <c r="U190" s="4">
        <v>30.57</v>
      </c>
      <c r="V190" s="4"/>
      <c r="W190" s="4"/>
      <c r="X190" s="4"/>
      <c r="Y190" s="4"/>
      <c r="Z190" s="4"/>
      <c r="AA190" s="4" t="s">
        <v>1544</v>
      </c>
      <c r="AB190" s="4"/>
      <c r="AC190" s="4"/>
      <c r="AD190" s="4"/>
      <c r="AE190" s="4"/>
    </row>
    <row r="191" spans="1:31" s="16" customFormat="1">
      <c r="A191" s="4" t="s">
        <v>1058</v>
      </c>
      <c r="B191" t="s">
        <v>1912</v>
      </c>
      <c r="C191" t="s">
        <v>1913</v>
      </c>
      <c r="D191" s="4">
        <v>1</v>
      </c>
      <c r="E191" s="4" t="s">
        <v>42</v>
      </c>
      <c r="F191" s="5">
        <v>44404</v>
      </c>
      <c r="G191" s="4"/>
      <c r="H191" s="220" t="s">
        <v>1991</v>
      </c>
      <c r="I191" s="16" t="s">
        <v>1994</v>
      </c>
      <c r="K191" t="s">
        <v>45</v>
      </c>
      <c r="Q191" s="5">
        <v>44407</v>
      </c>
      <c r="R191" s="4">
        <v>32.159999999999997</v>
      </c>
      <c r="S191" s="4">
        <v>32.01</v>
      </c>
      <c r="T191" s="4">
        <v>31.74</v>
      </c>
      <c r="U191" s="4">
        <v>32.21</v>
      </c>
      <c r="V191" s="4"/>
      <c r="W191" s="4"/>
      <c r="X191" s="4"/>
      <c r="Y191" s="4"/>
      <c r="Z191" s="4"/>
      <c r="AA191" s="4" t="s">
        <v>1544</v>
      </c>
      <c r="AB191" s="4"/>
      <c r="AC191" s="4"/>
      <c r="AD191" s="4"/>
      <c r="AE191" s="4"/>
    </row>
    <row r="192" spans="1:31" s="16" customFormat="1">
      <c r="A192" s="4" t="s">
        <v>1058</v>
      </c>
      <c r="B192" t="s">
        <v>1912</v>
      </c>
      <c r="C192" t="s">
        <v>1913</v>
      </c>
      <c r="D192" s="4">
        <v>2</v>
      </c>
      <c r="E192" s="4" t="s">
        <v>42</v>
      </c>
      <c r="F192" s="5">
        <v>44404</v>
      </c>
      <c r="G192" s="4"/>
      <c r="H192" s="220" t="s">
        <v>1991</v>
      </c>
      <c r="I192" s="6" t="s">
        <v>1992</v>
      </c>
      <c r="J192" s="6"/>
      <c r="K192" t="s">
        <v>45</v>
      </c>
      <c r="L192" s="4"/>
      <c r="M192" s="4"/>
      <c r="N192" s="4"/>
      <c r="O192" s="4"/>
      <c r="P192" s="4"/>
      <c r="Q192" s="5">
        <v>44407</v>
      </c>
      <c r="R192" s="4">
        <v>34.03</v>
      </c>
      <c r="S192" s="4">
        <v>33.69</v>
      </c>
      <c r="T192" s="4">
        <v>29.26</v>
      </c>
      <c r="U192" s="4">
        <v>29.39</v>
      </c>
      <c r="V192" s="4"/>
      <c r="W192" s="4"/>
      <c r="X192" s="4"/>
      <c r="Y192" s="4"/>
      <c r="Z192" s="4"/>
      <c r="AA192" s="4" t="s">
        <v>1544</v>
      </c>
      <c r="AB192" s="4"/>
      <c r="AC192" s="4"/>
      <c r="AD192" s="4"/>
      <c r="AE192" s="4"/>
    </row>
    <row r="193" spans="1:31" s="16" customFormat="1">
      <c r="A193" s="4" t="s">
        <v>1058</v>
      </c>
      <c r="B193" t="s">
        <v>1912</v>
      </c>
      <c r="C193" t="s">
        <v>1913</v>
      </c>
      <c r="D193" s="4">
        <v>2</v>
      </c>
      <c r="E193" s="4" t="s">
        <v>42</v>
      </c>
      <c r="F193" s="5">
        <v>44404</v>
      </c>
      <c r="G193" s="4"/>
      <c r="H193" s="220" t="s">
        <v>1991</v>
      </c>
      <c r="I193" s="4" t="s">
        <v>1994</v>
      </c>
      <c r="J193" s="4"/>
      <c r="K193" t="s">
        <v>45</v>
      </c>
      <c r="L193" s="4"/>
      <c r="M193" s="4"/>
      <c r="N193" s="4"/>
      <c r="O193" s="4"/>
      <c r="P193" s="4"/>
      <c r="Q193" s="5">
        <v>44407</v>
      </c>
      <c r="R193" s="4">
        <v>31.88</v>
      </c>
      <c r="S193" s="4">
        <v>31.76</v>
      </c>
      <c r="T193" s="4">
        <v>32.049999999999997</v>
      </c>
      <c r="U193" s="4">
        <v>32.32</v>
      </c>
      <c r="V193" s="4"/>
      <c r="W193" s="4"/>
      <c r="X193" s="4"/>
      <c r="Y193" s="4"/>
      <c r="Z193" s="4"/>
      <c r="AA193" s="4" t="s">
        <v>1544</v>
      </c>
      <c r="AB193" s="4"/>
      <c r="AC193" s="4"/>
      <c r="AD193" s="4"/>
      <c r="AE193" s="4"/>
    </row>
    <row r="194" spans="1:31" s="16" customFormat="1">
      <c r="A194" s="4" t="s">
        <v>58</v>
      </c>
      <c r="B194" s="4"/>
      <c r="C194"/>
      <c r="D194" s="4"/>
      <c r="E194" s="4" t="s">
        <v>42</v>
      </c>
      <c r="F194" s="5">
        <v>44404</v>
      </c>
      <c r="G194" s="4"/>
      <c r="H194" s="4" t="s">
        <v>224</v>
      </c>
      <c r="I194" s="4" t="s">
        <v>1999</v>
      </c>
      <c r="J194" s="4"/>
      <c r="K194" s="4"/>
      <c r="L194" s="4"/>
      <c r="M194" s="4"/>
      <c r="N194" s="4" t="s">
        <v>224</v>
      </c>
      <c r="O194" s="4"/>
      <c r="P194" s="4"/>
      <c r="Q194" s="5">
        <v>44407</v>
      </c>
      <c r="R194" s="4">
        <v>35.729999999999997</v>
      </c>
      <c r="S194" s="4">
        <v>36.229999999999997</v>
      </c>
      <c r="T194" s="4">
        <v>31.16</v>
      </c>
      <c r="U194" s="4">
        <v>31.06</v>
      </c>
      <c r="V194" s="4"/>
      <c r="W194" s="4"/>
      <c r="X194" s="4"/>
      <c r="Y194" s="4"/>
      <c r="Z194" s="4"/>
      <c r="AA194" s="4" t="s">
        <v>1553</v>
      </c>
      <c r="AB194" s="4"/>
      <c r="AC194" s="4"/>
      <c r="AD194" s="4"/>
      <c r="AE194" s="4"/>
    </row>
    <row r="195" spans="1:31" s="16" customFormat="1">
      <c r="A195" s="4" t="s">
        <v>1056</v>
      </c>
      <c r="B195" t="s">
        <v>1912</v>
      </c>
      <c r="C195" t="s">
        <v>1913</v>
      </c>
      <c r="D195" s="4"/>
      <c r="E195" s="4" t="s">
        <v>42</v>
      </c>
      <c r="F195" s="5">
        <v>44404</v>
      </c>
      <c r="G195" s="4"/>
      <c r="H195" s="4" t="s">
        <v>224</v>
      </c>
      <c r="I195" s="4" t="s">
        <v>1999</v>
      </c>
      <c r="J195" s="4"/>
      <c r="K195" s="4"/>
      <c r="L195" s="4"/>
      <c r="M195" s="4"/>
      <c r="N195" s="4" t="s">
        <v>224</v>
      </c>
      <c r="O195" s="4"/>
      <c r="P195" s="4"/>
      <c r="Q195" s="5">
        <v>44407</v>
      </c>
      <c r="R195" s="4">
        <v>33.31</v>
      </c>
      <c r="S195" s="4">
        <v>32.83</v>
      </c>
      <c r="T195" s="4">
        <v>28.34</v>
      </c>
      <c r="U195" s="4">
        <v>28.09</v>
      </c>
      <c r="V195" s="4"/>
      <c r="W195" s="4"/>
      <c r="X195" s="4"/>
      <c r="Y195" s="4"/>
      <c r="Z195" s="4"/>
      <c r="AA195" s="4" t="s">
        <v>1553</v>
      </c>
      <c r="AB195" s="4"/>
      <c r="AC195" s="4"/>
      <c r="AD195" s="4"/>
      <c r="AE195" s="4"/>
    </row>
    <row r="196" spans="1:31" s="16" customFormat="1">
      <c r="A196" s="4" t="s">
        <v>1050</v>
      </c>
      <c r="B196" t="s">
        <v>1912</v>
      </c>
      <c r="C196" t="s">
        <v>1913</v>
      </c>
      <c r="D196" s="4"/>
      <c r="E196" s="4" t="s">
        <v>42</v>
      </c>
      <c r="F196" s="5">
        <v>44404</v>
      </c>
      <c r="G196" s="4"/>
      <c r="H196" s="4" t="s">
        <v>224</v>
      </c>
      <c r="I196" s="4" t="s">
        <v>1999</v>
      </c>
      <c r="J196" s="4"/>
      <c r="K196" s="4"/>
      <c r="L196" s="4"/>
      <c r="M196" s="4"/>
      <c r="N196" s="4" t="s">
        <v>224</v>
      </c>
      <c r="O196" s="4"/>
      <c r="P196" s="4"/>
      <c r="Q196" s="5">
        <v>44407</v>
      </c>
      <c r="R196" s="4">
        <v>37.659999999999997</v>
      </c>
      <c r="S196" s="4">
        <v>36.090000000000003</v>
      </c>
      <c r="T196" s="4">
        <v>27.84</v>
      </c>
      <c r="U196" s="4">
        <v>27.82</v>
      </c>
      <c r="V196" s="4"/>
      <c r="W196" s="4"/>
      <c r="X196" s="4"/>
      <c r="Y196" s="4"/>
      <c r="Z196" s="4"/>
      <c r="AA196" s="4" t="s">
        <v>1553</v>
      </c>
      <c r="AB196" s="4"/>
      <c r="AC196" s="4"/>
      <c r="AD196" s="4"/>
      <c r="AE196" s="4"/>
    </row>
    <row r="197" spans="1:31" s="16" customFormat="1">
      <c r="A197" s="4" t="s">
        <v>1064</v>
      </c>
      <c r="B197" t="s">
        <v>1912</v>
      </c>
      <c r="C197" t="s">
        <v>1913</v>
      </c>
      <c r="D197" s="4"/>
      <c r="E197" s="4" t="s">
        <v>42</v>
      </c>
      <c r="F197" s="5">
        <v>44404</v>
      </c>
      <c r="G197" s="4"/>
      <c r="H197" s="4" t="s">
        <v>224</v>
      </c>
      <c r="I197" s="4" t="s">
        <v>1999</v>
      </c>
      <c r="J197" s="4"/>
      <c r="K197" s="4"/>
      <c r="L197" s="4"/>
      <c r="M197" s="4"/>
      <c r="N197" s="4" t="s">
        <v>224</v>
      </c>
      <c r="O197" s="4"/>
      <c r="P197" s="4"/>
      <c r="Q197" s="5">
        <v>44407</v>
      </c>
      <c r="R197" s="4" t="s">
        <v>47</v>
      </c>
      <c r="S197" s="4" t="s">
        <v>47</v>
      </c>
      <c r="T197" s="4">
        <v>33.65</v>
      </c>
      <c r="U197" s="4">
        <v>33.6</v>
      </c>
      <c r="V197" s="4"/>
      <c r="W197" s="4"/>
      <c r="X197" s="4"/>
      <c r="Y197" s="4"/>
      <c r="Z197" s="4"/>
      <c r="AA197" s="4" t="s">
        <v>1553</v>
      </c>
      <c r="AB197" s="4"/>
      <c r="AC197" s="4"/>
      <c r="AD197" s="4"/>
      <c r="AE197" s="4"/>
    </row>
    <row r="198" spans="1:31" s="16" customFormat="1">
      <c r="A198" s="4" t="s">
        <v>1064</v>
      </c>
      <c r="B198" t="s">
        <v>1912</v>
      </c>
      <c r="C198" t="s">
        <v>1913</v>
      </c>
      <c r="D198" s="4"/>
      <c r="E198" s="4" t="s">
        <v>42</v>
      </c>
      <c r="F198" s="5">
        <v>44278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>
        <v>44407</v>
      </c>
      <c r="R198" s="4" t="s">
        <v>47</v>
      </c>
      <c r="S198" s="4">
        <v>37.35</v>
      </c>
      <c r="T198" s="4"/>
      <c r="U198" s="4"/>
      <c r="V198" s="4"/>
      <c r="W198" s="4"/>
      <c r="X198" s="4"/>
      <c r="Y198" s="4"/>
      <c r="Z198" s="4"/>
      <c r="AA198" s="4" t="s">
        <v>1553</v>
      </c>
      <c r="AB198" s="4"/>
      <c r="AC198" s="4"/>
      <c r="AD198" s="4"/>
      <c r="AE198" s="4"/>
    </row>
    <row r="199" spans="1:31" s="16" customFormat="1">
      <c r="A199" s="4" t="s">
        <v>1064</v>
      </c>
      <c r="B199" t="s">
        <v>1912</v>
      </c>
      <c r="C199" t="s">
        <v>1913</v>
      </c>
      <c r="D199" s="4"/>
      <c r="E199" s="4" t="s">
        <v>42</v>
      </c>
      <c r="F199" s="182">
        <v>44292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>
        <v>44407</v>
      </c>
      <c r="R199" s="4">
        <v>33.06</v>
      </c>
      <c r="S199" s="4">
        <v>32.89</v>
      </c>
      <c r="T199" s="4"/>
      <c r="U199" s="4"/>
      <c r="V199" s="4"/>
      <c r="W199" s="4"/>
      <c r="X199" s="4"/>
      <c r="Y199" s="4"/>
      <c r="Z199" s="4"/>
      <c r="AA199" s="4" t="s">
        <v>1553</v>
      </c>
      <c r="AB199" s="4"/>
      <c r="AC199" s="4"/>
      <c r="AD199" s="4"/>
      <c r="AE199" s="4"/>
    </row>
    <row r="200" spans="1:31" s="16" customFormat="1">
      <c r="A200" s="4" t="s">
        <v>1064</v>
      </c>
      <c r="B200" t="s">
        <v>1912</v>
      </c>
      <c r="C200" t="s">
        <v>1913</v>
      </c>
      <c r="D200" s="4"/>
      <c r="E200" s="4" t="s">
        <v>42</v>
      </c>
      <c r="F200" s="182">
        <v>44298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>
        <v>44407</v>
      </c>
      <c r="R200" s="4">
        <v>34.53</v>
      </c>
      <c r="S200" s="4">
        <v>34.85</v>
      </c>
      <c r="T200" s="4"/>
      <c r="U200" s="4"/>
      <c r="V200" s="4"/>
      <c r="W200" s="4"/>
      <c r="X200" s="4"/>
      <c r="Y200" s="4"/>
      <c r="Z200" s="4"/>
      <c r="AA200" s="4" t="s">
        <v>1553</v>
      </c>
      <c r="AB200" s="4"/>
      <c r="AC200" s="4"/>
      <c r="AD200" s="4"/>
      <c r="AE200" s="4"/>
    </row>
    <row r="201" spans="1:31" s="16" customFormat="1">
      <c r="A201" s="4" t="s">
        <v>1064</v>
      </c>
      <c r="B201" t="s">
        <v>1912</v>
      </c>
      <c r="C201" t="s">
        <v>1913</v>
      </c>
      <c r="D201" s="4"/>
      <c r="E201" s="4" t="s">
        <v>42</v>
      </c>
      <c r="F201" s="182">
        <v>44320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>
        <v>44407</v>
      </c>
      <c r="R201" s="4" t="s">
        <v>47</v>
      </c>
      <c r="S201" s="4" t="s">
        <v>47</v>
      </c>
      <c r="T201" s="4"/>
      <c r="U201" s="4"/>
      <c r="V201" s="4"/>
      <c r="W201" s="4"/>
      <c r="X201" s="4"/>
      <c r="Y201" s="4"/>
      <c r="Z201" s="4"/>
      <c r="AA201" s="4" t="s">
        <v>1553</v>
      </c>
      <c r="AB201" s="4"/>
      <c r="AC201" s="4"/>
      <c r="AD201" s="4"/>
      <c r="AE201" s="4"/>
    </row>
    <row r="202" spans="1:31" s="16" customFormat="1">
      <c r="A202" s="4" t="s">
        <v>1064</v>
      </c>
      <c r="B202" t="s">
        <v>1912</v>
      </c>
      <c r="C202" t="s">
        <v>1913</v>
      </c>
      <c r="D202" s="4"/>
      <c r="E202" s="4" t="s">
        <v>42</v>
      </c>
      <c r="F202" s="182">
        <v>44334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>
        <v>44407</v>
      </c>
      <c r="R202" s="4">
        <v>37.53</v>
      </c>
      <c r="S202" s="4">
        <v>36.659999999999997</v>
      </c>
      <c r="T202" s="4"/>
      <c r="U202" s="4"/>
      <c r="V202" s="4"/>
      <c r="W202" s="4"/>
      <c r="X202" s="4"/>
      <c r="Y202" s="4"/>
      <c r="Z202" s="4"/>
      <c r="AA202" s="4" t="s">
        <v>1553</v>
      </c>
      <c r="AB202" s="4"/>
      <c r="AC202" s="4"/>
      <c r="AD202" s="4"/>
      <c r="AE202" s="4"/>
    </row>
    <row r="203" spans="1:31" s="16" customFormat="1">
      <c r="A203" s="4" t="s">
        <v>1064</v>
      </c>
      <c r="B203" t="s">
        <v>1912</v>
      </c>
      <c r="C203" t="s">
        <v>1913</v>
      </c>
      <c r="D203" s="4"/>
      <c r="E203" s="4" t="s">
        <v>42</v>
      </c>
      <c r="F203" s="182">
        <v>44355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>
        <v>44407</v>
      </c>
      <c r="R203" s="4">
        <v>35.39</v>
      </c>
      <c r="S203" s="4">
        <v>37.17</v>
      </c>
      <c r="T203" s="4"/>
      <c r="U203" s="4"/>
      <c r="V203" s="4"/>
      <c r="W203" s="4"/>
      <c r="X203" s="4"/>
      <c r="Y203" s="4"/>
      <c r="Z203" s="4"/>
      <c r="AA203" s="4" t="s">
        <v>1553</v>
      </c>
      <c r="AB203" s="4"/>
      <c r="AC203" s="4"/>
      <c r="AD203" s="4"/>
      <c r="AE203" s="4"/>
    </row>
    <row r="204" spans="1:31" s="16" customFormat="1">
      <c r="A204" s="4" t="s">
        <v>1064</v>
      </c>
      <c r="B204" t="s">
        <v>1912</v>
      </c>
      <c r="C204" t="s">
        <v>1913</v>
      </c>
      <c r="D204" s="4"/>
      <c r="E204" s="4" t="s">
        <v>42</v>
      </c>
      <c r="F204" s="182">
        <v>44362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>
        <v>44407</v>
      </c>
      <c r="R204" s="4" t="s">
        <v>47</v>
      </c>
      <c r="S204" s="4" t="s">
        <v>47</v>
      </c>
      <c r="T204" s="4"/>
      <c r="U204" s="4"/>
      <c r="V204" s="4"/>
      <c r="W204" s="4"/>
      <c r="X204" s="4"/>
      <c r="Y204" s="4"/>
      <c r="Z204" s="4"/>
      <c r="AA204" s="4" t="s">
        <v>1553</v>
      </c>
      <c r="AB204" s="4"/>
      <c r="AC204" s="4"/>
      <c r="AD204" s="4"/>
      <c r="AE204" s="4"/>
    </row>
    <row r="205" spans="1:31" s="16" customFormat="1">
      <c r="A205" s="4" t="s">
        <v>1064</v>
      </c>
      <c r="B205" t="s">
        <v>1912</v>
      </c>
      <c r="C205" t="s">
        <v>1913</v>
      </c>
      <c r="D205" s="4"/>
      <c r="E205" s="4" t="s">
        <v>42</v>
      </c>
      <c r="F205" s="5">
        <v>44376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>
        <v>44407</v>
      </c>
      <c r="R205" s="4">
        <v>35.659999999999997</v>
      </c>
      <c r="S205" s="4">
        <v>36.01</v>
      </c>
      <c r="T205" s="4"/>
      <c r="U205" s="4"/>
      <c r="V205" s="4"/>
      <c r="W205" s="4"/>
      <c r="X205" s="4"/>
      <c r="Y205" s="4"/>
      <c r="Z205" s="4"/>
      <c r="AA205" s="4" t="s">
        <v>1553</v>
      </c>
      <c r="AB205" s="4"/>
      <c r="AC205" s="4"/>
      <c r="AD205" s="4"/>
      <c r="AE205" s="4"/>
    </row>
    <row r="206" spans="1:31" s="16" customFormat="1">
      <c r="A206" s="4" t="s">
        <v>1064</v>
      </c>
      <c r="B206" t="s">
        <v>1912</v>
      </c>
      <c r="C206" t="s">
        <v>1913</v>
      </c>
      <c r="D206" s="4"/>
      <c r="E206" s="4" t="s">
        <v>42</v>
      </c>
      <c r="F206" s="5">
        <v>44397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>
        <v>44407</v>
      </c>
      <c r="R206" s="4" t="s">
        <v>47</v>
      </c>
      <c r="S206" s="4">
        <v>39.31</v>
      </c>
      <c r="T206" s="4"/>
      <c r="U206" s="4"/>
      <c r="V206" s="4"/>
      <c r="W206" s="4"/>
      <c r="X206" s="4"/>
      <c r="Y206" s="4"/>
      <c r="Z206" s="4"/>
      <c r="AA206" s="4" t="s">
        <v>1553</v>
      </c>
      <c r="AB206" s="4"/>
      <c r="AC206" s="4"/>
      <c r="AD206" s="4"/>
      <c r="AE206" s="4"/>
    </row>
    <row r="207" spans="1:31" s="16" customFormat="1">
      <c r="A207" s="4" t="s">
        <v>1058</v>
      </c>
      <c r="B207" t="s">
        <v>1912</v>
      </c>
      <c r="C207" t="s">
        <v>1913</v>
      </c>
      <c r="D207" s="4"/>
      <c r="E207" s="4" t="s">
        <v>42</v>
      </c>
      <c r="F207" s="5">
        <v>44404</v>
      </c>
      <c r="G207" s="4"/>
      <c r="H207" s="4" t="s">
        <v>224</v>
      </c>
      <c r="I207" s="4" t="s">
        <v>1999</v>
      </c>
      <c r="J207" s="4"/>
      <c r="K207" s="4"/>
      <c r="L207" s="4"/>
      <c r="M207" s="4"/>
      <c r="N207" s="4" t="s">
        <v>224</v>
      </c>
      <c r="O207" s="4"/>
      <c r="P207" s="4"/>
      <c r="Q207" s="5">
        <v>44407</v>
      </c>
      <c r="R207" s="4">
        <v>35.54</v>
      </c>
      <c r="S207" s="4">
        <v>36.06</v>
      </c>
      <c r="T207" s="4">
        <v>29.82</v>
      </c>
      <c r="U207" s="4">
        <v>29.9</v>
      </c>
      <c r="V207" s="4"/>
      <c r="W207" s="4"/>
      <c r="X207" s="4"/>
      <c r="Y207" s="4"/>
      <c r="Z207" s="4"/>
      <c r="AA207" s="4" t="s">
        <v>1553</v>
      </c>
      <c r="AB207" s="4"/>
      <c r="AC207" s="4"/>
      <c r="AD207" s="4"/>
      <c r="AE207" s="4"/>
    </row>
    <row r="208" spans="1:31" s="16" customFormat="1">
      <c r="A208" s="4" t="s">
        <v>1058</v>
      </c>
      <c r="B208" t="s">
        <v>1912</v>
      </c>
      <c r="C208" t="s">
        <v>1913</v>
      </c>
      <c r="D208" s="4"/>
      <c r="E208" s="4" t="s">
        <v>42</v>
      </c>
      <c r="F208" s="5">
        <v>44362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>
        <v>44407</v>
      </c>
      <c r="R208" s="4">
        <v>35.630000000000003</v>
      </c>
      <c r="S208" s="4">
        <v>35.409999999999997</v>
      </c>
      <c r="T208" s="4"/>
      <c r="U208" s="4"/>
      <c r="V208" s="4" t="s">
        <v>2000</v>
      </c>
      <c r="W208" s="4"/>
      <c r="X208" s="4"/>
      <c r="Y208" s="4"/>
      <c r="Z208" s="4"/>
      <c r="AA208" s="4" t="s">
        <v>1553</v>
      </c>
      <c r="AB208" s="4"/>
      <c r="AC208" s="4"/>
      <c r="AD208" s="4"/>
      <c r="AE208" s="4"/>
    </row>
    <row r="209" spans="1:31" s="16" customFormat="1">
      <c r="A209" s="4" t="s">
        <v>1058</v>
      </c>
      <c r="B209" t="s">
        <v>1912</v>
      </c>
      <c r="C209" t="s">
        <v>1913</v>
      </c>
      <c r="D209" s="4"/>
      <c r="E209" s="4" t="s">
        <v>42</v>
      </c>
      <c r="F209" s="5">
        <v>44369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>
        <v>44407</v>
      </c>
      <c r="R209" s="4">
        <v>35.950000000000003</v>
      </c>
      <c r="S209" s="4">
        <v>35.04</v>
      </c>
      <c r="T209" s="4"/>
      <c r="U209" s="4"/>
      <c r="V209" s="4" t="s">
        <v>2000</v>
      </c>
      <c r="W209" s="4"/>
      <c r="X209" s="4"/>
      <c r="Y209" s="4"/>
      <c r="Z209" s="4"/>
      <c r="AA209" s="4" t="s">
        <v>1553</v>
      </c>
      <c r="AB209" s="4"/>
      <c r="AC209" s="4"/>
      <c r="AD209" s="4"/>
      <c r="AE209" s="4"/>
    </row>
    <row r="210" spans="1:31" s="16" customFormat="1">
      <c r="A210" s="4" t="s">
        <v>1058</v>
      </c>
      <c r="B210" t="s">
        <v>1912</v>
      </c>
      <c r="C210" t="s">
        <v>1913</v>
      </c>
      <c r="D210" s="4"/>
      <c r="E210" s="4" t="s">
        <v>42</v>
      </c>
      <c r="F210" s="5">
        <v>44376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>
        <v>44407</v>
      </c>
      <c r="R210" s="4">
        <v>38.520000000000003</v>
      </c>
      <c r="S210" s="4">
        <v>38.07</v>
      </c>
      <c r="T210" s="4"/>
      <c r="U210" s="4"/>
      <c r="V210" s="4" t="s">
        <v>2000</v>
      </c>
      <c r="W210" s="4"/>
      <c r="X210" s="4"/>
      <c r="Y210" s="4"/>
      <c r="Z210" s="4"/>
      <c r="AA210" s="4" t="s">
        <v>1553</v>
      </c>
      <c r="AB210" s="4"/>
      <c r="AC210" s="4"/>
      <c r="AD210" s="4"/>
      <c r="AE210" s="4"/>
    </row>
    <row r="211" spans="1:31" s="16" customFormat="1">
      <c r="A211" s="4" t="s">
        <v>1058</v>
      </c>
      <c r="B211" t="s">
        <v>1912</v>
      </c>
      <c r="C211" t="s">
        <v>1913</v>
      </c>
      <c r="D211" s="4"/>
      <c r="E211" s="4" t="s">
        <v>42</v>
      </c>
      <c r="F211" s="5">
        <v>44390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>
        <v>44407</v>
      </c>
      <c r="R211" s="4">
        <v>33.92</v>
      </c>
      <c r="S211" s="4">
        <v>33.78</v>
      </c>
      <c r="T211" s="4"/>
      <c r="U211" s="4"/>
      <c r="V211" s="4" t="s">
        <v>2000</v>
      </c>
      <c r="W211" s="4"/>
      <c r="X211" s="4"/>
      <c r="Y211" s="4"/>
      <c r="Z211" s="4"/>
      <c r="AA211" s="4" t="s">
        <v>1553</v>
      </c>
      <c r="AB211" s="4"/>
      <c r="AC211" s="4"/>
      <c r="AD211" s="4"/>
      <c r="AE211" s="4"/>
    </row>
    <row r="212" spans="1:31" s="16" customFormat="1">
      <c r="A212" s="4" t="s">
        <v>1058</v>
      </c>
      <c r="B212" t="s">
        <v>1912</v>
      </c>
      <c r="C212" t="s">
        <v>1913</v>
      </c>
      <c r="D212" s="4"/>
      <c r="E212" s="4" t="s">
        <v>42</v>
      </c>
      <c r="F212" s="5">
        <v>44397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>
        <v>44407</v>
      </c>
      <c r="R212" s="4">
        <v>37.81</v>
      </c>
      <c r="S212" s="4">
        <v>36.880000000000003</v>
      </c>
      <c r="T212" s="4"/>
      <c r="U212" s="4"/>
      <c r="V212" s="4" t="s">
        <v>2000</v>
      </c>
      <c r="W212" s="4"/>
      <c r="X212" s="4"/>
      <c r="Y212" s="4"/>
      <c r="Z212" s="4"/>
      <c r="AA212" s="4" t="s">
        <v>1553</v>
      </c>
      <c r="AB212" s="4"/>
      <c r="AC212" s="4"/>
      <c r="AD212" s="4"/>
      <c r="AE212" s="4"/>
    </row>
    <row r="213" spans="1:31" s="16" customFormat="1">
      <c r="A213" s="4" t="s">
        <v>1047</v>
      </c>
      <c r="B213" t="s">
        <v>1912</v>
      </c>
      <c r="C213" t="s">
        <v>1913</v>
      </c>
      <c r="D213" s="4"/>
      <c r="E213" s="4" t="s">
        <v>42</v>
      </c>
      <c r="F213" s="5">
        <v>44404</v>
      </c>
      <c r="G213" s="4"/>
      <c r="H213" s="4" t="s">
        <v>224</v>
      </c>
      <c r="I213" s="4" t="s">
        <v>1999</v>
      </c>
      <c r="J213" s="4"/>
      <c r="K213" s="4"/>
      <c r="L213" s="4"/>
      <c r="M213" s="4"/>
      <c r="N213" s="4" t="s">
        <v>224</v>
      </c>
      <c r="O213" s="4"/>
      <c r="P213" s="4"/>
      <c r="Q213" s="5">
        <v>44407</v>
      </c>
      <c r="R213" s="4">
        <v>30.75</v>
      </c>
      <c r="S213" s="4">
        <v>31.03</v>
      </c>
      <c r="T213" s="4">
        <v>29.49</v>
      </c>
      <c r="U213" s="4">
        <v>29.14</v>
      </c>
      <c r="V213" s="4"/>
      <c r="W213" s="4"/>
      <c r="X213" s="4"/>
      <c r="Y213" s="4"/>
      <c r="Z213" s="4"/>
      <c r="AA213" s="4" t="s">
        <v>1553</v>
      </c>
      <c r="AB213" s="4"/>
      <c r="AC213" s="4"/>
      <c r="AD213" s="4"/>
      <c r="AE213" s="4"/>
    </row>
    <row r="214" spans="1:31" s="16" customFormat="1">
      <c r="A214" s="4" t="s">
        <v>1052</v>
      </c>
      <c r="B214" t="s">
        <v>1912</v>
      </c>
      <c r="C214" t="s">
        <v>1913</v>
      </c>
      <c r="D214" s="4"/>
      <c r="E214" s="4" t="s">
        <v>42</v>
      </c>
      <c r="F214" s="5">
        <v>44404</v>
      </c>
      <c r="G214" s="4"/>
      <c r="H214" s="4" t="s">
        <v>224</v>
      </c>
      <c r="I214" s="4" t="s">
        <v>1999</v>
      </c>
      <c r="J214" s="4"/>
      <c r="K214" s="4"/>
      <c r="L214" s="4"/>
      <c r="M214" s="4"/>
      <c r="N214" s="4" t="s">
        <v>224</v>
      </c>
      <c r="O214" s="4"/>
      <c r="P214" s="4"/>
      <c r="Q214" s="5">
        <v>44407</v>
      </c>
      <c r="R214" s="4">
        <v>37.049999999999997</v>
      </c>
      <c r="S214" s="4">
        <v>36.159999999999997</v>
      </c>
      <c r="T214" s="4">
        <v>29.86</v>
      </c>
      <c r="U214" s="4">
        <v>29.79</v>
      </c>
      <c r="V214" s="4"/>
      <c r="W214" s="4"/>
      <c r="X214" s="4"/>
      <c r="Y214" s="4"/>
      <c r="Z214" s="4"/>
      <c r="AA214" s="4" t="s">
        <v>1553</v>
      </c>
      <c r="AB214" s="4"/>
      <c r="AC214" s="4"/>
      <c r="AD214" s="4"/>
      <c r="AE214" s="4"/>
    </row>
    <row r="215" spans="1:31" s="16" customFormat="1">
      <c r="A215" s="4" t="s">
        <v>1056</v>
      </c>
      <c r="B215" t="s">
        <v>1912</v>
      </c>
      <c r="C215" t="s">
        <v>1913</v>
      </c>
      <c r="D215" s="4"/>
      <c r="E215" s="4" t="s">
        <v>42</v>
      </c>
      <c r="F215" s="5">
        <v>44411</v>
      </c>
      <c r="G215" s="4"/>
      <c r="H215" s="218" t="s">
        <v>1961</v>
      </c>
      <c r="I215" s="4"/>
      <c r="J215" s="4" t="s">
        <v>154</v>
      </c>
      <c r="K215" t="s">
        <v>45</v>
      </c>
      <c r="L215" s="4"/>
      <c r="M215" s="4"/>
      <c r="N215" s="4"/>
      <c r="O215" s="4"/>
      <c r="P215" s="4"/>
      <c r="Q215" s="5">
        <v>44412</v>
      </c>
      <c r="R215" s="4">
        <v>36.1</v>
      </c>
      <c r="S215" s="4">
        <v>36.549999999999997</v>
      </c>
      <c r="T215" s="4">
        <v>26.67</v>
      </c>
      <c r="U215" s="4">
        <v>26.72</v>
      </c>
      <c r="V215" s="4"/>
      <c r="AA215" s="4" t="s">
        <v>1563</v>
      </c>
      <c r="AB215" s="4"/>
      <c r="AC215" s="4"/>
      <c r="AD215" s="4"/>
      <c r="AE215" s="4"/>
    </row>
    <row r="216" spans="1:31" s="16" customFormat="1">
      <c r="A216" s="4" t="s">
        <v>1056</v>
      </c>
      <c r="B216" t="s">
        <v>1912</v>
      </c>
      <c r="C216" t="s">
        <v>1913</v>
      </c>
      <c r="D216" s="4"/>
      <c r="E216" s="4" t="s">
        <v>42</v>
      </c>
      <c r="F216" s="5">
        <v>44411</v>
      </c>
      <c r="G216" s="4"/>
      <c r="H216" s="218" t="s">
        <v>1961</v>
      </c>
      <c r="I216" s="4"/>
      <c r="J216" s="4" t="s">
        <v>154</v>
      </c>
      <c r="K216" t="s">
        <v>45</v>
      </c>
      <c r="L216" s="4"/>
      <c r="M216" s="4"/>
      <c r="N216" s="4"/>
      <c r="O216" s="4"/>
      <c r="P216" s="4"/>
      <c r="Q216" s="5">
        <v>44412</v>
      </c>
      <c r="R216" s="4">
        <v>35.65</v>
      </c>
      <c r="S216" s="4">
        <v>37.03</v>
      </c>
      <c r="T216" s="4">
        <v>27.27</v>
      </c>
      <c r="U216" s="4">
        <v>27.32</v>
      </c>
      <c r="V216" s="4"/>
      <c r="W216" s="4"/>
      <c r="X216" s="4"/>
      <c r="Y216" s="4"/>
      <c r="Z216" s="4"/>
      <c r="AA216" s="4" t="s">
        <v>1563</v>
      </c>
      <c r="AB216" s="4"/>
      <c r="AC216" s="4"/>
      <c r="AD216" s="4"/>
      <c r="AE216" s="4"/>
    </row>
    <row r="217" spans="1:31" s="16" customFormat="1">
      <c r="A217" s="4" t="s">
        <v>1050</v>
      </c>
      <c r="B217" t="s">
        <v>1912</v>
      </c>
      <c r="C217" t="s">
        <v>1913</v>
      </c>
      <c r="D217" s="4"/>
      <c r="E217" s="4" t="s">
        <v>42</v>
      </c>
      <c r="F217" s="5">
        <v>44411</v>
      </c>
      <c r="G217" s="4"/>
      <c r="H217" s="219" t="s">
        <v>1953</v>
      </c>
      <c r="J217" s="4" t="s">
        <v>154</v>
      </c>
      <c r="K217" t="s">
        <v>45</v>
      </c>
      <c r="Q217" s="5">
        <v>44412</v>
      </c>
      <c r="R217" s="16">
        <v>35.74</v>
      </c>
      <c r="S217" s="16">
        <v>36.53</v>
      </c>
      <c r="T217" s="16">
        <v>27.81</v>
      </c>
      <c r="U217" s="16">
        <v>27.32</v>
      </c>
      <c r="V217" s="4"/>
      <c r="W217" s="4"/>
      <c r="X217" s="4"/>
      <c r="Y217" s="4"/>
      <c r="Z217" s="4"/>
      <c r="AA217" s="4" t="s">
        <v>1563</v>
      </c>
      <c r="AB217" s="4"/>
      <c r="AC217" s="4"/>
      <c r="AD217" s="4"/>
      <c r="AE217" s="4"/>
    </row>
    <row r="218" spans="1:31" s="16" customFormat="1">
      <c r="A218" s="4" t="s">
        <v>1050</v>
      </c>
      <c r="B218" t="s">
        <v>1912</v>
      </c>
      <c r="C218" t="s">
        <v>1913</v>
      </c>
      <c r="E218" s="4" t="s">
        <v>42</v>
      </c>
      <c r="F218" s="5">
        <v>44411</v>
      </c>
      <c r="H218" s="219" t="s">
        <v>1953</v>
      </c>
      <c r="J218" s="4" t="s">
        <v>154</v>
      </c>
      <c r="K218" t="s">
        <v>45</v>
      </c>
      <c r="Q218" s="5">
        <v>44412</v>
      </c>
      <c r="R218" s="16">
        <v>35.39</v>
      </c>
      <c r="S218" s="16">
        <v>35.92</v>
      </c>
      <c r="T218" s="16">
        <v>28.16</v>
      </c>
      <c r="U218" s="16">
        <v>27.95</v>
      </c>
      <c r="V218" s="4"/>
      <c r="W218" s="4"/>
      <c r="X218" s="4"/>
      <c r="Y218" s="4"/>
      <c r="Z218" s="4"/>
      <c r="AA218" s="4" t="s">
        <v>1563</v>
      </c>
      <c r="AB218" s="4"/>
      <c r="AC218" s="4"/>
      <c r="AD218" s="4"/>
      <c r="AE218" s="4"/>
    </row>
    <row r="219" spans="1:31" s="16" customFormat="1">
      <c r="A219" s="4" t="s">
        <v>1050</v>
      </c>
      <c r="B219" t="s">
        <v>1912</v>
      </c>
      <c r="C219" t="s">
        <v>1913</v>
      </c>
      <c r="D219" s="4"/>
      <c r="E219" s="4" t="s">
        <v>42</v>
      </c>
      <c r="F219" s="5">
        <v>44411</v>
      </c>
      <c r="G219" s="4"/>
      <c r="H219" s="218" t="s">
        <v>1954</v>
      </c>
      <c r="I219" s="4"/>
      <c r="J219" s="4" t="s">
        <v>154</v>
      </c>
      <c r="K219" t="s">
        <v>45</v>
      </c>
      <c r="L219" s="4"/>
      <c r="M219" s="4"/>
      <c r="N219" s="4"/>
      <c r="O219" s="4"/>
      <c r="P219" s="4"/>
      <c r="Q219" s="5">
        <v>44412</v>
      </c>
      <c r="R219" s="4">
        <v>35.85</v>
      </c>
      <c r="S219" s="4">
        <v>35.36</v>
      </c>
      <c r="T219" s="4">
        <v>27.93</v>
      </c>
      <c r="U219" s="4">
        <v>28.08</v>
      </c>
      <c r="V219" s="4"/>
      <c r="W219" s="4"/>
      <c r="X219" s="4"/>
      <c r="Y219" s="4"/>
      <c r="Z219" s="4"/>
      <c r="AA219" s="4" t="s">
        <v>1563</v>
      </c>
      <c r="AB219" s="4"/>
      <c r="AC219" s="4"/>
      <c r="AD219" s="4"/>
      <c r="AE219" s="4"/>
    </row>
    <row r="220" spans="1:31" s="16" customFormat="1">
      <c r="A220" s="4" t="s">
        <v>1050</v>
      </c>
      <c r="B220" t="s">
        <v>1912</v>
      </c>
      <c r="C220" t="s">
        <v>1913</v>
      </c>
      <c r="D220" s="4"/>
      <c r="E220" s="4" t="s">
        <v>42</v>
      </c>
      <c r="F220" s="5">
        <v>44411</v>
      </c>
      <c r="G220" s="4"/>
      <c r="H220" s="219" t="s">
        <v>1954</v>
      </c>
      <c r="J220" s="4" t="s">
        <v>154</v>
      </c>
      <c r="K220" t="s">
        <v>45</v>
      </c>
      <c r="Q220" s="5">
        <v>44412</v>
      </c>
      <c r="R220" s="16">
        <v>36.32</v>
      </c>
      <c r="S220" s="16">
        <v>36.64</v>
      </c>
      <c r="T220" s="16">
        <v>27.3</v>
      </c>
      <c r="U220" s="16">
        <v>27.47</v>
      </c>
      <c r="V220" s="4"/>
      <c r="W220" s="4"/>
      <c r="X220" s="4"/>
      <c r="Y220" s="4"/>
      <c r="Z220" s="4"/>
      <c r="AA220" s="4" t="s">
        <v>1563</v>
      </c>
      <c r="AB220" s="4"/>
      <c r="AC220" s="4"/>
      <c r="AD220" s="4"/>
      <c r="AE220" s="4"/>
    </row>
    <row r="221" spans="1:31" s="16" customFormat="1">
      <c r="A221" s="4" t="s">
        <v>1050</v>
      </c>
      <c r="B221" t="s">
        <v>1912</v>
      </c>
      <c r="C221" t="s">
        <v>1913</v>
      </c>
      <c r="D221" s="4"/>
      <c r="E221" s="4" t="s">
        <v>42</v>
      </c>
      <c r="F221" s="5">
        <v>44411</v>
      </c>
      <c r="G221" s="4"/>
      <c r="H221" s="219" t="s">
        <v>1958</v>
      </c>
      <c r="J221" s="4" t="s">
        <v>154</v>
      </c>
      <c r="K221" t="s">
        <v>45</v>
      </c>
      <c r="Q221" s="5">
        <v>44412</v>
      </c>
      <c r="R221" s="16">
        <v>36.880000000000003</v>
      </c>
      <c r="S221" s="16">
        <v>36.01</v>
      </c>
      <c r="T221" s="16">
        <v>27.4</v>
      </c>
      <c r="U221" s="16">
        <v>27.61</v>
      </c>
      <c r="V221" s="4"/>
      <c r="W221" s="4"/>
      <c r="X221" s="4"/>
      <c r="Y221" s="4"/>
      <c r="Z221" s="4"/>
      <c r="AA221" s="4" t="s">
        <v>1563</v>
      </c>
      <c r="AB221" s="4"/>
      <c r="AC221" s="4"/>
      <c r="AD221" s="4"/>
      <c r="AE221" s="4"/>
    </row>
    <row r="222" spans="1:31" s="16" customFormat="1">
      <c r="A222" s="4" t="s">
        <v>1050</v>
      </c>
      <c r="B222" t="s">
        <v>1912</v>
      </c>
      <c r="C222" t="s">
        <v>1913</v>
      </c>
      <c r="E222" s="4" t="s">
        <v>42</v>
      </c>
      <c r="F222" s="5">
        <v>44411</v>
      </c>
      <c r="H222" s="219" t="s">
        <v>1958</v>
      </c>
      <c r="J222" s="4" t="s">
        <v>154</v>
      </c>
      <c r="K222" t="s">
        <v>45</v>
      </c>
      <c r="Q222" s="5">
        <v>44412</v>
      </c>
      <c r="R222" s="16">
        <v>35.64</v>
      </c>
      <c r="S222" s="16">
        <v>37.61</v>
      </c>
      <c r="T222" s="16">
        <v>27.48</v>
      </c>
      <c r="U222" s="16">
        <v>27.43</v>
      </c>
      <c r="V222" s="4"/>
      <c r="W222" s="4"/>
      <c r="X222" s="4"/>
      <c r="Y222" s="4"/>
      <c r="Z222" s="4"/>
      <c r="AA222" s="4" t="s">
        <v>1563</v>
      </c>
      <c r="AB222" s="4"/>
      <c r="AC222" s="4"/>
      <c r="AD222" s="4"/>
      <c r="AE222" s="4"/>
    </row>
    <row r="223" spans="1:31" s="16" customFormat="1">
      <c r="A223" s="4" t="s">
        <v>1050</v>
      </c>
      <c r="B223" t="s">
        <v>1912</v>
      </c>
      <c r="C223" t="s">
        <v>1913</v>
      </c>
      <c r="E223" s="4" t="s">
        <v>42</v>
      </c>
      <c r="F223" s="5">
        <v>44411</v>
      </c>
      <c r="H223" s="219" t="s">
        <v>1959</v>
      </c>
      <c r="J223" s="4" t="s">
        <v>154</v>
      </c>
      <c r="K223" t="s">
        <v>45</v>
      </c>
      <c r="Q223" s="5">
        <v>44412</v>
      </c>
      <c r="R223" s="16">
        <v>34.979999999999997</v>
      </c>
      <c r="S223" s="16">
        <v>35.65</v>
      </c>
      <c r="T223" s="16">
        <v>27.42</v>
      </c>
      <c r="U223" s="16">
        <v>27.49</v>
      </c>
      <c r="V223" s="4"/>
      <c r="W223" s="4"/>
      <c r="X223" s="4"/>
      <c r="Y223" s="4"/>
      <c r="Z223" s="4"/>
      <c r="AA223" s="4" t="s">
        <v>1563</v>
      </c>
      <c r="AB223" s="4"/>
      <c r="AC223" s="4"/>
      <c r="AD223" s="4"/>
      <c r="AE223" s="4"/>
    </row>
    <row r="224" spans="1:31" s="16" customFormat="1">
      <c r="A224" s="4" t="s">
        <v>1050</v>
      </c>
      <c r="B224" t="s">
        <v>1912</v>
      </c>
      <c r="C224" t="s">
        <v>1913</v>
      </c>
      <c r="E224" s="4" t="s">
        <v>42</v>
      </c>
      <c r="F224" s="5">
        <v>44411</v>
      </c>
      <c r="H224" s="218" t="s">
        <v>1959</v>
      </c>
      <c r="I224" s="4"/>
      <c r="J224" s="4" t="s">
        <v>154</v>
      </c>
      <c r="K224" t="s">
        <v>45</v>
      </c>
      <c r="L224" s="4"/>
      <c r="M224" s="4"/>
      <c r="N224" s="4"/>
      <c r="O224" s="4"/>
      <c r="P224" s="4"/>
      <c r="Q224" s="5">
        <v>44412</v>
      </c>
      <c r="R224" s="4">
        <v>36.14</v>
      </c>
      <c r="S224" s="4">
        <v>36.28</v>
      </c>
      <c r="T224" s="4">
        <v>27.35</v>
      </c>
      <c r="U224" s="4">
        <v>27.28</v>
      </c>
      <c r="V224" s="4"/>
      <c r="W224" s="4"/>
      <c r="X224" s="4"/>
      <c r="Y224" s="4"/>
      <c r="Z224" s="4"/>
      <c r="AA224" s="4" t="s">
        <v>1563</v>
      </c>
      <c r="AB224" s="4"/>
      <c r="AC224" s="4"/>
      <c r="AD224" s="4"/>
      <c r="AE224" s="4"/>
    </row>
    <row r="225" spans="1:31" s="16" customFormat="1">
      <c r="A225" s="4" t="s">
        <v>1050</v>
      </c>
      <c r="B225" t="s">
        <v>1912</v>
      </c>
      <c r="C225" t="s">
        <v>1913</v>
      </c>
      <c r="E225" s="4" t="s">
        <v>42</v>
      </c>
      <c r="F225" s="5">
        <v>44397</v>
      </c>
      <c r="H225" s="219" t="s">
        <v>2001</v>
      </c>
      <c r="J225" s="4" t="s">
        <v>154</v>
      </c>
      <c r="K225" t="s">
        <v>45</v>
      </c>
      <c r="Q225" s="5">
        <v>44412</v>
      </c>
      <c r="R225" s="16">
        <v>38.46</v>
      </c>
      <c r="S225" s="16">
        <v>38.479999999999997</v>
      </c>
      <c r="T225" s="16">
        <v>26.25</v>
      </c>
      <c r="U225" s="16">
        <v>26.31</v>
      </c>
      <c r="V225" s="4"/>
      <c r="W225" s="4"/>
      <c r="X225" s="4"/>
      <c r="Y225" s="4"/>
      <c r="Z225" s="4"/>
      <c r="AA225" s="4" t="s">
        <v>1563</v>
      </c>
      <c r="AB225" s="4"/>
      <c r="AC225" s="4"/>
      <c r="AD225" s="4"/>
      <c r="AE225" s="4"/>
    </row>
    <row r="226" spans="1:31" s="16" customFormat="1">
      <c r="A226" s="4" t="s">
        <v>1050</v>
      </c>
      <c r="B226" t="s">
        <v>1912</v>
      </c>
      <c r="C226" t="s">
        <v>1913</v>
      </c>
      <c r="E226" s="4" t="s">
        <v>42</v>
      </c>
      <c r="F226" s="5">
        <v>44397</v>
      </c>
      <c r="H226" s="219" t="s">
        <v>2002</v>
      </c>
      <c r="J226" s="4" t="s">
        <v>154</v>
      </c>
      <c r="K226" t="s">
        <v>45</v>
      </c>
      <c r="Q226" s="5">
        <v>44412</v>
      </c>
      <c r="R226" s="16">
        <v>37.04</v>
      </c>
      <c r="S226" s="16">
        <v>36.65</v>
      </c>
      <c r="T226" s="16">
        <v>26.45</v>
      </c>
      <c r="U226" s="16">
        <v>26.64</v>
      </c>
      <c r="V226" s="4"/>
      <c r="W226" s="4"/>
      <c r="X226" s="4"/>
      <c r="Y226" s="4"/>
      <c r="Z226" s="4"/>
      <c r="AA226" s="4" t="s">
        <v>1563</v>
      </c>
      <c r="AB226" s="4"/>
      <c r="AC226" s="4"/>
      <c r="AD226" s="4"/>
      <c r="AE226" s="4"/>
    </row>
    <row r="227" spans="1:31" s="16" customFormat="1">
      <c r="A227" s="4"/>
      <c r="B227"/>
      <c r="C227"/>
      <c r="E227" s="4" t="s">
        <v>42</v>
      </c>
      <c r="F227" s="5">
        <v>44397</v>
      </c>
      <c r="H227" s="16" t="s">
        <v>2003</v>
      </c>
      <c r="J227" s="4"/>
      <c r="K227" t="s">
        <v>45</v>
      </c>
      <c r="L227" s="16" t="s">
        <v>2004</v>
      </c>
      <c r="Q227" s="5"/>
      <c r="R227" s="16">
        <v>38.97</v>
      </c>
      <c r="S227" s="16">
        <v>36.11</v>
      </c>
      <c r="T227" s="16">
        <v>26.11</v>
      </c>
      <c r="U227" s="16">
        <v>26.08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s="16" customFormat="1">
      <c r="A228" s="4"/>
      <c r="B228"/>
      <c r="C228"/>
      <c r="E228" s="4" t="s">
        <v>42</v>
      </c>
      <c r="F228" s="5">
        <v>44397</v>
      </c>
      <c r="H228" s="16" t="s">
        <v>2005</v>
      </c>
      <c r="J228" s="4"/>
      <c r="K228" t="s">
        <v>45</v>
      </c>
      <c r="L228" s="16" t="s">
        <v>2004</v>
      </c>
      <c r="Q228" s="5"/>
      <c r="R228" s="16">
        <v>37.979999999999997</v>
      </c>
      <c r="S228" s="16">
        <v>39.53</v>
      </c>
      <c r="T228" s="16">
        <v>31.08</v>
      </c>
      <c r="U228" s="16">
        <v>30.54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s="16" customFormat="1">
      <c r="A229" s="4" t="s">
        <v>1047</v>
      </c>
      <c r="B229" t="s">
        <v>1912</v>
      </c>
      <c r="C229" t="s">
        <v>1913</v>
      </c>
      <c r="D229" s="4"/>
      <c r="E229" s="4" t="s">
        <v>42</v>
      </c>
      <c r="F229" s="5">
        <v>44397</v>
      </c>
      <c r="G229" s="4"/>
      <c r="H229" s="218" t="s">
        <v>2001</v>
      </c>
      <c r="I229" s="4"/>
      <c r="J229" s="4" t="s">
        <v>154</v>
      </c>
      <c r="K229" t="s">
        <v>45</v>
      </c>
      <c r="L229" s="4"/>
      <c r="M229" s="4"/>
      <c r="N229" s="4"/>
      <c r="O229" s="4"/>
      <c r="P229" s="4"/>
      <c r="Q229" s="5">
        <v>44412</v>
      </c>
      <c r="R229" s="4">
        <v>35.18</v>
      </c>
      <c r="S229" s="4">
        <v>35.369999999999997</v>
      </c>
      <c r="T229" s="4">
        <v>26.54</v>
      </c>
      <c r="U229" s="4">
        <v>26.53</v>
      </c>
      <c r="V229" s="4"/>
      <c r="W229" s="4"/>
      <c r="X229" s="4"/>
      <c r="Y229" s="4"/>
      <c r="Z229" s="4"/>
      <c r="AA229" s="4" t="s">
        <v>1563</v>
      </c>
      <c r="AB229" s="4"/>
      <c r="AC229" s="4"/>
      <c r="AD229" s="4"/>
      <c r="AE229" s="4"/>
    </row>
    <row r="230" spans="1:31" s="16" customFormat="1">
      <c r="A230" s="4" t="s">
        <v>1047</v>
      </c>
      <c r="B230" t="s">
        <v>1912</v>
      </c>
      <c r="C230" t="s">
        <v>1913</v>
      </c>
      <c r="D230" s="4"/>
      <c r="E230" s="4" t="s">
        <v>42</v>
      </c>
      <c r="F230" s="5">
        <v>44397</v>
      </c>
      <c r="G230" s="4"/>
      <c r="H230" s="218" t="s">
        <v>2002</v>
      </c>
      <c r="I230" s="4"/>
      <c r="J230" s="4" t="s">
        <v>154</v>
      </c>
      <c r="K230" t="s">
        <v>45</v>
      </c>
      <c r="L230" s="4"/>
      <c r="M230" s="4"/>
      <c r="N230" s="4"/>
      <c r="O230" s="4"/>
      <c r="P230" s="4"/>
      <c r="Q230" s="5">
        <v>44412</v>
      </c>
      <c r="R230" s="4">
        <v>34.54</v>
      </c>
      <c r="S230" s="4">
        <v>35.020000000000003</v>
      </c>
      <c r="T230" s="4">
        <v>26.04</v>
      </c>
      <c r="U230" s="4">
        <v>25.89</v>
      </c>
      <c r="V230" s="4"/>
      <c r="W230" s="4"/>
      <c r="X230" s="4"/>
      <c r="Y230" s="4"/>
      <c r="Z230" s="4"/>
      <c r="AA230" s="4" t="s">
        <v>1563</v>
      </c>
      <c r="AB230" s="4"/>
      <c r="AC230" s="4"/>
      <c r="AD230" s="4"/>
      <c r="AE230" s="4"/>
    </row>
    <row r="231" spans="1:31" s="16" customFormat="1">
      <c r="A231" s="4" t="s">
        <v>1047</v>
      </c>
      <c r="B231" t="s">
        <v>1912</v>
      </c>
      <c r="C231" t="s">
        <v>1913</v>
      </c>
      <c r="D231" s="4"/>
      <c r="E231" s="4" t="s">
        <v>42</v>
      </c>
      <c r="F231" s="5">
        <v>44397</v>
      </c>
      <c r="G231" s="4"/>
      <c r="H231" s="218" t="s">
        <v>2003</v>
      </c>
      <c r="I231" s="4"/>
      <c r="J231" s="4" t="s">
        <v>154</v>
      </c>
      <c r="K231" t="s">
        <v>45</v>
      </c>
      <c r="L231" s="4"/>
      <c r="M231" s="4"/>
      <c r="N231" s="4"/>
      <c r="O231" s="4"/>
      <c r="P231" s="4"/>
      <c r="Q231" s="5">
        <v>44412</v>
      </c>
      <c r="R231" s="4">
        <v>34.590000000000003</v>
      </c>
      <c r="S231" s="4">
        <v>33.979999999999997</v>
      </c>
      <c r="T231" s="4">
        <v>26.03</v>
      </c>
      <c r="U231" s="4">
        <v>26.55</v>
      </c>
      <c r="V231" s="4"/>
      <c r="W231" s="4"/>
      <c r="X231" s="4"/>
      <c r="Y231" s="4"/>
      <c r="Z231" s="4"/>
      <c r="AA231" s="4" t="s">
        <v>1563</v>
      </c>
      <c r="AB231" s="4"/>
      <c r="AC231" s="4"/>
      <c r="AD231" s="4"/>
      <c r="AE231" s="4"/>
    </row>
    <row r="232" spans="1:31" s="16" customFormat="1">
      <c r="A232" s="4" t="s">
        <v>1047</v>
      </c>
      <c r="B232" t="s">
        <v>1912</v>
      </c>
      <c r="C232" t="s">
        <v>1913</v>
      </c>
      <c r="D232" s="4"/>
      <c r="E232" s="4" t="s">
        <v>42</v>
      </c>
      <c r="F232" s="5">
        <v>44397</v>
      </c>
      <c r="G232" s="4"/>
      <c r="H232" s="218" t="s">
        <v>2005</v>
      </c>
      <c r="I232" s="4"/>
      <c r="J232" s="4" t="s">
        <v>154</v>
      </c>
      <c r="K232" t="s">
        <v>45</v>
      </c>
      <c r="L232" s="4"/>
      <c r="M232" s="4"/>
      <c r="N232" s="4"/>
      <c r="O232" s="4"/>
      <c r="P232" s="4"/>
      <c r="Q232" s="5">
        <v>44412</v>
      </c>
      <c r="R232" s="4">
        <v>34.76</v>
      </c>
      <c r="S232" s="4">
        <v>35.049999999999997</v>
      </c>
      <c r="T232" s="4">
        <v>26.14</v>
      </c>
      <c r="U232" s="4">
        <v>26.15</v>
      </c>
      <c r="V232" s="4"/>
      <c r="W232" s="4"/>
      <c r="X232" s="4"/>
      <c r="Y232" s="4"/>
      <c r="Z232" s="4"/>
      <c r="AA232" s="4" t="s">
        <v>1563</v>
      </c>
      <c r="AB232" s="4"/>
      <c r="AC232" s="4"/>
      <c r="AD232" s="4"/>
      <c r="AE232" s="4"/>
    </row>
    <row r="233" spans="1:31" s="16" customFormat="1">
      <c r="A233" s="4"/>
      <c r="B233"/>
      <c r="C233"/>
      <c r="D233" s="4"/>
      <c r="E233" s="4"/>
      <c r="F233" s="5"/>
      <c r="G233" s="4"/>
      <c r="H233" s="4" t="s">
        <v>2006</v>
      </c>
      <c r="I233" s="4"/>
      <c r="J233" s="4" t="s">
        <v>154</v>
      </c>
      <c r="K233" t="s">
        <v>45</v>
      </c>
      <c r="L233" s="4"/>
      <c r="M233" s="4"/>
      <c r="N233" s="4"/>
      <c r="O233" s="4"/>
      <c r="P233" s="4"/>
      <c r="Q233" s="5">
        <v>44412</v>
      </c>
      <c r="R233" s="4" t="s">
        <v>47</v>
      </c>
      <c r="S233" s="4" t="s">
        <v>47</v>
      </c>
      <c r="T233" s="4">
        <v>27.01</v>
      </c>
      <c r="U233" s="4">
        <v>26.92</v>
      </c>
      <c r="V233" s="4"/>
      <c r="W233" s="4"/>
      <c r="X233" s="4"/>
      <c r="Y233" s="4"/>
      <c r="Z233" s="4"/>
      <c r="AA233" s="4" t="s">
        <v>1563</v>
      </c>
      <c r="AB233" s="4"/>
      <c r="AC233" s="4"/>
      <c r="AD233" s="4"/>
      <c r="AE233" s="4"/>
    </row>
    <row r="234" spans="1:31" s="16" customFormat="1">
      <c r="A234" s="4" t="s">
        <v>1058</v>
      </c>
      <c r="B234"/>
      <c r="C234"/>
      <c r="D234" s="4"/>
      <c r="E234" s="4" t="s">
        <v>42</v>
      </c>
      <c r="F234" s="5"/>
      <c r="G234" s="4"/>
      <c r="H234" s="218" t="s">
        <v>2007</v>
      </c>
      <c r="I234" s="4"/>
      <c r="J234" s="4" t="s">
        <v>154</v>
      </c>
      <c r="K234" t="s">
        <v>45</v>
      </c>
      <c r="L234" s="4"/>
      <c r="M234" s="4"/>
      <c r="N234" s="4"/>
      <c r="O234" s="4"/>
      <c r="P234" s="4"/>
      <c r="Q234" s="5">
        <v>44412</v>
      </c>
      <c r="R234" s="4">
        <v>31.04</v>
      </c>
      <c r="S234" s="4">
        <v>32.15</v>
      </c>
      <c r="T234" s="4">
        <v>28.77</v>
      </c>
      <c r="U234" s="4">
        <v>28.81</v>
      </c>
      <c r="V234" s="4"/>
      <c r="W234" s="4"/>
      <c r="X234" s="4"/>
      <c r="Y234" s="4"/>
      <c r="Z234" s="4"/>
      <c r="AA234" s="4" t="s">
        <v>1563</v>
      </c>
      <c r="AB234" s="4"/>
      <c r="AC234" s="4"/>
      <c r="AD234" s="4"/>
      <c r="AE234" s="4"/>
    </row>
    <row r="235" spans="1:31" s="16" customFormat="1">
      <c r="A235" s="4"/>
      <c r="B235"/>
      <c r="C235"/>
      <c r="D235" s="4"/>
      <c r="E235" s="4"/>
      <c r="F235" s="5"/>
      <c r="G235" s="4"/>
      <c r="H235" s="4" t="s">
        <v>2008</v>
      </c>
      <c r="I235" s="4"/>
      <c r="J235" s="4" t="s">
        <v>154</v>
      </c>
      <c r="K235" t="s">
        <v>45</v>
      </c>
      <c r="L235" s="4"/>
      <c r="M235" s="4"/>
      <c r="N235" s="4"/>
      <c r="O235" s="4"/>
      <c r="P235" s="4"/>
      <c r="Q235" s="5">
        <v>44412</v>
      </c>
      <c r="R235" s="4">
        <v>32.29</v>
      </c>
      <c r="S235" s="4" t="s">
        <v>47</v>
      </c>
      <c r="T235" s="4">
        <v>29.13</v>
      </c>
      <c r="U235" s="4">
        <v>29.12</v>
      </c>
      <c r="V235" s="4"/>
      <c r="W235" s="4"/>
      <c r="X235" s="4"/>
      <c r="Y235" s="4"/>
      <c r="Z235" s="4"/>
      <c r="AA235" s="4" t="s">
        <v>1563</v>
      </c>
      <c r="AB235" s="4"/>
      <c r="AC235" s="4"/>
      <c r="AD235" s="4"/>
      <c r="AE235" s="4"/>
    </row>
    <row r="236" spans="1:31" s="16" customFormat="1">
      <c r="A236" s="4"/>
      <c r="B236"/>
      <c r="C236"/>
      <c r="D236" s="4"/>
      <c r="E236" s="4"/>
      <c r="F236" s="5"/>
      <c r="G236" s="4"/>
      <c r="H236" s="4" t="s">
        <v>2009</v>
      </c>
      <c r="I236" s="4"/>
      <c r="J236" s="4" t="s">
        <v>154</v>
      </c>
      <c r="K236" t="s">
        <v>45</v>
      </c>
      <c r="L236" s="4"/>
      <c r="M236" s="4"/>
      <c r="N236" s="4"/>
      <c r="O236" s="4"/>
      <c r="P236" s="4"/>
      <c r="Q236" s="5">
        <v>44412</v>
      </c>
      <c r="R236" s="4" t="s">
        <v>47</v>
      </c>
      <c r="S236" s="4" t="s">
        <v>47</v>
      </c>
      <c r="T236" s="4">
        <v>26.8</v>
      </c>
      <c r="U236" s="4">
        <v>26.79</v>
      </c>
      <c r="V236" s="4"/>
      <c r="W236" s="4"/>
      <c r="X236" s="4"/>
      <c r="Y236" s="4"/>
      <c r="Z236" s="4"/>
      <c r="AA236" s="4" t="s">
        <v>1563</v>
      </c>
      <c r="AB236" s="4"/>
      <c r="AC236" s="4"/>
      <c r="AD236" s="4"/>
      <c r="AE236" s="4"/>
    </row>
    <row r="237" spans="1:31" s="16" customFormat="1">
      <c r="A237" s="4" t="s">
        <v>1058</v>
      </c>
      <c r="B237"/>
      <c r="C237"/>
      <c r="D237" s="4"/>
      <c r="E237" s="4" t="s">
        <v>42</v>
      </c>
      <c r="F237" s="5"/>
      <c r="G237" s="4"/>
      <c r="H237" s="218" t="s">
        <v>2010</v>
      </c>
      <c r="I237" s="4"/>
      <c r="J237" s="4" t="s">
        <v>154</v>
      </c>
      <c r="K237" t="s">
        <v>45</v>
      </c>
      <c r="L237" s="4"/>
      <c r="M237" s="4"/>
      <c r="N237" s="4"/>
      <c r="O237" s="4"/>
      <c r="P237" s="4"/>
      <c r="Q237" s="5">
        <v>44412</v>
      </c>
      <c r="R237" s="4">
        <v>31.39</v>
      </c>
      <c r="S237" s="4">
        <v>35.67</v>
      </c>
      <c r="T237" s="4">
        <v>29.43</v>
      </c>
      <c r="U237" s="4">
        <v>29.61</v>
      </c>
      <c r="V237" s="4"/>
      <c r="W237" s="4"/>
      <c r="X237" s="4"/>
      <c r="Y237" s="4"/>
      <c r="Z237" s="4"/>
      <c r="AA237" s="4" t="s">
        <v>1563</v>
      </c>
      <c r="AB237" s="4"/>
      <c r="AC237" s="4"/>
      <c r="AD237" s="4"/>
      <c r="AE237" s="4"/>
    </row>
    <row r="238" spans="1:31" s="16" customFormat="1">
      <c r="A238" s="4"/>
      <c r="B238"/>
      <c r="C238"/>
      <c r="D238" s="4"/>
      <c r="E238" s="4"/>
      <c r="F238" s="5"/>
      <c r="G238" s="4"/>
      <c r="H238" s="4" t="s">
        <v>2011</v>
      </c>
      <c r="I238" s="4"/>
      <c r="J238" s="4" t="s">
        <v>154</v>
      </c>
      <c r="K238" t="s">
        <v>45</v>
      </c>
      <c r="L238" s="4"/>
      <c r="M238" s="4"/>
      <c r="N238" s="4"/>
      <c r="O238" s="4"/>
      <c r="P238" s="4"/>
      <c r="Q238" s="5">
        <v>44412</v>
      </c>
      <c r="R238" s="4" t="s">
        <v>47</v>
      </c>
      <c r="S238" s="4">
        <v>30.98</v>
      </c>
      <c r="T238" s="4">
        <v>29.53</v>
      </c>
      <c r="U238" s="4">
        <v>29.51</v>
      </c>
      <c r="V238" s="4"/>
      <c r="W238" s="4"/>
      <c r="X238" s="4"/>
      <c r="Y238" s="4"/>
      <c r="Z238" s="4"/>
      <c r="AA238" s="4" t="s">
        <v>1563</v>
      </c>
      <c r="AB238" s="4"/>
      <c r="AC238" s="4"/>
      <c r="AD238" s="4"/>
      <c r="AE238" s="4"/>
    </row>
    <row r="239" spans="1:31" s="16" customFormat="1">
      <c r="A239" s="4" t="s">
        <v>1058</v>
      </c>
      <c r="B239" t="s">
        <v>1912</v>
      </c>
      <c r="C239" t="s">
        <v>1913</v>
      </c>
      <c r="D239" s="4"/>
      <c r="E239" s="4"/>
      <c r="F239" s="4"/>
      <c r="G239" s="4"/>
      <c r="H239" s="16" t="s">
        <v>2012</v>
      </c>
      <c r="J239" s="4" t="s">
        <v>154</v>
      </c>
      <c r="K239" t="s">
        <v>45</v>
      </c>
      <c r="L239" s="4"/>
      <c r="M239" s="4"/>
      <c r="N239" s="4"/>
      <c r="O239" s="4"/>
      <c r="P239" s="4"/>
      <c r="Q239" s="5">
        <v>44413</v>
      </c>
      <c r="R239" s="4">
        <v>31.06</v>
      </c>
      <c r="S239" s="4">
        <v>31.73</v>
      </c>
      <c r="T239" s="4">
        <v>28.99</v>
      </c>
      <c r="U239" s="4">
        <v>27.8</v>
      </c>
      <c r="V239" s="4"/>
      <c r="W239" s="4"/>
      <c r="X239" s="4"/>
      <c r="Y239" s="4"/>
      <c r="Z239" s="4"/>
      <c r="AA239" s="4" t="s">
        <v>158</v>
      </c>
      <c r="AB239" s="4"/>
      <c r="AC239" s="4"/>
      <c r="AD239" s="4"/>
      <c r="AE239" s="4"/>
    </row>
    <row r="240" spans="1:31" s="16" customFormat="1">
      <c r="A240" s="4" t="s">
        <v>1058</v>
      </c>
      <c r="B240" t="s">
        <v>1912</v>
      </c>
      <c r="C240" t="s">
        <v>1913</v>
      </c>
      <c r="D240" s="4"/>
      <c r="E240" s="4"/>
      <c r="F240" s="4"/>
      <c r="G240" s="4"/>
      <c r="H240" s="4" t="s">
        <v>2013</v>
      </c>
      <c r="I240" s="4"/>
      <c r="J240" s="4" t="s">
        <v>154</v>
      </c>
      <c r="K240" t="s">
        <v>45</v>
      </c>
      <c r="L240" s="4"/>
      <c r="M240" s="4"/>
      <c r="N240" s="4"/>
      <c r="O240" s="4"/>
      <c r="P240" s="4"/>
      <c r="Q240" s="5">
        <v>44413</v>
      </c>
      <c r="R240" s="4">
        <v>31.46</v>
      </c>
      <c r="S240" s="4">
        <v>32.36</v>
      </c>
      <c r="T240" s="4">
        <v>26.89</v>
      </c>
      <c r="U240" s="4">
        <v>27.19</v>
      </c>
      <c r="V240" s="4"/>
      <c r="W240" s="4"/>
      <c r="X240" s="4"/>
      <c r="Y240" s="4"/>
      <c r="Z240" s="4"/>
      <c r="AA240" s="4" t="s">
        <v>158</v>
      </c>
      <c r="AB240" s="4"/>
      <c r="AC240" s="4"/>
      <c r="AD240" s="4"/>
      <c r="AE240" s="4"/>
    </row>
    <row r="241" spans="1:31" s="16" customFormat="1">
      <c r="A241" s="16" t="s">
        <v>1056</v>
      </c>
      <c r="B241" t="s">
        <v>1912</v>
      </c>
      <c r="C241" t="s">
        <v>1913</v>
      </c>
      <c r="H241" s="16" t="s">
        <v>2012</v>
      </c>
      <c r="J241" s="4" t="s">
        <v>154</v>
      </c>
      <c r="K241" t="s">
        <v>45</v>
      </c>
      <c r="L241" s="4"/>
      <c r="M241" s="4"/>
      <c r="N241" s="4"/>
      <c r="O241" s="4"/>
      <c r="P241" s="4"/>
      <c r="Q241" s="5">
        <v>44413</v>
      </c>
      <c r="R241" s="4">
        <v>32.68</v>
      </c>
      <c r="S241" s="4">
        <v>32.96</v>
      </c>
      <c r="T241" s="4">
        <v>29.53</v>
      </c>
      <c r="U241" s="4">
        <v>29.51</v>
      </c>
      <c r="V241" s="4"/>
      <c r="W241" s="4"/>
      <c r="X241" s="4"/>
      <c r="Y241" s="4"/>
      <c r="Z241" s="4"/>
      <c r="AA241" s="4" t="s">
        <v>158</v>
      </c>
      <c r="AB241" s="4"/>
      <c r="AC241" s="4"/>
      <c r="AD241" s="4"/>
      <c r="AE241" s="4"/>
    </row>
    <row r="242" spans="1:31" s="16" customFormat="1">
      <c r="A242" s="16" t="s">
        <v>1056</v>
      </c>
      <c r="B242" t="s">
        <v>1912</v>
      </c>
      <c r="C242" t="s">
        <v>1913</v>
      </c>
      <c r="H242" s="16" t="s">
        <v>2013</v>
      </c>
      <c r="J242" s="4" t="s">
        <v>154</v>
      </c>
      <c r="K242" t="s">
        <v>45</v>
      </c>
      <c r="L242" s="4"/>
      <c r="M242" s="4"/>
      <c r="N242" s="4"/>
      <c r="O242" s="4"/>
      <c r="P242" s="4"/>
      <c r="Q242" s="5">
        <v>44413</v>
      </c>
      <c r="R242" s="4">
        <v>33.06</v>
      </c>
      <c r="S242" s="4">
        <v>32.44</v>
      </c>
      <c r="T242" s="4">
        <v>26.28</v>
      </c>
      <c r="U242" s="4">
        <v>28.33</v>
      </c>
      <c r="V242" s="4"/>
      <c r="W242" s="4"/>
      <c r="X242" s="4"/>
      <c r="Y242" s="4"/>
      <c r="Z242" s="4"/>
      <c r="AA242" s="4" t="s">
        <v>158</v>
      </c>
      <c r="AB242" s="4"/>
      <c r="AC242" s="4"/>
      <c r="AD242" s="4"/>
      <c r="AE242" s="4"/>
    </row>
    <row r="243" spans="1:31" s="16" customFormat="1">
      <c r="A243" s="4" t="s">
        <v>1047</v>
      </c>
      <c r="B243" t="s">
        <v>1912</v>
      </c>
      <c r="C243" t="s">
        <v>1913</v>
      </c>
      <c r="D243" s="4"/>
      <c r="E243" s="4"/>
      <c r="F243" s="4"/>
      <c r="G243" s="4"/>
      <c r="H243" s="4" t="s">
        <v>2012</v>
      </c>
      <c r="I243" s="4"/>
      <c r="J243" s="4" t="s">
        <v>154</v>
      </c>
      <c r="K243" t="s">
        <v>45</v>
      </c>
      <c r="L243" s="4"/>
      <c r="M243" s="4"/>
      <c r="N243" s="4"/>
      <c r="O243" s="4"/>
      <c r="P243" s="4"/>
      <c r="Q243" s="5">
        <v>44413</v>
      </c>
      <c r="R243" s="4">
        <v>32.729999999999997</v>
      </c>
      <c r="S243" s="4">
        <v>32.71</v>
      </c>
      <c r="T243" s="4">
        <v>27.44</v>
      </c>
      <c r="U243" s="4">
        <v>28.73</v>
      </c>
      <c r="V243" s="4"/>
      <c r="W243" s="4"/>
      <c r="X243" s="4"/>
      <c r="Y243" s="4"/>
      <c r="Z243" s="4"/>
      <c r="AA243" s="4" t="s">
        <v>158</v>
      </c>
      <c r="AB243" s="4"/>
      <c r="AC243" s="4"/>
      <c r="AD243" s="4"/>
      <c r="AE243" s="4"/>
    </row>
    <row r="244" spans="1:31" s="16" customFormat="1">
      <c r="A244" s="4" t="s">
        <v>1047</v>
      </c>
      <c r="B244" t="s">
        <v>1912</v>
      </c>
      <c r="C244" t="s">
        <v>1913</v>
      </c>
      <c r="D244" s="4"/>
      <c r="E244" s="4"/>
      <c r="F244" s="4"/>
      <c r="G244" s="4"/>
      <c r="H244" s="4" t="s">
        <v>2013</v>
      </c>
      <c r="I244" s="4"/>
      <c r="J244" s="4" t="s">
        <v>154</v>
      </c>
      <c r="K244" t="s">
        <v>45</v>
      </c>
      <c r="L244" s="4"/>
      <c r="M244" s="4"/>
      <c r="N244" s="4"/>
      <c r="O244" s="4"/>
      <c r="P244" s="4"/>
      <c r="Q244" s="5">
        <v>44413</v>
      </c>
      <c r="R244" s="4">
        <v>32.58</v>
      </c>
      <c r="S244" s="4">
        <v>32.19</v>
      </c>
      <c r="T244" s="4">
        <v>25.11</v>
      </c>
      <c r="U244" s="4">
        <v>29.49</v>
      </c>
      <c r="V244" s="4"/>
      <c r="W244" s="4"/>
      <c r="X244" s="4"/>
      <c r="Y244" s="4"/>
      <c r="Z244" s="4"/>
      <c r="AA244" s="4" t="s">
        <v>158</v>
      </c>
      <c r="AB244" s="4"/>
      <c r="AC244" s="4"/>
      <c r="AD244" s="4"/>
      <c r="AE244" s="4"/>
    </row>
    <row r="245" spans="1:31" s="16" customFormat="1">
      <c r="A245" s="4" t="s">
        <v>1064</v>
      </c>
      <c r="B245" t="s">
        <v>1912</v>
      </c>
      <c r="C245" t="s">
        <v>1913</v>
      </c>
      <c r="D245" s="4"/>
      <c r="E245" s="4"/>
      <c r="F245" s="4"/>
      <c r="G245" s="4"/>
      <c r="H245" s="4" t="s">
        <v>2012</v>
      </c>
      <c r="I245" s="4"/>
      <c r="J245" s="4" t="s">
        <v>154</v>
      </c>
      <c r="K245" t="s">
        <v>45</v>
      </c>
      <c r="L245" s="4"/>
      <c r="M245" s="4"/>
      <c r="N245" s="4"/>
      <c r="O245" s="4"/>
      <c r="P245" s="4"/>
      <c r="Q245" s="5">
        <v>44413</v>
      </c>
      <c r="R245" s="4" t="s">
        <v>47</v>
      </c>
      <c r="S245" s="4" t="s">
        <v>47</v>
      </c>
      <c r="T245" s="4">
        <v>25.64</v>
      </c>
      <c r="U245" s="4">
        <v>29.46</v>
      </c>
      <c r="V245" s="4"/>
      <c r="W245" s="4"/>
      <c r="X245" s="4"/>
      <c r="Y245" s="4"/>
      <c r="Z245" s="4"/>
      <c r="AA245" s="4" t="s">
        <v>158</v>
      </c>
      <c r="AB245" s="4"/>
      <c r="AC245" s="4"/>
      <c r="AD245" s="4"/>
      <c r="AE245" s="4"/>
    </row>
    <row r="246" spans="1:31" s="16" customFormat="1">
      <c r="A246" s="4" t="s">
        <v>1064</v>
      </c>
      <c r="B246" t="s">
        <v>1912</v>
      </c>
      <c r="C246" t="s">
        <v>1913</v>
      </c>
      <c r="H246" s="4" t="s">
        <v>2013</v>
      </c>
      <c r="I246" s="4"/>
      <c r="J246" s="4" t="s">
        <v>154</v>
      </c>
      <c r="K246" t="s">
        <v>45</v>
      </c>
      <c r="L246" s="4"/>
      <c r="M246" s="4"/>
      <c r="N246" s="4"/>
      <c r="O246" s="4"/>
      <c r="P246" s="4"/>
      <c r="Q246" s="5">
        <v>44413</v>
      </c>
      <c r="R246" s="4" t="s">
        <v>47</v>
      </c>
      <c r="S246" s="4" t="s">
        <v>47</v>
      </c>
      <c r="T246" s="4">
        <v>30.15</v>
      </c>
      <c r="U246" s="4">
        <v>30.51</v>
      </c>
      <c r="V246" s="4"/>
      <c r="W246" s="4"/>
      <c r="X246" s="4"/>
      <c r="Y246" s="4"/>
      <c r="Z246" s="4"/>
      <c r="AA246" s="4" t="s">
        <v>158</v>
      </c>
      <c r="AB246" s="4"/>
      <c r="AC246" s="4"/>
      <c r="AD246" s="4"/>
      <c r="AE246" s="4"/>
    </row>
    <row r="247" spans="1:31" s="16" customFormat="1">
      <c r="A247" s="16" t="s">
        <v>1052</v>
      </c>
      <c r="B247" t="s">
        <v>1912</v>
      </c>
      <c r="C247" t="s">
        <v>1913</v>
      </c>
      <c r="H247" s="4" t="s">
        <v>2012</v>
      </c>
      <c r="I247" s="4"/>
      <c r="J247" s="4" t="s">
        <v>154</v>
      </c>
      <c r="K247" t="s">
        <v>45</v>
      </c>
      <c r="L247" s="4"/>
      <c r="M247" s="4"/>
      <c r="N247" s="4"/>
      <c r="O247" s="4"/>
      <c r="P247" s="4"/>
      <c r="Q247" s="5">
        <v>44413</v>
      </c>
      <c r="R247" s="4">
        <v>33.56</v>
      </c>
      <c r="S247" s="4">
        <v>34.04</v>
      </c>
      <c r="T247" s="4">
        <v>30.17</v>
      </c>
      <c r="U247" s="4">
        <v>30.47</v>
      </c>
      <c r="V247" s="4"/>
      <c r="W247" s="4"/>
      <c r="X247" s="4"/>
      <c r="Y247" s="4"/>
      <c r="Z247" s="4"/>
      <c r="AA247" s="4" t="s">
        <v>158</v>
      </c>
      <c r="AB247" s="4"/>
      <c r="AC247" s="4"/>
      <c r="AD247" s="4"/>
      <c r="AE247" s="4"/>
    </row>
    <row r="248" spans="1:31" s="16" customFormat="1">
      <c r="A248" s="16" t="s">
        <v>1052</v>
      </c>
      <c r="B248" t="s">
        <v>1912</v>
      </c>
      <c r="C248" t="s">
        <v>1913</v>
      </c>
      <c r="D248" s="4"/>
      <c r="E248" s="4"/>
      <c r="F248" s="4"/>
      <c r="G248" s="4"/>
      <c r="H248" s="4" t="s">
        <v>2013</v>
      </c>
      <c r="I248" s="4"/>
      <c r="J248" s="4" t="s">
        <v>154</v>
      </c>
      <c r="K248" t="s">
        <v>45</v>
      </c>
      <c r="L248" s="4"/>
      <c r="M248" s="4"/>
      <c r="N248" s="4"/>
      <c r="O248" s="4"/>
      <c r="P248" s="4"/>
      <c r="Q248" s="5">
        <v>44413</v>
      </c>
      <c r="R248" s="4">
        <v>33.6</v>
      </c>
      <c r="S248" s="4">
        <v>34.96</v>
      </c>
      <c r="T248" s="4">
        <v>30.59</v>
      </c>
      <c r="U248" s="4">
        <v>30.17</v>
      </c>
      <c r="V248" s="4"/>
      <c r="W248" s="4"/>
      <c r="X248" s="4"/>
      <c r="Y248" s="4"/>
      <c r="Z248" s="4"/>
      <c r="AA248" s="4" t="s">
        <v>158</v>
      </c>
      <c r="AB248" s="4"/>
      <c r="AC248" s="4"/>
      <c r="AD248" s="4"/>
      <c r="AE248" s="4"/>
    </row>
    <row r="249" spans="1:31" s="16" customFormat="1">
      <c r="A249" s="4" t="s">
        <v>1050</v>
      </c>
      <c r="B249" t="s">
        <v>1912</v>
      </c>
      <c r="C249" t="s">
        <v>1913</v>
      </c>
      <c r="D249" s="4"/>
      <c r="E249" s="4"/>
      <c r="F249" s="4"/>
      <c r="G249" s="4"/>
      <c r="H249" s="4" t="s">
        <v>2012</v>
      </c>
      <c r="I249" s="4"/>
      <c r="J249" s="4" t="s">
        <v>154</v>
      </c>
      <c r="K249" t="s">
        <v>45</v>
      </c>
      <c r="L249" s="4"/>
      <c r="M249" s="4"/>
      <c r="N249" s="4"/>
      <c r="O249" s="4"/>
      <c r="P249" s="4"/>
      <c r="Q249" s="5">
        <v>44413</v>
      </c>
      <c r="R249" s="4" t="s">
        <v>47</v>
      </c>
      <c r="S249" s="4">
        <v>34.130000000000003</v>
      </c>
      <c r="T249" s="4">
        <v>28.66</v>
      </c>
      <c r="U249" s="4">
        <v>28.89</v>
      </c>
      <c r="V249" s="4"/>
      <c r="W249" s="4"/>
      <c r="X249" s="4"/>
      <c r="Y249" s="4"/>
      <c r="Z249" s="4"/>
      <c r="AA249" s="4" t="s">
        <v>158</v>
      </c>
      <c r="AB249" s="4"/>
      <c r="AC249" s="4"/>
      <c r="AD249" s="4"/>
      <c r="AE249" s="4"/>
    </row>
    <row r="250" spans="1:31" s="16" customFormat="1">
      <c r="A250" s="4" t="s">
        <v>1050</v>
      </c>
      <c r="B250" t="s">
        <v>1912</v>
      </c>
      <c r="C250" t="s">
        <v>1913</v>
      </c>
      <c r="D250" s="4"/>
      <c r="E250" s="4"/>
      <c r="F250" s="4"/>
      <c r="G250" s="4"/>
      <c r="H250" s="4" t="s">
        <v>2013</v>
      </c>
      <c r="I250" s="4"/>
      <c r="J250" s="4" t="s">
        <v>154</v>
      </c>
      <c r="K250" t="s">
        <v>45</v>
      </c>
      <c r="L250" s="4"/>
      <c r="M250" s="4"/>
      <c r="N250" s="4"/>
      <c r="O250" s="4"/>
      <c r="P250" s="4"/>
      <c r="Q250" s="5">
        <v>44413</v>
      </c>
      <c r="R250" s="4">
        <v>35</v>
      </c>
      <c r="S250" s="4">
        <v>34.549999999999997</v>
      </c>
      <c r="T250" s="4">
        <v>29.09</v>
      </c>
      <c r="U250" s="4">
        <v>29.12</v>
      </c>
      <c r="V250" s="4"/>
      <c r="W250" s="4"/>
      <c r="X250" s="4"/>
      <c r="Y250" s="4"/>
      <c r="Z250" s="4"/>
      <c r="AA250" s="4" t="s">
        <v>158</v>
      </c>
      <c r="AB250" s="4"/>
      <c r="AC250" s="4"/>
      <c r="AD250" s="4"/>
      <c r="AE250" s="4"/>
    </row>
    <row r="251" spans="1:31" s="16" customFormat="1">
      <c r="A251" s="4" t="s">
        <v>58</v>
      </c>
      <c r="B251" t="s">
        <v>1912</v>
      </c>
      <c r="C251" t="s">
        <v>1913</v>
      </c>
      <c r="D251" s="4"/>
      <c r="E251" s="4"/>
      <c r="F251" s="4"/>
      <c r="G251" s="4"/>
      <c r="H251" s="4" t="s">
        <v>2012</v>
      </c>
      <c r="I251" s="4"/>
      <c r="J251" s="4" t="s">
        <v>154</v>
      </c>
      <c r="K251" t="s">
        <v>45</v>
      </c>
      <c r="L251" s="4"/>
      <c r="M251" s="4"/>
      <c r="N251" s="4"/>
      <c r="O251" s="4"/>
      <c r="P251" s="4"/>
      <c r="Q251" s="5">
        <v>44413</v>
      </c>
      <c r="R251" s="4" t="s">
        <v>47</v>
      </c>
      <c r="S251" s="4" t="s">
        <v>47</v>
      </c>
      <c r="T251" s="4">
        <v>26.13</v>
      </c>
      <c r="U251" s="4">
        <v>28.86</v>
      </c>
      <c r="V251" s="4"/>
      <c r="W251" s="4"/>
      <c r="X251" s="4"/>
      <c r="Y251" s="4"/>
      <c r="Z251" s="4"/>
      <c r="AA251" s="4" t="s">
        <v>158</v>
      </c>
      <c r="AB251" s="4"/>
      <c r="AC251" s="4"/>
      <c r="AD251" s="4"/>
      <c r="AE251" s="4"/>
    </row>
    <row r="252" spans="1:31" s="16" customFormat="1">
      <c r="A252" s="4" t="s">
        <v>58</v>
      </c>
      <c r="B252" t="s">
        <v>1912</v>
      </c>
      <c r="C252" t="s">
        <v>1913</v>
      </c>
      <c r="D252" s="4"/>
      <c r="E252" s="4"/>
      <c r="F252" s="4"/>
      <c r="G252" s="4"/>
      <c r="H252" s="4" t="s">
        <v>2013</v>
      </c>
      <c r="I252" s="4"/>
      <c r="J252" s="4" t="s">
        <v>154</v>
      </c>
      <c r="K252" t="s">
        <v>45</v>
      </c>
      <c r="L252" s="4"/>
      <c r="M252" s="4"/>
      <c r="N252" s="4"/>
      <c r="O252" s="4"/>
      <c r="P252" s="4"/>
      <c r="Q252" s="5">
        <v>44413</v>
      </c>
      <c r="R252" s="4">
        <v>36.119999999999997</v>
      </c>
      <c r="S252" s="4">
        <v>37.86</v>
      </c>
      <c r="T252" s="4">
        <v>28.28</v>
      </c>
      <c r="U252" s="4">
        <v>28.41</v>
      </c>
      <c r="V252" s="4"/>
      <c r="W252" s="4"/>
      <c r="X252" s="4"/>
      <c r="Y252" s="4"/>
      <c r="Z252" s="4"/>
      <c r="AA252" s="4" t="s">
        <v>158</v>
      </c>
      <c r="AB252" s="4"/>
      <c r="AC252" s="4"/>
      <c r="AD252" s="4"/>
      <c r="AE252" s="4"/>
    </row>
    <row r="253" spans="1:31" s="16" customFormat="1">
      <c r="A253" s="4"/>
      <c r="B253" s="4"/>
      <c r="C253" s="4"/>
      <c r="D253" s="4"/>
      <c r="E253" s="4"/>
      <c r="F253" s="4"/>
      <c r="G253" s="4"/>
      <c r="H253" s="4" t="s">
        <v>2014</v>
      </c>
      <c r="I253" s="4"/>
      <c r="J253" s="4" t="s">
        <v>154</v>
      </c>
      <c r="K253" t="s">
        <v>45</v>
      </c>
      <c r="L253" s="4"/>
      <c r="M253" s="4"/>
      <c r="N253" s="4"/>
      <c r="O253" s="4"/>
      <c r="P253" s="4"/>
      <c r="Q253" s="5">
        <v>44413</v>
      </c>
      <c r="R253" s="4">
        <v>31.86</v>
      </c>
      <c r="S253" s="4">
        <v>31.25</v>
      </c>
      <c r="T253" s="4">
        <v>29.15</v>
      </c>
      <c r="U253" s="4">
        <v>30.18</v>
      </c>
      <c r="V253" s="4"/>
      <c r="W253" s="4"/>
      <c r="X253" s="4"/>
      <c r="Y253" s="4"/>
      <c r="Z253" s="4"/>
      <c r="AA253" s="4" t="s">
        <v>158</v>
      </c>
      <c r="AB253" s="4"/>
      <c r="AC253" s="4"/>
      <c r="AD253" s="4"/>
      <c r="AE253" s="4"/>
    </row>
    <row r="254" spans="1:31" s="16" customFormat="1">
      <c r="A254" s="4"/>
      <c r="B254" s="4"/>
      <c r="C254" s="4"/>
      <c r="D254" s="4"/>
      <c r="E254" s="4"/>
      <c r="F254" s="4"/>
      <c r="G254" s="4"/>
      <c r="H254" s="4" t="s">
        <v>2015</v>
      </c>
      <c r="I254" s="4"/>
      <c r="J254" s="4" t="s">
        <v>154</v>
      </c>
      <c r="K254" t="s">
        <v>45</v>
      </c>
      <c r="L254" s="4"/>
      <c r="M254" s="4"/>
      <c r="N254" s="4"/>
      <c r="O254" s="4"/>
      <c r="P254" s="4"/>
      <c r="Q254" s="5">
        <v>44413</v>
      </c>
      <c r="R254" s="4">
        <v>30.05</v>
      </c>
      <c r="S254" s="4">
        <v>29.14</v>
      </c>
      <c r="T254" s="4">
        <v>29.85</v>
      </c>
      <c r="U254" s="4">
        <v>33.17</v>
      </c>
      <c r="V254" s="4"/>
      <c r="W254" s="4"/>
      <c r="X254" s="4"/>
      <c r="Y254" s="4"/>
      <c r="Z254" s="4"/>
      <c r="AA254" s="4" t="s">
        <v>158</v>
      </c>
      <c r="AB254" s="4"/>
      <c r="AC254" s="4"/>
      <c r="AD254" s="4"/>
      <c r="AE254" s="4"/>
    </row>
    <row r="255" spans="1:31" s="16" customFormat="1">
      <c r="A255" s="4"/>
      <c r="B255" s="4"/>
      <c r="C255" s="4"/>
      <c r="D255" s="4"/>
      <c r="E255" s="4"/>
      <c r="F255" s="4"/>
      <c r="G255" s="4"/>
      <c r="H255" s="4" t="s">
        <v>2016</v>
      </c>
      <c r="I255" s="4"/>
      <c r="J255" s="4" t="s">
        <v>154</v>
      </c>
      <c r="K255" t="s">
        <v>45</v>
      </c>
      <c r="L255" s="4"/>
      <c r="M255" s="4"/>
      <c r="N255" s="4"/>
      <c r="O255" s="4"/>
      <c r="P255" s="4"/>
      <c r="Q255" s="5">
        <v>44413</v>
      </c>
      <c r="R255" s="4">
        <v>29.94</v>
      </c>
      <c r="S255" s="4">
        <v>29.28</v>
      </c>
      <c r="T255" s="4">
        <v>27.01</v>
      </c>
      <c r="U255" s="4">
        <v>27.04</v>
      </c>
      <c r="V255" s="4"/>
      <c r="W255" s="4"/>
      <c r="X255" s="4"/>
      <c r="Y255" s="4"/>
      <c r="Z255" s="4"/>
      <c r="AA255" s="4" t="s">
        <v>158</v>
      </c>
      <c r="AB255" s="4"/>
      <c r="AC255" s="4"/>
      <c r="AD255" s="4"/>
      <c r="AE255" s="4"/>
    </row>
    <row r="256" spans="1:31" s="16" customFormat="1">
      <c r="A256" s="4"/>
      <c r="B256" s="4"/>
      <c r="C256" s="4"/>
      <c r="D256" s="4"/>
      <c r="E256" s="4"/>
      <c r="F256" s="4"/>
      <c r="G256" s="4"/>
      <c r="H256" s="4" t="s">
        <v>2017</v>
      </c>
      <c r="I256" s="4"/>
      <c r="J256" s="4" t="s">
        <v>154</v>
      </c>
      <c r="K256" t="s">
        <v>45</v>
      </c>
      <c r="L256" s="4"/>
      <c r="M256" s="4"/>
      <c r="N256" s="4"/>
      <c r="O256" s="4"/>
      <c r="P256" s="4"/>
      <c r="Q256" s="5">
        <v>44413</v>
      </c>
      <c r="R256" s="4">
        <v>30.14</v>
      </c>
      <c r="S256" s="4">
        <v>29.87</v>
      </c>
      <c r="T256" s="4">
        <v>30.88</v>
      </c>
      <c r="U256" s="4">
        <v>31.94</v>
      </c>
      <c r="V256" s="4"/>
      <c r="W256" s="4"/>
      <c r="X256" s="4"/>
      <c r="Y256" s="4"/>
      <c r="Z256" s="4"/>
      <c r="AA256" s="4" t="s">
        <v>158</v>
      </c>
      <c r="AB256" s="4"/>
      <c r="AC256" s="4"/>
      <c r="AD256" s="4"/>
      <c r="AE256" s="4"/>
    </row>
    <row r="257" spans="1:31" s="16" customFormat="1">
      <c r="A257" s="4" t="s">
        <v>1058</v>
      </c>
      <c r="B257" s="4" t="s">
        <v>1912</v>
      </c>
      <c r="C257" s="4" t="s">
        <v>1913</v>
      </c>
      <c r="D257" s="4"/>
      <c r="E257" s="4" t="s">
        <v>42</v>
      </c>
      <c r="F257" s="5">
        <v>44411</v>
      </c>
      <c r="G257" s="4"/>
      <c r="H257" s="4" t="s">
        <v>142</v>
      </c>
      <c r="I257" s="4"/>
      <c r="J257" s="4" t="s">
        <v>154</v>
      </c>
      <c r="K257" t="s">
        <v>45</v>
      </c>
      <c r="L257" s="4">
        <v>150</v>
      </c>
      <c r="M257" s="5"/>
      <c r="N257" s="4" t="s">
        <v>46</v>
      </c>
      <c r="O257" s="4">
        <v>100</v>
      </c>
      <c r="P257" s="4">
        <v>5</v>
      </c>
      <c r="Q257" s="5">
        <v>44414</v>
      </c>
      <c r="R257" s="4">
        <v>31.02</v>
      </c>
      <c r="S257" s="4">
        <v>31.27</v>
      </c>
      <c r="T257" s="4">
        <v>30.15</v>
      </c>
      <c r="U257" s="4">
        <v>30.54</v>
      </c>
      <c r="V257" s="4"/>
      <c r="W257" s="4"/>
      <c r="X257" s="4"/>
      <c r="Y257" s="4"/>
      <c r="Z257" s="4"/>
      <c r="AA257" s="4" t="s">
        <v>161</v>
      </c>
      <c r="AB257" s="4"/>
      <c r="AC257" s="4"/>
      <c r="AD257" s="4"/>
      <c r="AE257" s="4"/>
    </row>
    <row r="258" spans="1:31" s="16" customFormat="1">
      <c r="A258" s="4" t="s">
        <v>1058</v>
      </c>
      <c r="B258" s="4" t="s">
        <v>1912</v>
      </c>
      <c r="C258" s="4" t="s">
        <v>1913</v>
      </c>
      <c r="D258" s="4"/>
      <c r="E258" s="4" t="s">
        <v>42</v>
      </c>
      <c r="F258" s="5">
        <v>44411</v>
      </c>
      <c r="G258" s="4"/>
      <c r="H258" s="218" t="s">
        <v>1961</v>
      </c>
      <c r="I258" s="4"/>
      <c r="J258" s="4"/>
      <c r="K258" t="s">
        <v>45</v>
      </c>
      <c r="L258" s="4"/>
      <c r="M258" s="5"/>
      <c r="N258" s="4"/>
      <c r="O258" s="4"/>
      <c r="P258" s="4"/>
      <c r="Q258" s="5">
        <v>44414</v>
      </c>
      <c r="R258" s="4">
        <v>35.19</v>
      </c>
      <c r="S258" s="4">
        <v>34.74</v>
      </c>
      <c r="T258" s="4">
        <v>28.65</v>
      </c>
      <c r="U258" s="4">
        <v>28.57</v>
      </c>
      <c r="V258" s="4"/>
      <c r="W258" s="4"/>
      <c r="X258" s="4"/>
      <c r="Y258" s="4"/>
      <c r="Z258" s="4"/>
      <c r="AA258" s="4" t="s">
        <v>161</v>
      </c>
      <c r="AB258" s="4"/>
      <c r="AC258" s="4"/>
      <c r="AD258" s="4"/>
      <c r="AE258" s="4"/>
    </row>
    <row r="259" spans="1:31" s="16" customFormat="1">
      <c r="A259" s="4" t="s">
        <v>1058</v>
      </c>
      <c r="B259" s="4" t="s">
        <v>1912</v>
      </c>
      <c r="C259" s="4" t="s">
        <v>1913</v>
      </c>
      <c r="D259" s="4"/>
      <c r="E259" s="4" t="s">
        <v>42</v>
      </c>
      <c r="F259" s="5">
        <v>44411</v>
      </c>
      <c r="G259" s="4"/>
      <c r="H259" s="218" t="s">
        <v>2018</v>
      </c>
      <c r="I259" s="4"/>
      <c r="J259" s="4"/>
      <c r="K259" t="s">
        <v>45</v>
      </c>
      <c r="L259" s="4"/>
      <c r="M259" s="5"/>
      <c r="N259" s="4"/>
      <c r="O259" s="4"/>
      <c r="P259" s="4"/>
      <c r="Q259" s="5">
        <v>44414</v>
      </c>
      <c r="R259" s="4">
        <v>35.229999999999997</v>
      </c>
      <c r="S259" s="4">
        <v>34.83</v>
      </c>
      <c r="T259" s="4">
        <v>28.07</v>
      </c>
      <c r="U259" s="4">
        <v>28.28</v>
      </c>
      <c r="V259" s="4"/>
      <c r="W259" s="4"/>
      <c r="X259" s="4"/>
      <c r="Y259" s="4"/>
      <c r="Z259" s="4"/>
      <c r="AA259" s="4" t="s">
        <v>161</v>
      </c>
      <c r="AB259" s="4"/>
      <c r="AC259" s="4"/>
      <c r="AD259" s="4"/>
      <c r="AE259" s="4"/>
    </row>
    <row r="260" spans="1:31" s="16" customFormat="1">
      <c r="A260" s="4" t="s">
        <v>1064</v>
      </c>
      <c r="B260" s="4" t="s">
        <v>1912</v>
      </c>
      <c r="C260" s="4" t="s">
        <v>1913</v>
      </c>
      <c r="D260" s="4"/>
      <c r="E260" s="4" t="s">
        <v>42</v>
      </c>
      <c r="F260" s="5">
        <v>44411</v>
      </c>
      <c r="G260" s="4"/>
      <c r="H260" s="4" t="s">
        <v>142</v>
      </c>
      <c r="I260" s="4"/>
      <c r="J260" s="4" t="s">
        <v>154</v>
      </c>
      <c r="K260" t="s">
        <v>45</v>
      </c>
      <c r="L260" s="4">
        <v>150</v>
      </c>
      <c r="M260" s="5"/>
      <c r="N260" s="4" t="s">
        <v>46</v>
      </c>
      <c r="O260" s="4">
        <v>100</v>
      </c>
      <c r="P260" s="4">
        <v>5</v>
      </c>
      <c r="Q260" s="5">
        <v>44414</v>
      </c>
      <c r="R260" s="4">
        <v>39.04</v>
      </c>
      <c r="S260" s="4" t="s">
        <v>47</v>
      </c>
      <c r="T260" s="4">
        <v>32.229999999999997</v>
      </c>
      <c r="U260" s="4">
        <v>32.200000000000003</v>
      </c>
      <c r="V260" s="4"/>
      <c r="W260" s="4"/>
      <c r="X260" s="4"/>
      <c r="Y260" s="4"/>
      <c r="Z260" s="4"/>
      <c r="AA260" s="4" t="s">
        <v>161</v>
      </c>
      <c r="AB260" s="4"/>
      <c r="AC260" s="4"/>
      <c r="AD260" s="4"/>
      <c r="AE260" s="4"/>
    </row>
    <row r="261" spans="1:31" s="16" customFormat="1">
      <c r="A261" s="4" t="s">
        <v>1050</v>
      </c>
      <c r="B261" s="4" t="s">
        <v>1912</v>
      </c>
      <c r="C261" s="4" t="s">
        <v>1913</v>
      </c>
      <c r="D261" s="4"/>
      <c r="E261" s="4" t="s">
        <v>42</v>
      </c>
      <c r="F261" s="5">
        <v>44411</v>
      </c>
      <c r="G261" s="4"/>
      <c r="H261" s="4" t="s">
        <v>142</v>
      </c>
      <c r="I261" s="4"/>
      <c r="J261" s="4" t="s">
        <v>154</v>
      </c>
      <c r="K261" t="s">
        <v>45</v>
      </c>
      <c r="L261" s="4">
        <v>150</v>
      </c>
      <c r="M261" s="5"/>
      <c r="N261" s="4" t="s">
        <v>46</v>
      </c>
      <c r="O261" s="4">
        <v>100</v>
      </c>
      <c r="P261" s="4">
        <v>5</v>
      </c>
      <c r="Q261" s="5">
        <v>44414</v>
      </c>
      <c r="R261" s="4">
        <v>35.369999999999997</v>
      </c>
      <c r="S261" s="4">
        <v>34.04</v>
      </c>
      <c r="T261" s="4">
        <v>29.32</v>
      </c>
      <c r="U261" s="4">
        <v>29.69</v>
      </c>
      <c r="V261" s="4"/>
      <c r="W261" s="4"/>
      <c r="X261" s="4"/>
      <c r="Y261" s="4"/>
      <c r="Z261" s="4"/>
      <c r="AA261" s="4" t="s">
        <v>161</v>
      </c>
      <c r="AB261" s="4"/>
      <c r="AC261" s="4"/>
      <c r="AD261" s="4"/>
      <c r="AE261" s="4"/>
    </row>
    <row r="262" spans="1:31" s="16" customFormat="1">
      <c r="A262" s="4" t="s">
        <v>1047</v>
      </c>
      <c r="B262" s="4" t="s">
        <v>1912</v>
      </c>
      <c r="C262" s="4" t="s">
        <v>1913</v>
      </c>
      <c r="D262" s="4"/>
      <c r="E262" s="4" t="s">
        <v>42</v>
      </c>
      <c r="F262" s="5">
        <v>44411</v>
      </c>
      <c r="G262" s="4"/>
      <c r="H262" s="4" t="s">
        <v>142</v>
      </c>
      <c r="I262" s="4"/>
      <c r="J262" s="4" t="s">
        <v>154</v>
      </c>
      <c r="K262" t="s">
        <v>45</v>
      </c>
      <c r="L262" s="4">
        <v>150</v>
      </c>
      <c r="M262" s="5"/>
      <c r="N262" s="4" t="s">
        <v>46</v>
      </c>
      <c r="O262" s="4">
        <v>100</v>
      </c>
      <c r="P262" s="4">
        <v>5</v>
      </c>
      <c r="Q262" s="5">
        <v>44414</v>
      </c>
      <c r="R262" s="4">
        <v>32.18</v>
      </c>
      <c r="S262" s="4">
        <v>32.19</v>
      </c>
      <c r="T262" s="4">
        <v>29.57</v>
      </c>
      <c r="U262" s="4">
        <v>29.87</v>
      </c>
      <c r="V262" s="4"/>
      <c r="W262" s="4"/>
      <c r="X262" s="4"/>
      <c r="Y262" s="4"/>
      <c r="Z262" s="4"/>
      <c r="AA262" s="4" t="s">
        <v>161</v>
      </c>
      <c r="AB262" s="4"/>
      <c r="AC262" s="4"/>
      <c r="AD262" s="4"/>
      <c r="AE262" s="4"/>
    </row>
    <row r="263" spans="1:31" s="16" customFormat="1">
      <c r="A263" s="4" t="s">
        <v>1047</v>
      </c>
      <c r="B263" s="4" t="s">
        <v>1912</v>
      </c>
      <c r="C263" s="4" t="s">
        <v>1913</v>
      </c>
      <c r="D263" s="4"/>
      <c r="E263" s="4" t="s">
        <v>42</v>
      </c>
      <c r="F263" s="5">
        <v>44411</v>
      </c>
      <c r="G263" s="4"/>
      <c r="H263" s="218" t="s">
        <v>1961</v>
      </c>
      <c r="I263" s="4"/>
      <c r="J263" s="4"/>
      <c r="K263" t="s">
        <v>45</v>
      </c>
      <c r="L263" s="4"/>
      <c r="M263" s="5"/>
      <c r="N263" s="4"/>
      <c r="O263" s="4"/>
      <c r="P263" s="4"/>
      <c r="Q263" s="5">
        <v>44414</v>
      </c>
      <c r="R263" s="4">
        <v>33.200000000000003</v>
      </c>
      <c r="S263" s="4">
        <v>32.92</v>
      </c>
      <c r="T263" s="4">
        <v>27.81</v>
      </c>
      <c r="U263" s="4">
        <v>27.47</v>
      </c>
      <c r="V263" s="4"/>
      <c r="W263" s="4"/>
      <c r="X263" s="4"/>
      <c r="Y263" s="4"/>
      <c r="Z263" s="4"/>
      <c r="AA263" s="4" t="s">
        <v>161</v>
      </c>
      <c r="AB263" s="4"/>
      <c r="AC263" s="4"/>
      <c r="AD263" s="4"/>
      <c r="AE263" s="4"/>
    </row>
    <row r="264" spans="1:31" s="16" customFormat="1">
      <c r="A264" s="4" t="s">
        <v>1047</v>
      </c>
      <c r="B264" s="4" t="s">
        <v>1912</v>
      </c>
      <c r="C264" s="4" t="s">
        <v>1913</v>
      </c>
      <c r="D264" s="4"/>
      <c r="E264" s="4" t="s">
        <v>42</v>
      </c>
      <c r="F264" s="5">
        <v>44411</v>
      </c>
      <c r="G264" s="4"/>
      <c r="H264" s="218" t="s">
        <v>1961</v>
      </c>
      <c r="I264" s="4"/>
      <c r="J264" s="4"/>
      <c r="K264" t="s">
        <v>45</v>
      </c>
      <c r="L264" s="4"/>
      <c r="M264" s="5"/>
      <c r="N264" s="4"/>
      <c r="O264" s="4"/>
      <c r="P264" s="4"/>
      <c r="Q264" s="5">
        <v>44414</v>
      </c>
      <c r="R264" s="4">
        <v>33.270000000000003</v>
      </c>
      <c r="S264" s="4">
        <v>33.409999999999997</v>
      </c>
      <c r="T264" s="4">
        <v>27.49</v>
      </c>
      <c r="U264" s="4">
        <v>26.82</v>
      </c>
      <c r="V264" s="4"/>
      <c r="W264" s="4"/>
      <c r="X264" s="4"/>
      <c r="Y264" s="4"/>
      <c r="Z264" s="4"/>
      <c r="AA264" s="4" t="s">
        <v>161</v>
      </c>
      <c r="AB264" s="4"/>
      <c r="AC264" s="4"/>
      <c r="AD264" s="4"/>
      <c r="AE264" s="4"/>
    </row>
    <row r="265" spans="1:31" s="16" customFormat="1">
      <c r="A265" s="4" t="s">
        <v>1052</v>
      </c>
      <c r="B265" s="4" t="s">
        <v>1912</v>
      </c>
      <c r="C265" s="4" t="s">
        <v>1913</v>
      </c>
      <c r="D265" s="4"/>
      <c r="E265" s="4" t="s">
        <v>42</v>
      </c>
      <c r="F265" s="5">
        <v>44411</v>
      </c>
      <c r="G265" s="4"/>
      <c r="H265" s="4" t="s">
        <v>142</v>
      </c>
      <c r="I265" s="4"/>
      <c r="J265" s="4" t="s">
        <v>154</v>
      </c>
      <c r="K265" t="s">
        <v>45</v>
      </c>
      <c r="L265" s="4">
        <v>150</v>
      </c>
      <c r="M265" s="5"/>
      <c r="N265" s="4" t="s">
        <v>46</v>
      </c>
      <c r="O265" s="4">
        <v>100</v>
      </c>
      <c r="P265" s="4">
        <v>5</v>
      </c>
      <c r="Q265" s="5">
        <v>44414</v>
      </c>
      <c r="R265" s="4">
        <v>35.68</v>
      </c>
      <c r="S265" s="4">
        <v>35.21</v>
      </c>
      <c r="T265" s="4">
        <v>31.08</v>
      </c>
      <c r="U265" s="4">
        <v>31.35</v>
      </c>
      <c r="V265" s="4"/>
      <c r="W265" s="4"/>
      <c r="X265" s="4"/>
      <c r="Y265" s="4"/>
      <c r="Z265" s="4"/>
      <c r="AA265" s="4" t="s">
        <v>161</v>
      </c>
      <c r="AB265" s="4"/>
      <c r="AC265" s="4"/>
      <c r="AD265" s="4"/>
      <c r="AE265" s="4"/>
    </row>
    <row r="266" spans="1:31" s="16" customFormat="1">
      <c r="A266" s="4" t="s">
        <v>58</v>
      </c>
      <c r="B266" s="4" t="s">
        <v>59</v>
      </c>
      <c r="C266" s="4" t="s">
        <v>1919</v>
      </c>
      <c r="D266" s="4"/>
      <c r="E266" s="4" t="s">
        <v>42</v>
      </c>
      <c r="F266" s="5">
        <v>44411</v>
      </c>
      <c r="G266" s="4"/>
      <c r="H266" s="4" t="s">
        <v>142</v>
      </c>
      <c r="I266" s="4"/>
      <c r="J266" s="4" t="s">
        <v>154</v>
      </c>
      <c r="K266" t="s">
        <v>45</v>
      </c>
      <c r="L266" s="4">
        <v>150</v>
      </c>
      <c r="M266" s="5"/>
      <c r="N266" s="4" t="s">
        <v>46</v>
      </c>
      <c r="O266" s="4">
        <v>100</v>
      </c>
      <c r="P266" s="4">
        <v>5</v>
      </c>
      <c r="Q266" s="5">
        <v>44414</v>
      </c>
      <c r="R266" s="4">
        <v>38.03</v>
      </c>
      <c r="S266" s="4">
        <v>38.78</v>
      </c>
      <c r="T266" s="4">
        <v>31.71</v>
      </c>
      <c r="U266" s="4">
        <v>31.67</v>
      </c>
      <c r="V266" s="4"/>
      <c r="W266" s="4"/>
      <c r="X266" s="4"/>
      <c r="Y266" s="4"/>
      <c r="Z266" s="4"/>
      <c r="AA266" s="4" t="s">
        <v>161</v>
      </c>
      <c r="AB266" s="4"/>
      <c r="AC266" s="4"/>
      <c r="AD266" s="4"/>
      <c r="AE266" s="4"/>
    </row>
    <row r="267" spans="1:31" s="16" customFormat="1">
      <c r="A267" s="4" t="s">
        <v>1056</v>
      </c>
      <c r="B267" s="4" t="s">
        <v>1912</v>
      </c>
      <c r="C267" s="4" t="s">
        <v>1913</v>
      </c>
      <c r="D267" s="4"/>
      <c r="E267" s="4" t="s">
        <v>42</v>
      </c>
      <c r="F267" s="5">
        <v>44411</v>
      </c>
      <c r="G267" s="4"/>
      <c r="H267" s="4" t="s">
        <v>142</v>
      </c>
      <c r="I267" s="4"/>
      <c r="J267" s="4" t="s">
        <v>154</v>
      </c>
      <c r="K267" t="s">
        <v>45</v>
      </c>
      <c r="L267" s="4">
        <v>150</v>
      </c>
      <c r="M267" s="5"/>
      <c r="N267" s="4" t="s">
        <v>46</v>
      </c>
      <c r="O267" s="4">
        <v>100</v>
      </c>
      <c r="P267" s="4">
        <v>5</v>
      </c>
      <c r="Q267" s="5">
        <v>44414</v>
      </c>
      <c r="R267" s="4">
        <v>31.26</v>
      </c>
      <c r="S267" s="4">
        <v>31.33</v>
      </c>
      <c r="T267" s="4">
        <v>29.46</v>
      </c>
      <c r="U267" s="4">
        <v>29.41</v>
      </c>
      <c r="V267" s="4"/>
      <c r="W267" s="4"/>
      <c r="X267" s="4"/>
      <c r="Y267" s="4"/>
      <c r="Z267" s="4"/>
      <c r="AA267" s="4" t="s">
        <v>161</v>
      </c>
      <c r="AB267" s="4"/>
      <c r="AC267" s="4"/>
      <c r="AD267" s="4"/>
      <c r="AE267" s="4"/>
    </row>
    <row r="268" spans="1:31" s="16" customFormat="1">
      <c r="A268" s="4" t="s">
        <v>145</v>
      </c>
      <c r="B268" s="4" t="s">
        <v>200</v>
      </c>
      <c r="C268" s="4" t="s">
        <v>1919</v>
      </c>
      <c r="D268" s="4"/>
      <c r="E268" s="4" t="s">
        <v>49</v>
      </c>
      <c r="F268" s="5">
        <v>44412</v>
      </c>
      <c r="G268" s="4"/>
      <c r="H268" s="4" t="s">
        <v>136</v>
      </c>
      <c r="I268" s="4"/>
      <c r="J268" s="4" t="s">
        <v>154</v>
      </c>
      <c r="K268" t="s">
        <v>45</v>
      </c>
      <c r="L268" s="4">
        <v>40</v>
      </c>
      <c r="M268" s="5"/>
      <c r="N268" s="4" t="s">
        <v>136</v>
      </c>
      <c r="O268" s="4">
        <v>60</v>
      </c>
      <c r="P268" s="4">
        <v>5</v>
      </c>
      <c r="Q268" s="5">
        <v>44414</v>
      </c>
      <c r="R268" s="4">
        <v>32.01</v>
      </c>
      <c r="S268" s="4">
        <v>32.08</v>
      </c>
      <c r="T268" s="4">
        <v>28.09</v>
      </c>
      <c r="U268" s="4">
        <v>27.97</v>
      </c>
      <c r="V268" s="4"/>
      <c r="W268" s="4"/>
      <c r="X268" s="4"/>
      <c r="Y268" s="4"/>
      <c r="Z268" s="4"/>
      <c r="AA268" s="4" t="s">
        <v>161</v>
      </c>
      <c r="AB268" s="4"/>
      <c r="AC268" s="4"/>
      <c r="AD268" s="4"/>
      <c r="AE268" s="4"/>
    </row>
    <row r="269" spans="1:31" s="16" customFormat="1">
      <c r="A269" s="4" t="s">
        <v>145</v>
      </c>
      <c r="B269" s="4" t="s">
        <v>200</v>
      </c>
      <c r="C269" s="4" t="s">
        <v>1919</v>
      </c>
      <c r="D269" s="4"/>
      <c r="E269" s="4" t="s">
        <v>49</v>
      </c>
      <c r="F269" s="5">
        <v>44412</v>
      </c>
      <c r="G269" s="4"/>
      <c r="H269" s="4" t="s">
        <v>136</v>
      </c>
      <c r="I269" s="4"/>
      <c r="J269" s="4" t="s">
        <v>154</v>
      </c>
      <c r="K269" t="s">
        <v>45</v>
      </c>
      <c r="L269" s="4">
        <v>40</v>
      </c>
      <c r="M269" s="5"/>
      <c r="N269" s="4" t="s">
        <v>136</v>
      </c>
      <c r="O269" s="4">
        <v>60</v>
      </c>
      <c r="P269" s="4">
        <v>5</v>
      </c>
      <c r="Q269" s="5">
        <v>44414</v>
      </c>
      <c r="R269" s="4">
        <v>31.35</v>
      </c>
      <c r="S269" s="4">
        <v>31.41</v>
      </c>
      <c r="T269" s="4">
        <v>28.81</v>
      </c>
      <c r="U269" s="4">
        <v>28.81</v>
      </c>
      <c r="V269" s="4"/>
      <c r="W269" s="4"/>
      <c r="X269" s="4"/>
      <c r="Y269" s="4"/>
      <c r="Z269" s="4"/>
      <c r="AA269" s="4" t="s">
        <v>161</v>
      </c>
      <c r="AB269" s="4"/>
      <c r="AC269" s="4"/>
      <c r="AD269" s="4"/>
      <c r="AE269" s="4"/>
    </row>
    <row r="270" spans="1:31" s="16" customFormat="1">
      <c r="A270" s="4" t="s">
        <v>143</v>
      </c>
      <c r="B270" s="4" t="s">
        <v>200</v>
      </c>
      <c r="C270" s="4" t="s">
        <v>1919</v>
      </c>
      <c r="D270" s="4"/>
      <c r="E270" s="4" t="s">
        <v>49</v>
      </c>
      <c r="F270" s="5">
        <v>44412</v>
      </c>
      <c r="G270" s="4"/>
      <c r="H270" s="4" t="s">
        <v>136</v>
      </c>
      <c r="I270" s="4"/>
      <c r="J270" s="4" t="s">
        <v>154</v>
      </c>
      <c r="K270" t="s">
        <v>45</v>
      </c>
      <c r="L270" s="4">
        <v>40</v>
      </c>
      <c r="M270" s="5"/>
      <c r="N270" s="4" t="s">
        <v>136</v>
      </c>
      <c r="O270" s="4">
        <v>60</v>
      </c>
      <c r="P270" s="4">
        <v>5</v>
      </c>
      <c r="Q270" s="5">
        <v>44414</v>
      </c>
      <c r="R270" s="4">
        <v>33.01</v>
      </c>
      <c r="S270" s="4">
        <v>32.71</v>
      </c>
      <c r="T270" s="4">
        <v>28.93</v>
      </c>
      <c r="U270" s="4">
        <v>29.15</v>
      </c>
      <c r="V270" s="4"/>
      <c r="W270" s="4"/>
      <c r="X270" s="4"/>
      <c r="Y270" s="4"/>
      <c r="Z270" s="4"/>
      <c r="AA270" s="4" t="s">
        <v>161</v>
      </c>
      <c r="AB270" s="4"/>
      <c r="AC270" s="4"/>
      <c r="AD270" s="4"/>
      <c r="AE270" s="4"/>
    </row>
    <row r="271" spans="1:31" s="16" customFormat="1">
      <c r="A271" s="4" t="s">
        <v>163</v>
      </c>
      <c r="B271" s="4" t="s">
        <v>59</v>
      </c>
      <c r="C271" s="4" t="s">
        <v>1919</v>
      </c>
      <c r="D271" s="4"/>
      <c r="E271" s="4" t="s">
        <v>49</v>
      </c>
      <c r="F271" s="5">
        <v>44412</v>
      </c>
      <c r="G271" s="4"/>
      <c r="H271" s="4" t="s">
        <v>136</v>
      </c>
      <c r="I271" s="4"/>
      <c r="J271" s="4" t="s">
        <v>154</v>
      </c>
      <c r="K271" t="s">
        <v>45</v>
      </c>
      <c r="L271" s="4">
        <v>40</v>
      </c>
      <c r="M271" s="5"/>
      <c r="N271" s="4" t="s">
        <v>136</v>
      </c>
      <c r="O271" s="4">
        <v>60</v>
      </c>
      <c r="P271" s="4">
        <v>5</v>
      </c>
      <c r="Q271" s="5">
        <v>44414</v>
      </c>
      <c r="R271" s="4">
        <v>32.17</v>
      </c>
      <c r="S271" s="4">
        <v>32.119999999999997</v>
      </c>
      <c r="T271" s="4">
        <v>28.06</v>
      </c>
      <c r="U271" s="4">
        <v>28.16</v>
      </c>
      <c r="V271" s="4"/>
      <c r="W271" s="4"/>
      <c r="X271" s="4"/>
      <c r="Y271" s="4"/>
      <c r="Z271" s="4"/>
      <c r="AA271" s="4" t="s">
        <v>161</v>
      </c>
      <c r="AB271" s="4"/>
      <c r="AC271" s="4"/>
      <c r="AD271" s="4"/>
      <c r="AE271" s="4"/>
    </row>
    <row r="272" spans="1:31" s="16" customFormat="1">
      <c r="A272" s="4" t="s">
        <v>163</v>
      </c>
      <c r="B272" s="4" t="s">
        <v>59</v>
      </c>
      <c r="C272" s="4" t="s">
        <v>1919</v>
      </c>
      <c r="D272" s="4"/>
      <c r="E272" s="4" t="s">
        <v>49</v>
      </c>
      <c r="F272" s="5">
        <v>44412</v>
      </c>
      <c r="G272" s="4"/>
      <c r="H272" s="4" t="s">
        <v>43</v>
      </c>
      <c r="I272" s="4"/>
      <c r="J272" s="4" t="s">
        <v>154</v>
      </c>
      <c r="K272" t="s">
        <v>45</v>
      </c>
      <c r="L272" s="4">
        <v>150</v>
      </c>
      <c r="M272" s="5"/>
      <c r="N272" s="4" t="s">
        <v>46</v>
      </c>
      <c r="O272" s="4">
        <v>100</v>
      </c>
      <c r="P272" s="4">
        <v>5</v>
      </c>
      <c r="Q272" s="5">
        <v>44414</v>
      </c>
      <c r="R272" s="4">
        <v>34.39</v>
      </c>
      <c r="S272" s="4">
        <v>34.24</v>
      </c>
      <c r="T272" s="4">
        <v>34.5</v>
      </c>
      <c r="U272" s="4">
        <v>34.76</v>
      </c>
      <c r="V272" s="4"/>
      <c r="W272" s="4"/>
      <c r="X272" s="4"/>
      <c r="Y272" s="4"/>
      <c r="Z272" s="4"/>
      <c r="AA272" s="4" t="s">
        <v>161</v>
      </c>
      <c r="AB272" s="4"/>
      <c r="AC272" s="4"/>
      <c r="AD272" s="4"/>
      <c r="AE272" s="4"/>
    </row>
    <row r="273" spans="1:31" s="16" customFormat="1">
      <c r="A273" s="4" t="s">
        <v>152</v>
      </c>
      <c r="B273" s="4" t="s">
        <v>59</v>
      </c>
      <c r="C273" s="4" t="s">
        <v>1919</v>
      </c>
      <c r="D273" s="4"/>
      <c r="E273" s="4" t="s">
        <v>49</v>
      </c>
      <c r="F273" s="5">
        <v>44412</v>
      </c>
      <c r="G273" s="4"/>
      <c r="H273" s="4" t="s">
        <v>136</v>
      </c>
      <c r="I273" s="4"/>
      <c r="J273" s="4" t="s">
        <v>154</v>
      </c>
      <c r="K273" t="s">
        <v>45</v>
      </c>
      <c r="L273" s="4">
        <v>40</v>
      </c>
      <c r="M273" s="5"/>
      <c r="N273" s="4" t="s">
        <v>136</v>
      </c>
      <c r="O273" s="4">
        <v>60</v>
      </c>
      <c r="P273" s="4">
        <v>5</v>
      </c>
      <c r="Q273" s="5">
        <v>44414</v>
      </c>
      <c r="R273" s="4">
        <v>30.53</v>
      </c>
      <c r="S273" s="4">
        <v>30.99</v>
      </c>
      <c r="T273" s="4">
        <v>27.63</v>
      </c>
      <c r="U273" s="4">
        <v>28.04</v>
      </c>
      <c r="V273" s="4"/>
      <c r="W273" s="4"/>
      <c r="X273" s="4"/>
      <c r="Y273" s="4"/>
      <c r="Z273" s="4"/>
      <c r="AA273" s="4" t="s">
        <v>161</v>
      </c>
      <c r="AB273" s="4"/>
      <c r="AC273" s="4"/>
      <c r="AD273" s="4"/>
      <c r="AE273" s="4"/>
    </row>
    <row r="274" spans="1:31" s="16" customFormat="1">
      <c r="A274" s="4" t="s">
        <v>152</v>
      </c>
      <c r="B274" s="4" t="s">
        <v>59</v>
      </c>
      <c r="C274" s="4" t="s">
        <v>1919</v>
      </c>
      <c r="D274" s="4"/>
      <c r="E274" s="4" t="s">
        <v>49</v>
      </c>
      <c r="F274" s="5">
        <v>44412</v>
      </c>
      <c r="G274" s="4"/>
      <c r="H274" s="4" t="s">
        <v>2019</v>
      </c>
      <c r="I274" s="4"/>
      <c r="J274" s="4" t="s">
        <v>154</v>
      </c>
      <c r="K274" t="s">
        <v>45</v>
      </c>
      <c r="L274" s="4">
        <v>150</v>
      </c>
      <c r="M274" s="5"/>
      <c r="N274" s="4" t="s">
        <v>46</v>
      </c>
      <c r="O274" s="4">
        <v>100</v>
      </c>
      <c r="P274" s="4">
        <v>5</v>
      </c>
      <c r="Q274" s="5">
        <v>44414</v>
      </c>
      <c r="R274" s="4">
        <v>32.06</v>
      </c>
      <c r="S274" s="4">
        <v>32.21</v>
      </c>
      <c r="T274" s="4">
        <v>33</v>
      </c>
      <c r="U274" s="4">
        <v>33.29</v>
      </c>
      <c r="V274" s="4"/>
      <c r="W274" s="4"/>
      <c r="X274" s="4"/>
      <c r="Y274" s="4"/>
      <c r="Z274" s="4"/>
      <c r="AA274" s="4" t="s">
        <v>161</v>
      </c>
      <c r="AB274" s="4"/>
      <c r="AC274" s="4"/>
      <c r="AD274" s="4"/>
      <c r="AE274" s="4"/>
    </row>
    <row r="275" spans="1:31" s="16" customFormat="1">
      <c r="A275" s="4" t="s">
        <v>123</v>
      </c>
      <c r="B275" s="4" t="s">
        <v>59</v>
      </c>
      <c r="C275" s="4" t="s">
        <v>1919</v>
      </c>
      <c r="D275" s="4"/>
      <c r="E275" s="4" t="s">
        <v>49</v>
      </c>
      <c r="F275" s="5">
        <v>44412</v>
      </c>
      <c r="G275" s="4"/>
      <c r="H275" s="4" t="s">
        <v>136</v>
      </c>
      <c r="I275" s="4"/>
      <c r="J275" s="4" t="s">
        <v>154</v>
      </c>
      <c r="K275" t="s">
        <v>45</v>
      </c>
      <c r="L275" s="4">
        <v>40</v>
      </c>
      <c r="M275" s="5"/>
      <c r="N275" s="4" t="s">
        <v>136</v>
      </c>
      <c r="O275" s="4">
        <v>60</v>
      </c>
      <c r="P275" s="4">
        <v>5</v>
      </c>
      <c r="Q275" s="5">
        <v>44414</v>
      </c>
      <c r="R275" s="4">
        <v>32.1</v>
      </c>
      <c r="S275" s="4">
        <v>32.78</v>
      </c>
      <c r="T275" s="4">
        <v>27.89</v>
      </c>
      <c r="U275" s="4">
        <v>28.33</v>
      </c>
      <c r="V275" s="4"/>
      <c r="W275" s="4"/>
      <c r="X275" s="4"/>
      <c r="Y275" s="4"/>
      <c r="Z275" s="4"/>
      <c r="AA275" s="4" t="s">
        <v>161</v>
      </c>
      <c r="AB275" s="4"/>
      <c r="AC275" s="4"/>
      <c r="AD275" s="4"/>
      <c r="AE275" s="4"/>
    </row>
    <row r="276" spans="1:31" s="16" customFormat="1">
      <c r="A276" s="4" t="s">
        <v>123</v>
      </c>
      <c r="B276" s="4" t="s">
        <v>59</v>
      </c>
      <c r="C276" s="4" t="s">
        <v>1919</v>
      </c>
      <c r="D276" s="4"/>
      <c r="E276" s="4" t="s">
        <v>49</v>
      </c>
      <c r="F276" s="5">
        <v>44412</v>
      </c>
      <c r="G276" s="4"/>
      <c r="H276" s="4" t="s">
        <v>2019</v>
      </c>
      <c r="I276" s="4"/>
      <c r="J276" s="4" t="s">
        <v>154</v>
      </c>
      <c r="K276" t="s">
        <v>45</v>
      </c>
      <c r="L276" s="4">
        <v>150</v>
      </c>
      <c r="M276" s="5"/>
      <c r="N276" s="4" t="s">
        <v>46</v>
      </c>
      <c r="O276" s="4">
        <v>100</v>
      </c>
      <c r="P276" s="4">
        <v>5</v>
      </c>
      <c r="Q276" s="5">
        <v>44414</v>
      </c>
      <c r="R276" s="4">
        <v>35.6</v>
      </c>
      <c r="S276" s="4">
        <v>35.04</v>
      </c>
      <c r="T276" s="4">
        <v>36.08</v>
      </c>
      <c r="U276" s="4">
        <v>35.909999999999997</v>
      </c>
      <c r="V276" s="4"/>
      <c r="W276" s="4"/>
      <c r="X276" s="4"/>
      <c r="Y276" s="4"/>
      <c r="Z276" s="4"/>
      <c r="AA276" s="4" t="s">
        <v>161</v>
      </c>
      <c r="AB276" s="4"/>
      <c r="AC276" s="4"/>
      <c r="AD276" s="4"/>
      <c r="AE276" s="4"/>
    </row>
    <row r="277" spans="1:31" s="16" customFormat="1">
      <c r="A277" s="4" t="s">
        <v>1056</v>
      </c>
      <c r="B277" t="s">
        <v>1912</v>
      </c>
      <c r="C277" t="s">
        <v>1913</v>
      </c>
      <c r="D277" s="4"/>
      <c r="E277" s="4" t="s">
        <v>42</v>
      </c>
      <c r="F277" s="4"/>
      <c r="G277" s="4"/>
      <c r="H277" s="218" t="s">
        <v>2020</v>
      </c>
      <c r="I277" s="4"/>
      <c r="J277" s="4" t="s">
        <v>154</v>
      </c>
      <c r="K277" t="s">
        <v>45</v>
      </c>
      <c r="L277" s="4"/>
      <c r="M277" s="4"/>
      <c r="N277" s="4"/>
      <c r="O277" s="4"/>
      <c r="P277" s="4"/>
      <c r="Q277" s="5">
        <v>44420</v>
      </c>
      <c r="R277" s="4">
        <v>31.5</v>
      </c>
      <c r="S277" s="4">
        <v>31.56</v>
      </c>
      <c r="T277" s="4">
        <v>24.69</v>
      </c>
      <c r="U277" s="4">
        <v>28.1</v>
      </c>
      <c r="V277" s="4" t="s">
        <v>2021</v>
      </c>
      <c r="W277" s="4"/>
      <c r="X277" s="4"/>
      <c r="Y277" s="4"/>
      <c r="Z277" s="4"/>
      <c r="AA277" s="4" t="s">
        <v>165</v>
      </c>
      <c r="AB277" s="4"/>
      <c r="AC277" s="4"/>
      <c r="AD277" s="4"/>
      <c r="AE277" s="4"/>
    </row>
    <row r="278" spans="1:31" s="16" customFormat="1">
      <c r="A278" s="4" t="s">
        <v>1056</v>
      </c>
      <c r="B278" t="s">
        <v>1912</v>
      </c>
      <c r="C278" t="s">
        <v>1913</v>
      </c>
      <c r="D278" s="4"/>
      <c r="E278" s="4" t="s">
        <v>42</v>
      </c>
      <c r="F278" s="4"/>
      <c r="G278" s="4"/>
      <c r="H278" s="218" t="s">
        <v>2022</v>
      </c>
      <c r="I278" s="4"/>
      <c r="J278" s="4" t="s">
        <v>154</v>
      </c>
      <c r="K278" t="s">
        <v>45</v>
      </c>
      <c r="L278" s="4"/>
      <c r="M278" s="4"/>
      <c r="N278" s="4"/>
      <c r="O278" s="4"/>
      <c r="P278" s="4"/>
      <c r="Q278" s="5">
        <v>44420</v>
      </c>
      <c r="R278" s="4">
        <v>31.17</v>
      </c>
      <c r="S278" s="4">
        <v>30.68</v>
      </c>
      <c r="T278" s="4">
        <v>28.34</v>
      </c>
      <c r="U278" s="4">
        <v>34.630000000000003</v>
      </c>
      <c r="V278" s="4" t="s">
        <v>2021</v>
      </c>
      <c r="W278" s="4"/>
      <c r="X278" s="4"/>
      <c r="Y278" s="4"/>
      <c r="Z278" s="4"/>
      <c r="AA278" s="4" t="s">
        <v>165</v>
      </c>
      <c r="AB278" s="4"/>
      <c r="AC278" s="4"/>
      <c r="AD278" s="4"/>
      <c r="AE278" s="4"/>
    </row>
    <row r="279" spans="1:31" s="16" customFormat="1">
      <c r="A279" s="4" t="s">
        <v>1056</v>
      </c>
      <c r="B279" t="s">
        <v>1912</v>
      </c>
      <c r="C279" t="s">
        <v>1913</v>
      </c>
      <c r="D279" s="4"/>
      <c r="E279" s="4" t="s">
        <v>42</v>
      </c>
      <c r="F279" s="4"/>
      <c r="G279" s="4"/>
      <c r="H279" s="218" t="s">
        <v>2023</v>
      </c>
      <c r="I279" s="4"/>
      <c r="J279" s="4" t="s">
        <v>154</v>
      </c>
      <c r="K279" t="s">
        <v>45</v>
      </c>
      <c r="L279" s="4"/>
      <c r="M279" s="4"/>
      <c r="N279" s="4"/>
      <c r="O279" s="4"/>
      <c r="P279" s="4"/>
      <c r="Q279" s="5">
        <v>44420</v>
      </c>
      <c r="R279" s="4">
        <v>30.75</v>
      </c>
      <c r="S279" s="4">
        <v>31.2</v>
      </c>
      <c r="T279" s="4">
        <v>4.54</v>
      </c>
      <c r="U279" s="4">
        <v>27.74</v>
      </c>
      <c r="V279" s="4" t="s">
        <v>2021</v>
      </c>
      <c r="W279" s="4"/>
      <c r="X279" s="4"/>
      <c r="Y279" s="4"/>
      <c r="Z279" s="4"/>
      <c r="AA279" s="4" t="s">
        <v>165</v>
      </c>
      <c r="AB279" s="4"/>
      <c r="AC279" s="4"/>
      <c r="AD279" s="4"/>
      <c r="AE279" s="4"/>
    </row>
    <row r="280" spans="1:31" s="16" customFormat="1">
      <c r="A280" s="4" t="s">
        <v>1056</v>
      </c>
      <c r="B280" t="s">
        <v>1912</v>
      </c>
      <c r="C280" t="s">
        <v>1913</v>
      </c>
      <c r="D280" s="4"/>
      <c r="E280" s="4" t="s">
        <v>42</v>
      </c>
      <c r="F280" s="4"/>
      <c r="G280" s="4"/>
      <c r="H280" s="218" t="s">
        <v>2024</v>
      </c>
      <c r="I280" s="4"/>
      <c r="J280" s="4" t="s">
        <v>154</v>
      </c>
      <c r="K280" t="s">
        <v>45</v>
      </c>
      <c r="L280" s="4"/>
      <c r="M280" s="4"/>
      <c r="N280" s="4"/>
      <c r="O280" s="4"/>
      <c r="P280" s="4"/>
      <c r="Q280" s="5">
        <v>44420</v>
      </c>
      <c r="R280" s="4">
        <v>30.66</v>
      </c>
      <c r="S280" s="4">
        <v>29.8</v>
      </c>
      <c r="T280" s="4">
        <v>28.51</v>
      </c>
      <c r="U280" s="4">
        <v>27.22</v>
      </c>
      <c r="V280" s="4" t="s">
        <v>2021</v>
      </c>
      <c r="W280" s="4"/>
      <c r="X280" s="4"/>
      <c r="Y280" s="4"/>
      <c r="Z280" s="4"/>
      <c r="AA280" s="4" t="s">
        <v>165</v>
      </c>
      <c r="AB280" s="4"/>
      <c r="AC280" s="4"/>
      <c r="AD280" s="4"/>
      <c r="AE280" s="4"/>
    </row>
    <row r="281" spans="1:31" s="16" customFormat="1">
      <c r="A281" s="4" t="s">
        <v>1050</v>
      </c>
      <c r="B281" t="s">
        <v>1912</v>
      </c>
      <c r="C281" t="s">
        <v>1913</v>
      </c>
      <c r="D281" s="4"/>
      <c r="E281" s="4" t="s">
        <v>42</v>
      </c>
      <c r="F281" s="4"/>
      <c r="G281" s="4"/>
      <c r="H281" s="218" t="s">
        <v>2020</v>
      </c>
      <c r="I281" s="4"/>
      <c r="J281" s="4" t="s">
        <v>154</v>
      </c>
      <c r="K281" t="s">
        <v>45</v>
      </c>
      <c r="L281" s="4"/>
      <c r="M281" s="4"/>
      <c r="N281" s="4"/>
      <c r="O281" s="4"/>
      <c r="P281" s="4"/>
      <c r="Q281" s="5">
        <v>44420</v>
      </c>
      <c r="R281" s="4">
        <v>36.380000000000003</v>
      </c>
      <c r="S281" s="4">
        <v>34.65</v>
      </c>
      <c r="T281" s="4">
        <v>25.85</v>
      </c>
      <c r="U281" s="4">
        <v>27.17</v>
      </c>
      <c r="V281" s="4" t="s">
        <v>2021</v>
      </c>
      <c r="W281" s="4"/>
      <c r="X281" s="4"/>
      <c r="Y281" s="4"/>
      <c r="Z281" s="4"/>
      <c r="AA281" s="4" t="s">
        <v>165</v>
      </c>
      <c r="AB281" s="4"/>
      <c r="AC281" s="4"/>
      <c r="AD281" s="4"/>
      <c r="AE281" s="4"/>
    </row>
    <row r="282" spans="1:31" s="16" customFormat="1">
      <c r="A282" s="4" t="s">
        <v>1050</v>
      </c>
      <c r="B282" t="s">
        <v>1912</v>
      </c>
      <c r="C282" t="s">
        <v>1913</v>
      </c>
      <c r="D282" s="4"/>
      <c r="E282" s="4" t="s">
        <v>42</v>
      </c>
      <c r="F282" s="4"/>
      <c r="G282" s="4"/>
      <c r="H282" s="218" t="s">
        <v>2022</v>
      </c>
      <c r="I282" s="4"/>
      <c r="J282" s="4" t="s">
        <v>154</v>
      </c>
      <c r="K282" t="s">
        <v>45</v>
      </c>
      <c r="L282" s="4"/>
      <c r="M282" s="4"/>
      <c r="N282" s="4"/>
      <c r="O282" s="4"/>
      <c r="P282" s="4"/>
      <c r="Q282" s="5">
        <v>44420</v>
      </c>
      <c r="R282" s="4">
        <v>34.049999999999997</v>
      </c>
      <c r="S282" s="4">
        <v>35.57</v>
      </c>
      <c r="T282" s="4">
        <v>25.93</v>
      </c>
      <c r="U282" s="4" t="s">
        <v>47</v>
      </c>
      <c r="V282" s="4" t="s">
        <v>2021</v>
      </c>
      <c r="W282" s="4"/>
      <c r="X282" s="4"/>
      <c r="Y282" s="4"/>
      <c r="Z282" s="4"/>
      <c r="AA282" s="4" t="s">
        <v>165</v>
      </c>
      <c r="AB282" s="4"/>
      <c r="AC282" s="4"/>
      <c r="AD282" s="4"/>
      <c r="AE282" s="4"/>
    </row>
    <row r="283" spans="1:31" s="16" customFormat="1">
      <c r="A283" s="4" t="s">
        <v>1050</v>
      </c>
      <c r="B283" t="s">
        <v>1912</v>
      </c>
      <c r="C283" t="s">
        <v>1913</v>
      </c>
      <c r="D283" s="4"/>
      <c r="E283" s="4" t="s">
        <v>42</v>
      </c>
      <c r="F283" s="4"/>
      <c r="G283" s="4"/>
      <c r="H283" s="218" t="s">
        <v>2023</v>
      </c>
      <c r="I283" s="4"/>
      <c r="J283" s="4" t="s">
        <v>154</v>
      </c>
      <c r="K283" t="s">
        <v>45</v>
      </c>
      <c r="L283" s="4"/>
      <c r="M283" s="4"/>
      <c r="N283" s="4"/>
      <c r="O283" s="4"/>
      <c r="P283" s="4"/>
      <c r="Q283" s="5">
        <v>44420</v>
      </c>
      <c r="R283" s="4">
        <v>34.31</v>
      </c>
      <c r="S283" s="4">
        <v>34.14</v>
      </c>
      <c r="T283" s="4" t="s">
        <v>47</v>
      </c>
      <c r="U283" s="4">
        <v>31.85</v>
      </c>
      <c r="V283" s="4" t="s">
        <v>2021</v>
      </c>
      <c r="W283" s="4"/>
      <c r="X283" s="4"/>
      <c r="Y283" s="4"/>
      <c r="Z283" s="4"/>
      <c r="AA283" s="4" t="s">
        <v>165</v>
      </c>
      <c r="AB283" s="4"/>
      <c r="AC283" s="4"/>
      <c r="AD283" s="4"/>
      <c r="AE283" s="4"/>
    </row>
    <row r="284" spans="1:31" s="16" customFormat="1">
      <c r="A284" s="4" t="s">
        <v>1050</v>
      </c>
      <c r="B284" t="s">
        <v>1912</v>
      </c>
      <c r="C284" t="s">
        <v>1913</v>
      </c>
      <c r="D284" s="4"/>
      <c r="E284" s="4" t="s">
        <v>42</v>
      </c>
      <c r="F284" s="4"/>
      <c r="G284" s="4"/>
      <c r="H284" s="218" t="s">
        <v>2024</v>
      </c>
      <c r="I284" s="4"/>
      <c r="J284" s="4" t="s">
        <v>154</v>
      </c>
      <c r="K284" t="s">
        <v>45</v>
      </c>
      <c r="L284" s="4"/>
      <c r="M284" s="4"/>
      <c r="N284" s="4"/>
      <c r="O284" s="4"/>
      <c r="P284" s="4"/>
      <c r="Q284" s="5">
        <v>44420</v>
      </c>
      <c r="R284" s="4">
        <v>34.07</v>
      </c>
      <c r="S284" s="4">
        <v>35.36</v>
      </c>
      <c r="T284" s="4">
        <v>24.84</v>
      </c>
      <c r="U284" s="4">
        <v>28.56</v>
      </c>
      <c r="V284" s="4" t="s">
        <v>2021</v>
      </c>
      <c r="W284" s="4"/>
      <c r="X284" s="4"/>
      <c r="Y284" s="4"/>
      <c r="Z284" s="4"/>
      <c r="AA284" s="4" t="s">
        <v>165</v>
      </c>
      <c r="AB284" s="4"/>
      <c r="AC284" s="4"/>
      <c r="AD284" s="4"/>
      <c r="AE284" s="4"/>
    </row>
    <row r="285" spans="1:31" s="16" customFormat="1">
      <c r="A285" s="4" t="s">
        <v>1050</v>
      </c>
      <c r="B285" t="s">
        <v>1912</v>
      </c>
      <c r="C285" t="s">
        <v>1913</v>
      </c>
      <c r="D285" s="4"/>
      <c r="E285" s="4" t="s">
        <v>42</v>
      </c>
      <c r="F285" s="4"/>
      <c r="G285" s="4"/>
      <c r="H285" s="218" t="s">
        <v>1961</v>
      </c>
      <c r="I285" s="4"/>
      <c r="J285" s="4" t="s">
        <v>154</v>
      </c>
      <c r="K285" t="s">
        <v>45</v>
      </c>
      <c r="L285" s="4"/>
      <c r="M285" s="4"/>
      <c r="N285" s="4"/>
      <c r="O285" s="4"/>
      <c r="P285" s="4"/>
      <c r="Q285" s="5">
        <v>44420</v>
      </c>
      <c r="R285" s="4">
        <v>36.46</v>
      </c>
      <c r="S285" s="4">
        <v>38.26</v>
      </c>
      <c r="T285" s="4">
        <v>29.51</v>
      </c>
      <c r="U285" s="4">
        <v>30.03</v>
      </c>
      <c r="V285" s="4"/>
      <c r="W285" s="4"/>
      <c r="X285" s="4"/>
      <c r="Y285" s="4"/>
      <c r="Z285" s="4"/>
      <c r="AA285" s="4" t="s">
        <v>165</v>
      </c>
      <c r="AB285" s="4"/>
      <c r="AC285" s="4"/>
      <c r="AD285" s="4"/>
      <c r="AE285" s="4"/>
    </row>
    <row r="286" spans="1:31" s="16" customFormat="1">
      <c r="A286" s="4" t="s">
        <v>1050</v>
      </c>
      <c r="B286" t="s">
        <v>1912</v>
      </c>
      <c r="C286" t="s">
        <v>1913</v>
      </c>
      <c r="D286" s="4"/>
      <c r="E286" s="4" t="s">
        <v>42</v>
      </c>
      <c r="F286" s="4"/>
      <c r="G286" s="4"/>
      <c r="H286" s="218" t="s">
        <v>1961</v>
      </c>
      <c r="I286" s="4"/>
      <c r="J286" s="4" t="s">
        <v>154</v>
      </c>
      <c r="K286" t="s">
        <v>45</v>
      </c>
      <c r="L286" s="4"/>
      <c r="M286" s="4"/>
      <c r="N286" s="4"/>
      <c r="O286" s="4"/>
      <c r="P286" s="4"/>
      <c r="Q286" s="5">
        <v>44420</v>
      </c>
      <c r="R286" s="4">
        <v>36.03</v>
      </c>
      <c r="S286" s="4">
        <v>38.19</v>
      </c>
      <c r="T286" s="4">
        <v>26.22</v>
      </c>
      <c r="U286" s="4">
        <v>34.71</v>
      </c>
      <c r="V286" s="4"/>
      <c r="W286" s="4"/>
      <c r="X286" s="4"/>
      <c r="Y286" s="4"/>
      <c r="Z286" s="4"/>
      <c r="AA286" s="4" t="s">
        <v>165</v>
      </c>
      <c r="AB286" s="4"/>
      <c r="AC286" s="4"/>
      <c r="AD286" s="4"/>
      <c r="AE286" s="4"/>
    </row>
    <row r="287" spans="1:31" s="16" customFormat="1">
      <c r="A287" s="4" t="s">
        <v>1058</v>
      </c>
      <c r="B287" t="s">
        <v>1912</v>
      </c>
      <c r="C287" t="s">
        <v>1913</v>
      </c>
      <c r="D287" s="4"/>
      <c r="E287" s="4" t="s">
        <v>42</v>
      </c>
      <c r="F287" s="4"/>
      <c r="G287" s="4"/>
      <c r="H287" s="219" t="s">
        <v>2025</v>
      </c>
      <c r="J287" s="4" t="s">
        <v>154</v>
      </c>
      <c r="K287" t="s">
        <v>45</v>
      </c>
      <c r="L287" s="4"/>
      <c r="M287" s="4"/>
      <c r="N287" s="4"/>
      <c r="O287" s="4"/>
      <c r="P287" s="4"/>
      <c r="Q287" s="5">
        <v>44420</v>
      </c>
      <c r="R287" s="4">
        <v>32.06</v>
      </c>
      <c r="S287" s="4">
        <v>32.56</v>
      </c>
      <c r="T287" s="4">
        <v>29.11</v>
      </c>
      <c r="U287" s="4" t="s">
        <v>47</v>
      </c>
      <c r="V287" s="4"/>
      <c r="W287" s="4"/>
      <c r="X287" s="4"/>
      <c r="Y287" s="4"/>
      <c r="Z287" s="4"/>
      <c r="AA287" s="4" t="s">
        <v>165</v>
      </c>
      <c r="AB287" s="4"/>
      <c r="AC287" s="4"/>
      <c r="AD287" s="4"/>
      <c r="AE287" s="4"/>
    </row>
    <row r="288" spans="1:31" s="16" customFormat="1">
      <c r="A288" s="4" t="s">
        <v>1058</v>
      </c>
      <c r="B288" t="s">
        <v>1912</v>
      </c>
      <c r="C288" t="s">
        <v>1913</v>
      </c>
      <c r="D288" s="4"/>
      <c r="E288" s="4" t="s">
        <v>42</v>
      </c>
      <c r="F288" s="4"/>
      <c r="G288" s="4"/>
      <c r="H288" s="219" t="s">
        <v>2026</v>
      </c>
      <c r="J288" s="4" t="s">
        <v>154</v>
      </c>
      <c r="K288" t="s">
        <v>45</v>
      </c>
      <c r="L288" s="4"/>
      <c r="M288" s="4"/>
      <c r="N288" s="4"/>
      <c r="O288" s="4"/>
      <c r="P288" s="4"/>
      <c r="Q288" s="5">
        <v>44420</v>
      </c>
      <c r="R288" s="4">
        <v>31.39</v>
      </c>
      <c r="S288" s="4">
        <v>30.72</v>
      </c>
      <c r="T288" s="4">
        <v>27.71</v>
      </c>
      <c r="U288" s="4">
        <v>30.99</v>
      </c>
      <c r="V288" s="4"/>
      <c r="W288" s="4"/>
      <c r="X288" s="4"/>
      <c r="Y288" s="4"/>
      <c r="Z288" s="4"/>
      <c r="AA288" s="4" t="s">
        <v>165</v>
      </c>
      <c r="AB288" s="4"/>
      <c r="AC288" s="4"/>
      <c r="AD288" s="4"/>
      <c r="AE288" s="4"/>
    </row>
    <row r="289" spans="1:31" s="16" customFormat="1">
      <c r="A289" s="4" t="s">
        <v>1058</v>
      </c>
      <c r="B289" t="s">
        <v>1912</v>
      </c>
      <c r="C289" t="s">
        <v>1913</v>
      </c>
      <c r="D289" s="4"/>
      <c r="E289" s="4" t="s">
        <v>42</v>
      </c>
      <c r="F289" s="4"/>
      <c r="G289" s="4"/>
      <c r="H289" s="219" t="s">
        <v>2027</v>
      </c>
      <c r="J289" s="4" t="s">
        <v>154</v>
      </c>
      <c r="K289" t="s">
        <v>45</v>
      </c>
      <c r="L289" s="4"/>
      <c r="M289" s="4"/>
      <c r="N289" s="4"/>
      <c r="O289" s="4"/>
      <c r="P289" s="4"/>
      <c r="Q289" s="5">
        <v>44420</v>
      </c>
      <c r="R289" s="4" t="s">
        <v>47</v>
      </c>
      <c r="S289" s="4">
        <v>33.57</v>
      </c>
      <c r="T289" s="4" t="s">
        <v>47</v>
      </c>
      <c r="U289" s="4" t="s">
        <v>47</v>
      </c>
      <c r="V289" s="4"/>
      <c r="W289" s="4"/>
      <c r="X289" s="4"/>
      <c r="Y289" s="4"/>
      <c r="Z289" s="4"/>
      <c r="AA289" s="4" t="s">
        <v>165</v>
      </c>
      <c r="AB289" s="4"/>
      <c r="AC289" s="4"/>
      <c r="AD289" s="4"/>
      <c r="AE289" s="4"/>
    </row>
    <row r="290" spans="1:31" s="16" customFormat="1">
      <c r="A290" s="4" t="s">
        <v>1058</v>
      </c>
      <c r="B290" t="s">
        <v>1912</v>
      </c>
      <c r="C290" t="s">
        <v>1913</v>
      </c>
      <c r="D290" s="4"/>
      <c r="E290" s="4" t="s">
        <v>42</v>
      </c>
      <c r="F290" s="4"/>
      <c r="G290" s="4"/>
      <c r="H290" s="219" t="s">
        <v>2028</v>
      </c>
      <c r="J290" s="4" t="s">
        <v>154</v>
      </c>
      <c r="K290" t="s">
        <v>45</v>
      </c>
      <c r="L290" s="4"/>
      <c r="M290" s="4"/>
      <c r="N290" s="4"/>
      <c r="O290" s="4"/>
      <c r="P290" s="4"/>
      <c r="Q290" s="5">
        <v>44420</v>
      </c>
      <c r="R290" s="4">
        <v>32.01</v>
      </c>
      <c r="S290" s="4">
        <v>31.71</v>
      </c>
      <c r="T290" s="4">
        <v>29.06</v>
      </c>
      <c r="U290" s="4">
        <v>28.12</v>
      </c>
      <c r="V290" s="4"/>
      <c r="W290" s="4"/>
      <c r="X290" s="4"/>
      <c r="Y290" s="4"/>
      <c r="Z290" s="4"/>
      <c r="AA290" s="4" t="s">
        <v>165</v>
      </c>
      <c r="AB290" s="4"/>
      <c r="AC290" s="4"/>
      <c r="AD290" s="4"/>
      <c r="AE290" s="4"/>
    </row>
    <row r="291" spans="1:31" s="16" customFormat="1">
      <c r="A291" s="4" t="s">
        <v>1058</v>
      </c>
      <c r="B291" t="s">
        <v>1912</v>
      </c>
      <c r="C291" t="s">
        <v>1913</v>
      </c>
      <c r="D291" s="4"/>
      <c r="E291" s="4" t="s">
        <v>42</v>
      </c>
      <c r="F291" s="4"/>
      <c r="G291" s="4"/>
      <c r="H291" s="218" t="s">
        <v>2029</v>
      </c>
      <c r="I291" s="4"/>
      <c r="J291" s="4" t="s">
        <v>154</v>
      </c>
      <c r="K291" t="s">
        <v>45</v>
      </c>
      <c r="L291" s="4"/>
      <c r="M291" s="4"/>
      <c r="N291" s="4"/>
      <c r="O291" s="4"/>
      <c r="P291" s="4"/>
      <c r="Q291" s="5">
        <v>44420</v>
      </c>
      <c r="R291" s="4">
        <v>31.7</v>
      </c>
      <c r="S291" s="4">
        <v>33.74</v>
      </c>
      <c r="T291" s="4" t="s">
        <v>47</v>
      </c>
      <c r="U291" s="4" t="s">
        <v>47</v>
      </c>
      <c r="V291" s="4"/>
      <c r="W291" s="4"/>
      <c r="X291" s="4"/>
      <c r="Y291" s="4"/>
      <c r="Z291" s="4"/>
      <c r="AA291" s="4" t="s">
        <v>165</v>
      </c>
      <c r="AB291" s="4"/>
      <c r="AC291" s="4"/>
      <c r="AD291" s="4"/>
      <c r="AE291" s="4"/>
    </row>
    <row r="292" spans="1:31" s="16" customFormat="1">
      <c r="A292" s="4" t="s">
        <v>1058</v>
      </c>
      <c r="B292" t="s">
        <v>1912</v>
      </c>
      <c r="C292" t="s">
        <v>1913</v>
      </c>
      <c r="D292" s="4"/>
      <c r="E292" s="4" t="s">
        <v>42</v>
      </c>
      <c r="F292" s="4"/>
      <c r="G292" s="4"/>
      <c r="H292" s="218" t="s">
        <v>2030</v>
      </c>
      <c r="I292" s="4"/>
      <c r="J292" s="4" t="s">
        <v>154</v>
      </c>
      <c r="K292" t="s">
        <v>45</v>
      </c>
      <c r="L292" s="4"/>
      <c r="M292" s="4"/>
      <c r="N292" s="4"/>
      <c r="O292" s="4"/>
      <c r="P292" s="4"/>
      <c r="Q292" s="5">
        <v>44420</v>
      </c>
      <c r="R292" s="4">
        <v>40.520000000000003</v>
      </c>
      <c r="S292" s="4" t="s">
        <v>47</v>
      </c>
      <c r="T292" s="4">
        <v>35.69</v>
      </c>
      <c r="U292" s="4">
        <v>34.44</v>
      </c>
      <c r="V292" s="4"/>
      <c r="W292" s="4"/>
      <c r="X292" s="4"/>
      <c r="Y292" s="4"/>
      <c r="Z292" s="4"/>
      <c r="AA292" s="4" t="s">
        <v>165</v>
      </c>
      <c r="AB292" s="4"/>
      <c r="AC292" s="4"/>
      <c r="AD292" s="4"/>
      <c r="AE292" s="4"/>
    </row>
    <row r="293" spans="1:31" s="16" customFormat="1">
      <c r="A293" s="36" t="s">
        <v>143</v>
      </c>
      <c r="B293" s="36" t="s">
        <v>2031</v>
      </c>
      <c r="C293" t="s">
        <v>1919</v>
      </c>
      <c r="D293" s="43"/>
      <c r="E293" s="4" t="s">
        <v>49</v>
      </c>
      <c r="F293" s="5">
        <v>44418</v>
      </c>
      <c r="G293" s="5"/>
      <c r="H293" s="4" t="s">
        <v>224</v>
      </c>
      <c r="I293" s="4" t="s">
        <v>1999</v>
      </c>
      <c r="J293" s="4" t="s">
        <v>154</v>
      </c>
      <c r="K293" t="s">
        <v>45</v>
      </c>
      <c r="L293" s="4"/>
      <c r="M293" s="4"/>
      <c r="N293" s="4" t="s">
        <v>224</v>
      </c>
      <c r="O293" s="4"/>
      <c r="P293" s="4"/>
      <c r="Q293" s="5">
        <v>44420</v>
      </c>
      <c r="R293" s="64">
        <v>31.16</v>
      </c>
      <c r="S293" s="64">
        <v>31.06</v>
      </c>
      <c r="T293" s="6"/>
      <c r="U293" s="6"/>
      <c r="V293" s="64"/>
      <c r="W293" s="4"/>
      <c r="X293" s="37"/>
      <c r="Y293" s="4"/>
      <c r="Z293" s="4"/>
      <c r="AA293" s="4" t="s">
        <v>167</v>
      </c>
      <c r="AB293" s="4"/>
    </row>
    <row r="294" spans="1:31" s="16" customFormat="1">
      <c r="A294" s="36" t="s">
        <v>143</v>
      </c>
      <c r="B294" s="36" t="s">
        <v>2031</v>
      </c>
      <c r="C294" t="s">
        <v>1919</v>
      </c>
      <c r="D294" s="43"/>
      <c r="E294" s="4" t="s">
        <v>49</v>
      </c>
      <c r="F294" s="5">
        <v>44418</v>
      </c>
      <c r="G294" s="5"/>
      <c r="H294" s="4" t="s">
        <v>224</v>
      </c>
      <c r="I294" s="4" t="s">
        <v>1999</v>
      </c>
      <c r="J294" s="4" t="s">
        <v>154</v>
      </c>
      <c r="K294" t="s">
        <v>45</v>
      </c>
      <c r="L294" s="4"/>
      <c r="M294" s="4"/>
      <c r="N294" s="4" t="s">
        <v>224</v>
      </c>
      <c r="O294" s="4"/>
      <c r="P294" s="4"/>
      <c r="Q294" s="5">
        <v>44420</v>
      </c>
      <c r="R294" s="6" t="s">
        <v>47</v>
      </c>
      <c r="S294" s="6" t="s">
        <v>47</v>
      </c>
      <c r="T294" s="6"/>
      <c r="U294" s="6"/>
      <c r="V294" s="64"/>
      <c r="W294" s="4"/>
      <c r="X294" s="37"/>
      <c r="Y294" s="4"/>
      <c r="Z294" s="4"/>
      <c r="AA294" s="4" t="s">
        <v>167</v>
      </c>
      <c r="AB294" s="4"/>
    </row>
    <row r="295" spans="1:31" s="16" customFormat="1">
      <c r="A295" s="10" t="s">
        <v>125</v>
      </c>
      <c r="B295" s="10"/>
      <c r="C295" t="s">
        <v>1919</v>
      </c>
      <c r="D295" s="43"/>
      <c r="E295" s="4" t="s">
        <v>49</v>
      </c>
      <c r="F295" s="5">
        <v>44418</v>
      </c>
      <c r="G295" s="5"/>
      <c r="H295" s="4" t="s">
        <v>2032</v>
      </c>
      <c r="I295" s="4"/>
      <c r="J295" s="4" t="s">
        <v>154</v>
      </c>
      <c r="K295" t="s">
        <v>45</v>
      </c>
      <c r="L295" s="4"/>
      <c r="M295" s="4"/>
      <c r="N295" s="4" t="s">
        <v>224</v>
      </c>
      <c r="O295" s="4"/>
      <c r="P295" s="4"/>
      <c r="Q295" s="5">
        <v>44420</v>
      </c>
      <c r="R295" s="6">
        <v>34.08</v>
      </c>
      <c r="S295" s="6">
        <v>33.56</v>
      </c>
      <c r="T295" s="6"/>
      <c r="U295" s="6"/>
      <c r="V295" s="10"/>
      <c r="W295" s="4"/>
      <c r="X295" s="37"/>
      <c r="Y295" s="4"/>
      <c r="Z295" s="4"/>
      <c r="AA295" s="4" t="s">
        <v>167</v>
      </c>
      <c r="AB295" s="4"/>
    </row>
    <row r="296" spans="1:31" s="16" customFormat="1">
      <c r="A296" s="36" t="s">
        <v>149</v>
      </c>
      <c r="B296" s="36" t="s">
        <v>2033</v>
      </c>
      <c r="C296" t="s">
        <v>1919</v>
      </c>
      <c r="D296" s="43"/>
      <c r="E296" s="4" t="s">
        <v>49</v>
      </c>
      <c r="F296" s="5">
        <v>44418</v>
      </c>
      <c r="G296" s="5"/>
      <c r="H296" s="4" t="s">
        <v>2032</v>
      </c>
      <c r="I296" s="4"/>
      <c r="J296" s="4" t="s">
        <v>154</v>
      </c>
      <c r="K296" t="s">
        <v>45</v>
      </c>
      <c r="L296" s="4"/>
      <c r="M296" s="4"/>
      <c r="N296" s="4" t="s">
        <v>224</v>
      </c>
      <c r="O296" s="4"/>
      <c r="P296" s="4"/>
      <c r="Q296" s="5">
        <v>44420</v>
      </c>
      <c r="R296" s="6">
        <v>31.94</v>
      </c>
      <c r="S296" s="6">
        <v>31.66</v>
      </c>
      <c r="T296" s="6"/>
      <c r="U296" s="6"/>
      <c r="V296" s="10"/>
      <c r="W296" s="4"/>
      <c r="X296" s="37"/>
      <c r="Y296" s="4"/>
      <c r="Z296" s="4"/>
      <c r="AA296" s="4" t="s">
        <v>167</v>
      </c>
      <c r="AB296" s="4"/>
    </row>
    <row r="297" spans="1:31" s="16" customFormat="1">
      <c r="A297" s="36" t="s">
        <v>149</v>
      </c>
      <c r="B297" s="36" t="s">
        <v>2033</v>
      </c>
      <c r="C297" t="s">
        <v>1919</v>
      </c>
      <c r="D297" s="43"/>
      <c r="E297" s="4" t="s">
        <v>49</v>
      </c>
      <c r="F297" s="5">
        <v>44418</v>
      </c>
      <c r="G297" s="5"/>
      <c r="H297" s="4" t="s">
        <v>2032</v>
      </c>
      <c r="I297" s="4"/>
      <c r="J297" s="4" t="s">
        <v>154</v>
      </c>
      <c r="K297" t="s">
        <v>45</v>
      </c>
      <c r="L297" s="4"/>
      <c r="M297" s="4"/>
      <c r="N297" s="4" t="s">
        <v>224</v>
      </c>
      <c r="O297" s="4"/>
      <c r="P297" s="4"/>
      <c r="Q297" s="5">
        <v>44420</v>
      </c>
      <c r="R297" s="6">
        <v>40.61</v>
      </c>
      <c r="S297" s="6">
        <v>38.76</v>
      </c>
      <c r="T297" s="6"/>
      <c r="U297" s="6"/>
      <c r="V297" s="10"/>
      <c r="W297" s="4"/>
      <c r="X297" s="37"/>
      <c r="Y297" s="4"/>
      <c r="Z297" s="4"/>
      <c r="AA297" s="4" t="s">
        <v>167</v>
      </c>
      <c r="AB297" s="4"/>
    </row>
    <row r="298" spans="1:31" s="16" customFormat="1">
      <c r="A298" s="10" t="s">
        <v>124</v>
      </c>
      <c r="B298" s="10"/>
      <c r="C298" t="s">
        <v>1919</v>
      </c>
      <c r="D298" s="43"/>
      <c r="E298" s="4" t="s">
        <v>49</v>
      </c>
      <c r="F298" s="5">
        <v>44418</v>
      </c>
      <c r="G298" s="5"/>
      <c r="H298" s="4" t="s">
        <v>2032</v>
      </c>
      <c r="I298" s="4"/>
      <c r="J298" s="4" t="s">
        <v>154</v>
      </c>
      <c r="K298" t="s">
        <v>45</v>
      </c>
      <c r="L298" s="4"/>
      <c r="M298" s="4"/>
      <c r="N298" s="4" t="s">
        <v>224</v>
      </c>
      <c r="O298" s="4"/>
      <c r="P298" s="4"/>
      <c r="Q298" s="5">
        <v>44420</v>
      </c>
      <c r="R298" s="6">
        <v>38.380000000000003</v>
      </c>
      <c r="S298" s="6" t="s">
        <v>47</v>
      </c>
      <c r="T298" s="6"/>
      <c r="U298" s="6"/>
      <c r="V298" s="10"/>
      <c r="W298" s="4"/>
      <c r="X298" s="37"/>
      <c r="Y298" s="4"/>
      <c r="Z298" s="4"/>
      <c r="AA298" s="4" t="s">
        <v>167</v>
      </c>
      <c r="AB298" s="4"/>
    </row>
    <row r="299" spans="1:31" s="16" customFormat="1">
      <c r="A299" s="10" t="s">
        <v>58</v>
      </c>
      <c r="B299" s="10"/>
      <c r="C299" t="s">
        <v>1919</v>
      </c>
      <c r="D299" s="43"/>
      <c r="E299" s="4" t="s">
        <v>49</v>
      </c>
      <c r="F299" s="5">
        <v>44418</v>
      </c>
      <c r="G299" s="5"/>
      <c r="H299" s="4" t="s">
        <v>2032</v>
      </c>
      <c r="I299" s="4"/>
      <c r="J299" s="4" t="s">
        <v>154</v>
      </c>
      <c r="K299" t="s">
        <v>45</v>
      </c>
      <c r="L299" s="4"/>
      <c r="M299" s="4"/>
      <c r="N299" s="4" t="s">
        <v>224</v>
      </c>
      <c r="O299" s="4"/>
      <c r="P299" s="4"/>
      <c r="Q299" s="5">
        <v>44420</v>
      </c>
      <c r="R299" s="37">
        <v>38.54</v>
      </c>
      <c r="S299" s="37">
        <v>37.04</v>
      </c>
      <c r="T299" s="6"/>
      <c r="U299" s="6"/>
      <c r="V299" s="10"/>
      <c r="W299" s="4"/>
      <c r="X299" s="37"/>
      <c r="Y299" s="4"/>
      <c r="Z299" s="4"/>
      <c r="AA299" s="4" t="s">
        <v>167</v>
      </c>
      <c r="AB299" s="4"/>
    </row>
    <row r="300" spans="1:31" s="16" customFormat="1">
      <c r="A300" s="36" t="s">
        <v>2034</v>
      </c>
      <c r="B300" s="36" t="s">
        <v>2031</v>
      </c>
      <c r="C300" t="s">
        <v>1919</v>
      </c>
      <c r="D300" s="43"/>
      <c r="E300" s="4" t="s">
        <v>49</v>
      </c>
      <c r="F300" s="5">
        <v>44418</v>
      </c>
      <c r="G300" s="5"/>
      <c r="H300" s="4" t="s">
        <v>2032</v>
      </c>
      <c r="I300" s="4"/>
      <c r="J300" s="4" t="s">
        <v>154</v>
      </c>
      <c r="K300" t="s">
        <v>45</v>
      </c>
      <c r="L300" s="4"/>
      <c r="M300" s="4"/>
      <c r="N300" s="4" t="s">
        <v>224</v>
      </c>
      <c r="O300" s="4"/>
      <c r="P300" s="4"/>
      <c r="Q300" s="5">
        <v>44420</v>
      </c>
      <c r="R300" s="64">
        <v>29.82</v>
      </c>
      <c r="S300" s="64">
        <v>29.69</v>
      </c>
      <c r="T300" s="6"/>
      <c r="U300" s="6"/>
      <c r="V300" s="10"/>
      <c r="W300" s="4"/>
      <c r="X300" s="37"/>
      <c r="Y300" s="4"/>
      <c r="Z300" s="4"/>
      <c r="AA300" s="4" t="s">
        <v>167</v>
      </c>
      <c r="AB300" s="4"/>
    </row>
    <row r="301" spans="1:31" s="16" customFormat="1">
      <c r="A301" s="36" t="s">
        <v>2034</v>
      </c>
      <c r="B301" s="36" t="s">
        <v>2031</v>
      </c>
      <c r="C301" t="s">
        <v>1919</v>
      </c>
      <c r="D301" s="43"/>
      <c r="E301" s="4" t="s">
        <v>49</v>
      </c>
      <c r="F301" s="5">
        <v>44418</v>
      </c>
      <c r="G301" s="5"/>
      <c r="H301" s="4" t="s">
        <v>2032</v>
      </c>
      <c r="I301" s="4"/>
      <c r="J301" s="4" t="s">
        <v>154</v>
      </c>
      <c r="K301" t="s">
        <v>45</v>
      </c>
      <c r="L301" s="4"/>
      <c r="M301" s="4"/>
      <c r="N301" s="4" t="s">
        <v>224</v>
      </c>
      <c r="O301" s="4"/>
      <c r="P301" s="4"/>
      <c r="Q301" s="5">
        <v>44420</v>
      </c>
      <c r="R301" s="64">
        <v>30.8</v>
      </c>
      <c r="S301" s="64">
        <v>30.25</v>
      </c>
      <c r="T301" s="6"/>
      <c r="U301" s="6"/>
      <c r="V301" s="10"/>
      <c r="W301" s="4"/>
      <c r="X301" s="37"/>
      <c r="Y301" s="4"/>
      <c r="Z301" s="4"/>
      <c r="AA301" s="4" t="s">
        <v>167</v>
      </c>
      <c r="AB301" s="4"/>
    </row>
    <row r="302" spans="1:31" s="16" customFormat="1">
      <c r="A302" s="10" t="s">
        <v>116</v>
      </c>
      <c r="B302" s="10"/>
      <c r="C302" t="s">
        <v>1919</v>
      </c>
      <c r="D302" s="43"/>
      <c r="E302" s="4" t="s">
        <v>49</v>
      </c>
      <c r="F302" s="5">
        <v>44418</v>
      </c>
      <c r="G302" s="5"/>
      <c r="H302" s="4" t="s">
        <v>2032</v>
      </c>
      <c r="I302" s="4"/>
      <c r="J302" s="4" t="s">
        <v>154</v>
      </c>
      <c r="K302" t="s">
        <v>45</v>
      </c>
      <c r="L302" s="4"/>
      <c r="M302" s="4"/>
      <c r="N302" s="4" t="s">
        <v>224</v>
      </c>
      <c r="O302" s="4"/>
      <c r="P302" s="4"/>
      <c r="Q302" s="5">
        <v>44420</v>
      </c>
      <c r="R302" s="6" t="s">
        <v>47</v>
      </c>
      <c r="S302" s="6" t="s">
        <v>47</v>
      </c>
      <c r="T302" s="6"/>
      <c r="U302" s="6"/>
      <c r="V302" s="10"/>
      <c r="W302" s="64"/>
      <c r="X302" s="37"/>
      <c r="Y302" s="4"/>
      <c r="Z302" s="4"/>
      <c r="AA302" s="4" t="s">
        <v>167</v>
      </c>
      <c r="AB302" s="4"/>
    </row>
    <row r="303" spans="1:31" s="16" customFormat="1">
      <c r="A303" s="10" t="s">
        <v>115</v>
      </c>
      <c r="B303" s="10"/>
      <c r="C303" t="s">
        <v>1919</v>
      </c>
      <c r="D303" s="43"/>
      <c r="E303" s="4" t="s">
        <v>49</v>
      </c>
      <c r="F303" s="5">
        <v>44418</v>
      </c>
      <c r="G303" s="5"/>
      <c r="H303" s="4" t="s">
        <v>2032</v>
      </c>
      <c r="I303" s="4"/>
      <c r="J303" s="4" t="s">
        <v>154</v>
      </c>
      <c r="K303" t="s">
        <v>45</v>
      </c>
      <c r="L303" s="4"/>
      <c r="M303" s="4"/>
      <c r="N303" s="4" t="s">
        <v>224</v>
      </c>
      <c r="O303" s="4"/>
      <c r="P303" s="4"/>
      <c r="Q303" s="5">
        <v>44420</v>
      </c>
      <c r="R303" s="64">
        <v>29.85</v>
      </c>
      <c r="S303" s="64">
        <v>29.65</v>
      </c>
      <c r="T303" s="6"/>
      <c r="U303" s="6"/>
      <c r="V303" s="10"/>
      <c r="W303" s="64"/>
      <c r="X303" s="37"/>
      <c r="Y303" s="4"/>
      <c r="Z303" s="4"/>
      <c r="AA303" s="4" t="s">
        <v>167</v>
      </c>
      <c r="AB303" s="4"/>
    </row>
    <row r="304" spans="1:31" s="16" customFormat="1">
      <c r="A304" s="10" t="s">
        <v>115</v>
      </c>
      <c r="B304" s="10"/>
      <c r="C304" t="s">
        <v>1919</v>
      </c>
      <c r="D304" s="43"/>
      <c r="E304" s="4" t="s">
        <v>49</v>
      </c>
      <c r="F304" s="5">
        <v>44418</v>
      </c>
      <c r="G304" s="5"/>
      <c r="H304" s="4" t="s">
        <v>2032</v>
      </c>
      <c r="I304" s="4"/>
      <c r="J304" s="4" t="s">
        <v>154</v>
      </c>
      <c r="K304" t="s">
        <v>45</v>
      </c>
      <c r="L304" s="4"/>
      <c r="M304" s="4"/>
      <c r="N304" s="4" t="s">
        <v>224</v>
      </c>
      <c r="O304" s="4"/>
      <c r="P304" s="4"/>
      <c r="Q304" s="5">
        <v>44420</v>
      </c>
      <c r="R304" s="64">
        <v>31.6</v>
      </c>
      <c r="S304" s="64">
        <v>31.91</v>
      </c>
      <c r="T304" s="6"/>
      <c r="U304" s="6"/>
      <c r="V304" s="10"/>
      <c r="W304" s="4"/>
      <c r="X304" s="37"/>
      <c r="Y304" s="4"/>
      <c r="Z304" s="4"/>
      <c r="AA304" s="4" t="s">
        <v>167</v>
      </c>
      <c r="AB304" s="4"/>
    </row>
    <row r="305" spans="1:28" s="16" customFormat="1">
      <c r="A305" s="10" t="s">
        <v>117</v>
      </c>
      <c r="B305" s="10"/>
      <c r="C305" t="s">
        <v>1919</v>
      </c>
      <c r="D305" s="43"/>
      <c r="E305" s="4" t="s">
        <v>49</v>
      </c>
      <c r="F305" s="5">
        <v>44418</v>
      </c>
      <c r="G305" s="5"/>
      <c r="H305" s="4" t="s">
        <v>2032</v>
      </c>
      <c r="I305" s="4"/>
      <c r="J305" s="4" t="s">
        <v>154</v>
      </c>
      <c r="K305" t="s">
        <v>45</v>
      </c>
      <c r="L305" s="4"/>
      <c r="M305" s="4"/>
      <c r="N305" s="4" t="s">
        <v>224</v>
      </c>
      <c r="O305" s="4"/>
      <c r="P305" s="4"/>
      <c r="Q305" s="5">
        <v>44420</v>
      </c>
      <c r="R305" s="6" t="s">
        <v>47</v>
      </c>
      <c r="S305" s="6" t="s">
        <v>47</v>
      </c>
      <c r="T305" s="6"/>
      <c r="U305" s="6"/>
      <c r="V305" s="10"/>
      <c r="W305" s="4"/>
      <c r="X305" s="37"/>
      <c r="Y305" s="4"/>
      <c r="Z305" s="4"/>
      <c r="AA305" s="4" t="s">
        <v>167</v>
      </c>
      <c r="AB305" s="4"/>
    </row>
    <row r="306" spans="1:28" s="16" customFormat="1">
      <c r="A306" s="10" t="s">
        <v>113</v>
      </c>
      <c r="B306" s="10" t="s">
        <v>114</v>
      </c>
      <c r="C306" t="s">
        <v>1919</v>
      </c>
      <c r="D306" s="43"/>
      <c r="E306" s="4" t="s">
        <v>49</v>
      </c>
      <c r="F306" s="5">
        <v>44418</v>
      </c>
      <c r="G306" s="5"/>
      <c r="H306" s="4" t="s">
        <v>2032</v>
      </c>
      <c r="I306" s="4"/>
      <c r="J306" s="4" t="s">
        <v>154</v>
      </c>
      <c r="K306" t="s">
        <v>45</v>
      </c>
      <c r="L306" s="4"/>
      <c r="M306" s="4"/>
      <c r="N306" s="4" t="s">
        <v>224</v>
      </c>
      <c r="O306" s="4"/>
      <c r="P306" s="4"/>
      <c r="Q306" s="5">
        <v>44420</v>
      </c>
      <c r="R306" s="6">
        <v>40.35</v>
      </c>
      <c r="S306" s="6" t="s">
        <v>47</v>
      </c>
      <c r="T306" s="6"/>
      <c r="U306" s="6"/>
      <c r="V306" s="10"/>
      <c r="W306" s="4"/>
      <c r="X306" s="37"/>
      <c r="Y306" s="4"/>
      <c r="Z306" s="4"/>
      <c r="AA306" s="4" t="s">
        <v>167</v>
      </c>
      <c r="AB306" s="4"/>
    </row>
    <row r="307" spans="1:28" s="16" customFormat="1">
      <c r="A307" s="10" t="s">
        <v>2035</v>
      </c>
      <c r="B307" s="10"/>
      <c r="C307"/>
      <c r="D307" s="43"/>
      <c r="E307" s="4"/>
      <c r="F307" s="5"/>
      <c r="G307" s="5"/>
      <c r="H307" s="4" t="s">
        <v>1990</v>
      </c>
      <c r="I307" s="4"/>
      <c r="J307" s="4"/>
      <c r="K307"/>
      <c r="L307" s="4"/>
      <c r="M307" s="4"/>
      <c r="N307" s="4" t="s">
        <v>1961</v>
      </c>
      <c r="O307" s="4"/>
      <c r="P307" s="4"/>
      <c r="Q307" s="5">
        <v>44785</v>
      </c>
      <c r="R307" s="37" t="s">
        <v>47</v>
      </c>
      <c r="S307" s="37" t="s">
        <v>47</v>
      </c>
      <c r="T307" s="37" t="s">
        <v>47</v>
      </c>
      <c r="U307" s="37" t="s">
        <v>47</v>
      </c>
      <c r="V307" s="10"/>
      <c r="W307" s="4"/>
      <c r="X307" s="37"/>
      <c r="Y307" s="4"/>
      <c r="Z307" s="4"/>
      <c r="AA307" s="38" t="s">
        <v>1790</v>
      </c>
      <c r="AB307" s="4"/>
    </row>
    <row r="308" spans="1:28" s="16" customFormat="1">
      <c r="A308" s="10" t="s">
        <v>2035</v>
      </c>
      <c r="B308" s="10"/>
      <c r="C308"/>
      <c r="D308" s="43"/>
      <c r="E308" s="4"/>
      <c r="F308" s="5"/>
      <c r="G308" s="5"/>
      <c r="H308" s="4" t="s">
        <v>1990</v>
      </c>
      <c r="I308" s="4"/>
      <c r="J308" s="4"/>
      <c r="K308"/>
      <c r="L308" s="4"/>
      <c r="M308" s="4"/>
      <c r="N308" s="4" t="s">
        <v>1085</v>
      </c>
      <c r="O308" s="4"/>
      <c r="P308" s="4"/>
      <c r="Q308" s="5">
        <v>44785</v>
      </c>
      <c r="R308" s="37" t="s">
        <v>47</v>
      </c>
      <c r="S308" s="37" t="s">
        <v>47</v>
      </c>
      <c r="T308" s="37" t="s">
        <v>47</v>
      </c>
      <c r="U308" s="37" t="s">
        <v>47</v>
      </c>
      <c r="V308" s="10"/>
      <c r="W308" s="4"/>
      <c r="X308" s="37"/>
      <c r="Y308" s="4"/>
      <c r="Z308" s="4"/>
      <c r="AA308" s="38" t="s">
        <v>1790</v>
      </c>
      <c r="AB308" s="4"/>
    </row>
    <row r="309" spans="1:28" s="16" customFormat="1">
      <c r="A309" s="10" t="s">
        <v>2036</v>
      </c>
      <c r="C309"/>
      <c r="D309" s="43"/>
      <c r="E309" s="4"/>
      <c r="F309" s="5"/>
      <c r="G309" s="5"/>
      <c r="H309" s="4" t="s">
        <v>1990</v>
      </c>
      <c r="I309" s="4"/>
      <c r="J309" s="4"/>
      <c r="K309"/>
      <c r="L309" s="4"/>
      <c r="M309" s="4"/>
      <c r="N309" s="4" t="s">
        <v>1961</v>
      </c>
      <c r="O309" s="4"/>
      <c r="P309" s="4"/>
      <c r="Q309" s="5">
        <v>44785</v>
      </c>
      <c r="R309" s="37" t="s">
        <v>47</v>
      </c>
      <c r="S309" s="37">
        <v>38.44</v>
      </c>
      <c r="T309" s="37">
        <v>26.45</v>
      </c>
      <c r="U309" s="37">
        <v>26.4</v>
      </c>
      <c r="V309" s="10"/>
      <c r="W309" s="4"/>
      <c r="X309" s="37"/>
      <c r="Y309" s="4"/>
      <c r="Z309" s="4"/>
      <c r="AA309" s="38" t="s">
        <v>1790</v>
      </c>
      <c r="AB309" s="4"/>
    </row>
    <row r="310" spans="1:28" s="16" customFormat="1">
      <c r="A310" s="10" t="s">
        <v>2036</v>
      </c>
      <c r="C310"/>
      <c r="D310" s="43"/>
      <c r="E310" s="4"/>
      <c r="F310" s="5"/>
      <c r="G310" s="5"/>
      <c r="H310" s="4" t="s">
        <v>1990</v>
      </c>
      <c r="I310" s="4"/>
      <c r="J310" s="4"/>
      <c r="K310"/>
      <c r="L310" s="4"/>
      <c r="M310" s="4"/>
      <c r="N310" s="4" t="s">
        <v>1085</v>
      </c>
      <c r="O310" s="4"/>
      <c r="P310" s="4"/>
      <c r="Q310" s="5">
        <v>44785</v>
      </c>
      <c r="R310" s="37">
        <v>38.340000000000003</v>
      </c>
      <c r="S310" s="37" t="s">
        <v>47</v>
      </c>
      <c r="T310" s="37">
        <v>25.78</v>
      </c>
      <c r="U310" s="37">
        <v>26.2</v>
      </c>
      <c r="V310" s="10"/>
      <c r="W310" s="4"/>
      <c r="X310" s="37"/>
      <c r="Y310" s="4"/>
      <c r="Z310" s="4"/>
      <c r="AA310" s="38" t="s">
        <v>1790</v>
      </c>
      <c r="AB310" s="4"/>
    </row>
    <row r="311" spans="1:28" s="16" customFormat="1">
      <c r="A311" s="10" t="s">
        <v>2037</v>
      </c>
      <c r="C311"/>
      <c r="D311" s="43"/>
      <c r="E311" s="4"/>
      <c r="F311" s="5"/>
      <c r="G311" s="5"/>
      <c r="H311" s="4" t="s">
        <v>1990</v>
      </c>
      <c r="I311" s="4"/>
      <c r="J311" s="4"/>
      <c r="K311"/>
      <c r="L311" s="4"/>
      <c r="M311" s="4"/>
      <c r="N311" s="4" t="s">
        <v>1961</v>
      </c>
      <c r="O311" s="4"/>
      <c r="P311" s="4"/>
      <c r="Q311" s="5">
        <v>44785</v>
      </c>
      <c r="R311" s="37">
        <v>35.53</v>
      </c>
      <c r="S311" s="37">
        <v>35.130000000000003</v>
      </c>
      <c r="T311" s="37">
        <v>25.34</v>
      </c>
      <c r="U311" s="37">
        <v>25.16</v>
      </c>
      <c r="V311" s="10"/>
      <c r="W311" s="4"/>
      <c r="X311" s="37"/>
      <c r="Y311" s="4"/>
      <c r="Z311" s="4"/>
      <c r="AA311" s="38" t="s">
        <v>1790</v>
      </c>
      <c r="AB311" s="4"/>
    </row>
    <row r="312" spans="1:28" s="16" customFormat="1">
      <c r="A312" s="10" t="s">
        <v>2037</v>
      </c>
      <c r="C312"/>
      <c r="D312" s="43"/>
      <c r="E312" s="4"/>
      <c r="F312" s="5"/>
      <c r="G312" s="5"/>
      <c r="H312" s="4" t="s">
        <v>1990</v>
      </c>
      <c r="I312" s="4"/>
      <c r="J312" s="4"/>
      <c r="K312"/>
      <c r="L312" s="4"/>
      <c r="M312" s="4"/>
      <c r="N312" s="4" t="s">
        <v>1085</v>
      </c>
      <c r="O312" s="4"/>
      <c r="P312" s="4"/>
      <c r="Q312" s="5">
        <v>44785</v>
      </c>
      <c r="R312" s="37">
        <v>34.49</v>
      </c>
      <c r="S312" s="37">
        <v>34.33</v>
      </c>
      <c r="T312" s="37">
        <v>24.76</v>
      </c>
      <c r="U312" s="37">
        <v>24.57</v>
      </c>
      <c r="V312" s="10"/>
      <c r="W312" s="4"/>
      <c r="X312" s="37"/>
      <c r="Y312" s="4"/>
      <c r="Z312" s="4"/>
      <c r="AA312" s="38" t="s">
        <v>1790</v>
      </c>
      <c r="AB312" s="4"/>
    </row>
    <row r="313" spans="1:28" s="16" customFormat="1">
      <c r="A313" s="10" t="s">
        <v>2038</v>
      </c>
      <c r="C313"/>
      <c r="D313" s="43"/>
      <c r="E313" s="4"/>
      <c r="F313" s="5"/>
      <c r="G313" s="5"/>
      <c r="H313" s="4" t="s">
        <v>1990</v>
      </c>
      <c r="I313" s="4"/>
      <c r="J313" s="4"/>
      <c r="K313"/>
      <c r="L313" s="4"/>
      <c r="M313" s="4"/>
      <c r="N313" s="4" t="s">
        <v>1961</v>
      </c>
      <c r="O313" s="4"/>
      <c r="P313" s="4"/>
      <c r="Q313" s="5">
        <v>44785</v>
      </c>
      <c r="R313" s="37">
        <v>32.99</v>
      </c>
      <c r="S313" s="37">
        <v>33.020000000000003</v>
      </c>
      <c r="T313" s="37">
        <v>26.19</v>
      </c>
      <c r="U313" s="37">
        <v>25.88</v>
      </c>
      <c r="V313" s="10"/>
      <c r="W313" s="4"/>
      <c r="X313" s="37"/>
      <c r="Y313" s="4"/>
      <c r="Z313" s="4"/>
      <c r="AA313" s="38" t="s">
        <v>1790</v>
      </c>
      <c r="AB313" s="4"/>
    </row>
    <row r="314" spans="1:28" s="16" customFormat="1">
      <c r="A314" s="10" t="s">
        <v>2038</v>
      </c>
      <c r="C314"/>
      <c r="D314" s="43"/>
      <c r="E314" s="4"/>
      <c r="F314" s="5"/>
      <c r="G314" s="5"/>
      <c r="H314" s="4" t="s">
        <v>1990</v>
      </c>
      <c r="I314" s="4"/>
      <c r="J314" s="4"/>
      <c r="K314"/>
      <c r="L314" s="4"/>
      <c r="M314" s="4"/>
      <c r="N314" s="4" t="s">
        <v>1085</v>
      </c>
      <c r="O314" s="4"/>
      <c r="P314" s="4"/>
      <c r="Q314" s="5">
        <v>44785</v>
      </c>
      <c r="R314" s="37">
        <v>34.69</v>
      </c>
      <c r="S314" s="37">
        <v>33.72</v>
      </c>
      <c r="T314" s="37">
        <v>26.08</v>
      </c>
      <c r="U314" s="37">
        <v>25.43</v>
      </c>
      <c r="V314" s="10"/>
      <c r="W314" s="4"/>
      <c r="X314" s="37"/>
      <c r="Y314" s="4"/>
      <c r="Z314" s="4"/>
      <c r="AA314" s="38" t="s">
        <v>1790</v>
      </c>
      <c r="AB314" s="4"/>
    </row>
    <row r="315" spans="1:28" s="16" customFormat="1">
      <c r="A315" s="10" t="s">
        <v>2039</v>
      </c>
      <c r="D315" s="43"/>
      <c r="E315" s="4"/>
      <c r="F315" s="5"/>
      <c r="G315" s="5"/>
      <c r="H315" s="4" t="s">
        <v>1990</v>
      </c>
      <c r="I315" s="4"/>
      <c r="J315" s="4"/>
      <c r="K315"/>
      <c r="L315" s="4"/>
      <c r="M315" s="4"/>
      <c r="N315" s="4" t="s">
        <v>1961</v>
      </c>
      <c r="O315" s="4"/>
      <c r="P315" s="4"/>
      <c r="Q315" s="5">
        <v>44785</v>
      </c>
      <c r="R315" s="37" t="s">
        <v>47</v>
      </c>
      <c r="S315" s="37" t="s">
        <v>47</v>
      </c>
      <c r="T315" s="37">
        <v>28.04</v>
      </c>
      <c r="U315" s="37">
        <v>27.77</v>
      </c>
      <c r="V315" s="10"/>
      <c r="W315" s="4"/>
      <c r="X315" s="37"/>
      <c r="Y315" s="4"/>
      <c r="Z315" s="4"/>
      <c r="AA315" s="38" t="s">
        <v>1790</v>
      </c>
      <c r="AB315" s="4"/>
    </row>
    <row r="316" spans="1:28" s="16" customFormat="1">
      <c r="A316" s="10" t="s">
        <v>2039</v>
      </c>
      <c r="B316" s="10"/>
      <c r="C316"/>
      <c r="D316" s="43"/>
      <c r="E316" s="4"/>
      <c r="F316" s="5"/>
      <c r="G316" s="5"/>
      <c r="H316" s="4" t="s">
        <v>1990</v>
      </c>
      <c r="I316" s="4"/>
      <c r="J316" s="4"/>
      <c r="K316"/>
      <c r="L316" s="4"/>
      <c r="M316" s="4"/>
      <c r="N316" s="4" t="s">
        <v>1085</v>
      </c>
      <c r="O316" s="4"/>
      <c r="P316" s="4"/>
      <c r="Q316" s="5">
        <v>44785</v>
      </c>
      <c r="R316" s="37" t="s">
        <v>47</v>
      </c>
      <c r="S316" s="37" t="s">
        <v>47</v>
      </c>
      <c r="T316" s="37">
        <v>26.26</v>
      </c>
      <c r="U316" s="37">
        <v>26.15</v>
      </c>
      <c r="V316" s="10"/>
      <c r="W316" s="4"/>
      <c r="X316" s="37"/>
      <c r="Y316" s="4"/>
      <c r="Z316" s="4"/>
      <c r="AA316" s="38" t="s">
        <v>1790</v>
      </c>
      <c r="AB316" s="4"/>
    </row>
    <row r="317" spans="1:28" s="16" customFormat="1">
      <c r="A317" s="10" t="s">
        <v>2040</v>
      </c>
      <c r="B317" s="10"/>
      <c r="C317"/>
      <c r="D317" s="43"/>
      <c r="E317" s="4"/>
      <c r="F317" s="5"/>
      <c r="G317" s="5"/>
      <c r="H317" s="4" t="s">
        <v>1990</v>
      </c>
      <c r="I317" s="4"/>
      <c r="J317" s="4"/>
      <c r="K317"/>
      <c r="L317" s="4"/>
      <c r="M317" s="4"/>
      <c r="N317" s="4" t="s">
        <v>1961</v>
      </c>
      <c r="O317" s="4"/>
      <c r="P317" s="4"/>
      <c r="Q317" s="5">
        <v>44785</v>
      </c>
      <c r="R317" s="37">
        <v>36.979999999999997</v>
      </c>
      <c r="S317" s="37">
        <v>35.79</v>
      </c>
      <c r="T317" s="37">
        <v>27.35</v>
      </c>
      <c r="U317" s="37">
        <v>27.45</v>
      </c>
      <c r="V317" s="10"/>
      <c r="W317" s="4"/>
      <c r="X317" s="37"/>
      <c r="Y317" s="4"/>
      <c r="Z317" s="4"/>
      <c r="AA317" s="38" t="s">
        <v>1790</v>
      </c>
      <c r="AB317" s="4"/>
    </row>
    <row r="318" spans="1:28" s="16" customFormat="1">
      <c r="A318" s="10" t="s">
        <v>2040</v>
      </c>
      <c r="B318" s="10"/>
      <c r="C318"/>
      <c r="D318" s="43"/>
      <c r="E318" s="4"/>
      <c r="F318" s="5"/>
      <c r="G318" s="5"/>
      <c r="H318" s="4" t="s">
        <v>1990</v>
      </c>
      <c r="I318" s="4"/>
      <c r="J318" s="4"/>
      <c r="K318"/>
      <c r="L318" s="4"/>
      <c r="M318" s="4"/>
      <c r="N318" s="4" t="s">
        <v>1085</v>
      </c>
      <c r="O318" s="4"/>
      <c r="P318" s="4"/>
      <c r="Q318" s="5">
        <v>44785</v>
      </c>
      <c r="R318" s="37">
        <v>34.770000000000003</v>
      </c>
      <c r="S318" s="37">
        <v>35.32</v>
      </c>
      <c r="T318" s="37">
        <v>27.05</v>
      </c>
      <c r="U318" s="37">
        <v>26.25</v>
      </c>
      <c r="V318" s="10"/>
      <c r="W318" s="4"/>
      <c r="X318" s="37"/>
      <c r="Y318" s="4"/>
      <c r="Z318" s="4"/>
      <c r="AA318" s="38" t="s">
        <v>1790</v>
      </c>
      <c r="AB318" s="4"/>
    </row>
    <row r="319" spans="1:28" s="16" customFormat="1">
      <c r="A319" s="10" t="s">
        <v>2041</v>
      </c>
      <c r="B319" s="10"/>
      <c r="C319"/>
      <c r="D319" s="43"/>
      <c r="E319" s="4"/>
      <c r="F319" s="5"/>
      <c r="G319" s="5"/>
      <c r="H319" s="4" t="s">
        <v>1990</v>
      </c>
      <c r="I319" s="4"/>
      <c r="J319" s="4"/>
      <c r="K319"/>
      <c r="L319" s="4"/>
      <c r="M319" s="4"/>
      <c r="N319" s="4" t="s">
        <v>1961</v>
      </c>
      <c r="O319" s="4"/>
      <c r="P319" s="4"/>
      <c r="Q319" s="5">
        <v>44785</v>
      </c>
      <c r="R319" s="37">
        <v>36.450000000000003</v>
      </c>
      <c r="S319" s="37">
        <v>35.770000000000003</v>
      </c>
      <c r="T319" s="37">
        <v>25.4</v>
      </c>
      <c r="U319" s="37">
        <v>25.11</v>
      </c>
      <c r="V319" s="10"/>
      <c r="W319" s="4"/>
      <c r="X319" s="37"/>
      <c r="Y319" s="4"/>
      <c r="Z319" s="4"/>
      <c r="AA319" s="38" t="s">
        <v>1790</v>
      </c>
      <c r="AB319" s="4"/>
    </row>
    <row r="320" spans="1:28" s="16" customFormat="1">
      <c r="A320" s="10" t="s">
        <v>2041</v>
      </c>
      <c r="B320" s="10"/>
      <c r="C320"/>
      <c r="D320" s="43"/>
      <c r="E320" s="4"/>
      <c r="F320" s="5"/>
      <c r="G320" s="5"/>
      <c r="H320" s="4" t="s">
        <v>1990</v>
      </c>
      <c r="I320" s="4"/>
      <c r="J320" s="4"/>
      <c r="K320"/>
      <c r="L320" s="4"/>
      <c r="M320" s="4"/>
      <c r="N320" s="4" t="s">
        <v>1085</v>
      </c>
      <c r="O320" s="4"/>
      <c r="P320" s="4"/>
      <c r="Q320" s="5">
        <v>44785</v>
      </c>
      <c r="R320" s="37">
        <v>35.700000000000003</v>
      </c>
      <c r="S320" s="37">
        <v>36.450000000000003</v>
      </c>
      <c r="T320" s="37">
        <v>25.91</v>
      </c>
      <c r="U320" s="37">
        <v>26.53</v>
      </c>
      <c r="V320" s="10"/>
      <c r="W320" s="4"/>
      <c r="X320" s="37"/>
      <c r="Y320" s="4"/>
      <c r="Z320" s="4"/>
      <c r="AA320" s="38" t="s">
        <v>1790</v>
      </c>
      <c r="AB320" s="4"/>
    </row>
    <row r="321" spans="1:28" s="16" customFormat="1">
      <c r="A321" s="10" t="s">
        <v>2042</v>
      </c>
      <c r="B321" s="10"/>
      <c r="C321"/>
      <c r="D321" s="43"/>
      <c r="E321" s="4"/>
      <c r="F321" s="5"/>
      <c r="G321" s="5"/>
      <c r="H321" s="4" t="s">
        <v>1990</v>
      </c>
      <c r="I321" s="4"/>
      <c r="J321" s="4"/>
      <c r="K321"/>
      <c r="L321" s="4"/>
      <c r="M321" s="4"/>
      <c r="N321" s="4" t="s">
        <v>1961</v>
      </c>
      <c r="O321" s="4"/>
      <c r="P321" s="4"/>
      <c r="Q321" s="5">
        <v>44785</v>
      </c>
      <c r="R321" s="37">
        <v>34.04</v>
      </c>
      <c r="S321" s="37">
        <v>33.659999999999997</v>
      </c>
      <c r="T321" s="37">
        <v>24.52</v>
      </c>
      <c r="U321" s="37">
        <v>24.18</v>
      </c>
      <c r="V321" s="10"/>
      <c r="W321" s="4"/>
      <c r="X321" s="37"/>
      <c r="Y321" s="4"/>
      <c r="Z321" s="4"/>
      <c r="AA321" s="38" t="s">
        <v>1790</v>
      </c>
      <c r="AB321" s="4"/>
    </row>
    <row r="322" spans="1:28" s="16" customFormat="1">
      <c r="A322" s="10" t="s">
        <v>2042</v>
      </c>
      <c r="B322" s="10"/>
      <c r="C322"/>
      <c r="D322" s="43"/>
      <c r="E322" s="4"/>
      <c r="F322" s="5"/>
      <c r="G322" s="5"/>
      <c r="H322" s="4" t="s">
        <v>1990</v>
      </c>
      <c r="I322" s="4"/>
      <c r="J322" s="4"/>
      <c r="K322"/>
      <c r="L322" s="4"/>
      <c r="M322" s="4"/>
      <c r="N322" s="4" t="s">
        <v>1085</v>
      </c>
      <c r="O322" s="4"/>
      <c r="P322" s="4"/>
      <c r="Q322" s="5">
        <v>44785</v>
      </c>
      <c r="R322" s="37">
        <v>33.090000000000003</v>
      </c>
      <c r="S322" s="37">
        <v>32.53</v>
      </c>
      <c r="T322" s="37">
        <v>24.63</v>
      </c>
      <c r="U322" s="37">
        <v>24.62</v>
      </c>
      <c r="V322" s="10"/>
      <c r="W322" s="4"/>
      <c r="X322" s="37"/>
      <c r="Y322" s="4"/>
      <c r="Z322" s="4"/>
      <c r="AA322" s="38" t="s">
        <v>1790</v>
      </c>
      <c r="AB322" s="4"/>
    </row>
    <row r="323" spans="1:28" s="16" customFormat="1">
      <c r="A323" s="10" t="s">
        <v>2035</v>
      </c>
      <c r="B323" s="10"/>
      <c r="C323"/>
      <c r="D323" s="43"/>
      <c r="E323" s="4"/>
      <c r="F323" s="5"/>
      <c r="G323" s="5"/>
      <c r="H323" s="4" t="s">
        <v>2043</v>
      </c>
      <c r="I323" s="4" t="s">
        <v>2044</v>
      </c>
      <c r="J323" s="4"/>
      <c r="K323"/>
      <c r="L323" s="4"/>
      <c r="M323" s="4"/>
      <c r="N323" s="4"/>
      <c r="O323" s="4"/>
      <c r="P323" s="4"/>
      <c r="Q323" s="5">
        <v>44785</v>
      </c>
      <c r="R323" s="38" t="s">
        <v>47</v>
      </c>
      <c r="S323" s="38" t="s">
        <v>47</v>
      </c>
      <c r="T323" s="38" t="s">
        <v>47</v>
      </c>
      <c r="U323" s="38" t="s">
        <v>47</v>
      </c>
      <c r="V323" s="10"/>
      <c r="W323" s="4"/>
      <c r="X323" s="37"/>
      <c r="Y323" s="4"/>
      <c r="Z323" s="4"/>
      <c r="AA323" s="4" t="s">
        <v>1789</v>
      </c>
      <c r="AB323" s="4"/>
    </row>
    <row r="324" spans="1:28" s="16" customFormat="1">
      <c r="A324" s="10" t="s">
        <v>2035</v>
      </c>
      <c r="B324" s="10"/>
      <c r="C324"/>
      <c r="D324" s="43"/>
      <c r="E324" s="4"/>
      <c r="F324" s="5"/>
      <c r="G324" s="5"/>
      <c r="H324" s="4" t="s">
        <v>2043</v>
      </c>
      <c r="I324" s="4" t="s">
        <v>2045</v>
      </c>
      <c r="J324" s="4"/>
      <c r="K324"/>
      <c r="L324" s="4"/>
      <c r="M324" s="4"/>
      <c r="N324" s="4"/>
      <c r="O324" s="4"/>
      <c r="P324" s="4"/>
      <c r="Q324" s="5">
        <v>44785</v>
      </c>
      <c r="R324" s="38" t="s">
        <v>47</v>
      </c>
      <c r="S324" s="38" t="s">
        <v>47</v>
      </c>
      <c r="T324" s="38" t="s">
        <v>47</v>
      </c>
      <c r="U324" s="38" t="s">
        <v>47</v>
      </c>
      <c r="V324" s="10"/>
      <c r="W324" s="4"/>
      <c r="X324" s="37"/>
      <c r="Y324" s="4"/>
      <c r="Z324" s="4"/>
      <c r="AA324" s="4" t="s">
        <v>1789</v>
      </c>
      <c r="AB324" s="4"/>
    </row>
    <row r="325" spans="1:28" s="16" customFormat="1">
      <c r="A325" s="10" t="s">
        <v>2036</v>
      </c>
      <c r="B325" s="10"/>
      <c r="C325"/>
      <c r="D325" s="43"/>
      <c r="E325" s="4"/>
      <c r="F325" s="5"/>
      <c r="G325" s="5"/>
      <c r="H325" s="4" t="s">
        <v>2043</v>
      </c>
      <c r="I325" s="4" t="s">
        <v>2044</v>
      </c>
      <c r="J325" s="4"/>
      <c r="K325"/>
      <c r="L325" s="4"/>
      <c r="M325" s="4"/>
      <c r="N325" s="4"/>
      <c r="O325" s="4"/>
      <c r="P325" s="4"/>
      <c r="Q325" s="5">
        <v>44785</v>
      </c>
      <c r="R325" s="10" t="s">
        <v>47</v>
      </c>
      <c r="S325" s="10" t="s">
        <v>47</v>
      </c>
      <c r="T325" s="10">
        <v>28.36</v>
      </c>
      <c r="U325" s="10">
        <v>27.81</v>
      </c>
      <c r="V325" s="10"/>
      <c r="W325" s="4"/>
      <c r="X325" s="37"/>
      <c r="Y325" s="4"/>
      <c r="Z325" s="4"/>
      <c r="AA325" s="4" t="s">
        <v>1789</v>
      </c>
      <c r="AB325" s="4"/>
    </row>
    <row r="326" spans="1:28" s="16" customFormat="1">
      <c r="A326" s="10" t="s">
        <v>2036</v>
      </c>
      <c r="B326" s="10"/>
      <c r="C326"/>
      <c r="D326" s="43"/>
      <c r="E326" s="4"/>
      <c r="F326" s="5"/>
      <c r="G326" s="5"/>
      <c r="H326" s="4" t="s">
        <v>2043</v>
      </c>
      <c r="I326" s="4" t="s">
        <v>2045</v>
      </c>
      <c r="J326" s="4"/>
      <c r="K326"/>
      <c r="L326" s="4"/>
      <c r="M326" s="4"/>
      <c r="N326" s="4"/>
      <c r="O326" s="4"/>
      <c r="P326" s="4"/>
      <c r="Q326" s="5">
        <v>44785</v>
      </c>
      <c r="R326" s="10">
        <v>38.97</v>
      </c>
      <c r="S326" s="10" t="s">
        <v>47</v>
      </c>
      <c r="T326" s="10">
        <v>25.88</v>
      </c>
      <c r="U326" s="10">
        <v>25.95</v>
      </c>
      <c r="V326" s="10"/>
      <c r="W326" s="4"/>
      <c r="X326" s="37"/>
      <c r="Y326" s="4"/>
      <c r="Z326" s="4"/>
      <c r="AA326" s="4" t="s">
        <v>1789</v>
      </c>
      <c r="AB326" s="4"/>
    </row>
    <row r="327" spans="1:28" s="16" customFormat="1">
      <c r="A327" s="10" t="s">
        <v>2037</v>
      </c>
      <c r="B327" s="10"/>
      <c r="C327"/>
      <c r="D327" s="43"/>
      <c r="E327" s="4"/>
      <c r="F327" s="5"/>
      <c r="G327" s="5"/>
      <c r="H327" s="4" t="s">
        <v>2043</v>
      </c>
      <c r="I327" s="4" t="s">
        <v>2044</v>
      </c>
      <c r="J327" s="4"/>
      <c r="K327"/>
      <c r="L327" s="4"/>
      <c r="M327" s="4"/>
      <c r="N327" s="4"/>
      <c r="O327" s="4"/>
      <c r="P327" s="4"/>
      <c r="Q327" s="5">
        <v>44785</v>
      </c>
      <c r="R327" s="10">
        <v>33.24</v>
      </c>
      <c r="S327" s="10">
        <v>33.06</v>
      </c>
      <c r="T327" s="10">
        <v>27.15</v>
      </c>
      <c r="U327" s="10">
        <v>27.12</v>
      </c>
      <c r="V327" s="10"/>
      <c r="W327" s="4"/>
      <c r="X327" s="37"/>
      <c r="Y327" s="4"/>
      <c r="Z327" s="4"/>
      <c r="AA327" s="4" t="s">
        <v>1789</v>
      </c>
      <c r="AB327" s="4"/>
    </row>
    <row r="328" spans="1:28" s="16" customFormat="1">
      <c r="A328" s="10" t="s">
        <v>2037</v>
      </c>
      <c r="B328" s="10"/>
      <c r="C328"/>
      <c r="D328" s="43"/>
      <c r="E328" s="4"/>
      <c r="F328" s="5"/>
      <c r="G328" s="5"/>
      <c r="H328" s="4" t="s">
        <v>2043</v>
      </c>
      <c r="I328" s="4" t="s">
        <v>2045</v>
      </c>
      <c r="J328" s="4"/>
      <c r="K328"/>
      <c r="L328" s="4"/>
      <c r="M328" s="4"/>
      <c r="N328" s="4"/>
      <c r="O328" s="4"/>
      <c r="P328" s="4"/>
      <c r="Q328" s="5">
        <v>44785</v>
      </c>
      <c r="R328" s="10">
        <v>32.92</v>
      </c>
      <c r="S328" s="10">
        <v>32.94</v>
      </c>
      <c r="T328" s="10">
        <v>25.32</v>
      </c>
      <c r="U328" s="10">
        <v>25.15</v>
      </c>
      <c r="V328" s="10"/>
      <c r="W328" s="4"/>
      <c r="X328" s="37"/>
      <c r="Y328" s="4"/>
      <c r="Z328" s="4"/>
      <c r="AA328" s="4" t="s">
        <v>1789</v>
      </c>
      <c r="AB328" s="4"/>
    </row>
    <row r="329" spans="1:28" s="16" customFormat="1">
      <c r="A329" s="10" t="s">
        <v>2046</v>
      </c>
      <c r="B329" s="10"/>
      <c r="C329"/>
      <c r="D329" s="43"/>
      <c r="E329" s="4"/>
      <c r="F329" s="5"/>
      <c r="G329" s="5"/>
      <c r="H329" s="4" t="s">
        <v>2043</v>
      </c>
      <c r="I329" s="4" t="s">
        <v>2047</v>
      </c>
      <c r="J329" s="4"/>
      <c r="K329"/>
      <c r="L329" s="4"/>
      <c r="M329" s="4"/>
      <c r="N329" s="4"/>
      <c r="O329" s="4"/>
      <c r="P329" s="4"/>
      <c r="Q329" s="5">
        <v>44785</v>
      </c>
      <c r="R329" s="10">
        <v>32.770000000000003</v>
      </c>
      <c r="S329" s="10">
        <v>32.9</v>
      </c>
      <c r="T329" s="10">
        <v>25.53</v>
      </c>
      <c r="U329" s="10">
        <v>25.62</v>
      </c>
      <c r="V329" s="10"/>
      <c r="W329" s="4"/>
      <c r="X329" s="37"/>
      <c r="Y329" s="4"/>
      <c r="Z329" s="4"/>
      <c r="AA329" s="4" t="s">
        <v>1789</v>
      </c>
      <c r="AB329" s="4"/>
    </row>
    <row r="330" spans="1:28" s="16" customFormat="1">
      <c r="A330" s="10" t="s">
        <v>2048</v>
      </c>
      <c r="B330" s="10"/>
      <c r="C330"/>
      <c r="D330" s="43"/>
      <c r="E330" s="4"/>
      <c r="F330" s="5"/>
      <c r="G330" s="5"/>
      <c r="H330" s="4" t="s">
        <v>2043</v>
      </c>
      <c r="I330" s="4" t="s">
        <v>2049</v>
      </c>
      <c r="J330" s="4"/>
      <c r="K330"/>
      <c r="L330" s="4"/>
      <c r="M330" s="4"/>
      <c r="N330" s="4"/>
      <c r="O330" s="4"/>
      <c r="P330" s="4"/>
      <c r="Q330" s="5">
        <v>44785</v>
      </c>
      <c r="R330" s="10">
        <v>32.25</v>
      </c>
      <c r="S330" s="10">
        <v>32.17</v>
      </c>
      <c r="T330" s="10">
        <v>25.72</v>
      </c>
      <c r="U330" s="10">
        <v>26</v>
      </c>
      <c r="V330" s="10"/>
      <c r="W330" s="4"/>
      <c r="X330" s="37"/>
      <c r="Y330" s="4"/>
      <c r="Z330" s="4"/>
      <c r="AA330" s="4" t="s">
        <v>1789</v>
      </c>
      <c r="AB330" s="4"/>
    </row>
    <row r="331" spans="1:28" s="16" customFormat="1">
      <c r="A331" s="10" t="s">
        <v>2050</v>
      </c>
      <c r="B331" s="10"/>
      <c r="C331"/>
      <c r="D331" s="43"/>
      <c r="E331" s="4"/>
      <c r="F331" s="5"/>
      <c r="G331" s="5"/>
      <c r="H331" s="4" t="s">
        <v>2043</v>
      </c>
      <c r="I331" s="4" t="s">
        <v>2051</v>
      </c>
      <c r="J331" s="4"/>
      <c r="K331"/>
      <c r="L331" s="4"/>
      <c r="M331" s="4"/>
      <c r="N331" s="4"/>
      <c r="O331" s="4"/>
      <c r="P331" s="4"/>
      <c r="Q331" s="5"/>
      <c r="R331" s="10">
        <v>30.27</v>
      </c>
      <c r="S331" s="10">
        <v>30.51</v>
      </c>
      <c r="T331" s="10">
        <v>28.56</v>
      </c>
      <c r="U331" s="10">
        <v>28.81</v>
      </c>
      <c r="V331" s="10" t="s">
        <v>2052</v>
      </c>
      <c r="W331" s="4"/>
      <c r="X331" s="37"/>
      <c r="Y331" s="4"/>
      <c r="Z331" s="4"/>
      <c r="AA331" s="4"/>
      <c r="AB331" s="4"/>
    </row>
    <row r="332" spans="1:28" s="16" customFormat="1">
      <c r="A332" s="10" t="s">
        <v>2053</v>
      </c>
      <c r="B332" s="10"/>
      <c r="C332"/>
      <c r="D332" s="43"/>
      <c r="E332" s="4"/>
      <c r="F332" s="5"/>
      <c r="G332" s="5"/>
      <c r="H332" s="4" t="s">
        <v>2043</v>
      </c>
      <c r="I332" s="4" t="s">
        <v>2054</v>
      </c>
      <c r="J332" s="4"/>
      <c r="K332"/>
      <c r="L332" s="4"/>
      <c r="M332" s="4"/>
      <c r="N332" s="4"/>
      <c r="O332" s="4"/>
      <c r="P332" s="4"/>
      <c r="Q332" s="5"/>
      <c r="R332" s="10">
        <v>30.13</v>
      </c>
      <c r="S332" s="10">
        <v>30.37</v>
      </c>
      <c r="T332" s="10">
        <v>28.69</v>
      </c>
      <c r="U332" s="10">
        <v>28.67</v>
      </c>
      <c r="V332" s="10"/>
      <c r="W332" s="4"/>
      <c r="X332" s="37"/>
      <c r="Y332" s="4"/>
      <c r="Z332" s="4"/>
      <c r="AA332" s="4"/>
      <c r="AB332" s="4"/>
    </row>
    <row r="333" spans="1:28" s="16" customFormat="1">
      <c r="A333" s="10" t="s">
        <v>2038</v>
      </c>
      <c r="B333" s="10"/>
      <c r="C333"/>
      <c r="D333" s="43"/>
      <c r="E333" s="4"/>
      <c r="F333" s="5"/>
      <c r="G333" s="5"/>
      <c r="H333" s="4" t="s">
        <v>2043</v>
      </c>
      <c r="I333" s="4" t="s">
        <v>2044</v>
      </c>
      <c r="J333" s="4"/>
      <c r="K333"/>
      <c r="L333" s="4"/>
      <c r="M333" s="4"/>
      <c r="N333" s="4"/>
      <c r="O333" s="4"/>
      <c r="P333" s="4"/>
      <c r="Q333" s="5">
        <v>44785</v>
      </c>
      <c r="R333" s="10">
        <v>33.53</v>
      </c>
      <c r="S333" s="10">
        <v>33.479999999999997</v>
      </c>
      <c r="T333" s="10">
        <v>26.42</v>
      </c>
      <c r="U333" s="10">
        <v>25.89</v>
      </c>
      <c r="V333" s="10"/>
      <c r="W333" s="4"/>
      <c r="X333" s="37"/>
      <c r="Y333" s="4"/>
      <c r="Z333" s="4"/>
      <c r="AA333" s="4" t="s">
        <v>1789</v>
      </c>
      <c r="AB333" s="4"/>
    </row>
    <row r="334" spans="1:28" s="16" customFormat="1">
      <c r="A334" s="10" t="s">
        <v>2038</v>
      </c>
      <c r="B334" s="10"/>
      <c r="C334"/>
      <c r="D334" s="43"/>
      <c r="E334" s="4"/>
      <c r="F334" s="5"/>
      <c r="G334" s="5"/>
      <c r="H334" s="4" t="s">
        <v>2043</v>
      </c>
      <c r="I334" s="4" t="s">
        <v>2045</v>
      </c>
      <c r="J334" s="4"/>
      <c r="K334"/>
      <c r="L334" s="4"/>
      <c r="M334" s="4"/>
      <c r="N334" s="4"/>
      <c r="O334" s="4"/>
      <c r="P334" s="4"/>
      <c r="Q334" s="5">
        <v>44785</v>
      </c>
      <c r="R334" s="10">
        <v>34.119999999999997</v>
      </c>
      <c r="S334" s="10">
        <v>33.520000000000003</v>
      </c>
      <c r="T334" s="10">
        <v>24.99</v>
      </c>
      <c r="U334" s="10">
        <v>25.07</v>
      </c>
      <c r="V334" s="10"/>
      <c r="W334" s="4"/>
      <c r="X334" s="37"/>
      <c r="Y334" s="4"/>
      <c r="Z334" s="4"/>
      <c r="AA334" s="4" t="s">
        <v>1789</v>
      </c>
      <c r="AB334" s="4"/>
    </row>
    <row r="335" spans="1:28" s="16" customFormat="1">
      <c r="A335" s="10" t="s">
        <v>2039</v>
      </c>
      <c r="B335" s="10"/>
      <c r="C335"/>
      <c r="D335" s="43"/>
      <c r="E335" s="4"/>
      <c r="F335" s="5"/>
      <c r="G335" s="5"/>
      <c r="H335" s="4" t="s">
        <v>2043</v>
      </c>
      <c r="I335" s="4" t="s">
        <v>2044</v>
      </c>
      <c r="J335" s="4"/>
      <c r="K335"/>
      <c r="L335" s="4"/>
      <c r="M335" s="4"/>
      <c r="N335" s="4"/>
      <c r="O335" s="4"/>
      <c r="P335" s="4"/>
      <c r="Q335" s="5">
        <v>44785</v>
      </c>
      <c r="R335" s="10" t="s">
        <v>47</v>
      </c>
      <c r="S335" s="10" t="s">
        <v>47</v>
      </c>
      <c r="T335" s="10">
        <v>27.53</v>
      </c>
      <c r="U335" s="10">
        <v>28.11</v>
      </c>
      <c r="V335" s="10"/>
      <c r="W335" s="4"/>
      <c r="X335" s="37"/>
      <c r="Y335" s="4"/>
      <c r="Z335" s="4"/>
      <c r="AA335" s="4" t="s">
        <v>1789</v>
      </c>
      <c r="AB335" s="4"/>
    </row>
    <row r="336" spans="1:28" s="16" customFormat="1">
      <c r="A336" s="10" t="s">
        <v>2039</v>
      </c>
      <c r="B336" s="10"/>
      <c r="C336"/>
      <c r="D336" s="43"/>
      <c r="E336" s="4"/>
      <c r="F336" s="5"/>
      <c r="G336" s="5"/>
      <c r="H336" s="4" t="s">
        <v>2043</v>
      </c>
      <c r="I336" s="4" t="s">
        <v>2045</v>
      </c>
      <c r="J336" s="4"/>
      <c r="K336"/>
      <c r="L336" s="4"/>
      <c r="M336" s="4"/>
      <c r="N336" s="4"/>
      <c r="O336" s="4"/>
      <c r="P336" s="4"/>
      <c r="Q336" s="5">
        <v>44785</v>
      </c>
      <c r="R336" s="10">
        <v>35.49</v>
      </c>
      <c r="S336" s="10">
        <v>35.340000000000003</v>
      </c>
      <c r="T336" s="10">
        <v>26.33</v>
      </c>
      <c r="U336" s="10">
        <v>25.78</v>
      </c>
      <c r="V336" s="10"/>
      <c r="W336" s="4"/>
      <c r="X336" s="37"/>
      <c r="Y336" s="4"/>
      <c r="Z336" s="4"/>
      <c r="AA336" s="4" t="s">
        <v>1789</v>
      </c>
      <c r="AB336" s="4"/>
    </row>
    <row r="337" spans="1:28" s="16" customFormat="1">
      <c r="A337" s="10" t="s">
        <v>2040</v>
      </c>
      <c r="B337" s="10"/>
      <c r="C337"/>
      <c r="D337" s="43"/>
      <c r="E337" s="4"/>
      <c r="F337" s="5"/>
      <c r="G337" s="5"/>
      <c r="H337" s="4" t="s">
        <v>2043</v>
      </c>
      <c r="I337" s="4" t="s">
        <v>2044</v>
      </c>
      <c r="J337" s="4"/>
      <c r="K337"/>
      <c r="L337" s="4"/>
      <c r="M337" s="4"/>
      <c r="N337" s="4"/>
      <c r="O337" s="4"/>
      <c r="P337" s="4"/>
      <c r="Q337" s="5">
        <v>44785</v>
      </c>
      <c r="R337" s="10">
        <v>33.549999999999997</v>
      </c>
      <c r="S337" s="10">
        <v>34.35</v>
      </c>
      <c r="T337" s="10">
        <v>28.88</v>
      </c>
      <c r="U337" s="10">
        <v>28.88</v>
      </c>
      <c r="V337" s="10"/>
      <c r="W337" s="4"/>
      <c r="X337" s="37"/>
      <c r="Y337" s="4"/>
      <c r="Z337" s="4"/>
      <c r="AA337" s="4" t="s">
        <v>1789</v>
      </c>
      <c r="AB337" s="4"/>
    </row>
    <row r="338" spans="1:28" s="16" customFormat="1">
      <c r="A338" s="10" t="s">
        <v>2040</v>
      </c>
      <c r="B338" s="10"/>
      <c r="C338"/>
      <c r="D338" s="43"/>
      <c r="E338" s="4"/>
      <c r="F338" s="5"/>
      <c r="G338" s="5"/>
      <c r="H338" s="4" t="s">
        <v>2043</v>
      </c>
      <c r="I338" s="4" t="s">
        <v>2045</v>
      </c>
      <c r="J338" s="4"/>
      <c r="K338"/>
      <c r="L338" s="4"/>
      <c r="M338" s="4"/>
      <c r="N338" s="4"/>
      <c r="O338" s="4"/>
      <c r="P338" s="4"/>
      <c r="Q338" s="5">
        <v>44785</v>
      </c>
      <c r="R338" s="10">
        <v>36.15</v>
      </c>
      <c r="S338" s="10">
        <v>35.090000000000003</v>
      </c>
      <c r="T338" s="10">
        <v>25.95</v>
      </c>
      <c r="U338" s="10">
        <v>25.64</v>
      </c>
      <c r="V338" s="10"/>
      <c r="W338" s="4"/>
      <c r="X338" s="37"/>
      <c r="Y338" s="4"/>
      <c r="Z338" s="4"/>
      <c r="AA338" s="4" t="s">
        <v>1789</v>
      </c>
      <c r="AB338" s="4"/>
    </row>
    <row r="339" spans="1:28" s="16" customFormat="1">
      <c r="A339" s="10" t="s">
        <v>2041</v>
      </c>
      <c r="B339" s="10"/>
      <c r="C339"/>
      <c r="D339" s="43"/>
      <c r="E339" s="4"/>
      <c r="F339" s="5"/>
      <c r="G339" s="5"/>
      <c r="H339" s="4" t="s">
        <v>2043</v>
      </c>
      <c r="I339" s="4" t="s">
        <v>2044</v>
      </c>
      <c r="J339" s="4"/>
      <c r="K339"/>
      <c r="L339" s="4"/>
      <c r="M339" s="4"/>
      <c r="N339" s="4"/>
      <c r="O339" s="4"/>
      <c r="P339" s="4"/>
      <c r="Q339" s="5">
        <v>44785</v>
      </c>
      <c r="R339" s="10">
        <v>36.119999999999997</v>
      </c>
      <c r="S339" s="10">
        <v>36.119999999999997</v>
      </c>
      <c r="T339" s="10">
        <v>27.22</v>
      </c>
      <c r="U339" s="10">
        <v>27.72</v>
      </c>
      <c r="V339" s="10"/>
      <c r="W339" s="4"/>
      <c r="X339" s="37"/>
      <c r="Y339" s="4"/>
      <c r="Z339" s="4"/>
      <c r="AA339" s="4" t="s">
        <v>1789</v>
      </c>
      <c r="AB339" s="4"/>
    </row>
    <row r="340" spans="1:28" s="16" customFormat="1">
      <c r="A340" s="10" t="s">
        <v>2041</v>
      </c>
      <c r="B340" s="10"/>
      <c r="C340"/>
      <c r="D340" s="43"/>
      <c r="E340" s="4"/>
      <c r="F340" s="5"/>
      <c r="G340" s="5"/>
      <c r="H340" s="4" t="s">
        <v>2043</v>
      </c>
      <c r="I340" s="4" t="s">
        <v>2045</v>
      </c>
      <c r="J340" s="4"/>
      <c r="K340"/>
      <c r="L340" s="4"/>
      <c r="M340" s="4"/>
      <c r="N340" s="4"/>
      <c r="O340" s="4"/>
      <c r="P340" s="4"/>
      <c r="Q340" s="5">
        <v>44785</v>
      </c>
      <c r="R340" s="10" t="s">
        <v>47</v>
      </c>
      <c r="S340" s="10">
        <v>37.94</v>
      </c>
      <c r="T340" s="10">
        <v>25.25</v>
      </c>
      <c r="U340" s="10">
        <v>25.34</v>
      </c>
      <c r="V340" s="10"/>
      <c r="W340" s="4"/>
      <c r="X340" s="37"/>
      <c r="Y340" s="4"/>
      <c r="Z340" s="4"/>
      <c r="AA340" s="4" t="s">
        <v>1789</v>
      </c>
      <c r="AB340" s="4"/>
    </row>
    <row r="341" spans="1:28" s="16" customFormat="1">
      <c r="A341" s="10" t="s">
        <v>2042</v>
      </c>
      <c r="B341" s="10"/>
      <c r="C341"/>
      <c r="D341" s="43"/>
      <c r="E341" s="4"/>
      <c r="F341" s="5"/>
      <c r="G341" s="5"/>
      <c r="H341" s="4" t="s">
        <v>2043</v>
      </c>
      <c r="I341" s="4" t="s">
        <v>2044</v>
      </c>
      <c r="J341" s="4"/>
      <c r="K341"/>
      <c r="L341" s="4"/>
      <c r="M341" s="4"/>
      <c r="N341" s="4"/>
      <c r="O341" s="4"/>
      <c r="P341" s="4"/>
      <c r="Q341" s="5">
        <v>44785</v>
      </c>
      <c r="R341" s="10">
        <v>32.39</v>
      </c>
      <c r="S341" s="10">
        <v>32.24</v>
      </c>
      <c r="T341" s="10">
        <v>26.8</v>
      </c>
      <c r="U341" s="10">
        <v>26.84</v>
      </c>
      <c r="V341" s="10"/>
      <c r="W341" s="4"/>
      <c r="X341" s="37"/>
      <c r="Y341" s="4"/>
      <c r="Z341" s="4"/>
      <c r="AA341" s="4" t="s">
        <v>1789</v>
      </c>
      <c r="AB341" s="4"/>
    </row>
    <row r="342" spans="1:28" s="16" customFormat="1">
      <c r="A342" s="10" t="s">
        <v>2042</v>
      </c>
      <c r="B342" s="10"/>
      <c r="C342"/>
      <c r="D342" s="43"/>
      <c r="E342" s="4"/>
      <c r="F342" s="5"/>
      <c r="G342" s="5"/>
      <c r="H342" s="4" t="s">
        <v>2043</v>
      </c>
      <c r="I342" s="4" t="s">
        <v>2045</v>
      </c>
      <c r="J342" s="4"/>
      <c r="K342"/>
      <c r="L342" s="4"/>
      <c r="M342" s="4"/>
      <c r="N342" s="4"/>
      <c r="O342" s="4"/>
      <c r="P342" s="4"/>
      <c r="Q342" s="5">
        <v>44785</v>
      </c>
      <c r="R342" s="10">
        <v>33.020000000000003</v>
      </c>
      <c r="S342" s="10">
        <v>33.54</v>
      </c>
      <c r="T342" s="10">
        <v>25.29</v>
      </c>
      <c r="U342" s="10">
        <v>25.1</v>
      </c>
      <c r="V342" s="10"/>
      <c r="W342" s="4"/>
      <c r="X342" s="37"/>
      <c r="Y342" s="4"/>
      <c r="Z342" s="4"/>
      <c r="AA342" s="4" t="s">
        <v>1789</v>
      </c>
      <c r="AB342" s="4"/>
    </row>
    <row r="343" spans="1:28" s="16" customFormat="1">
      <c r="A343" s="10" t="s">
        <v>2035</v>
      </c>
      <c r="B343" s="10"/>
      <c r="C343"/>
      <c r="D343" s="43"/>
      <c r="E343" s="4"/>
      <c r="F343" s="5"/>
      <c r="G343" s="5"/>
      <c r="H343" s="4"/>
      <c r="I343" s="4"/>
      <c r="J343" s="4"/>
      <c r="K343"/>
      <c r="L343" s="4"/>
      <c r="M343" s="4"/>
      <c r="N343" s="4"/>
      <c r="O343" s="4"/>
      <c r="P343" s="4"/>
      <c r="Q343" s="5">
        <v>44790</v>
      </c>
      <c r="R343" s="10">
        <v>32.020000000000003</v>
      </c>
      <c r="S343" s="10">
        <v>32.04</v>
      </c>
      <c r="T343" s="10">
        <v>27.29</v>
      </c>
      <c r="U343" s="10">
        <v>27.52</v>
      </c>
      <c r="V343" s="10"/>
      <c r="W343" s="4"/>
      <c r="X343" s="37"/>
      <c r="Y343" s="4"/>
      <c r="Z343" s="4"/>
      <c r="AA343" s="5" t="s">
        <v>1589</v>
      </c>
      <c r="AB343" s="4"/>
    </row>
    <row r="344" spans="1:28" s="16" customFormat="1">
      <c r="A344" s="10" t="s">
        <v>2036</v>
      </c>
      <c r="B344" s="10"/>
      <c r="C344"/>
      <c r="D344" s="43"/>
      <c r="E344" s="4"/>
      <c r="F344" s="5"/>
      <c r="G344" s="5"/>
      <c r="H344" s="4"/>
      <c r="I344" s="4"/>
      <c r="J344" s="4"/>
      <c r="K344"/>
      <c r="L344" s="4"/>
      <c r="M344" s="4"/>
      <c r="N344" s="4"/>
      <c r="O344" s="4"/>
      <c r="P344" s="4"/>
      <c r="Q344" s="5">
        <v>44790</v>
      </c>
      <c r="R344" s="10">
        <v>32.590000000000003</v>
      </c>
      <c r="S344" s="10">
        <v>33.090000000000003</v>
      </c>
      <c r="T344" s="10">
        <v>27.31</v>
      </c>
      <c r="U344" s="10">
        <v>27.35</v>
      </c>
      <c r="V344" s="10"/>
      <c r="W344" s="4"/>
      <c r="X344" s="37"/>
      <c r="Y344" s="4"/>
      <c r="Z344" s="4"/>
      <c r="AA344" s="5" t="s">
        <v>1589</v>
      </c>
      <c r="AB344" s="4"/>
    </row>
    <row r="345" spans="1:28" s="16" customFormat="1">
      <c r="A345" s="10" t="s">
        <v>2037</v>
      </c>
      <c r="B345" s="10"/>
      <c r="C345"/>
      <c r="D345" s="43"/>
      <c r="E345" s="4"/>
      <c r="F345" s="5"/>
      <c r="G345" s="5"/>
      <c r="H345" s="4"/>
      <c r="I345" s="4"/>
      <c r="J345" s="4"/>
      <c r="K345"/>
      <c r="L345" s="4"/>
      <c r="M345" s="4"/>
      <c r="N345" s="4"/>
      <c r="O345" s="4"/>
      <c r="P345" s="4"/>
      <c r="Q345" s="5">
        <v>44790</v>
      </c>
      <c r="R345" s="10">
        <v>30.05</v>
      </c>
      <c r="S345" s="10">
        <v>30.25</v>
      </c>
      <c r="T345" s="10">
        <v>27.24</v>
      </c>
      <c r="U345" s="10">
        <v>27.09</v>
      </c>
      <c r="V345" s="10"/>
      <c r="W345" s="4"/>
      <c r="X345" s="37"/>
      <c r="Y345" s="4"/>
      <c r="Z345" s="4"/>
      <c r="AA345" s="5" t="s">
        <v>1589</v>
      </c>
      <c r="AB345" s="4"/>
    </row>
    <row r="346" spans="1:28" s="16" customFormat="1">
      <c r="A346" s="10" t="s">
        <v>2055</v>
      </c>
      <c r="B346" s="10"/>
      <c r="C346"/>
      <c r="D346" s="43"/>
      <c r="E346" s="4"/>
      <c r="F346" s="5"/>
      <c r="G346" s="5"/>
      <c r="H346" s="4"/>
      <c r="I346" s="4"/>
      <c r="J346" s="4"/>
      <c r="K346"/>
      <c r="L346" s="4"/>
      <c r="M346" s="4"/>
      <c r="N346" s="4" t="s">
        <v>2056</v>
      </c>
      <c r="O346" s="4"/>
      <c r="P346" s="4"/>
      <c r="Q346" s="5">
        <v>44427</v>
      </c>
      <c r="R346" s="10">
        <v>37.200000000000003</v>
      </c>
      <c r="S346" s="10">
        <v>36.89</v>
      </c>
      <c r="T346" s="10">
        <v>27.64</v>
      </c>
      <c r="U346" s="10">
        <v>27.98</v>
      </c>
      <c r="V346" s="10" t="s">
        <v>47</v>
      </c>
      <c r="W346" s="4"/>
      <c r="X346" s="37"/>
      <c r="Y346" s="4"/>
      <c r="Z346" s="4"/>
      <c r="AA346" s="5" t="s">
        <v>1594</v>
      </c>
      <c r="AB346" s="4"/>
    </row>
    <row r="347" spans="1:28" s="16" customFormat="1">
      <c r="A347" s="10" t="s">
        <v>2057</v>
      </c>
      <c r="B347" s="10" t="s">
        <v>200</v>
      </c>
      <c r="C347" t="s">
        <v>1919</v>
      </c>
      <c r="D347" s="43"/>
      <c r="E347" s="4" t="s">
        <v>49</v>
      </c>
      <c r="F347" s="5"/>
      <c r="G347" s="5"/>
      <c r="H347" s="4" t="s">
        <v>1077</v>
      </c>
      <c r="I347" s="4"/>
      <c r="J347" s="4"/>
      <c r="K347"/>
      <c r="L347" s="4"/>
      <c r="M347" s="4"/>
      <c r="N347" s="4"/>
      <c r="O347" s="4"/>
      <c r="P347" s="4"/>
      <c r="Q347" s="5">
        <v>44427</v>
      </c>
      <c r="R347" s="10">
        <v>35.36</v>
      </c>
      <c r="S347" s="10">
        <v>34.64</v>
      </c>
      <c r="T347" s="10">
        <v>32.89</v>
      </c>
      <c r="U347" s="10">
        <v>32.07</v>
      </c>
      <c r="V347" s="10">
        <v>37.729999999999997</v>
      </c>
      <c r="W347" s="4"/>
      <c r="X347" s="37"/>
      <c r="Y347" s="4"/>
      <c r="Z347" s="4"/>
      <c r="AA347" s="5" t="s">
        <v>1594</v>
      </c>
      <c r="AB347" s="4"/>
    </row>
    <row r="348" spans="1:28" s="16" customFormat="1">
      <c r="A348" s="10" t="s">
        <v>2058</v>
      </c>
      <c r="B348" s="10"/>
      <c r="C348"/>
      <c r="D348" s="43"/>
      <c r="E348" s="4"/>
      <c r="F348" s="5"/>
      <c r="G348" s="5"/>
      <c r="H348" s="4"/>
      <c r="I348" s="4"/>
      <c r="J348" s="4"/>
      <c r="K348"/>
      <c r="L348" s="4"/>
      <c r="M348" s="4"/>
      <c r="N348" s="4" t="s">
        <v>2056</v>
      </c>
      <c r="O348" s="4"/>
      <c r="P348" s="4"/>
      <c r="Q348" s="5">
        <v>44427</v>
      </c>
      <c r="R348" s="10" t="s">
        <v>47</v>
      </c>
      <c r="S348" s="10" t="s">
        <v>47</v>
      </c>
      <c r="T348" s="10">
        <v>27</v>
      </c>
      <c r="U348" s="10">
        <v>27.56</v>
      </c>
      <c r="V348" s="10">
        <v>33.93</v>
      </c>
      <c r="W348" s="4"/>
      <c r="X348" s="37"/>
      <c r="Y348" s="4"/>
      <c r="Z348" s="4"/>
      <c r="AA348" s="5" t="s">
        <v>1594</v>
      </c>
      <c r="AB348" s="4"/>
    </row>
    <row r="349" spans="1:28" s="16" customFormat="1">
      <c r="A349" s="10" t="s">
        <v>1058</v>
      </c>
      <c r="B349" s="10"/>
      <c r="C349"/>
      <c r="D349" s="43"/>
      <c r="E349" s="4"/>
      <c r="F349" s="5"/>
      <c r="G349" s="5"/>
      <c r="H349" s="4"/>
      <c r="I349" s="4"/>
      <c r="J349" s="4"/>
      <c r="K349"/>
      <c r="L349" s="4"/>
      <c r="M349" s="4"/>
      <c r="N349" s="4" t="s">
        <v>2056</v>
      </c>
      <c r="O349" s="4"/>
      <c r="P349" s="4"/>
      <c r="Q349" s="5">
        <v>44427</v>
      </c>
      <c r="V349" s="10">
        <v>34.619999999999997</v>
      </c>
      <c r="W349" s="4"/>
      <c r="X349" s="37"/>
      <c r="Y349" s="4"/>
      <c r="Z349" s="4"/>
      <c r="AA349" s="5" t="s">
        <v>1594</v>
      </c>
      <c r="AB349" s="4"/>
    </row>
    <row r="350" spans="1:28" s="16" customFormat="1">
      <c r="A350" s="10" t="s">
        <v>2059</v>
      </c>
      <c r="B350" s="10"/>
      <c r="C350"/>
      <c r="D350" s="43"/>
      <c r="E350" s="4"/>
      <c r="F350" s="5"/>
      <c r="G350" s="5"/>
      <c r="H350" s="4"/>
      <c r="I350" s="4"/>
      <c r="J350" s="4"/>
      <c r="K350"/>
      <c r="L350" s="4"/>
      <c r="M350" s="4"/>
      <c r="N350" s="4" t="s">
        <v>2056</v>
      </c>
      <c r="O350" s="4"/>
      <c r="P350" s="4"/>
      <c r="Q350" s="5">
        <v>44427</v>
      </c>
      <c r="R350" s="10">
        <v>33.67</v>
      </c>
      <c r="S350" s="10">
        <v>33.54</v>
      </c>
      <c r="T350" s="10">
        <v>25.56</v>
      </c>
      <c r="U350" s="10">
        <v>26.13</v>
      </c>
      <c r="V350" s="10"/>
      <c r="W350" s="4"/>
      <c r="X350" s="37"/>
      <c r="Y350" s="4"/>
      <c r="Z350" s="4"/>
      <c r="AA350" s="5" t="s">
        <v>1594</v>
      </c>
      <c r="AB350" s="4"/>
    </row>
    <row r="351" spans="1:28" s="16" customFormat="1">
      <c r="A351" s="10" t="s">
        <v>2060</v>
      </c>
      <c r="B351" s="10"/>
      <c r="C351"/>
      <c r="D351" s="43"/>
      <c r="E351" s="4"/>
      <c r="F351" s="5"/>
      <c r="G351" s="5"/>
      <c r="H351" s="4"/>
      <c r="I351" s="4"/>
      <c r="J351" s="4"/>
      <c r="K351"/>
      <c r="L351" s="4"/>
      <c r="M351" s="4"/>
      <c r="N351" s="4" t="s">
        <v>2056</v>
      </c>
      <c r="O351" s="4"/>
      <c r="P351" s="4"/>
      <c r="Q351" s="5">
        <v>44427</v>
      </c>
      <c r="R351" s="10">
        <v>31.57</v>
      </c>
      <c r="S351" s="10">
        <v>32.21</v>
      </c>
      <c r="T351" s="10">
        <v>25.64</v>
      </c>
      <c r="U351" s="10">
        <v>26.21</v>
      </c>
      <c r="V351" s="10"/>
      <c r="W351" s="4"/>
      <c r="X351" s="37"/>
      <c r="Y351" s="4"/>
      <c r="Z351" s="4"/>
      <c r="AA351" s="5" t="s">
        <v>1594</v>
      </c>
      <c r="AB351" s="4"/>
    </row>
    <row r="352" spans="1:28" s="16" customFormat="1">
      <c r="A352" s="10" t="s">
        <v>2061</v>
      </c>
      <c r="B352" s="10"/>
      <c r="C352"/>
      <c r="D352" s="43"/>
      <c r="E352" s="4"/>
      <c r="F352" s="5"/>
      <c r="G352" s="5"/>
      <c r="H352" s="4"/>
      <c r="I352" s="4"/>
      <c r="J352" s="4"/>
      <c r="K352"/>
      <c r="L352" s="4"/>
      <c r="M352" s="4"/>
      <c r="N352" s="4" t="s">
        <v>2056</v>
      </c>
      <c r="O352" s="4"/>
      <c r="P352" s="4"/>
      <c r="Q352" s="5">
        <v>44427</v>
      </c>
      <c r="R352" s="10">
        <v>35.31</v>
      </c>
      <c r="S352" s="10">
        <v>33.729999999999997</v>
      </c>
      <c r="T352" s="10">
        <v>26.1</v>
      </c>
      <c r="U352" s="10">
        <v>26.18</v>
      </c>
      <c r="V352" s="10"/>
      <c r="W352" s="4"/>
      <c r="X352" s="37"/>
      <c r="Y352" s="4"/>
      <c r="Z352" s="4"/>
      <c r="AA352" s="5" t="s">
        <v>1594</v>
      </c>
      <c r="AB352" s="4"/>
    </row>
    <row r="353" spans="1:28" s="16" customFormat="1">
      <c r="A353" s="10" t="s">
        <v>2062</v>
      </c>
      <c r="B353" s="10"/>
      <c r="C353"/>
      <c r="D353" s="43"/>
      <c r="E353" s="4"/>
      <c r="F353" s="5"/>
      <c r="G353" s="5"/>
      <c r="H353" s="4"/>
      <c r="I353" s="4"/>
      <c r="J353" s="4"/>
      <c r="K353"/>
      <c r="L353" s="4"/>
      <c r="M353" s="4"/>
      <c r="N353" s="4" t="s">
        <v>2056</v>
      </c>
      <c r="O353" s="4"/>
      <c r="P353" s="4"/>
      <c r="Q353" s="5">
        <v>44427</v>
      </c>
      <c r="R353" s="10">
        <v>36.46</v>
      </c>
      <c r="S353" s="10">
        <v>35.090000000000003</v>
      </c>
      <c r="T353" s="10">
        <v>26.55</v>
      </c>
      <c r="U353" s="10">
        <v>26.05</v>
      </c>
      <c r="V353" s="10"/>
      <c r="W353" s="4"/>
      <c r="X353" s="37"/>
      <c r="Y353" s="4"/>
      <c r="Z353" s="4"/>
      <c r="AA353" s="5" t="s">
        <v>1594</v>
      </c>
      <c r="AB353" s="4"/>
    </row>
    <row r="354" spans="1:28" s="16" customFormat="1">
      <c r="A354" s="10" t="s">
        <v>2063</v>
      </c>
      <c r="B354" s="10"/>
      <c r="C354"/>
      <c r="D354" s="43"/>
      <c r="E354" s="4"/>
      <c r="F354" s="5"/>
      <c r="G354" s="5"/>
      <c r="H354" s="4"/>
      <c r="I354" s="4"/>
      <c r="J354" s="4"/>
      <c r="K354"/>
      <c r="L354" s="4"/>
      <c r="M354" s="4"/>
      <c r="N354" s="4" t="s">
        <v>2056</v>
      </c>
      <c r="O354" s="4"/>
      <c r="P354" s="4"/>
      <c r="Q354" s="5">
        <v>44427</v>
      </c>
      <c r="R354" s="10">
        <v>36.61</v>
      </c>
      <c r="S354" s="10">
        <v>36.020000000000003</v>
      </c>
      <c r="T354" s="10">
        <v>27.01</v>
      </c>
      <c r="U354" s="10">
        <v>27.72</v>
      </c>
      <c r="V354" s="10"/>
      <c r="W354" s="4"/>
      <c r="X354" s="37"/>
      <c r="Y354" s="4"/>
      <c r="Z354" s="4"/>
      <c r="AA354" s="5" t="s">
        <v>1594</v>
      </c>
      <c r="AB354" s="4"/>
    </row>
    <row r="355" spans="1:28" s="16" customFormat="1">
      <c r="A355" s="10" t="s">
        <v>2064</v>
      </c>
      <c r="B355" s="10"/>
      <c r="C355"/>
      <c r="D355" s="43"/>
      <c r="E355" s="4"/>
      <c r="F355" s="5"/>
      <c r="G355" s="5"/>
      <c r="H355" s="4"/>
      <c r="I355" s="4"/>
      <c r="J355" s="4"/>
      <c r="K355"/>
      <c r="L355" s="4"/>
      <c r="M355" s="4"/>
      <c r="N355" s="4" t="s">
        <v>2056</v>
      </c>
      <c r="O355" s="4"/>
      <c r="P355" s="4"/>
      <c r="Q355" s="5">
        <v>44427</v>
      </c>
      <c r="R355" s="10">
        <v>30.19</v>
      </c>
      <c r="S355" s="10">
        <v>30.02</v>
      </c>
      <c r="T355" s="10">
        <v>25.86</v>
      </c>
      <c r="U355" s="10">
        <v>25.39</v>
      </c>
      <c r="V355" s="10"/>
      <c r="W355" s="4"/>
      <c r="X355" s="37"/>
      <c r="Y355" s="4"/>
      <c r="Z355" s="4"/>
      <c r="AA355" s="5" t="s">
        <v>1594</v>
      </c>
      <c r="AB355" s="4"/>
    </row>
    <row r="356" spans="1:28" s="16" customFormat="1">
      <c r="A356" s="10" t="s">
        <v>2065</v>
      </c>
      <c r="B356" s="10"/>
      <c r="C356"/>
      <c r="D356" s="43"/>
      <c r="E356" s="4"/>
      <c r="F356" s="5"/>
      <c r="G356" s="5"/>
      <c r="H356" s="4"/>
      <c r="I356" s="4"/>
      <c r="J356" s="4"/>
      <c r="K356"/>
      <c r="L356" s="4"/>
      <c r="M356" s="4"/>
      <c r="N356" s="4" t="s">
        <v>2056</v>
      </c>
      <c r="O356" s="4"/>
      <c r="P356" s="4"/>
      <c r="Q356" s="5">
        <v>44427</v>
      </c>
      <c r="R356" s="10">
        <v>33.56</v>
      </c>
      <c r="S356" s="10">
        <v>34.130000000000003</v>
      </c>
      <c r="T356" s="10">
        <v>26.31</v>
      </c>
      <c r="U356" s="10">
        <v>26.46</v>
      </c>
      <c r="V356" s="10"/>
      <c r="W356" s="4"/>
      <c r="X356" s="37"/>
      <c r="Y356" s="4"/>
      <c r="Z356" s="4"/>
      <c r="AA356" s="5" t="s">
        <v>1594</v>
      </c>
      <c r="AB356" s="4"/>
    </row>
    <row r="357" spans="1:28" s="16" customFormat="1">
      <c r="A357" s="10" t="s">
        <v>2066</v>
      </c>
      <c r="B357" s="10"/>
      <c r="C357"/>
      <c r="D357" s="43"/>
      <c r="E357" s="4"/>
      <c r="F357" s="5"/>
      <c r="G357" s="5"/>
      <c r="H357" s="4"/>
      <c r="I357" s="4"/>
      <c r="J357" s="4"/>
      <c r="K357"/>
      <c r="L357" s="4"/>
      <c r="M357" s="4"/>
      <c r="N357" s="4" t="s">
        <v>2056</v>
      </c>
      <c r="O357" s="4"/>
      <c r="P357" s="4"/>
      <c r="Q357" s="5">
        <v>44427</v>
      </c>
      <c r="R357" s="10" t="s">
        <v>47</v>
      </c>
      <c r="S357" s="10" t="s">
        <v>47</v>
      </c>
      <c r="T357" s="10">
        <v>26.34</v>
      </c>
      <c r="U357" s="10">
        <v>25.61</v>
      </c>
      <c r="V357" s="10"/>
      <c r="W357" s="4"/>
      <c r="X357" s="37"/>
      <c r="Y357" s="4"/>
      <c r="Z357" s="4"/>
      <c r="AA357" s="5" t="s">
        <v>1594</v>
      </c>
      <c r="AB357" s="4"/>
    </row>
    <row r="358" spans="1:28" s="16" customFormat="1">
      <c r="A358" s="10" t="s">
        <v>2067</v>
      </c>
      <c r="B358" s="10"/>
      <c r="C358"/>
      <c r="D358" s="43"/>
      <c r="E358" s="4"/>
      <c r="F358" s="5"/>
      <c r="G358" s="5"/>
      <c r="H358" s="4"/>
      <c r="I358" s="4"/>
      <c r="J358" s="4"/>
      <c r="K358"/>
      <c r="L358" s="4"/>
      <c r="M358" s="4"/>
      <c r="N358" s="4" t="s">
        <v>2056</v>
      </c>
      <c r="O358" s="4"/>
      <c r="P358" s="4"/>
      <c r="Q358" s="5">
        <v>44427</v>
      </c>
      <c r="R358" s="10">
        <v>32.01</v>
      </c>
      <c r="S358" s="10">
        <v>31.94</v>
      </c>
      <c r="T358" s="10">
        <v>26.59</v>
      </c>
      <c r="U358" s="10">
        <v>26</v>
      </c>
      <c r="V358" s="10"/>
      <c r="W358" s="4"/>
      <c r="X358" s="37"/>
      <c r="Y358" s="4"/>
      <c r="Z358" s="4"/>
      <c r="AA358" s="5" t="s">
        <v>1594</v>
      </c>
      <c r="AB358" s="4"/>
    </row>
    <row r="359" spans="1:28" s="16" customFormat="1">
      <c r="A359" s="10" t="s">
        <v>2068</v>
      </c>
      <c r="B359" s="10"/>
      <c r="C359"/>
      <c r="D359" s="43"/>
      <c r="E359" s="4"/>
      <c r="F359" s="5"/>
      <c r="G359" s="5"/>
      <c r="H359" s="4"/>
      <c r="I359" s="4"/>
      <c r="J359" s="4"/>
      <c r="K359"/>
      <c r="L359" s="4"/>
      <c r="M359" s="4"/>
      <c r="N359" s="4" t="s">
        <v>2056</v>
      </c>
      <c r="O359" s="4"/>
      <c r="P359" s="4"/>
      <c r="Q359" s="5">
        <v>44427</v>
      </c>
      <c r="R359" s="10">
        <v>32.4</v>
      </c>
      <c r="S359" s="10">
        <v>32.159999999999997</v>
      </c>
      <c r="T359" s="10">
        <v>26.33</v>
      </c>
      <c r="U359" s="10">
        <v>26.67</v>
      </c>
      <c r="V359" s="10"/>
      <c r="W359" s="4"/>
      <c r="X359" s="37"/>
      <c r="Y359" s="4"/>
      <c r="Z359" s="4"/>
      <c r="AA359" s="5" t="s">
        <v>1594</v>
      </c>
      <c r="AB359" s="4"/>
    </row>
    <row r="360" spans="1:28" s="16" customFormat="1">
      <c r="A360" s="10" t="s">
        <v>2069</v>
      </c>
      <c r="B360" s="10"/>
      <c r="C360"/>
      <c r="D360" s="43"/>
      <c r="E360" s="4"/>
      <c r="F360" s="5"/>
      <c r="G360" s="5"/>
      <c r="H360" s="4"/>
      <c r="I360" s="4"/>
      <c r="J360" s="4"/>
      <c r="K360"/>
      <c r="L360" s="4"/>
      <c r="M360" s="4"/>
      <c r="N360" s="4" t="s">
        <v>2056</v>
      </c>
      <c r="O360" s="4"/>
      <c r="P360" s="4"/>
      <c r="Q360" s="5">
        <v>44427</v>
      </c>
      <c r="R360" s="10">
        <v>32.07</v>
      </c>
      <c r="S360" s="10">
        <v>31.87</v>
      </c>
      <c r="T360" s="10">
        <v>25.51</v>
      </c>
      <c r="U360" s="10">
        <v>25.94</v>
      </c>
      <c r="V360" s="10"/>
      <c r="W360" s="4"/>
      <c r="X360" s="37"/>
      <c r="Y360" s="4"/>
      <c r="Z360" s="4"/>
      <c r="AA360" s="5" t="s">
        <v>1594</v>
      </c>
      <c r="AB360" s="4"/>
    </row>
    <row r="361" spans="1:28" s="16" customFormat="1">
      <c r="A361" s="10" t="s">
        <v>58</v>
      </c>
      <c r="B361" s="10" t="s">
        <v>59</v>
      </c>
      <c r="C361" t="s">
        <v>1919</v>
      </c>
      <c r="D361" s="43"/>
      <c r="E361" s="4" t="s">
        <v>49</v>
      </c>
      <c r="F361" s="5"/>
      <c r="G361" s="5"/>
      <c r="H361" s="4" t="s">
        <v>1077</v>
      </c>
      <c r="I361" s="4"/>
      <c r="J361" s="4"/>
      <c r="K361"/>
      <c r="L361" s="4"/>
      <c r="M361" s="4"/>
      <c r="N361" s="4"/>
      <c r="O361" s="4"/>
      <c r="P361" s="4"/>
      <c r="Q361" s="5">
        <v>44427</v>
      </c>
      <c r="R361" s="10" t="s">
        <v>47</v>
      </c>
      <c r="S361" s="10">
        <v>37.729999999999997</v>
      </c>
      <c r="T361" s="10">
        <v>33.93</v>
      </c>
      <c r="U361" s="10">
        <v>34.619999999999997</v>
      </c>
      <c r="V361" s="10"/>
      <c r="W361" s="4"/>
      <c r="X361" s="37"/>
      <c r="Y361" s="4"/>
      <c r="Z361" s="4"/>
      <c r="AA361" s="4"/>
      <c r="AB361" s="4"/>
    </row>
    <row r="362" spans="1:28" s="16" customFormat="1">
      <c r="A362" s="10" t="s">
        <v>1058</v>
      </c>
      <c r="B362" t="s">
        <v>1912</v>
      </c>
      <c r="C362" t="s">
        <v>1913</v>
      </c>
      <c r="D362"/>
      <c r="E362" t="s">
        <v>42</v>
      </c>
      <c r="F362" s="5">
        <v>44432</v>
      </c>
      <c r="G362" s="5"/>
      <c r="H362" s="4">
        <v>10</v>
      </c>
      <c r="I362" s="4"/>
      <c r="J362" s="4" t="s">
        <v>154</v>
      </c>
      <c r="K362" t="s">
        <v>45</v>
      </c>
      <c r="L362" s="4"/>
      <c r="M362" s="4"/>
      <c r="N362" s="4" t="s">
        <v>224</v>
      </c>
      <c r="O362" s="4"/>
      <c r="P362" s="4"/>
      <c r="Q362" s="5">
        <v>44427</v>
      </c>
      <c r="R362" s="64">
        <v>31.13</v>
      </c>
      <c r="S362" s="64">
        <v>30.89</v>
      </c>
      <c r="T362" s="64">
        <v>25.78</v>
      </c>
      <c r="U362" s="64">
        <v>25.73</v>
      </c>
      <c r="V362" s="64"/>
      <c r="W362" s="64"/>
      <c r="X362" s="37"/>
      <c r="Y362" s="4"/>
      <c r="Z362" s="4"/>
      <c r="AA362" s="4" t="s">
        <v>176</v>
      </c>
      <c r="AB362" s="4"/>
    </row>
    <row r="363" spans="1:28" s="16" customFormat="1">
      <c r="A363" s="10" t="s">
        <v>1058</v>
      </c>
      <c r="B363" t="s">
        <v>1912</v>
      </c>
      <c r="C363" t="s">
        <v>1913</v>
      </c>
      <c r="D363"/>
      <c r="E363" t="s">
        <v>42</v>
      </c>
      <c r="F363" s="5">
        <v>44432</v>
      </c>
      <c r="G363" s="5"/>
      <c r="H363" s="4">
        <v>120</v>
      </c>
      <c r="I363" s="4"/>
      <c r="J363" s="4" t="s">
        <v>154</v>
      </c>
      <c r="K363" t="s">
        <v>45</v>
      </c>
      <c r="L363" s="4"/>
      <c r="M363" s="4"/>
      <c r="N363" s="4" t="s">
        <v>224</v>
      </c>
      <c r="O363" s="4"/>
      <c r="P363" s="4"/>
      <c r="Q363" s="5">
        <v>44427</v>
      </c>
      <c r="R363" s="64">
        <v>32.119999999999997</v>
      </c>
      <c r="S363" s="64">
        <v>32.28</v>
      </c>
      <c r="T363" s="64">
        <v>27.52</v>
      </c>
      <c r="U363" s="64">
        <v>27.75</v>
      </c>
      <c r="V363" s="64"/>
      <c r="W363" s="64"/>
      <c r="X363" s="37"/>
      <c r="Y363" s="4"/>
      <c r="Z363" s="4"/>
      <c r="AA363" s="4" t="s">
        <v>176</v>
      </c>
      <c r="AB363" s="4"/>
    </row>
    <row r="364" spans="1:28" s="16" customFormat="1">
      <c r="A364" s="10" t="s">
        <v>1058</v>
      </c>
      <c r="B364" t="s">
        <v>1912</v>
      </c>
      <c r="C364" t="s">
        <v>1913</v>
      </c>
      <c r="D364"/>
      <c r="E364" t="s">
        <v>42</v>
      </c>
      <c r="F364" s="5">
        <v>44432</v>
      </c>
      <c r="G364" s="5"/>
      <c r="H364" s="4">
        <v>40</v>
      </c>
      <c r="I364" s="4"/>
      <c r="J364" s="4" t="s">
        <v>154</v>
      </c>
      <c r="K364" t="s">
        <v>45</v>
      </c>
      <c r="L364" s="4"/>
      <c r="M364" s="4"/>
      <c r="N364" s="4" t="s">
        <v>224</v>
      </c>
      <c r="O364" s="4"/>
      <c r="P364" s="4"/>
      <c r="Q364" s="5">
        <v>44427</v>
      </c>
      <c r="R364" s="64">
        <v>32.799999999999997</v>
      </c>
      <c r="S364" s="64">
        <v>33</v>
      </c>
      <c r="T364" s="64">
        <v>26.56</v>
      </c>
      <c r="U364" s="64">
        <v>26.47</v>
      </c>
      <c r="V364" s="64"/>
      <c r="W364" s="64"/>
      <c r="X364" s="37"/>
      <c r="Y364" s="4"/>
      <c r="Z364" s="4"/>
      <c r="AA364" s="4" t="s">
        <v>176</v>
      </c>
      <c r="AB364" s="4"/>
    </row>
    <row r="365" spans="1:28" s="16" customFormat="1">
      <c r="A365" s="10" t="s">
        <v>2035</v>
      </c>
      <c r="B365"/>
      <c r="C365"/>
      <c r="D365"/>
      <c r="E365"/>
      <c r="F365" s="5"/>
      <c r="G365" s="5"/>
      <c r="H365" s="4" t="s">
        <v>2043</v>
      </c>
      <c r="I365" s="4" t="s">
        <v>2045</v>
      </c>
      <c r="J365" s="4"/>
      <c r="K365"/>
      <c r="L365" s="4"/>
      <c r="M365" s="4"/>
      <c r="N365" s="37" t="s">
        <v>46</v>
      </c>
      <c r="O365" s="4">
        <v>100</v>
      </c>
      <c r="P365" s="4"/>
      <c r="Q365" s="5">
        <v>44431</v>
      </c>
      <c r="R365" s="64" t="s">
        <v>47</v>
      </c>
      <c r="S365" s="64" t="s">
        <v>47</v>
      </c>
      <c r="T365" s="64" t="s">
        <v>47</v>
      </c>
      <c r="U365" s="64" t="s">
        <v>47</v>
      </c>
      <c r="V365" s="64"/>
      <c r="W365" s="64"/>
      <c r="X365" s="37"/>
      <c r="Y365" s="4"/>
      <c r="Z365" s="4"/>
      <c r="AA365" s="4" t="s">
        <v>1596</v>
      </c>
      <c r="AB365" s="4"/>
    </row>
    <row r="366" spans="1:28" s="16" customFormat="1">
      <c r="A366" s="10" t="s">
        <v>2035</v>
      </c>
      <c r="B366"/>
      <c r="C366"/>
      <c r="D366"/>
      <c r="E366"/>
      <c r="F366" s="5"/>
      <c r="G366" s="5"/>
      <c r="H366" s="4" t="s">
        <v>2043</v>
      </c>
      <c r="I366" s="4" t="s">
        <v>2044</v>
      </c>
      <c r="J366" s="4"/>
      <c r="K366"/>
      <c r="L366" s="4"/>
      <c r="M366" s="4"/>
      <c r="N366" s="37" t="s">
        <v>46</v>
      </c>
      <c r="O366" s="4">
        <v>100</v>
      </c>
      <c r="P366" s="4"/>
      <c r="Q366" s="5">
        <v>44431</v>
      </c>
      <c r="R366" s="64" t="s">
        <v>47</v>
      </c>
      <c r="S366" s="64" t="s">
        <v>47</v>
      </c>
      <c r="T366" s="64" t="s">
        <v>47</v>
      </c>
      <c r="U366" s="64" t="s">
        <v>47</v>
      </c>
      <c r="V366" s="64"/>
      <c r="W366" s="64"/>
      <c r="X366" s="37"/>
      <c r="Y366" s="4"/>
      <c r="Z366" s="4"/>
      <c r="AA366" s="4" t="s">
        <v>1596</v>
      </c>
      <c r="AB366" s="4"/>
    </row>
    <row r="367" spans="1:28" s="16" customFormat="1">
      <c r="A367" s="10" t="s">
        <v>2036</v>
      </c>
      <c r="B367"/>
      <c r="C367"/>
      <c r="D367"/>
      <c r="E367"/>
      <c r="F367" s="5"/>
      <c r="G367" s="5"/>
      <c r="H367" s="4" t="s">
        <v>2043</v>
      </c>
      <c r="I367" s="4" t="s">
        <v>2045</v>
      </c>
      <c r="J367" s="4"/>
      <c r="K367"/>
      <c r="L367" s="4"/>
      <c r="M367" s="4"/>
      <c r="N367" s="37" t="s">
        <v>46</v>
      </c>
      <c r="O367" s="4">
        <v>100</v>
      </c>
      <c r="P367" s="4"/>
      <c r="Q367" s="5">
        <v>44431</v>
      </c>
      <c r="R367" s="64">
        <v>35.21</v>
      </c>
      <c r="S367" s="64" t="s">
        <v>47</v>
      </c>
      <c r="T367" s="64">
        <v>25.66</v>
      </c>
      <c r="U367" s="64">
        <v>28.2</v>
      </c>
      <c r="V367" s="64"/>
      <c r="W367" s="64"/>
      <c r="X367" s="37"/>
      <c r="Y367" s="4"/>
      <c r="Z367" s="4"/>
      <c r="AA367" s="4" t="s">
        <v>1596</v>
      </c>
      <c r="AB367" s="4"/>
    </row>
    <row r="368" spans="1:28" s="16" customFormat="1">
      <c r="A368" s="10" t="s">
        <v>2036</v>
      </c>
      <c r="B368"/>
      <c r="C368"/>
      <c r="D368"/>
      <c r="E368"/>
      <c r="F368" s="5"/>
      <c r="G368" s="5"/>
      <c r="H368" s="4" t="s">
        <v>2043</v>
      </c>
      <c r="I368" s="4" t="s">
        <v>2044</v>
      </c>
      <c r="J368" s="4"/>
      <c r="K368"/>
      <c r="L368" s="4"/>
      <c r="M368" s="4"/>
      <c r="N368" s="37" t="s">
        <v>46</v>
      </c>
      <c r="O368" s="4">
        <v>100</v>
      </c>
      <c r="P368" s="4"/>
      <c r="Q368" s="5">
        <v>44431</v>
      </c>
      <c r="R368" s="64" t="s">
        <v>47</v>
      </c>
      <c r="S368" s="64">
        <v>35.229999999999997</v>
      </c>
      <c r="T368" s="64">
        <v>29.03</v>
      </c>
      <c r="U368" s="64">
        <v>29.8</v>
      </c>
      <c r="V368" s="64"/>
      <c r="W368" s="64"/>
      <c r="X368" s="37"/>
      <c r="Y368" s="4"/>
      <c r="Z368" s="4"/>
      <c r="AA368" s="4" t="s">
        <v>1596</v>
      </c>
      <c r="AB368" s="4"/>
    </row>
    <row r="369" spans="1:28" s="16" customFormat="1">
      <c r="A369" s="10" t="s">
        <v>2037</v>
      </c>
      <c r="B369"/>
      <c r="C369"/>
      <c r="D369"/>
      <c r="E369"/>
      <c r="F369" s="5"/>
      <c r="G369" s="5"/>
      <c r="H369" s="4" t="s">
        <v>2043</v>
      </c>
      <c r="I369" s="4" t="s">
        <v>2045</v>
      </c>
      <c r="J369" s="4"/>
      <c r="K369"/>
      <c r="L369" s="4"/>
      <c r="M369" s="4"/>
      <c r="N369" s="37" t="s">
        <v>46</v>
      </c>
      <c r="O369" s="4">
        <v>100</v>
      </c>
      <c r="P369" s="4"/>
      <c r="Q369" s="5">
        <v>44431</v>
      </c>
      <c r="R369" s="64" t="s">
        <v>47</v>
      </c>
      <c r="S369" s="64" t="s">
        <v>47</v>
      </c>
      <c r="T369" s="64">
        <v>27.92</v>
      </c>
      <c r="U369" s="64">
        <v>24.88</v>
      </c>
      <c r="V369" s="64"/>
      <c r="W369" s="64"/>
      <c r="X369" s="37"/>
      <c r="Y369" s="4"/>
      <c r="Z369" s="4"/>
      <c r="AA369" s="4" t="s">
        <v>1596</v>
      </c>
      <c r="AB369" s="4"/>
    </row>
    <row r="370" spans="1:28" s="16" customFormat="1">
      <c r="A370" s="10" t="s">
        <v>2037</v>
      </c>
      <c r="B370"/>
      <c r="C370"/>
      <c r="D370"/>
      <c r="E370"/>
      <c r="F370" s="5"/>
      <c r="G370" s="5"/>
      <c r="H370" s="4" t="s">
        <v>2043</v>
      </c>
      <c r="I370" s="4" t="s">
        <v>2044</v>
      </c>
      <c r="J370" s="4"/>
      <c r="K370"/>
      <c r="L370" s="4"/>
      <c r="M370" s="4"/>
      <c r="N370" s="37" t="s">
        <v>46</v>
      </c>
      <c r="O370" s="4">
        <v>100</v>
      </c>
      <c r="P370" s="4"/>
      <c r="Q370" s="5">
        <v>44431</v>
      </c>
      <c r="R370" s="64">
        <v>2.19</v>
      </c>
      <c r="S370" s="64" t="s">
        <v>47</v>
      </c>
      <c r="T370" s="64">
        <v>28.45</v>
      </c>
      <c r="U370" s="64">
        <v>28.43</v>
      </c>
      <c r="V370" s="64"/>
      <c r="W370" s="64"/>
      <c r="X370" s="37"/>
      <c r="Y370" s="4"/>
      <c r="Z370" s="4"/>
      <c r="AA370" s="4" t="s">
        <v>1596</v>
      </c>
      <c r="AB370" s="4"/>
    </row>
    <row r="371" spans="1:28" s="16" customFormat="1">
      <c r="A371" s="10" t="s">
        <v>2038</v>
      </c>
      <c r="B371"/>
      <c r="C371"/>
      <c r="D371"/>
      <c r="E371"/>
      <c r="F371" s="5"/>
      <c r="G371" s="5"/>
      <c r="H371" s="4" t="s">
        <v>2043</v>
      </c>
      <c r="I371" s="4" t="s">
        <v>2045</v>
      </c>
      <c r="J371" s="4"/>
      <c r="K371"/>
      <c r="L371" s="4"/>
      <c r="M371" s="4"/>
      <c r="N371" s="37" t="s">
        <v>46</v>
      </c>
      <c r="O371" s="4">
        <v>100</v>
      </c>
      <c r="P371" s="4"/>
      <c r="Q371" s="5">
        <v>44431</v>
      </c>
      <c r="R371" s="64">
        <v>34.21</v>
      </c>
      <c r="S371" s="64">
        <v>33.86</v>
      </c>
      <c r="T371" s="64">
        <v>25.45</v>
      </c>
      <c r="U371" s="64">
        <v>27.22</v>
      </c>
      <c r="V371" s="64"/>
      <c r="W371" s="64"/>
      <c r="X371" s="37"/>
      <c r="Y371" s="4"/>
      <c r="Z371" s="4"/>
      <c r="AA371" s="4" t="s">
        <v>1596</v>
      </c>
      <c r="AB371" s="4"/>
    </row>
    <row r="372" spans="1:28" s="16" customFormat="1">
      <c r="A372" s="10" t="s">
        <v>2038</v>
      </c>
      <c r="B372"/>
      <c r="C372"/>
      <c r="D372"/>
      <c r="E372"/>
      <c r="F372" s="5"/>
      <c r="G372" s="5"/>
      <c r="H372" s="4" t="s">
        <v>2043</v>
      </c>
      <c r="I372" s="4" t="s">
        <v>2044</v>
      </c>
      <c r="J372" s="4"/>
      <c r="K372"/>
      <c r="L372" s="4"/>
      <c r="M372" s="4"/>
      <c r="N372" s="37" t="s">
        <v>46</v>
      </c>
      <c r="O372" s="4">
        <v>100</v>
      </c>
      <c r="P372" s="4"/>
      <c r="Q372" s="5">
        <v>44431</v>
      </c>
      <c r="R372" s="64">
        <v>33.340000000000003</v>
      </c>
      <c r="S372" s="64">
        <v>35.369999999999997</v>
      </c>
      <c r="T372" s="64">
        <v>30.05</v>
      </c>
      <c r="U372" s="64">
        <v>28.67</v>
      </c>
      <c r="V372" s="64"/>
      <c r="W372" s="64"/>
      <c r="X372" s="37"/>
      <c r="Y372" s="4"/>
      <c r="Z372" s="4"/>
      <c r="AA372" s="4" t="s">
        <v>1596</v>
      </c>
      <c r="AB372" s="4"/>
    </row>
    <row r="373" spans="1:28" s="16" customFormat="1">
      <c r="A373" s="10" t="s">
        <v>2039</v>
      </c>
      <c r="B373"/>
      <c r="C373"/>
      <c r="D373"/>
      <c r="E373"/>
      <c r="F373" s="5"/>
      <c r="G373" s="5"/>
      <c r="H373" s="4" t="s">
        <v>2043</v>
      </c>
      <c r="I373" s="4" t="s">
        <v>2045</v>
      </c>
      <c r="J373" s="4"/>
      <c r="K373"/>
      <c r="L373" s="4"/>
      <c r="M373" s="4"/>
      <c r="N373" s="37" t="s">
        <v>46</v>
      </c>
      <c r="O373" s="4">
        <v>100</v>
      </c>
      <c r="P373" s="4"/>
      <c r="Q373" s="5">
        <v>44431</v>
      </c>
      <c r="R373" s="64">
        <v>33.68</v>
      </c>
      <c r="S373" s="64">
        <v>35.21</v>
      </c>
      <c r="T373" s="64">
        <v>25.85</v>
      </c>
      <c r="U373" s="64">
        <v>26.01</v>
      </c>
      <c r="V373" s="64"/>
      <c r="W373" s="64"/>
      <c r="X373" s="37"/>
      <c r="Y373" s="4"/>
      <c r="Z373" s="4"/>
      <c r="AA373" s="4" t="s">
        <v>1596</v>
      </c>
      <c r="AB373" s="4"/>
    </row>
    <row r="374" spans="1:28" s="16" customFormat="1">
      <c r="A374" s="10" t="s">
        <v>2039</v>
      </c>
      <c r="B374"/>
      <c r="C374"/>
      <c r="D374"/>
      <c r="E374"/>
      <c r="F374" s="5"/>
      <c r="G374" s="5"/>
      <c r="H374" s="4" t="s">
        <v>2043</v>
      </c>
      <c r="I374" s="4" t="s">
        <v>2044</v>
      </c>
      <c r="J374" s="4"/>
      <c r="K374"/>
      <c r="L374" s="4"/>
      <c r="M374" s="4"/>
      <c r="N374" s="37" t="s">
        <v>46</v>
      </c>
      <c r="O374" s="4">
        <v>100</v>
      </c>
      <c r="P374" s="4"/>
      <c r="Q374" s="5">
        <v>44431</v>
      </c>
      <c r="R374" s="64">
        <v>33.090000000000003</v>
      </c>
      <c r="S374" s="64">
        <v>34.14</v>
      </c>
      <c r="T374" s="64">
        <v>31.3</v>
      </c>
      <c r="U374" s="64">
        <v>30.78</v>
      </c>
      <c r="V374" s="64"/>
      <c r="W374" s="64"/>
      <c r="X374" s="37"/>
      <c r="Y374" s="4"/>
      <c r="Z374" s="4"/>
      <c r="AA374" s="4" t="s">
        <v>1596</v>
      </c>
      <c r="AB374" s="4"/>
    </row>
    <row r="375" spans="1:28" s="16" customFormat="1">
      <c r="A375" s="10" t="s">
        <v>2040</v>
      </c>
      <c r="B375"/>
      <c r="C375"/>
      <c r="D375"/>
      <c r="E375"/>
      <c r="F375" s="5"/>
      <c r="G375" s="5"/>
      <c r="H375" s="4" t="s">
        <v>2043</v>
      </c>
      <c r="I375" s="4" t="s">
        <v>2045</v>
      </c>
      <c r="J375" s="4"/>
      <c r="K375"/>
      <c r="L375" s="4"/>
      <c r="M375" s="4"/>
      <c r="N375" s="37" t="s">
        <v>46</v>
      </c>
      <c r="O375" s="4">
        <v>100</v>
      </c>
      <c r="P375" s="4"/>
      <c r="Q375" s="5">
        <v>44431</v>
      </c>
      <c r="R375" s="64">
        <v>2.02</v>
      </c>
      <c r="S375" s="64">
        <v>3.54</v>
      </c>
      <c r="T375" s="64">
        <v>25.63</v>
      </c>
      <c r="U375" s="64">
        <v>25.85</v>
      </c>
      <c r="V375" s="64"/>
      <c r="W375" s="64"/>
      <c r="X375" s="37"/>
      <c r="Y375" s="4"/>
      <c r="Z375" s="4"/>
      <c r="AA375" s="4" t="s">
        <v>1596</v>
      </c>
      <c r="AB375" s="4"/>
    </row>
    <row r="376" spans="1:28" s="16" customFormat="1">
      <c r="A376" s="10" t="s">
        <v>2040</v>
      </c>
      <c r="B376"/>
      <c r="C376"/>
      <c r="D376"/>
      <c r="E376"/>
      <c r="F376" s="5"/>
      <c r="G376" s="5"/>
      <c r="H376" s="4" t="s">
        <v>2043</v>
      </c>
      <c r="I376" s="4" t="s">
        <v>2044</v>
      </c>
      <c r="J376" s="4"/>
      <c r="K376"/>
      <c r="L376" s="4"/>
      <c r="M376" s="4"/>
      <c r="N376" s="37" t="s">
        <v>46</v>
      </c>
      <c r="O376" s="4">
        <v>100</v>
      </c>
      <c r="P376" s="4"/>
      <c r="Q376" s="5">
        <v>44431</v>
      </c>
      <c r="R376" s="64">
        <v>5.57</v>
      </c>
      <c r="S376" s="64">
        <v>6.26</v>
      </c>
      <c r="T376" s="64">
        <v>30.59</v>
      </c>
      <c r="U376" s="64">
        <v>31.03</v>
      </c>
      <c r="V376" s="64"/>
      <c r="W376" s="64"/>
      <c r="X376" s="37"/>
      <c r="Y376" s="4"/>
      <c r="Z376" s="4"/>
      <c r="AA376" s="4" t="s">
        <v>1596</v>
      </c>
      <c r="AB376" s="4"/>
    </row>
    <row r="377" spans="1:28" s="16" customFormat="1">
      <c r="A377" s="10" t="s">
        <v>2041</v>
      </c>
      <c r="B377"/>
      <c r="C377"/>
      <c r="D377"/>
      <c r="E377"/>
      <c r="F377" s="5"/>
      <c r="G377" s="5"/>
      <c r="H377" s="4" t="s">
        <v>2043</v>
      </c>
      <c r="I377" s="4" t="s">
        <v>2045</v>
      </c>
      <c r="J377" s="4"/>
      <c r="K377"/>
      <c r="L377" s="4"/>
      <c r="M377" s="4"/>
      <c r="N377" s="37" t="s">
        <v>46</v>
      </c>
      <c r="O377" s="4">
        <v>100</v>
      </c>
      <c r="P377" s="4"/>
      <c r="Q377" s="5">
        <v>44431</v>
      </c>
      <c r="R377" s="64">
        <v>35.33</v>
      </c>
      <c r="S377" s="64" t="s">
        <v>47</v>
      </c>
      <c r="T377" s="64">
        <v>25.19</v>
      </c>
      <c r="U377" s="64">
        <v>25.61</v>
      </c>
      <c r="V377" s="64"/>
      <c r="W377" s="64"/>
      <c r="X377" s="37"/>
      <c r="Y377" s="4"/>
      <c r="Z377" s="4"/>
      <c r="AA377" s="4" t="s">
        <v>1596</v>
      </c>
      <c r="AB377" s="4"/>
    </row>
    <row r="378" spans="1:28" s="16" customFormat="1">
      <c r="A378" s="10" t="s">
        <v>2041</v>
      </c>
      <c r="B378"/>
      <c r="C378"/>
      <c r="D378"/>
      <c r="E378"/>
      <c r="F378" s="5"/>
      <c r="G378" s="5"/>
      <c r="H378" s="4" t="s">
        <v>2043</v>
      </c>
      <c r="I378" s="4" t="s">
        <v>2044</v>
      </c>
      <c r="J378" s="4"/>
      <c r="K378"/>
      <c r="L378" s="4"/>
      <c r="M378" s="4"/>
      <c r="N378" s="37" t="s">
        <v>46</v>
      </c>
      <c r="O378" s="4">
        <v>100</v>
      </c>
      <c r="P378" s="4"/>
      <c r="Q378" s="5">
        <v>44431</v>
      </c>
      <c r="R378" s="64">
        <v>36.15</v>
      </c>
      <c r="S378" s="64">
        <v>36.83</v>
      </c>
      <c r="T378" s="64">
        <v>29.38</v>
      </c>
      <c r="U378" s="64">
        <v>30.45</v>
      </c>
      <c r="V378" s="64"/>
      <c r="W378" s="64"/>
      <c r="X378" s="37"/>
      <c r="Y378" s="4"/>
      <c r="Z378" s="4"/>
      <c r="AA378" s="4" t="s">
        <v>1596</v>
      </c>
      <c r="AB378" s="4"/>
    </row>
    <row r="379" spans="1:28" s="16" customFormat="1">
      <c r="A379" s="10" t="s">
        <v>2042</v>
      </c>
      <c r="B379"/>
      <c r="C379"/>
      <c r="D379"/>
      <c r="E379"/>
      <c r="F379" s="5"/>
      <c r="G379" s="5"/>
      <c r="H379" s="4" t="s">
        <v>2043</v>
      </c>
      <c r="I379" s="4" t="s">
        <v>2045</v>
      </c>
      <c r="J379" s="4"/>
      <c r="K379"/>
      <c r="L379" s="4"/>
      <c r="M379" s="4"/>
      <c r="N379" s="37" t="s">
        <v>46</v>
      </c>
      <c r="O379" s="4">
        <v>100</v>
      </c>
      <c r="P379" s="4"/>
      <c r="Q379" s="5">
        <v>44431</v>
      </c>
      <c r="R379" s="64" t="s">
        <v>47</v>
      </c>
      <c r="S379" s="64" t="s">
        <v>47</v>
      </c>
      <c r="T379" s="64">
        <v>27.03</v>
      </c>
      <c r="U379" s="64">
        <v>26.63</v>
      </c>
      <c r="V379" s="64"/>
      <c r="W379" s="64"/>
      <c r="X379" s="37"/>
      <c r="Y379" s="4"/>
      <c r="Z379" s="4"/>
      <c r="AA379" s="4" t="s">
        <v>1596</v>
      </c>
      <c r="AB379" s="4"/>
    </row>
    <row r="380" spans="1:28" s="16" customFormat="1">
      <c r="A380" s="10" t="s">
        <v>2042</v>
      </c>
      <c r="B380"/>
      <c r="C380"/>
      <c r="D380"/>
      <c r="E380"/>
      <c r="F380" s="5"/>
      <c r="G380" s="5"/>
      <c r="H380" s="4" t="s">
        <v>2043</v>
      </c>
      <c r="I380" s="4" t="s">
        <v>2044</v>
      </c>
      <c r="J380" s="4"/>
      <c r="K380"/>
      <c r="L380" s="4"/>
      <c r="M380" s="4"/>
      <c r="N380" s="37" t="s">
        <v>46</v>
      </c>
      <c r="O380" s="4">
        <v>100</v>
      </c>
      <c r="P380" s="4"/>
      <c r="Q380" s="5">
        <v>44431</v>
      </c>
      <c r="R380" s="64">
        <v>7.93</v>
      </c>
      <c r="S380" s="64">
        <v>5.77</v>
      </c>
      <c r="T380" s="64">
        <v>29.07</v>
      </c>
      <c r="U380" s="64">
        <v>27.91</v>
      </c>
      <c r="V380" s="64"/>
      <c r="W380" s="64"/>
      <c r="X380" s="37"/>
      <c r="Y380" s="4"/>
      <c r="Z380" s="4"/>
      <c r="AA380" s="4" t="s">
        <v>1596</v>
      </c>
      <c r="AB380" s="4"/>
    </row>
    <row r="381" spans="1:28" s="16" customFormat="1">
      <c r="A381" s="38" t="s">
        <v>2070</v>
      </c>
      <c r="B381"/>
      <c r="C381"/>
      <c r="D381"/>
      <c r="E381"/>
      <c r="F381" s="5"/>
      <c r="G381" s="5"/>
      <c r="H381" s="4" t="s">
        <v>2043</v>
      </c>
      <c r="I381" s="4" t="s">
        <v>2045</v>
      </c>
      <c r="J381" s="4"/>
      <c r="K381"/>
      <c r="L381" s="4"/>
      <c r="M381" s="4"/>
      <c r="N381" s="37" t="s">
        <v>46</v>
      </c>
      <c r="O381" s="4">
        <v>100</v>
      </c>
      <c r="P381" s="4"/>
      <c r="Q381" s="5">
        <v>44432</v>
      </c>
      <c r="R381" s="64">
        <v>38.630000000000003</v>
      </c>
      <c r="S381" s="64">
        <v>39.5</v>
      </c>
      <c r="T381" s="64"/>
      <c r="U381" s="64"/>
      <c r="V381" s="64"/>
      <c r="W381" s="64"/>
      <c r="X381" s="37"/>
      <c r="Y381" s="4"/>
      <c r="Z381" s="4"/>
      <c r="AA381" s="38" t="s">
        <v>1598</v>
      </c>
      <c r="AB381" s="4"/>
    </row>
    <row r="382" spans="1:28" s="16" customFormat="1">
      <c r="A382" s="10" t="s">
        <v>2071</v>
      </c>
      <c r="B382"/>
      <c r="C382"/>
      <c r="D382"/>
      <c r="E382"/>
      <c r="F382" s="5"/>
      <c r="G382" s="5"/>
      <c r="H382" s="4" t="s">
        <v>2043</v>
      </c>
      <c r="I382" s="4" t="s">
        <v>2044</v>
      </c>
      <c r="J382" s="4"/>
      <c r="K382"/>
      <c r="L382" s="4"/>
      <c r="M382" s="4"/>
      <c r="N382" s="37" t="s">
        <v>46</v>
      </c>
      <c r="O382" s="4">
        <v>100</v>
      </c>
      <c r="P382" s="4"/>
      <c r="Q382" s="5">
        <v>44432</v>
      </c>
      <c r="R382" s="64" t="s">
        <v>47</v>
      </c>
      <c r="S382" s="64" t="s">
        <v>47</v>
      </c>
      <c r="T382" s="64"/>
      <c r="U382" s="64"/>
      <c r="V382" s="64"/>
      <c r="W382" s="64"/>
      <c r="X382" s="37"/>
      <c r="Y382" s="4"/>
      <c r="Z382" s="4"/>
      <c r="AA382" s="38" t="s">
        <v>1598</v>
      </c>
      <c r="AB382" s="4"/>
    </row>
    <row r="383" spans="1:28" s="16" customFormat="1">
      <c r="A383" s="10" t="s">
        <v>2072</v>
      </c>
      <c r="B383"/>
      <c r="C383"/>
      <c r="D383"/>
      <c r="E383"/>
      <c r="F383" s="5"/>
      <c r="G383" s="5"/>
      <c r="H383" s="4" t="s">
        <v>2043</v>
      </c>
      <c r="I383" s="4" t="s">
        <v>2045</v>
      </c>
      <c r="J383" s="4"/>
      <c r="K383"/>
      <c r="L383" s="4"/>
      <c r="M383" s="4"/>
      <c r="N383" s="37" t="s">
        <v>46</v>
      </c>
      <c r="O383" s="4">
        <v>100</v>
      </c>
      <c r="P383" s="4"/>
      <c r="Q383" s="5">
        <v>44432</v>
      </c>
      <c r="R383" s="64">
        <v>38.409999999999997</v>
      </c>
      <c r="S383" s="64">
        <v>37.86</v>
      </c>
      <c r="T383" s="64"/>
      <c r="U383" s="64"/>
      <c r="V383" s="64"/>
      <c r="W383" s="64"/>
      <c r="X383" s="37"/>
      <c r="Y383" s="4"/>
      <c r="Z383" s="4"/>
      <c r="AA383" s="38" t="s">
        <v>1598</v>
      </c>
      <c r="AB383" s="4"/>
    </row>
    <row r="384" spans="1:28" s="16" customFormat="1">
      <c r="A384" t="s">
        <v>143</v>
      </c>
      <c r="B384" t="s">
        <v>144</v>
      </c>
      <c r="C384" t="s">
        <v>1919</v>
      </c>
      <c r="D384"/>
      <c r="E384" t="s">
        <v>49</v>
      </c>
      <c r="F384" s="5">
        <v>44432</v>
      </c>
      <c r="G384" s="5"/>
      <c r="H384" s="4" t="s">
        <v>224</v>
      </c>
      <c r="I384" s="4" t="s">
        <v>1939</v>
      </c>
      <c r="J384" s="4"/>
      <c r="K384" t="s">
        <v>45</v>
      </c>
      <c r="L384" s="4"/>
      <c r="M384" s="4"/>
      <c r="N384" s="4" t="s">
        <v>224</v>
      </c>
      <c r="O384" s="4"/>
      <c r="P384" s="4"/>
      <c r="Q384" s="5">
        <v>44433</v>
      </c>
      <c r="R384" s="4">
        <v>31.74</v>
      </c>
      <c r="S384" s="4">
        <v>31.96</v>
      </c>
      <c r="T384" s="4">
        <v>27.5</v>
      </c>
      <c r="U384" s="4">
        <v>27.7</v>
      </c>
      <c r="V384" s="64"/>
      <c r="W384" s="64"/>
      <c r="X384" s="37"/>
      <c r="Y384" s="4"/>
      <c r="Z384" s="4"/>
      <c r="AA384" s="4" t="s">
        <v>1607</v>
      </c>
      <c r="AB384" s="4"/>
    </row>
    <row r="385" spans="1:30" s="16" customFormat="1">
      <c r="A385" t="s">
        <v>143</v>
      </c>
      <c r="B385" t="s">
        <v>144</v>
      </c>
      <c r="C385" t="s">
        <v>1919</v>
      </c>
      <c r="D385"/>
      <c r="E385" t="s">
        <v>49</v>
      </c>
      <c r="F385" s="5">
        <v>44432</v>
      </c>
      <c r="G385" s="5"/>
      <c r="H385" s="4" t="s">
        <v>224</v>
      </c>
      <c r="I385" s="4" t="s">
        <v>1531</v>
      </c>
      <c r="J385" s="4"/>
      <c r="K385" t="s">
        <v>45</v>
      </c>
      <c r="L385" s="4"/>
      <c r="M385" s="4"/>
      <c r="N385" s="4" t="s">
        <v>224</v>
      </c>
      <c r="O385" s="4"/>
      <c r="P385" s="4"/>
      <c r="Q385" s="5">
        <v>44433</v>
      </c>
      <c r="R385" s="4">
        <v>31.24</v>
      </c>
      <c r="S385" s="4">
        <v>31.17</v>
      </c>
      <c r="T385" s="4">
        <v>28.24</v>
      </c>
      <c r="U385" s="4">
        <v>28.25</v>
      </c>
      <c r="V385" s="64"/>
      <c r="W385" s="64"/>
      <c r="X385" s="37"/>
      <c r="Y385" s="4"/>
      <c r="Z385" s="4"/>
      <c r="AA385" s="4" t="s">
        <v>1607</v>
      </c>
      <c r="AB385" s="4"/>
    </row>
    <row r="386" spans="1:30" s="16" customFormat="1">
      <c r="A386" t="s">
        <v>143</v>
      </c>
      <c r="B386" t="s">
        <v>144</v>
      </c>
      <c r="C386" t="s">
        <v>1919</v>
      </c>
      <c r="D386"/>
      <c r="E386" t="s">
        <v>49</v>
      </c>
      <c r="F386" s="5">
        <v>44432</v>
      </c>
      <c r="G386" s="5"/>
      <c r="H386" s="4" t="s">
        <v>224</v>
      </c>
      <c r="I386" s="4" t="s">
        <v>1999</v>
      </c>
      <c r="J386" s="4"/>
      <c r="K386" t="s">
        <v>45</v>
      </c>
      <c r="L386" s="4"/>
      <c r="M386" s="4"/>
      <c r="N386" s="4" t="s">
        <v>224</v>
      </c>
      <c r="O386" s="4"/>
      <c r="P386" s="4"/>
      <c r="Q386" s="5">
        <v>44433</v>
      </c>
      <c r="R386" s="4">
        <v>33.380000000000003</v>
      </c>
      <c r="S386" s="4">
        <v>33.68</v>
      </c>
      <c r="T386" s="4">
        <v>26.89</v>
      </c>
      <c r="U386" s="4">
        <v>27.17</v>
      </c>
      <c r="V386" s="64"/>
      <c r="W386" s="64"/>
      <c r="X386" s="37"/>
      <c r="Y386" s="4"/>
      <c r="Z386" s="4"/>
      <c r="AA386" s="4" t="s">
        <v>1607</v>
      </c>
      <c r="AB386" s="4"/>
    </row>
    <row r="387" spans="1:30" s="16" customFormat="1">
      <c r="A387" s="10" t="s">
        <v>115</v>
      </c>
      <c r="B387" t="s">
        <v>111</v>
      </c>
      <c r="C387" t="s">
        <v>1919</v>
      </c>
      <c r="D387">
        <v>1</v>
      </c>
      <c r="E387" t="s">
        <v>49</v>
      </c>
      <c r="F387" s="5">
        <v>44432</v>
      </c>
      <c r="G387" s="5"/>
      <c r="H387" s="4" t="s">
        <v>224</v>
      </c>
      <c r="I387" s="4" t="s">
        <v>1939</v>
      </c>
      <c r="J387" s="4"/>
      <c r="K387" t="s">
        <v>45</v>
      </c>
      <c r="L387" s="4"/>
      <c r="M387" s="4"/>
      <c r="N387" s="4" t="s">
        <v>224</v>
      </c>
      <c r="O387" s="4"/>
      <c r="P387" s="4"/>
      <c r="Q387" s="5">
        <v>44433</v>
      </c>
      <c r="R387" s="4">
        <v>30.08</v>
      </c>
      <c r="S387" s="4">
        <v>30.03</v>
      </c>
      <c r="T387" s="4">
        <v>26.68</v>
      </c>
      <c r="U387" s="4">
        <v>26.89</v>
      </c>
      <c r="V387" s="64"/>
      <c r="W387" s="64"/>
      <c r="X387" s="37"/>
      <c r="Y387" s="4"/>
      <c r="Z387" s="4"/>
      <c r="AA387" s="4" t="s">
        <v>1607</v>
      </c>
      <c r="AB387" s="4"/>
    </row>
    <row r="388" spans="1:30" s="16" customFormat="1">
      <c r="A388" s="10" t="s">
        <v>115</v>
      </c>
      <c r="B388" t="s">
        <v>111</v>
      </c>
      <c r="C388" t="s">
        <v>1919</v>
      </c>
      <c r="D388">
        <v>1</v>
      </c>
      <c r="E388" t="s">
        <v>49</v>
      </c>
      <c r="F388" s="5">
        <v>44432</v>
      </c>
      <c r="G388" s="5"/>
      <c r="H388" s="4" t="s">
        <v>224</v>
      </c>
      <c r="I388" s="4" t="s">
        <v>1531</v>
      </c>
      <c r="J388" s="4"/>
      <c r="K388" t="s">
        <v>45</v>
      </c>
      <c r="L388" s="4"/>
      <c r="M388" s="4"/>
      <c r="N388" s="4" t="s">
        <v>224</v>
      </c>
      <c r="O388" s="4"/>
      <c r="P388" s="4"/>
      <c r="Q388" s="5">
        <v>44433</v>
      </c>
      <c r="R388" s="4">
        <v>29.56</v>
      </c>
      <c r="S388" s="4">
        <v>29.75</v>
      </c>
      <c r="T388" s="4">
        <v>27.02</v>
      </c>
      <c r="U388" s="4">
        <v>27.36</v>
      </c>
      <c r="V388" s="64"/>
      <c r="W388" s="64"/>
      <c r="X388" s="37"/>
      <c r="Y388" s="4"/>
      <c r="Z388" s="4"/>
      <c r="AA388" s="4" t="s">
        <v>1607</v>
      </c>
      <c r="AB388" s="4"/>
    </row>
    <row r="389" spans="1:30" s="16" customFormat="1">
      <c r="A389" s="10" t="s">
        <v>115</v>
      </c>
      <c r="B389" t="s">
        <v>111</v>
      </c>
      <c r="C389" t="s">
        <v>1919</v>
      </c>
      <c r="D389">
        <v>1</v>
      </c>
      <c r="E389" t="s">
        <v>49</v>
      </c>
      <c r="F389" s="5">
        <v>44432</v>
      </c>
      <c r="G389" s="5"/>
      <c r="H389" s="4" t="s">
        <v>224</v>
      </c>
      <c r="I389" s="4" t="s">
        <v>1999</v>
      </c>
      <c r="J389" s="4"/>
      <c r="K389" t="s">
        <v>45</v>
      </c>
      <c r="L389" s="4"/>
      <c r="M389" s="4"/>
      <c r="N389" s="4" t="s">
        <v>224</v>
      </c>
      <c r="O389" s="4"/>
      <c r="P389" s="4"/>
      <c r="Q389" s="5">
        <v>44433</v>
      </c>
      <c r="R389" s="4">
        <v>33.409999999999997</v>
      </c>
      <c r="S389" s="4">
        <v>33.200000000000003</v>
      </c>
      <c r="T389" s="4">
        <v>27.71</v>
      </c>
      <c r="U389" s="4">
        <v>27.47</v>
      </c>
      <c r="V389" s="64"/>
      <c r="W389" s="64"/>
      <c r="X389" s="37"/>
      <c r="Y389" s="4"/>
      <c r="Z389" s="4"/>
      <c r="AA389" s="4" t="s">
        <v>1607</v>
      </c>
      <c r="AB389" s="4"/>
    </row>
    <row r="390" spans="1:30" s="16" customFormat="1">
      <c r="A390" s="10" t="s">
        <v>115</v>
      </c>
      <c r="B390" t="s">
        <v>111</v>
      </c>
      <c r="C390" t="s">
        <v>1919</v>
      </c>
      <c r="D390">
        <v>2</v>
      </c>
      <c r="E390" t="s">
        <v>49</v>
      </c>
      <c r="F390" s="5">
        <v>44432</v>
      </c>
      <c r="G390" s="5"/>
      <c r="H390" s="4" t="s">
        <v>224</v>
      </c>
      <c r="I390" s="4" t="s">
        <v>1939</v>
      </c>
      <c r="J390" s="4"/>
      <c r="K390" t="s">
        <v>45</v>
      </c>
      <c r="L390" s="4"/>
      <c r="M390" s="4"/>
      <c r="N390" s="4" t="s">
        <v>224</v>
      </c>
      <c r="O390" s="4"/>
      <c r="P390" s="4"/>
      <c r="Q390" s="5">
        <v>44433</v>
      </c>
      <c r="R390" s="4">
        <v>30.08</v>
      </c>
      <c r="S390" s="4">
        <v>30.2</v>
      </c>
      <c r="T390" s="4">
        <v>26.76</v>
      </c>
      <c r="U390" s="4">
        <v>26.53</v>
      </c>
      <c r="V390" s="64"/>
      <c r="W390" s="64"/>
      <c r="X390" s="37"/>
      <c r="Y390" s="4"/>
      <c r="Z390" s="4"/>
      <c r="AA390" s="4" t="s">
        <v>1607</v>
      </c>
      <c r="AB390" s="4"/>
    </row>
    <row r="391" spans="1:30" s="16" customFormat="1">
      <c r="A391" s="10" t="s">
        <v>115</v>
      </c>
      <c r="B391" t="s">
        <v>111</v>
      </c>
      <c r="C391" t="s">
        <v>1919</v>
      </c>
      <c r="D391">
        <v>2</v>
      </c>
      <c r="E391" t="s">
        <v>49</v>
      </c>
      <c r="F391" s="5">
        <v>44432</v>
      </c>
      <c r="G391" s="5"/>
      <c r="H391" s="4" t="s">
        <v>224</v>
      </c>
      <c r="I391" s="4" t="s">
        <v>1531</v>
      </c>
      <c r="J391" s="4"/>
      <c r="K391" t="s">
        <v>45</v>
      </c>
      <c r="L391" s="4"/>
      <c r="M391" s="4"/>
      <c r="N391" s="4" t="s">
        <v>224</v>
      </c>
      <c r="O391" s="4"/>
      <c r="P391" s="4"/>
      <c r="Q391" s="5">
        <v>44433</v>
      </c>
      <c r="R391" s="4">
        <v>30.27</v>
      </c>
      <c r="S391" s="4">
        <v>30.06</v>
      </c>
      <c r="T391" s="4">
        <v>27.69</v>
      </c>
      <c r="U391" s="4">
        <v>27.72</v>
      </c>
      <c r="V391" s="64"/>
      <c r="W391" s="64"/>
      <c r="X391" s="37"/>
      <c r="Y391" s="4"/>
      <c r="Z391" s="4"/>
      <c r="AA391" s="4" t="s">
        <v>1607</v>
      </c>
      <c r="AB391" s="4"/>
    </row>
    <row r="392" spans="1:30" s="16" customFormat="1">
      <c r="A392" s="10" t="s">
        <v>115</v>
      </c>
      <c r="B392" t="s">
        <v>111</v>
      </c>
      <c r="C392" t="s">
        <v>1919</v>
      </c>
      <c r="D392">
        <v>2</v>
      </c>
      <c r="E392" t="s">
        <v>49</v>
      </c>
      <c r="F392" s="5">
        <v>44432</v>
      </c>
      <c r="G392" s="5"/>
      <c r="H392" s="4" t="s">
        <v>224</v>
      </c>
      <c r="I392" s="4" t="s">
        <v>1999</v>
      </c>
      <c r="J392" s="4"/>
      <c r="K392" t="s">
        <v>45</v>
      </c>
      <c r="L392" s="4"/>
      <c r="M392" s="4"/>
      <c r="N392" s="4" t="s">
        <v>224</v>
      </c>
      <c r="O392" s="4"/>
      <c r="P392" s="4"/>
      <c r="Q392" s="5">
        <v>44433</v>
      </c>
      <c r="R392" s="4">
        <v>33.270000000000003</v>
      </c>
      <c r="S392" s="4">
        <v>33.130000000000003</v>
      </c>
      <c r="T392" s="4">
        <v>27.01</v>
      </c>
      <c r="U392" s="4">
        <v>27.09</v>
      </c>
      <c r="V392" s="64"/>
      <c r="W392" s="64"/>
      <c r="X392" s="37"/>
      <c r="Y392" s="4"/>
      <c r="Z392" s="4"/>
      <c r="AA392" s="4" t="s">
        <v>1607</v>
      </c>
      <c r="AB392" s="4"/>
    </row>
    <row r="393" spans="1:30" s="16" customFormat="1">
      <c r="A393" s="10" t="s">
        <v>2034</v>
      </c>
      <c r="B393" s="10" t="s">
        <v>2031</v>
      </c>
      <c r="C393" t="s">
        <v>1919</v>
      </c>
      <c r="D393"/>
      <c r="E393" t="s">
        <v>49</v>
      </c>
      <c r="F393" s="5">
        <v>44432</v>
      </c>
      <c r="G393" s="5"/>
      <c r="H393" s="4" t="s">
        <v>224</v>
      </c>
      <c r="I393" s="4" t="s">
        <v>1999</v>
      </c>
      <c r="J393" s="4"/>
      <c r="K393" t="s">
        <v>45</v>
      </c>
      <c r="L393" s="4"/>
      <c r="M393" s="4"/>
      <c r="N393" s="4" t="s">
        <v>224</v>
      </c>
      <c r="O393" s="4"/>
      <c r="P393" s="4"/>
      <c r="Q393" s="5">
        <v>44433</v>
      </c>
      <c r="R393" s="4">
        <v>35.04</v>
      </c>
      <c r="S393" s="4">
        <v>34.82</v>
      </c>
      <c r="T393" s="4">
        <v>26.06</v>
      </c>
      <c r="U393" s="4">
        <v>26.21</v>
      </c>
      <c r="V393" s="64"/>
      <c r="W393" s="64"/>
      <c r="X393" s="37"/>
      <c r="Y393" s="4"/>
      <c r="Z393" s="4"/>
      <c r="AA393" s="4" t="s">
        <v>1607</v>
      </c>
      <c r="AB393" s="4"/>
    </row>
    <row r="394" spans="1:30">
      <c r="A394" t="s">
        <v>1064</v>
      </c>
      <c r="B394" t="s">
        <v>1912</v>
      </c>
      <c r="C394" t="s">
        <v>1913</v>
      </c>
      <c r="E394" t="s">
        <v>42</v>
      </c>
      <c r="F394" s="170">
        <v>44432</v>
      </c>
      <c r="G394" s="170">
        <v>44432</v>
      </c>
      <c r="H394" t="s">
        <v>2073</v>
      </c>
      <c r="I394" t="s">
        <v>1939</v>
      </c>
      <c r="J394" s="4" t="s">
        <v>154</v>
      </c>
      <c r="K394" t="s">
        <v>45</v>
      </c>
      <c r="L394" s="4">
        <v>10</v>
      </c>
      <c r="M394" s="170">
        <v>44432</v>
      </c>
      <c r="N394" t="s">
        <v>224</v>
      </c>
      <c r="O394" s="4">
        <v>60</v>
      </c>
      <c r="P394" s="4"/>
      <c r="Q394" s="12">
        <v>44433</v>
      </c>
      <c r="R394" t="s">
        <v>47</v>
      </c>
      <c r="S394" t="s">
        <v>47</v>
      </c>
      <c r="T394" s="64">
        <v>27.06</v>
      </c>
      <c r="U394" s="64">
        <v>27.04</v>
      </c>
      <c r="AA394" t="s">
        <v>1109</v>
      </c>
      <c r="AD394" s="64"/>
    </row>
    <row r="395" spans="1:30">
      <c r="A395" t="s">
        <v>1064</v>
      </c>
      <c r="B395" t="s">
        <v>1912</v>
      </c>
      <c r="C395" t="s">
        <v>1913</v>
      </c>
      <c r="E395" t="s">
        <v>42</v>
      </c>
      <c r="F395" s="170">
        <v>44432</v>
      </c>
      <c r="G395" s="170">
        <v>44432</v>
      </c>
      <c r="H395" t="s">
        <v>2074</v>
      </c>
      <c r="I395" t="s">
        <v>1531</v>
      </c>
      <c r="J395" s="4" t="s">
        <v>154</v>
      </c>
      <c r="K395" t="s">
        <v>45</v>
      </c>
      <c r="L395" s="4">
        <v>10</v>
      </c>
      <c r="M395" s="170">
        <v>44432</v>
      </c>
      <c r="N395" t="s">
        <v>224</v>
      </c>
      <c r="O395" s="4">
        <v>60</v>
      </c>
      <c r="P395" s="4"/>
      <c r="Q395" s="12">
        <v>44433</v>
      </c>
      <c r="R395" t="s">
        <v>47</v>
      </c>
      <c r="S395" t="s">
        <v>47</v>
      </c>
      <c r="T395" s="64">
        <v>27.91</v>
      </c>
      <c r="U395" s="64">
        <v>27.99</v>
      </c>
      <c r="AA395" t="s">
        <v>1109</v>
      </c>
      <c r="AD395" s="64"/>
    </row>
    <row r="396" spans="1:30">
      <c r="A396" t="s">
        <v>1064</v>
      </c>
      <c r="B396" t="s">
        <v>1912</v>
      </c>
      <c r="C396" t="s">
        <v>1913</v>
      </c>
      <c r="E396" t="s">
        <v>42</v>
      </c>
      <c r="F396" s="170">
        <v>44432</v>
      </c>
      <c r="G396" s="170">
        <v>44432</v>
      </c>
      <c r="H396" t="s">
        <v>2075</v>
      </c>
      <c r="I396" t="s">
        <v>1999</v>
      </c>
      <c r="J396" s="4" t="s">
        <v>154</v>
      </c>
      <c r="K396" t="s">
        <v>45</v>
      </c>
      <c r="L396" s="4">
        <v>10</v>
      </c>
      <c r="M396" s="170">
        <v>44432</v>
      </c>
      <c r="N396" t="s">
        <v>224</v>
      </c>
      <c r="O396" s="4">
        <v>60</v>
      </c>
      <c r="P396" s="4"/>
      <c r="Q396" s="12">
        <v>44433</v>
      </c>
      <c r="R396" t="s">
        <v>47</v>
      </c>
      <c r="S396" t="s">
        <v>47</v>
      </c>
      <c r="T396" s="64">
        <v>25.67</v>
      </c>
      <c r="U396" s="64">
        <v>25.6</v>
      </c>
      <c r="AA396" t="s">
        <v>1109</v>
      </c>
      <c r="AD396" s="64"/>
    </row>
    <row r="397" spans="1:30">
      <c r="A397" s="64" t="s">
        <v>1058</v>
      </c>
      <c r="B397" t="s">
        <v>1912</v>
      </c>
      <c r="C397" t="s">
        <v>1913</v>
      </c>
      <c r="E397" t="s">
        <v>42</v>
      </c>
      <c r="F397" s="170">
        <v>44432</v>
      </c>
      <c r="G397" s="170">
        <v>44432</v>
      </c>
      <c r="H397" t="s">
        <v>2073</v>
      </c>
      <c r="I397" t="s">
        <v>1939</v>
      </c>
      <c r="J397" s="4" t="s">
        <v>154</v>
      </c>
      <c r="K397" t="s">
        <v>45</v>
      </c>
      <c r="L397" s="4">
        <v>10</v>
      </c>
      <c r="M397" s="170">
        <v>44432</v>
      </c>
      <c r="N397" t="s">
        <v>224</v>
      </c>
      <c r="O397" s="4">
        <v>60</v>
      </c>
      <c r="P397" s="4"/>
      <c r="Q397" s="12">
        <v>44433</v>
      </c>
      <c r="R397" s="64">
        <v>29.66</v>
      </c>
      <c r="S397" s="64">
        <v>30.09</v>
      </c>
      <c r="T397" s="64">
        <v>25.66</v>
      </c>
      <c r="U397" s="64">
        <v>25.78</v>
      </c>
      <c r="AA397" t="s">
        <v>1109</v>
      </c>
    </row>
    <row r="398" spans="1:30">
      <c r="A398" s="64" t="s">
        <v>1058</v>
      </c>
      <c r="B398" t="s">
        <v>1912</v>
      </c>
      <c r="C398" t="s">
        <v>1913</v>
      </c>
      <c r="E398" t="s">
        <v>42</v>
      </c>
      <c r="F398" s="170">
        <v>44432</v>
      </c>
      <c r="G398" s="170">
        <v>44432</v>
      </c>
      <c r="H398" t="s">
        <v>2074</v>
      </c>
      <c r="I398" t="s">
        <v>1531</v>
      </c>
      <c r="J398" s="4" t="s">
        <v>154</v>
      </c>
      <c r="K398" t="s">
        <v>45</v>
      </c>
      <c r="L398" s="4">
        <v>10</v>
      </c>
      <c r="M398" s="170">
        <v>44432</v>
      </c>
      <c r="N398" t="s">
        <v>224</v>
      </c>
      <c r="O398" s="4">
        <v>60</v>
      </c>
      <c r="P398" s="4"/>
      <c r="Q398" s="12">
        <v>44433</v>
      </c>
      <c r="R398" s="64">
        <v>33.47</v>
      </c>
      <c r="S398" s="64">
        <v>33.299999999999997</v>
      </c>
      <c r="T398" s="64">
        <v>27.79</v>
      </c>
      <c r="U398" s="64">
        <v>27.96</v>
      </c>
      <c r="AA398" t="s">
        <v>1109</v>
      </c>
    </row>
    <row r="399" spans="1:30">
      <c r="A399" s="64" t="s">
        <v>1058</v>
      </c>
      <c r="B399" t="s">
        <v>1912</v>
      </c>
      <c r="C399" t="s">
        <v>1913</v>
      </c>
      <c r="E399" t="s">
        <v>42</v>
      </c>
      <c r="F399" s="170">
        <v>44432</v>
      </c>
      <c r="G399" s="170">
        <v>44432</v>
      </c>
      <c r="H399" t="s">
        <v>2075</v>
      </c>
      <c r="I399" t="s">
        <v>1999</v>
      </c>
      <c r="J399" s="4" t="s">
        <v>154</v>
      </c>
      <c r="K399" t="s">
        <v>45</v>
      </c>
      <c r="L399" s="4">
        <v>10</v>
      </c>
      <c r="M399" s="170">
        <v>44432</v>
      </c>
      <c r="N399" t="s">
        <v>224</v>
      </c>
      <c r="O399" s="4">
        <v>60</v>
      </c>
      <c r="P399" s="4"/>
      <c r="Q399" s="12">
        <v>44433</v>
      </c>
      <c r="R399" s="64">
        <v>32.07</v>
      </c>
      <c r="S399" s="64">
        <v>31.58</v>
      </c>
      <c r="T399" s="64">
        <v>26.62</v>
      </c>
      <c r="U399" s="64">
        <v>26.69</v>
      </c>
      <c r="AA399" t="s">
        <v>1109</v>
      </c>
    </row>
    <row r="400" spans="1:30">
      <c r="A400" t="s">
        <v>1052</v>
      </c>
      <c r="B400" t="s">
        <v>1912</v>
      </c>
      <c r="C400" t="s">
        <v>1913</v>
      </c>
      <c r="E400" t="s">
        <v>42</v>
      </c>
      <c r="F400" s="170">
        <v>44432</v>
      </c>
      <c r="G400" s="170">
        <v>44432</v>
      </c>
      <c r="H400" t="s">
        <v>2073</v>
      </c>
      <c r="I400" t="s">
        <v>1939</v>
      </c>
      <c r="J400" s="4" t="s">
        <v>154</v>
      </c>
      <c r="K400" t="s">
        <v>45</v>
      </c>
      <c r="L400" s="4">
        <v>10</v>
      </c>
      <c r="M400" s="170">
        <v>44432</v>
      </c>
      <c r="N400" t="s">
        <v>224</v>
      </c>
      <c r="O400" s="4">
        <v>60</v>
      </c>
      <c r="P400" s="4"/>
      <c r="Q400" s="12">
        <v>44433</v>
      </c>
      <c r="R400" s="64">
        <v>32.15</v>
      </c>
      <c r="S400" s="64">
        <v>32.130000000000003</v>
      </c>
      <c r="T400" s="64">
        <v>25.84</v>
      </c>
      <c r="U400" s="64">
        <v>25.93</v>
      </c>
      <c r="AA400" t="s">
        <v>1109</v>
      </c>
    </row>
    <row r="401" spans="1:27">
      <c r="A401" t="s">
        <v>1052</v>
      </c>
      <c r="B401" t="s">
        <v>1912</v>
      </c>
      <c r="C401" t="s">
        <v>1913</v>
      </c>
      <c r="E401" t="s">
        <v>42</v>
      </c>
      <c r="F401" s="170">
        <v>44432</v>
      </c>
      <c r="G401" s="170">
        <v>44432</v>
      </c>
      <c r="H401" t="s">
        <v>2074</v>
      </c>
      <c r="I401" t="s">
        <v>1531</v>
      </c>
      <c r="J401" s="4" t="s">
        <v>154</v>
      </c>
      <c r="K401" t="s">
        <v>45</v>
      </c>
      <c r="L401" s="4">
        <v>10</v>
      </c>
      <c r="M401" s="170">
        <v>44432</v>
      </c>
      <c r="N401" t="s">
        <v>224</v>
      </c>
      <c r="O401" s="4">
        <v>60</v>
      </c>
      <c r="P401" s="4"/>
      <c r="Q401" s="12">
        <v>44433</v>
      </c>
      <c r="R401" s="64">
        <v>37.64</v>
      </c>
      <c r="S401" s="64">
        <v>36.5</v>
      </c>
      <c r="T401" s="64">
        <v>28.94</v>
      </c>
      <c r="U401" s="64">
        <v>29.01</v>
      </c>
      <c r="AA401" t="s">
        <v>1109</v>
      </c>
    </row>
    <row r="402" spans="1:27">
      <c r="A402" t="s">
        <v>1052</v>
      </c>
      <c r="B402" t="s">
        <v>1912</v>
      </c>
      <c r="C402" t="s">
        <v>1913</v>
      </c>
      <c r="E402" t="s">
        <v>42</v>
      </c>
      <c r="F402" s="170">
        <v>44432</v>
      </c>
      <c r="G402" s="170">
        <v>44432</v>
      </c>
      <c r="H402" t="s">
        <v>2075</v>
      </c>
      <c r="I402" t="s">
        <v>1999</v>
      </c>
      <c r="J402" s="4" t="s">
        <v>154</v>
      </c>
      <c r="K402" t="s">
        <v>45</v>
      </c>
      <c r="L402" s="4">
        <v>10</v>
      </c>
      <c r="M402" s="170">
        <v>44432</v>
      </c>
      <c r="N402" t="s">
        <v>224</v>
      </c>
      <c r="O402" s="4">
        <v>60</v>
      </c>
      <c r="P402" s="4"/>
      <c r="Q402" s="12">
        <v>44433</v>
      </c>
      <c r="R402" s="64">
        <v>38.54</v>
      </c>
      <c r="S402" s="64">
        <v>38.6</v>
      </c>
      <c r="T402" s="64">
        <v>27.98</v>
      </c>
      <c r="U402" s="64">
        <v>28.15</v>
      </c>
      <c r="AA402" t="s">
        <v>1109</v>
      </c>
    </row>
    <row r="403" spans="1:27">
      <c r="A403" t="s">
        <v>1050</v>
      </c>
      <c r="B403" t="s">
        <v>1912</v>
      </c>
      <c r="C403" t="s">
        <v>1913</v>
      </c>
      <c r="E403" t="s">
        <v>42</v>
      </c>
      <c r="F403" s="170">
        <v>44432</v>
      </c>
      <c r="G403" s="170">
        <v>44432</v>
      </c>
      <c r="H403" t="s">
        <v>2073</v>
      </c>
      <c r="I403" t="s">
        <v>1939</v>
      </c>
      <c r="J403" s="4" t="s">
        <v>154</v>
      </c>
      <c r="K403" t="s">
        <v>45</v>
      </c>
      <c r="L403" s="4">
        <v>10</v>
      </c>
      <c r="M403" s="170">
        <v>44432</v>
      </c>
      <c r="N403" t="s">
        <v>224</v>
      </c>
      <c r="O403" s="4">
        <v>60</v>
      </c>
      <c r="P403" s="4"/>
      <c r="Q403" s="12">
        <v>44433</v>
      </c>
      <c r="R403" s="64">
        <v>32.18</v>
      </c>
      <c r="S403" s="64">
        <v>31.71</v>
      </c>
      <c r="T403" s="64">
        <v>25.6</v>
      </c>
      <c r="U403" s="64">
        <v>25.57</v>
      </c>
      <c r="AA403" t="s">
        <v>1109</v>
      </c>
    </row>
    <row r="404" spans="1:27">
      <c r="A404" t="s">
        <v>1050</v>
      </c>
      <c r="B404" t="s">
        <v>1912</v>
      </c>
      <c r="C404" t="s">
        <v>1913</v>
      </c>
      <c r="E404" t="s">
        <v>42</v>
      </c>
      <c r="F404" s="170">
        <v>44432</v>
      </c>
      <c r="G404" s="170">
        <v>44432</v>
      </c>
      <c r="H404" t="s">
        <v>2074</v>
      </c>
      <c r="I404" t="s">
        <v>1531</v>
      </c>
      <c r="J404" s="4" t="s">
        <v>154</v>
      </c>
      <c r="K404" t="s">
        <v>45</v>
      </c>
      <c r="L404" s="4">
        <v>10</v>
      </c>
      <c r="M404" s="170">
        <v>44432</v>
      </c>
      <c r="N404" t="s">
        <v>224</v>
      </c>
      <c r="O404" s="4">
        <v>60</v>
      </c>
      <c r="P404" s="4"/>
      <c r="Q404" s="12">
        <v>44433</v>
      </c>
      <c r="R404" s="64">
        <v>35.78</v>
      </c>
      <c r="S404" s="64">
        <v>35.380000000000003</v>
      </c>
      <c r="T404" s="64">
        <v>28.29</v>
      </c>
      <c r="U404" s="64">
        <v>28.2</v>
      </c>
      <c r="AA404" t="s">
        <v>1109</v>
      </c>
    </row>
    <row r="405" spans="1:27">
      <c r="A405" t="s">
        <v>1050</v>
      </c>
      <c r="B405" t="s">
        <v>1912</v>
      </c>
      <c r="C405" t="s">
        <v>1913</v>
      </c>
      <c r="E405" t="s">
        <v>42</v>
      </c>
      <c r="F405" s="170">
        <v>44432</v>
      </c>
      <c r="G405" s="170">
        <v>44432</v>
      </c>
      <c r="H405" t="s">
        <v>2075</v>
      </c>
      <c r="I405" t="s">
        <v>1999</v>
      </c>
      <c r="J405" s="4" t="s">
        <v>154</v>
      </c>
      <c r="K405" t="s">
        <v>45</v>
      </c>
      <c r="L405" s="4">
        <v>10</v>
      </c>
      <c r="M405" s="170">
        <v>44432</v>
      </c>
      <c r="N405" t="s">
        <v>224</v>
      </c>
      <c r="O405" s="4">
        <v>60</v>
      </c>
      <c r="P405" s="4"/>
      <c r="Q405" s="12">
        <v>44433</v>
      </c>
      <c r="R405" s="64">
        <v>36.14</v>
      </c>
      <c r="S405" s="64">
        <v>35.14</v>
      </c>
      <c r="T405" s="64">
        <v>26.81</v>
      </c>
      <c r="U405" s="64">
        <v>26.73</v>
      </c>
      <c r="AA405" t="s">
        <v>1109</v>
      </c>
    </row>
    <row r="406" spans="1:27">
      <c r="A406" t="s">
        <v>1047</v>
      </c>
      <c r="B406" t="s">
        <v>1912</v>
      </c>
      <c r="C406" t="s">
        <v>1913</v>
      </c>
      <c r="E406" t="s">
        <v>42</v>
      </c>
      <c r="F406" s="170">
        <v>44432</v>
      </c>
      <c r="G406" s="170">
        <v>44432</v>
      </c>
      <c r="H406" t="s">
        <v>2073</v>
      </c>
      <c r="I406" t="s">
        <v>1939</v>
      </c>
      <c r="J406" s="4" t="s">
        <v>154</v>
      </c>
      <c r="K406" t="s">
        <v>45</v>
      </c>
      <c r="L406" s="4">
        <v>10</v>
      </c>
      <c r="M406" s="170">
        <v>44432</v>
      </c>
      <c r="N406" t="s">
        <v>224</v>
      </c>
      <c r="O406" s="4">
        <v>60</v>
      </c>
      <c r="P406" s="4"/>
      <c r="Q406" s="12">
        <v>44433</v>
      </c>
      <c r="R406" s="64">
        <v>27.16</v>
      </c>
      <c r="S406" s="64">
        <v>27.2</v>
      </c>
      <c r="T406" s="64">
        <v>27.51</v>
      </c>
      <c r="U406" s="64">
        <v>26.98</v>
      </c>
      <c r="AA406" t="s">
        <v>180</v>
      </c>
    </row>
    <row r="407" spans="1:27">
      <c r="A407" t="s">
        <v>1047</v>
      </c>
      <c r="B407" t="s">
        <v>1912</v>
      </c>
      <c r="C407" t="s">
        <v>1913</v>
      </c>
      <c r="E407" t="s">
        <v>42</v>
      </c>
      <c r="F407" s="170">
        <v>44432</v>
      </c>
      <c r="G407" s="170">
        <v>44432</v>
      </c>
      <c r="H407" t="s">
        <v>2074</v>
      </c>
      <c r="I407" t="s">
        <v>1531</v>
      </c>
      <c r="J407" s="4" t="s">
        <v>154</v>
      </c>
      <c r="K407" t="s">
        <v>45</v>
      </c>
      <c r="L407" s="4">
        <v>10</v>
      </c>
      <c r="M407" s="170">
        <v>44432</v>
      </c>
      <c r="N407" t="s">
        <v>224</v>
      </c>
      <c r="O407" s="4">
        <v>60</v>
      </c>
      <c r="P407" s="4"/>
      <c r="Q407" s="12">
        <v>44433</v>
      </c>
      <c r="R407">
        <v>32.75</v>
      </c>
      <c r="S407">
        <v>32.380000000000003</v>
      </c>
      <c r="T407">
        <v>28.48</v>
      </c>
      <c r="U407">
        <v>29.22</v>
      </c>
      <c r="AA407" t="s">
        <v>180</v>
      </c>
    </row>
    <row r="408" spans="1:27">
      <c r="A408" t="s">
        <v>1047</v>
      </c>
      <c r="B408" t="s">
        <v>1912</v>
      </c>
      <c r="C408" t="s">
        <v>1913</v>
      </c>
      <c r="E408" t="s">
        <v>42</v>
      </c>
      <c r="F408" s="170">
        <v>44432</v>
      </c>
      <c r="G408" s="170">
        <v>44432</v>
      </c>
      <c r="H408" t="s">
        <v>2075</v>
      </c>
      <c r="I408" t="s">
        <v>1999</v>
      </c>
      <c r="J408" s="4" t="s">
        <v>154</v>
      </c>
      <c r="K408" t="s">
        <v>45</v>
      </c>
      <c r="L408" s="4">
        <v>10</v>
      </c>
      <c r="M408" s="170">
        <v>44432</v>
      </c>
      <c r="N408" t="s">
        <v>224</v>
      </c>
      <c r="O408" s="4">
        <v>60</v>
      </c>
      <c r="P408" s="4"/>
      <c r="Q408" s="12">
        <v>44433</v>
      </c>
      <c r="R408">
        <v>30.55</v>
      </c>
      <c r="S408">
        <v>30.08</v>
      </c>
      <c r="T408">
        <v>25.86</v>
      </c>
      <c r="U408">
        <v>24.94</v>
      </c>
      <c r="AA408" t="s">
        <v>180</v>
      </c>
    </row>
    <row r="409" spans="1:27">
      <c r="A409" t="s">
        <v>1056</v>
      </c>
      <c r="B409" t="s">
        <v>1912</v>
      </c>
      <c r="C409" t="s">
        <v>1913</v>
      </c>
      <c r="E409" t="s">
        <v>42</v>
      </c>
      <c r="F409" s="170">
        <v>44432</v>
      </c>
      <c r="G409" s="170">
        <v>44432</v>
      </c>
      <c r="H409" t="s">
        <v>2073</v>
      </c>
      <c r="I409" t="s">
        <v>1939</v>
      </c>
      <c r="J409" s="4" t="s">
        <v>154</v>
      </c>
      <c r="K409" t="s">
        <v>45</v>
      </c>
      <c r="L409" s="4">
        <v>10</v>
      </c>
      <c r="M409" s="170">
        <v>44432</v>
      </c>
      <c r="N409" t="s">
        <v>224</v>
      </c>
      <c r="O409">
        <v>60</v>
      </c>
      <c r="Q409" s="12">
        <v>44433</v>
      </c>
      <c r="R409" s="64">
        <v>29.89</v>
      </c>
      <c r="S409" s="64">
        <v>30.32</v>
      </c>
      <c r="T409" s="64">
        <v>26.87</v>
      </c>
      <c r="U409" s="64">
        <v>26.68</v>
      </c>
      <c r="AA409" t="s">
        <v>180</v>
      </c>
    </row>
    <row r="410" spans="1:27">
      <c r="A410" t="s">
        <v>1056</v>
      </c>
      <c r="B410" t="s">
        <v>1912</v>
      </c>
      <c r="C410" t="s">
        <v>1913</v>
      </c>
      <c r="E410" t="s">
        <v>42</v>
      </c>
      <c r="F410" s="170">
        <v>44432</v>
      </c>
      <c r="G410" s="170">
        <v>44432</v>
      </c>
      <c r="H410" t="s">
        <v>2074</v>
      </c>
      <c r="I410" t="s">
        <v>1531</v>
      </c>
      <c r="J410" s="4" t="s">
        <v>154</v>
      </c>
      <c r="K410" t="s">
        <v>45</v>
      </c>
      <c r="L410" s="4">
        <v>10</v>
      </c>
      <c r="M410" s="170">
        <v>44432</v>
      </c>
      <c r="N410" t="s">
        <v>224</v>
      </c>
      <c r="O410">
        <v>60</v>
      </c>
      <c r="Q410" s="12">
        <v>44433</v>
      </c>
      <c r="R410" s="64">
        <v>33.74</v>
      </c>
      <c r="S410" s="64">
        <v>33.82</v>
      </c>
      <c r="T410" s="64">
        <v>29.17</v>
      </c>
      <c r="U410" s="64">
        <v>27.73</v>
      </c>
      <c r="AA410" t="s">
        <v>180</v>
      </c>
    </row>
    <row r="411" spans="1:27">
      <c r="A411" t="s">
        <v>1056</v>
      </c>
      <c r="B411" t="s">
        <v>1912</v>
      </c>
      <c r="C411" t="s">
        <v>1913</v>
      </c>
      <c r="E411" t="s">
        <v>42</v>
      </c>
      <c r="F411" s="170">
        <v>44432</v>
      </c>
      <c r="G411" s="170">
        <v>44432</v>
      </c>
      <c r="H411" t="s">
        <v>2075</v>
      </c>
      <c r="I411" t="s">
        <v>1999</v>
      </c>
      <c r="J411" s="4" t="s">
        <v>154</v>
      </c>
      <c r="K411" t="s">
        <v>45</v>
      </c>
      <c r="L411" s="4">
        <v>10</v>
      </c>
      <c r="M411" s="170">
        <v>44432</v>
      </c>
      <c r="N411" t="s">
        <v>224</v>
      </c>
      <c r="O411">
        <v>60</v>
      </c>
      <c r="Q411" s="12">
        <v>44433</v>
      </c>
      <c r="R411" s="64">
        <v>34.229999999999997</v>
      </c>
      <c r="S411" s="64">
        <v>33.89</v>
      </c>
      <c r="T411" s="64">
        <v>28</v>
      </c>
      <c r="U411" s="64">
        <v>27.22</v>
      </c>
      <c r="AA411" t="s">
        <v>180</v>
      </c>
    </row>
    <row r="412" spans="1:27">
      <c r="A412" t="s">
        <v>58</v>
      </c>
      <c r="B412" t="s">
        <v>59</v>
      </c>
      <c r="C412" t="s">
        <v>1919</v>
      </c>
      <c r="E412" t="s">
        <v>42</v>
      </c>
      <c r="F412" s="170">
        <v>44432</v>
      </c>
      <c r="G412" s="170">
        <v>44432</v>
      </c>
      <c r="H412" t="s">
        <v>2073</v>
      </c>
      <c r="I412" t="s">
        <v>1939</v>
      </c>
      <c r="J412" s="4" t="s">
        <v>154</v>
      </c>
      <c r="K412" t="s">
        <v>45</v>
      </c>
      <c r="L412" s="4">
        <v>10</v>
      </c>
      <c r="M412" s="170">
        <v>44432</v>
      </c>
      <c r="N412" t="s">
        <v>224</v>
      </c>
      <c r="O412">
        <v>60</v>
      </c>
      <c r="Q412" s="12">
        <v>44433</v>
      </c>
      <c r="R412" s="64">
        <v>36.340000000000003</v>
      </c>
      <c r="S412" s="64" t="s">
        <v>47</v>
      </c>
      <c r="T412" s="64">
        <v>27.12</v>
      </c>
      <c r="U412" s="64">
        <v>26.3</v>
      </c>
      <c r="W412" s="64"/>
      <c r="AA412" t="s">
        <v>180</v>
      </c>
    </row>
    <row r="413" spans="1:27">
      <c r="A413" t="s">
        <v>58</v>
      </c>
      <c r="B413" t="s">
        <v>59</v>
      </c>
      <c r="C413" t="s">
        <v>1919</v>
      </c>
      <c r="E413" t="s">
        <v>42</v>
      </c>
      <c r="F413" s="170">
        <v>44432</v>
      </c>
      <c r="G413" s="170">
        <v>44432</v>
      </c>
      <c r="H413" t="s">
        <v>2074</v>
      </c>
      <c r="I413" t="s">
        <v>1531</v>
      </c>
      <c r="J413" s="4" t="s">
        <v>154</v>
      </c>
      <c r="K413" t="s">
        <v>45</v>
      </c>
      <c r="L413" s="4">
        <v>10</v>
      </c>
      <c r="M413" s="170">
        <v>44432</v>
      </c>
      <c r="N413" t="s">
        <v>224</v>
      </c>
      <c r="O413">
        <v>60</v>
      </c>
      <c r="Q413" s="12">
        <v>44433</v>
      </c>
      <c r="R413" s="64" t="s">
        <v>47</v>
      </c>
      <c r="S413" s="64" t="s">
        <v>47</v>
      </c>
      <c r="T413" s="64">
        <v>32.67</v>
      </c>
      <c r="U413" s="64">
        <v>34.270000000000003</v>
      </c>
      <c r="W413" s="64"/>
      <c r="AA413" t="s">
        <v>180</v>
      </c>
    </row>
    <row r="414" spans="1:27">
      <c r="A414" t="s">
        <v>58</v>
      </c>
      <c r="B414" t="s">
        <v>59</v>
      </c>
      <c r="C414" t="s">
        <v>1919</v>
      </c>
      <c r="E414" t="s">
        <v>42</v>
      </c>
      <c r="F414" s="170">
        <v>44432</v>
      </c>
      <c r="G414" s="170">
        <v>44432</v>
      </c>
      <c r="H414" t="s">
        <v>2075</v>
      </c>
      <c r="I414" t="s">
        <v>1999</v>
      </c>
      <c r="J414" s="4" t="s">
        <v>154</v>
      </c>
      <c r="K414" t="s">
        <v>45</v>
      </c>
      <c r="L414" s="4">
        <v>10</v>
      </c>
      <c r="M414" s="170">
        <v>44432</v>
      </c>
      <c r="N414" t="s">
        <v>224</v>
      </c>
      <c r="O414">
        <v>60</v>
      </c>
      <c r="Q414" s="12">
        <v>44433</v>
      </c>
      <c r="R414" s="64" t="s">
        <v>47</v>
      </c>
      <c r="S414" s="64" t="s">
        <v>47</v>
      </c>
      <c r="T414" s="64">
        <v>25.33</v>
      </c>
      <c r="U414" s="64">
        <v>27.17</v>
      </c>
      <c r="W414" s="64"/>
      <c r="AA414" t="s">
        <v>180</v>
      </c>
    </row>
    <row r="415" spans="1:27">
      <c r="A415" s="36" t="s">
        <v>124</v>
      </c>
      <c r="C415" t="s">
        <v>1919</v>
      </c>
      <c r="E415" t="s">
        <v>49</v>
      </c>
      <c r="F415" s="5">
        <v>44432</v>
      </c>
      <c r="G415" s="5">
        <v>44432</v>
      </c>
      <c r="H415" t="s">
        <v>2075</v>
      </c>
      <c r="J415" s="4" t="s">
        <v>154</v>
      </c>
      <c r="K415" t="s">
        <v>45</v>
      </c>
      <c r="L415" s="4">
        <v>10</v>
      </c>
      <c r="M415" s="5">
        <v>44433</v>
      </c>
      <c r="N415" t="s">
        <v>224</v>
      </c>
      <c r="O415" s="4">
        <v>60</v>
      </c>
      <c r="P415" s="4"/>
      <c r="Q415" s="170">
        <v>44434</v>
      </c>
      <c r="R415" s="64">
        <v>31.23</v>
      </c>
      <c r="S415" s="64">
        <v>31.74</v>
      </c>
      <c r="T415" s="64">
        <v>26.13</v>
      </c>
      <c r="U415" s="64">
        <v>25.8</v>
      </c>
      <c r="W415" s="64"/>
      <c r="AA415" t="s">
        <v>179</v>
      </c>
    </row>
    <row r="416" spans="1:27">
      <c r="A416" s="36" t="s">
        <v>125</v>
      </c>
      <c r="C416" t="s">
        <v>1919</v>
      </c>
      <c r="E416" t="s">
        <v>49</v>
      </c>
      <c r="F416" s="5">
        <v>44432</v>
      </c>
      <c r="G416" s="5">
        <v>44432</v>
      </c>
      <c r="H416" t="s">
        <v>2075</v>
      </c>
      <c r="J416" s="4" t="s">
        <v>154</v>
      </c>
      <c r="K416" t="s">
        <v>45</v>
      </c>
      <c r="L416" s="4">
        <v>10</v>
      </c>
      <c r="M416" s="5">
        <v>44433</v>
      </c>
      <c r="N416" t="s">
        <v>224</v>
      </c>
      <c r="O416" s="4">
        <v>60</v>
      </c>
      <c r="P416" s="4"/>
      <c r="Q416" s="170">
        <v>44434</v>
      </c>
      <c r="R416" s="64">
        <v>31.58</v>
      </c>
      <c r="S416" s="64">
        <v>31.6</v>
      </c>
      <c r="T416" s="64">
        <v>26.01</v>
      </c>
      <c r="U416" s="64">
        <v>25.95</v>
      </c>
      <c r="W416" s="64"/>
      <c r="AA416" t="s">
        <v>179</v>
      </c>
    </row>
    <row r="417" spans="1:27">
      <c r="A417" t="s">
        <v>58</v>
      </c>
      <c r="C417" t="s">
        <v>1919</v>
      </c>
      <c r="E417" t="s">
        <v>49</v>
      </c>
      <c r="F417" s="5">
        <v>44432</v>
      </c>
      <c r="G417" s="5">
        <v>44432</v>
      </c>
      <c r="H417" t="s">
        <v>2075</v>
      </c>
      <c r="J417" s="4" t="s">
        <v>154</v>
      </c>
      <c r="K417" t="s">
        <v>45</v>
      </c>
      <c r="L417" s="4">
        <v>10</v>
      </c>
      <c r="M417" s="5">
        <v>44433</v>
      </c>
      <c r="N417" t="s">
        <v>224</v>
      </c>
      <c r="O417" s="4">
        <v>60</v>
      </c>
      <c r="P417" s="4"/>
      <c r="Q417" s="170">
        <v>44434</v>
      </c>
      <c r="R417" s="64" t="s">
        <v>47</v>
      </c>
      <c r="S417" s="64" t="s">
        <v>47</v>
      </c>
      <c r="T417" s="64">
        <v>26.3</v>
      </c>
      <c r="U417" s="64">
        <v>26.13</v>
      </c>
      <c r="W417" s="64"/>
      <c r="AA417" t="s">
        <v>179</v>
      </c>
    </row>
    <row r="418" spans="1:27">
      <c r="A418" s="36" t="s">
        <v>116</v>
      </c>
      <c r="C418" t="s">
        <v>1919</v>
      </c>
      <c r="E418" t="s">
        <v>49</v>
      </c>
      <c r="F418" s="5">
        <v>44432</v>
      </c>
      <c r="G418" s="5">
        <v>44432</v>
      </c>
      <c r="H418" t="s">
        <v>2075</v>
      </c>
      <c r="J418" s="4" t="s">
        <v>154</v>
      </c>
      <c r="K418" t="s">
        <v>45</v>
      </c>
      <c r="L418" s="4">
        <v>10</v>
      </c>
      <c r="M418" s="5">
        <v>44433</v>
      </c>
      <c r="N418" t="s">
        <v>224</v>
      </c>
      <c r="O418" s="4">
        <v>60</v>
      </c>
      <c r="P418" s="4"/>
      <c r="Q418" s="170">
        <v>44434</v>
      </c>
      <c r="R418" s="64">
        <v>37.619999999999997</v>
      </c>
      <c r="S418" s="64" t="s">
        <v>47</v>
      </c>
      <c r="T418" s="64">
        <v>26.01</v>
      </c>
      <c r="U418" s="64">
        <v>26.08</v>
      </c>
      <c r="W418" s="64"/>
      <c r="AA418" t="s">
        <v>179</v>
      </c>
    </row>
    <row r="419" spans="1:27">
      <c r="A419" s="10" t="s">
        <v>117</v>
      </c>
      <c r="C419" t="s">
        <v>1919</v>
      </c>
      <c r="E419" t="s">
        <v>49</v>
      </c>
      <c r="F419" s="5">
        <v>44432</v>
      </c>
      <c r="G419" s="5">
        <v>44432</v>
      </c>
      <c r="H419" t="s">
        <v>2075</v>
      </c>
      <c r="J419" s="4" t="s">
        <v>154</v>
      </c>
      <c r="K419" t="s">
        <v>45</v>
      </c>
      <c r="L419" s="4">
        <v>10</v>
      </c>
      <c r="M419" s="5">
        <v>44433</v>
      </c>
      <c r="N419" t="s">
        <v>224</v>
      </c>
      <c r="O419" s="4">
        <v>60</v>
      </c>
      <c r="P419" s="4"/>
      <c r="Q419" s="170">
        <v>44434</v>
      </c>
      <c r="R419" s="64" t="s">
        <v>47</v>
      </c>
      <c r="S419" s="64" t="s">
        <v>47</v>
      </c>
      <c r="T419" s="64">
        <v>26.06</v>
      </c>
      <c r="U419" s="64">
        <v>26.09</v>
      </c>
      <c r="W419" s="64"/>
      <c r="AA419" t="s">
        <v>179</v>
      </c>
    </row>
    <row r="420" spans="1:27">
      <c r="A420" s="10" t="s">
        <v>113</v>
      </c>
      <c r="C420" t="s">
        <v>1919</v>
      </c>
      <c r="E420" t="s">
        <v>49</v>
      </c>
      <c r="F420" s="5">
        <v>44432</v>
      </c>
      <c r="G420" s="5">
        <v>44432</v>
      </c>
      <c r="H420" t="s">
        <v>2075</v>
      </c>
      <c r="J420" s="4" t="s">
        <v>154</v>
      </c>
      <c r="K420" t="s">
        <v>45</v>
      </c>
      <c r="L420" s="4">
        <v>10</v>
      </c>
      <c r="M420" s="5">
        <v>44433</v>
      </c>
      <c r="N420" t="s">
        <v>224</v>
      </c>
      <c r="O420" s="4">
        <v>60</v>
      </c>
      <c r="P420" s="4"/>
      <c r="Q420" s="170">
        <v>44434</v>
      </c>
      <c r="R420" s="64">
        <v>32.94</v>
      </c>
      <c r="S420" s="64">
        <v>33.06</v>
      </c>
      <c r="T420" s="64">
        <v>26.97</v>
      </c>
      <c r="U420" s="64">
        <v>26.51</v>
      </c>
      <c r="W420" s="64"/>
      <c r="AA420" t="s">
        <v>179</v>
      </c>
    </row>
    <row r="421" spans="1:27">
      <c r="A421" t="s">
        <v>145</v>
      </c>
      <c r="B421" t="s">
        <v>144</v>
      </c>
      <c r="C421" t="s">
        <v>1919</v>
      </c>
      <c r="D421" t="s">
        <v>44</v>
      </c>
      <c r="E421" t="s">
        <v>49</v>
      </c>
      <c r="F421" s="12">
        <v>44432</v>
      </c>
      <c r="G421" s="12">
        <v>44432</v>
      </c>
      <c r="H421" t="s">
        <v>2073</v>
      </c>
      <c r="I421" t="s">
        <v>1939</v>
      </c>
      <c r="J421" s="4" t="s">
        <v>154</v>
      </c>
      <c r="K421" t="s">
        <v>45</v>
      </c>
      <c r="L421" s="4">
        <v>10</v>
      </c>
      <c r="M421" s="5">
        <v>44433</v>
      </c>
      <c r="N421" t="s">
        <v>224</v>
      </c>
      <c r="O421">
        <v>60</v>
      </c>
      <c r="Q421" s="5">
        <v>44434</v>
      </c>
      <c r="R421" s="64">
        <v>31.98</v>
      </c>
      <c r="S421" s="64">
        <v>32.04</v>
      </c>
      <c r="T421" s="64">
        <v>27.4</v>
      </c>
      <c r="U421" s="64">
        <v>27.43</v>
      </c>
      <c r="W421" s="64"/>
      <c r="AA421" t="s">
        <v>178</v>
      </c>
    </row>
    <row r="422" spans="1:27">
      <c r="A422" t="s">
        <v>145</v>
      </c>
      <c r="B422" t="s">
        <v>144</v>
      </c>
      <c r="C422" t="s">
        <v>1919</v>
      </c>
      <c r="D422" t="s">
        <v>44</v>
      </c>
      <c r="E422" t="s">
        <v>49</v>
      </c>
      <c r="F422" s="12">
        <v>44432</v>
      </c>
      <c r="G422" s="12">
        <v>44432</v>
      </c>
      <c r="H422" t="s">
        <v>2074</v>
      </c>
      <c r="I422" t="s">
        <v>1531</v>
      </c>
      <c r="J422" s="4" t="s">
        <v>154</v>
      </c>
      <c r="K422" t="s">
        <v>45</v>
      </c>
      <c r="L422" s="4">
        <v>10</v>
      </c>
      <c r="M422" s="5">
        <v>44433</v>
      </c>
      <c r="N422" t="s">
        <v>224</v>
      </c>
      <c r="O422">
        <v>60</v>
      </c>
      <c r="Q422" s="5">
        <v>44434</v>
      </c>
      <c r="R422" s="64">
        <v>31.78</v>
      </c>
      <c r="S422" s="64">
        <v>31.63</v>
      </c>
      <c r="T422" s="64">
        <v>28.28</v>
      </c>
      <c r="U422" s="64">
        <v>28.36</v>
      </c>
      <c r="W422" s="64"/>
      <c r="AA422" t="s">
        <v>178</v>
      </c>
    </row>
    <row r="423" spans="1:27">
      <c r="A423" t="s">
        <v>145</v>
      </c>
      <c r="B423" t="s">
        <v>144</v>
      </c>
      <c r="C423" t="s">
        <v>1919</v>
      </c>
      <c r="D423" t="s">
        <v>44</v>
      </c>
      <c r="E423" t="s">
        <v>49</v>
      </c>
      <c r="F423" s="12">
        <v>44432</v>
      </c>
      <c r="G423" s="12">
        <v>44432</v>
      </c>
      <c r="H423" t="s">
        <v>2075</v>
      </c>
      <c r="I423" t="s">
        <v>1999</v>
      </c>
      <c r="J423" s="4" t="s">
        <v>154</v>
      </c>
      <c r="K423" t="s">
        <v>45</v>
      </c>
      <c r="L423" s="4">
        <v>10</v>
      </c>
      <c r="M423" s="5">
        <v>44433</v>
      </c>
      <c r="N423" t="s">
        <v>224</v>
      </c>
      <c r="O423">
        <v>60</v>
      </c>
      <c r="Q423" s="5">
        <v>44434</v>
      </c>
      <c r="R423" s="64">
        <v>35.049999999999997</v>
      </c>
      <c r="S423" s="64">
        <v>34.53</v>
      </c>
      <c r="T423" s="64">
        <v>26.85</v>
      </c>
      <c r="U423" s="64">
        <v>26.91</v>
      </c>
      <c r="W423" s="64"/>
      <c r="AA423" t="s">
        <v>178</v>
      </c>
    </row>
    <row r="424" spans="1:27">
      <c r="A424" t="s">
        <v>145</v>
      </c>
      <c r="B424" t="s">
        <v>144</v>
      </c>
      <c r="C424" t="s">
        <v>1919</v>
      </c>
      <c r="D424" t="s">
        <v>44</v>
      </c>
      <c r="E424" t="s">
        <v>49</v>
      </c>
      <c r="F424" s="12">
        <v>44432</v>
      </c>
      <c r="G424" s="12">
        <v>44432</v>
      </c>
      <c r="H424" t="s">
        <v>2075</v>
      </c>
      <c r="I424" t="s">
        <v>1999</v>
      </c>
      <c r="J424" s="4" t="s">
        <v>154</v>
      </c>
      <c r="K424" t="s">
        <v>45</v>
      </c>
      <c r="L424" s="4">
        <v>10</v>
      </c>
      <c r="M424" s="5">
        <v>44433</v>
      </c>
      <c r="N424" t="s">
        <v>224</v>
      </c>
      <c r="O424">
        <v>60</v>
      </c>
      <c r="Q424" s="5">
        <v>44434</v>
      </c>
      <c r="R424" s="64">
        <v>35.04</v>
      </c>
      <c r="S424" s="64">
        <v>34.82</v>
      </c>
      <c r="T424" s="64"/>
      <c r="U424" s="64"/>
      <c r="W424" s="64"/>
      <c r="AA424" t="s">
        <v>177</v>
      </c>
    </row>
    <row r="425" spans="1:27">
      <c r="A425" t="s">
        <v>149</v>
      </c>
      <c r="B425" t="s">
        <v>150</v>
      </c>
      <c r="C425" t="s">
        <v>1919</v>
      </c>
      <c r="D425" t="s">
        <v>44</v>
      </c>
      <c r="E425" t="s">
        <v>49</v>
      </c>
      <c r="F425" s="12">
        <v>44432</v>
      </c>
      <c r="G425" s="12">
        <v>44432</v>
      </c>
      <c r="H425" t="s">
        <v>2073</v>
      </c>
      <c r="I425" t="s">
        <v>1939</v>
      </c>
      <c r="J425" s="4" t="s">
        <v>154</v>
      </c>
      <c r="K425" t="s">
        <v>45</v>
      </c>
      <c r="L425" s="4">
        <v>10</v>
      </c>
      <c r="M425" s="5">
        <v>44433</v>
      </c>
      <c r="N425" t="s">
        <v>224</v>
      </c>
      <c r="O425">
        <v>60</v>
      </c>
      <c r="Q425" s="5">
        <v>44434</v>
      </c>
      <c r="R425" s="64">
        <v>28.48</v>
      </c>
      <c r="S425" s="64">
        <v>28.34</v>
      </c>
      <c r="T425" s="64">
        <v>27.11</v>
      </c>
      <c r="U425" s="64">
        <v>27.13</v>
      </c>
      <c r="W425" s="64"/>
      <c r="AA425" t="s">
        <v>178</v>
      </c>
    </row>
    <row r="426" spans="1:27">
      <c r="A426" t="s">
        <v>149</v>
      </c>
      <c r="B426" t="s">
        <v>150</v>
      </c>
      <c r="C426" t="s">
        <v>1919</v>
      </c>
      <c r="D426" t="s">
        <v>44</v>
      </c>
      <c r="E426" t="s">
        <v>49</v>
      </c>
      <c r="F426" s="12">
        <v>44432</v>
      </c>
      <c r="G426" s="12">
        <v>44432</v>
      </c>
      <c r="H426" t="s">
        <v>2074</v>
      </c>
      <c r="I426" t="s">
        <v>1531</v>
      </c>
      <c r="J426" s="4" t="s">
        <v>154</v>
      </c>
      <c r="K426" t="s">
        <v>45</v>
      </c>
      <c r="L426" s="4">
        <v>10</v>
      </c>
      <c r="M426" s="5">
        <v>44433</v>
      </c>
      <c r="N426" t="s">
        <v>224</v>
      </c>
      <c r="O426">
        <v>60</v>
      </c>
      <c r="Q426" s="5">
        <v>44434</v>
      </c>
      <c r="R426" s="64">
        <v>28.31</v>
      </c>
      <c r="S426" s="64">
        <v>28.19</v>
      </c>
      <c r="T426" s="64">
        <v>27.49</v>
      </c>
      <c r="U426" s="64">
        <v>27.66</v>
      </c>
      <c r="W426" s="64"/>
      <c r="X426" s="64"/>
      <c r="AA426" t="s">
        <v>178</v>
      </c>
    </row>
    <row r="427" spans="1:27">
      <c r="A427" t="s">
        <v>149</v>
      </c>
      <c r="B427" t="s">
        <v>150</v>
      </c>
      <c r="C427" t="s">
        <v>1919</v>
      </c>
      <c r="D427" t="s">
        <v>44</v>
      </c>
      <c r="E427" t="s">
        <v>49</v>
      </c>
      <c r="F427" s="12">
        <v>44432</v>
      </c>
      <c r="G427" s="12">
        <v>44432</v>
      </c>
      <c r="H427" t="s">
        <v>2075</v>
      </c>
      <c r="I427" t="s">
        <v>1999</v>
      </c>
      <c r="J427" s="4" t="s">
        <v>154</v>
      </c>
      <c r="K427" t="s">
        <v>45</v>
      </c>
      <c r="L427" s="4">
        <v>10</v>
      </c>
      <c r="M427" s="5">
        <v>44433</v>
      </c>
      <c r="N427" t="s">
        <v>224</v>
      </c>
      <c r="O427">
        <v>60</v>
      </c>
      <c r="Q427" s="5">
        <v>44434</v>
      </c>
      <c r="R427" s="64">
        <v>31.33</v>
      </c>
      <c r="S427" s="64">
        <v>31.28</v>
      </c>
      <c r="T427" s="64">
        <v>27.32</v>
      </c>
      <c r="U427" s="64">
        <v>27.23</v>
      </c>
      <c r="W427" s="64"/>
      <c r="X427" s="64"/>
      <c r="AA427" t="s">
        <v>178</v>
      </c>
    </row>
    <row r="428" spans="1:27">
      <c r="A428" t="s">
        <v>149</v>
      </c>
      <c r="B428" t="s">
        <v>150</v>
      </c>
      <c r="C428" t="s">
        <v>1919</v>
      </c>
      <c r="D428" t="s">
        <v>44</v>
      </c>
      <c r="E428" t="s">
        <v>49</v>
      </c>
      <c r="F428" s="12">
        <v>44432</v>
      </c>
      <c r="G428" s="12">
        <v>44432</v>
      </c>
      <c r="H428" t="s">
        <v>2073</v>
      </c>
      <c r="I428" t="s">
        <v>1939</v>
      </c>
      <c r="J428" s="4" t="s">
        <v>154</v>
      </c>
      <c r="K428" t="s">
        <v>45</v>
      </c>
      <c r="L428" s="4">
        <v>10</v>
      </c>
      <c r="M428" s="5">
        <v>44433</v>
      </c>
      <c r="N428" t="s">
        <v>224</v>
      </c>
      <c r="O428">
        <v>60</v>
      </c>
      <c r="Q428" s="5">
        <v>44434</v>
      </c>
      <c r="R428" s="64">
        <v>28.77</v>
      </c>
      <c r="S428" s="64">
        <v>29.01</v>
      </c>
      <c r="T428" s="64">
        <v>27.38</v>
      </c>
      <c r="U428" s="64">
        <v>27.22</v>
      </c>
      <c r="W428" s="64"/>
      <c r="X428" s="64"/>
      <c r="AA428" t="s">
        <v>178</v>
      </c>
    </row>
    <row r="429" spans="1:27">
      <c r="A429" t="s">
        <v>149</v>
      </c>
      <c r="B429" t="s">
        <v>150</v>
      </c>
      <c r="C429" t="s">
        <v>1919</v>
      </c>
      <c r="D429" t="s">
        <v>44</v>
      </c>
      <c r="E429" t="s">
        <v>49</v>
      </c>
      <c r="F429" s="12">
        <v>44432</v>
      </c>
      <c r="G429" s="12">
        <v>44432</v>
      </c>
      <c r="H429" t="s">
        <v>2074</v>
      </c>
      <c r="I429" t="s">
        <v>1531</v>
      </c>
      <c r="J429" s="4" t="s">
        <v>154</v>
      </c>
      <c r="K429" t="s">
        <v>45</v>
      </c>
      <c r="L429" s="4">
        <v>10</v>
      </c>
      <c r="M429" s="5">
        <v>44433</v>
      </c>
      <c r="N429" t="s">
        <v>224</v>
      </c>
      <c r="O429">
        <v>60</v>
      </c>
      <c r="Q429" s="5">
        <v>44434</v>
      </c>
      <c r="R429" s="64">
        <v>28.52</v>
      </c>
      <c r="S429" s="64">
        <v>28.31</v>
      </c>
      <c r="T429" s="64">
        <v>27.37</v>
      </c>
      <c r="U429" s="64">
        <v>27.65</v>
      </c>
      <c r="W429" s="64"/>
      <c r="X429" s="64"/>
      <c r="AA429" t="s">
        <v>178</v>
      </c>
    </row>
    <row r="430" spans="1:27">
      <c r="A430" t="s">
        <v>149</v>
      </c>
      <c r="B430" t="s">
        <v>150</v>
      </c>
      <c r="C430" t="s">
        <v>1919</v>
      </c>
      <c r="D430" t="s">
        <v>44</v>
      </c>
      <c r="E430" t="s">
        <v>49</v>
      </c>
      <c r="F430" s="12">
        <v>44432</v>
      </c>
      <c r="G430" s="12">
        <v>44432</v>
      </c>
      <c r="H430" t="s">
        <v>2075</v>
      </c>
      <c r="I430" t="s">
        <v>1999</v>
      </c>
      <c r="J430" s="4" t="s">
        <v>154</v>
      </c>
      <c r="K430" t="s">
        <v>45</v>
      </c>
      <c r="L430" s="4">
        <v>10</v>
      </c>
      <c r="M430" s="5">
        <v>44433</v>
      </c>
      <c r="N430" t="s">
        <v>224</v>
      </c>
      <c r="O430">
        <v>60</v>
      </c>
      <c r="Q430" s="5">
        <v>44434</v>
      </c>
      <c r="R430" s="64">
        <v>31.43</v>
      </c>
      <c r="S430" s="64">
        <v>31.38</v>
      </c>
      <c r="T430" s="64">
        <v>26.99</v>
      </c>
      <c r="U430" s="64">
        <v>26.88</v>
      </c>
      <c r="W430" s="64"/>
      <c r="X430" s="64"/>
      <c r="AA430" t="s">
        <v>178</v>
      </c>
    </row>
    <row r="431" spans="1:27">
      <c r="A431" t="s">
        <v>143</v>
      </c>
      <c r="B431" t="s">
        <v>144</v>
      </c>
      <c r="C431" t="s">
        <v>1919</v>
      </c>
      <c r="D431" t="s">
        <v>44</v>
      </c>
      <c r="E431" t="s">
        <v>49</v>
      </c>
      <c r="F431" s="12">
        <v>44432</v>
      </c>
      <c r="G431" s="12">
        <v>44432</v>
      </c>
      <c r="H431" t="s">
        <v>2073</v>
      </c>
      <c r="I431" t="s">
        <v>1939</v>
      </c>
      <c r="J431" s="4" t="s">
        <v>154</v>
      </c>
      <c r="K431" t="s">
        <v>45</v>
      </c>
      <c r="L431" s="4">
        <v>10</v>
      </c>
      <c r="M431" s="5">
        <v>44433</v>
      </c>
      <c r="N431" t="s">
        <v>224</v>
      </c>
      <c r="O431">
        <v>60</v>
      </c>
      <c r="Q431" s="5">
        <v>44434</v>
      </c>
      <c r="R431" s="64">
        <v>31.74</v>
      </c>
      <c r="S431" s="64">
        <v>31.96</v>
      </c>
      <c r="T431" s="64">
        <v>27.5</v>
      </c>
      <c r="U431" s="64">
        <v>27.7</v>
      </c>
      <c r="W431" s="64"/>
      <c r="X431" s="64"/>
      <c r="Y431" s="64"/>
      <c r="AA431" t="s">
        <v>177</v>
      </c>
    </row>
    <row r="432" spans="1:27">
      <c r="A432" t="s">
        <v>143</v>
      </c>
      <c r="B432" t="s">
        <v>144</v>
      </c>
      <c r="C432" t="s">
        <v>1919</v>
      </c>
      <c r="D432" t="s">
        <v>44</v>
      </c>
      <c r="E432" t="s">
        <v>49</v>
      </c>
      <c r="F432" s="12">
        <v>44432</v>
      </c>
      <c r="G432" s="12">
        <v>44432</v>
      </c>
      <c r="H432" t="s">
        <v>2074</v>
      </c>
      <c r="I432" t="s">
        <v>1531</v>
      </c>
      <c r="J432" s="4" t="s">
        <v>154</v>
      </c>
      <c r="K432" t="s">
        <v>45</v>
      </c>
      <c r="L432" s="4">
        <v>10</v>
      </c>
      <c r="M432" s="5">
        <v>44433</v>
      </c>
      <c r="N432" t="s">
        <v>224</v>
      </c>
      <c r="O432">
        <v>60</v>
      </c>
      <c r="Q432" s="5">
        <v>44434</v>
      </c>
      <c r="R432" s="64">
        <v>31.24</v>
      </c>
      <c r="S432" s="64">
        <v>31.17</v>
      </c>
      <c r="T432" s="64">
        <v>28.24</v>
      </c>
      <c r="U432" s="64">
        <v>28.25</v>
      </c>
      <c r="W432" s="64"/>
      <c r="X432" s="64"/>
      <c r="Y432" s="64"/>
      <c r="AA432" t="s">
        <v>177</v>
      </c>
    </row>
    <row r="433" spans="1:27">
      <c r="A433" t="s">
        <v>143</v>
      </c>
      <c r="B433" t="s">
        <v>144</v>
      </c>
      <c r="C433" t="s">
        <v>1919</v>
      </c>
      <c r="D433" t="s">
        <v>44</v>
      </c>
      <c r="E433" t="s">
        <v>49</v>
      </c>
      <c r="F433" s="12">
        <v>44432</v>
      </c>
      <c r="G433" s="12">
        <v>44432</v>
      </c>
      <c r="H433" t="s">
        <v>2075</v>
      </c>
      <c r="I433" t="s">
        <v>1999</v>
      </c>
      <c r="J433" s="4" t="s">
        <v>154</v>
      </c>
      <c r="K433" t="s">
        <v>45</v>
      </c>
      <c r="L433" s="4">
        <v>10</v>
      </c>
      <c r="M433" s="5">
        <v>44433</v>
      </c>
      <c r="N433" t="s">
        <v>224</v>
      </c>
      <c r="O433">
        <v>60</v>
      </c>
      <c r="Q433" s="5">
        <v>44434</v>
      </c>
      <c r="R433" s="64">
        <v>33.380000000000003</v>
      </c>
      <c r="S433" s="64">
        <v>33.68</v>
      </c>
      <c r="T433" s="64">
        <v>26.89</v>
      </c>
      <c r="U433" s="64">
        <v>27.17</v>
      </c>
      <c r="W433" s="64"/>
      <c r="X433" s="64"/>
      <c r="Y433" s="64"/>
      <c r="AA433" t="s">
        <v>177</v>
      </c>
    </row>
    <row r="434" spans="1:27">
      <c r="A434" t="s">
        <v>143</v>
      </c>
      <c r="B434" t="s">
        <v>144</v>
      </c>
      <c r="C434" t="s">
        <v>1919</v>
      </c>
      <c r="D434" t="s">
        <v>44</v>
      </c>
      <c r="E434" t="s">
        <v>49</v>
      </c>
      <c r="F434" s="12">
        <v>44432</v>
      </c>
      <c r="G434" s="12">
        <v>44432</v>
      </c>
      <c r="H434" t="s">
        <v>2073</v>
      </c>
      <c r="I434" t="s">
        <v>1939</v>
      </c>
      <c r="J434" s="4" t="s">
        <v>154</v>
      </c>
      <c r="K434" t="s">
        <v>45</v>
      </c>
      <c r="L434" s="4">
        <v>10</v>
      </c>
      <c r="M434" s="5">
        <v>44433</v>
      </c>
      <c r="N434" t="s">
        <v>224</v>
      </c>
      <c r="O434">
        <v>60</v>
      </c>
      <c r="Q434" s="5">
        <v>44434</v>
      </c>
      <c r="R434" s="64">
        <v>32.17</v>
      </c>
      <c r="S434" s="64">
        <v>33.049999999999997</v>
      </c>
      <c r="T434" s="64">
        <v>28.34</v>
      </c>
      <c r="U434" s="64">
        <v>28.29</v>
      </c>
      <c r="W434" s="64"/>
      <c r="X434" s="64"/>
      <c r="Y434" s="64"/>
      <c r="AA434" t="s">
        <v>178</v>
      </c>
    </row>
    <row r="435" spans="1:27">
      <c r="A435" t="s">
        <v>143</v>
      </c>
      <c r="B435" t="s">
        <v>144</v>
      </c>
      <c r="C435" t="s">
        <v>1919</v>
      </c>
      <c r="D435" t="s">
        <v>44</v>
      </c>
      <c r="E435" t="s">
        <v>49</v>
      </c>
      <c r="F435" s="12">
        <v>44432</v>
      </c>
      <c r="G435" s="12">
        <v>44432</v>
      </c>
      <c r="H435" t="s">
        <v>2074</v>
      </c>
      <c r="I435" t="s">
        <v>1531</v>
      </c>
      <c r="J435" s="4" t="s">
        <v>154</v>
      </c>
      <c r="K435" t="s">
        <v>45</v>
      </c>
      <c r="L435" s="4">
        <v>10</v>
      </c>
      <c r="M435" s="5">
        <v>44433</v>
      </c>
      <c r="N435" t="s">
        <v>224</v>
      </c>
      <c r="O435">
        <v>60</v>
      </c>
      <c r="Q435" s="5">
        <v>44434</v>
      </c>
      <c r="R435" s="64">
        <v>30.66</v>
      </c>
      <c r="S435" s="64">
        <v>30.72</v>
      </c>
      <c r="T435" s="64">
        <v>28.32</v>
      </c>
      <c r="U435" s="64">
        <v>28.26</v>
      </c>
      <c r="W435" s="64"/>
      <c r="X435" s="64"/>
      <c r="Y435" s="64"/>
      <c r="AA435" t="s">
        <v>178</v>
      </c>
    </row>
    <row r="436" spans="1:27">
      <c r="A436" t="s">
        <v>143</v>
      </c>
      <c r="B436" t="s">
        <v>144</v>
      </c>
      <c r="C436" t="s">
        <v>1919</v>
      </c>
      <c r="D436" t="s">
        <v>44</v>
      </c>
      <c r="E436" t="s">
        <v>49</v>
      </c>
      <c r="F436" s="12">
        <v>44432</v>
      </c>
      <c r="G436" s="12">
        <v>44432</v>
      </c>
      <c r="H436" t="s">
        <v>2075</v>
      </c>
      <c r="I436" t="s">
        <v>1999</v>
      </c>
      <c r="J436" s="4" t="s">
        <v>154</v>
      </c>
      <c r="K436" t="s">
        <v>45</v>
      </c>
      <c r="L436" s="4">
        <v>10</v>
      </c>
      <c r="M436" s="5">
        <v>44433</v>
      </c>
      <c r="N436" t="s">
        <v>224</v>
      </c>
      <c r="O436">
        <v>60</v>
      </c>
      <c r="Q436" s="5">
        <v>44434</v>
      </c>
      <c r="R436" s="64">
        <v>33.159999999999997</v>
      </c>
      <c r="S436" s="64">
        <v>33.08</v>
      </c>
      <c r="T436" s="64">
        <v>27.69</v>
      </c>
      <c r="U436" s="64">
        <v>27.76</v>
      </c>
      <c r="W436" s="64"/>
      <c r="X436" s="64"/>
      <c r="Y436" s="64"/>
      <c r="AA436" t="s">
        <v>178</v>
      </c>
    </row>
    <row r="437" spans="1:27">
      <c r="A437" t="s">
        <v>115</v>
      </c>
      <c r="B437" t="s">
        <v>111</v>
      </c>
      <c r="C437" t="s">
        <v>1919</v>
      </c>
      <c r="D437" t="s">
        <v>44</v>
      </c>
      <c r="E437" t="s">
        <v>49</v>
      </c>
      <c r="F437" s="12">
        <v>44432</v>
      </c>
      <c r="G437" s="12">
        <v>44432</v>
      </c>
      <c r="H437" t="s">
        <v>2073</v>
      </c>
      <c r="I437" t="s">
        <v>1939</v>
      </c>
      <c r="J437" s="4" t="s">
        <v>154</v>
      </c>
      <c r="K437" t="s">
        <v>45</v>
      </c>
      <c r="L437" s="4">
        <v>10</v>
      </c>
      <c r="M437" s="12">
        <v>44433</v>
      </c>
      <c r="N437" t="s">
        <v>224</v>
      </c>
      <c r="O437">
        <v>60</v>
      </c>
      <c r="Q437" s="12">
        <v>44434</v>
      </c>
      <c r="R437" s="64">
        <v>30.08</v>
      </c>
      <c r="S437" s="64">
        <v>30.03</v>
      </c>
      <c r="T437" s="64">
        <v>26.68</v>
      </c>
      <c r="U437" s="64">
        <v>26.89</v>
      </c>
      <c r="W437" s="64"/>
      <c r="X437" s="64"/>
      <c r="AA437" t="s">
        <v>177</v>
      </c>
    </row>
    <row r="438" spans="1:27">
      <c r="A438" t="s">
        <v>115</v>
      </c>
      <c r="B438" t="s">
        <v>111</v>
      </c>
      <c r="C438" t="s">
        <v>1919</v>
      </c>
      <c r="D438" t="s">
        <v>44</v>
      </c>
      <c r="E438" t="s">
        <v>49</v>
      </c>
      <c r="F438" s="12">
        <v>44432</v>
      </c>
      <c r="G438" s="12">
        <v>44432</v>
      </c>
      <c r="H438" t="s">
        <v>2074</v>
      </c>
      <c r="I438" t="s">
        <v>1531</v>
      </c>
      <c r="J438" s="4" t="s">
        <v>154</v>
      </c>
      <c r="K438" t="s">
        <v>45</v>
      </c>
      <c r="L438" s="4">
        <v>10</v>
      </c>
      <c r="M438" s="12">
        <v>44433</v>
      </c>
      <c r="N438" t="s">
        <v>224</v>
      </c>
      <c r="O438">
        <v>60</v>
      </c>
      <c r="Q438" s="12">
        <v>44434</v>
      </c>
      <c r="R438" s="64">
        <v>29.56</v>
      </c>
      <c r="S438" s="64">
        <v>29.75</v>
      </c>
      <c r="T438" s="64">
        <v>27.02</v>
      </c>
      <c r="U438" s="64">
        <v>27.36</v>
      </c>
      <c r="W438" s="64"/>
      <c r="X438" s="64"/>
      <c r="AA438" t="s">
        <v>177</v>
      </c>
    </row>
    <row r="439" spans="1:27">
      <c r="A439" t="s">
        <v>115</v>
      </c>
      <c r="B439" t="s">
        <v>111</v>
      </c>
      <c r="C439" t="s">
        <v>1919</v>
      </c>
      <c r="D439" t="s">
        <v>44</v>
      </c>
      <c r="E439" t="s">
        <v>49</v>
      </c>
      <c r="F439" s="12">
        <v>44432</v>
      </c>
      <c r="G439" s="12">
        <v>44432</v>
      </c>
      <c r="H439" t="s">
        <v>2075</v>
      </c>
      <c r="I439" t="s">
        <v>1999</v>
      </c>
      <c r="J439" s="4" t="s">
        <v>154</v>
      </c>
      <c r="K439" t="s">
        <v>45</v>
      </c>
      <c r="L439" s="4">
        <v>10</v>
      </c>
      <c r="M439" s="12">
        <v>44433</v>
      </c>
      <c r="N439" t="s">
        <v>224</v>
      </c>
      <c r="O439">
        <v>60</v>
      </c>
      <c r="Q439" s="12">
        <v>44434</v>
      </c>
      <c r="R439" s="64">
        <v>33.409999999999997</v>
      </c>
      <c r="S439" s="64">
        <v>33.200000000000003</v>
      </c>
      <c r="T439" s="64">
        <v>27.02</v>
      </c>
      <c r="U439" s="64">
        <v>27.36</v>
      </c>
      <c r="W439" s="64"/>
      <c r="X439" s="64"/>
      <c r="AA439" t="s">
        <v>177</v>
      </c>
    </row>
    <row r="440" spans="1:27">
      <c r="A440" t="s">
        <v>115</v>
      </c>
      <c r="B440" t="s">
        <v>111</v>
      </c>
      <c r="C440" t="s">
        <v>1919</v>
      </c>
      <c r="D440" t="s">
        <v>44</v>
      </c>
      <c r="E440" t="s">
        <v>49</v>
      </c>
      <c r="F440" s="12">
        <v>44432</v>
      </c>
      <c r="G440" s="12">
        <v>44432</v>
      </c>
      <c r="H440" t="s">
        <v>2073</v>
      </c>
      <c r="I440" t="s">
        <v>1939</v>
      </c>
      <c r="J440" s="4" t="s">
        <v>154</v>
      </c>
      <c r="K440" t="s">
        <v>45</v>
      </c>
      <c r="L440" s="4">
        <v>10</v>
      </c>
      <c r="M440" s="12">
        <v>44433</v>
      </c>
      <c r="N440" t="s">
        <v>224</v>
      </c>
      <c r="O440">
        <v>60</v>
      </c>
      <c r="Q440" s="12">
        <v>44434</v>
      </c>
      <c r="R440" s="64">
        <v>30.08</v>
      </c>
      <c r="S440" s="64">
        <v>30.2</v>
      </c>
      <c r="T440" s="64">
        <v>26.76</v>
      </c>
      <c r="U440" s="64">
        <v>26.53</v>
      </c>
      <c r="W440" s="64"/>
      <c r="X440" s="64"/>
      <c r="AA440" t="s">
        <v>177</v>
      </c>
    </row>
    <row r="441" spans="1:27">
      <c r="A441" t="s">
        <v>115</v>
      </c>
      <c r="B441" t="s">
        <v>111</v>
      </c>
      <c r="C441" t="s">
        <v>1919</v>
      </c>
      <c r="D441" t="s">
        <v>44</v>
      </c>
      <c r="E441" t="s">
        <v>49</v>
      </c>
      <c r="F441" s="12">
        <v>44432</v>
      </c>
      <c r="G441" s="12">
        <v>44432</v>
      </c>
      <c r="H441" t="s">
        <v>2074</v>
      </c>
      <c r="I441" t="s">
        <v>1531</v>
      </c>
      <c r="J441" s="4" t="s">
        <v>154</v>
      </c>
      <c r="K441" t="s">
        <v>45</v>
      </c>
      <c r="L441" s="4">
        <v>10</v>
      </c>
      <c r="M441" s="12">
        <v>44433</v>
      </c>
      <c r="N441" t="s">
        <v>224</v>
      </c>
      <c r="O441">
        <v>60</v>
      </c>
      <c r="Q441" s="12">
        <v>44434</v>
      </c>
      <c r="R441" s="64">
        <v>30.27</v>
      </c>
      <c r="S441" s="64">
        <v>30.06</v>
      </c>
      <c r="T441" s="64">
        <v>27.69</v>
      </c>
      <c r="U441" s="64">
        <v>27.72</v>
      </c>
      <c r="W441" s="64"/>
      <c r="X441" s="64"/>
      <c r="AA441" t="s">
        <v>177</v>
      </c>
    </row>
    <row r="442" spans="1:27">
      <c r="A442" s="31" t="s">
        <v>115</v>
      </c>
      <c r="B442" s="31" t="s">
        <v>111</v>
      </c>
      <c r="C442" s="31" t="s">
        <v>1919</v>
      </c>
      <c r="D442" s="31" t="s">
        <v>44</v>
      </c>
      <c r="E442" s="31" t="s">
        <v>49</v>
      </c>
      <c r="F442" s="30">
        <v>44432</v>
      </c>
      <c r="G442" s="30">
        <v>44432</v>
      </c>
      <c r="H442" s="31" t="s">
        <v>2075</v>
      </c>
      <c r="I442" t="s">
        <v>1999</v>
      </c>
      <c r="J442" s="4" t="s">
        <v>154</v>
      </c>
      <c r="K442" t="s">
        <v>45</v>
      </c>
      <c r="L442" s="28">
        <v>10</v>
      </c>
      <c r="M442" s="30">
        <v>44433</v>
      </c>
      <c r="N442" s="31" t="s">
        <v>224</v>
      </c>
      <c r="O442" s="31">
        <v>60</v>
      </c>
      <c r="P442" s="31"/>
      <c r="Q442" s="30">
        <v>44434</v>
      </c>
      <c r="R442" s="76">
        <v>33.270000000000003</v>
      </c>
      <c r="S442" s="76">
        <v>33.130000000000003</v>
      </c>
      <c r="T442" s="76">
        <v>27.01</v>
      </c>
      <c r="U442" s="76">
        <v>27.09</v>
      </c>
      <c r="V442" s="31"/>
      <c r="W442" s="76"/>
      <c r="X442" s="76"/>
      <c r="Y442" s="31"/>
      <c r="Z442" s="31"/>
      <c r="AA442" s="31" t="s">
        <v>177</v>
      </c>
    </row>
    <row r="443" spans="1:27">
      <c r="A443" t="s">
        <v>2076</v>
      </c>
      <c r="B443" t="s">
        <v>1912</v>
      </c>
      <c r="C443" t="s">
        <v>1913</v>
      </c>
      <c r="D443" t="s">
        <v>154</v>
      </c>
      <c r="E443" t="s">
        <v>42</v>
      </c>
      <c r="F443" s="12">
        <v>44377</v>
      </c>
      <c r="G443" s="12"/>
      <c r="H443" t="s">
        <v>2077</v>
      </c>
      <c r="J443" s="4"/>
      <c r="L443" s="4"/>
      <c r="M443" s="12"/>
      <c r="Q443" s="12">
        <v>44438</v>
      </c>
      <c r="R443" s="64">
        <v>36.07</v>
      </c>
      <c r="S443" s="64">
        <v>36.07</v>
      </c>
      <c r="T443" s="64"/>
      <c r="U443" s="64"/>
      <c r="V443" t="s">
        <v>2078</v>
      </c>
      <c r="W443" s="64"/>
      <c r="X443" s="64"/>
      <c r="AA443" t="s">
        <v>1609</v>
      </c>
    </row>
    <row r="444" spans="1:27">
      <c r="A444" t="s">
        <v>2076</v>
      </c>
      <c r="B444" t="s">
        <v>1912</v>
      </c>
      <c r="C444" t="s">
        <v>1913</v>
      </c>
      <c r="D444" t="s">
        <v>154</v>
      </c>
      <c r="E444" t="s">
        <v>42</v>
      </c>
      <c r="F444" s="12">
        <v>44377</v>
      </c>
      <c r="G444" s="12"/>
      <c r="H444" t="s">
        <v>2079</v>
      </c>
      <c r="J444" s="4"/>
      <c r="L444" s="4"/>
      <c r="M444" s="12"/>
      <c r="Q444" s="12">
        <v>44438</v>
      </c>
      <c r="R444" s="64" t="s">
        <v>47</v>
      </c>
      <c r="S444" s="64">
        <v>37.36</v>
      </c>
      <c r="T444" s="64"/>
      <c r="U444" s="64"/>
      <c r="V444" t="s">
        <v>2078</v>
      </c>
      <c r="W444" s="64"/>
      <c r="X444" s="64"/>
      <c r="AA444" t="s">
        <v>1609</v>
      </c>
    </row>
    <row r="445" spans="1:27">
      <c r="A445" t="s">
        <v>2076</v>
      </c>
      <c r="B445" t="s">
        <v>1912</v>
      </c>
      <c r="C445" t="s">
        <v>1913</v>
      </c>
      <c r="D445" t="s">
        <v>154</v>
      </c>
      <c r="E445" t="s">
        <v>42</v>
      </c>
      <c r="F445" s="12">
        <v>44377</v>
      </c>
      <c r="G445" s="12"/>
      <c r="H445" t="s">
        <v>2080</v>
      </c>
      <c r="J445" s="4"/>
      <c r="L445" s="4"/>
      <c r="M445" s="12"/>
      <c r="Q445" s="12">
        <v>44438</v>
      </c>
      <c r="R445" s="64">
        <v>38.9</v>
      </c>
      <c r="S445" s="64" t="s">
        <v>47</v>
      </c>
      <c r="T445" s="64"/>
      <c r="U445" s="64"/>
      <c r="V445" t="s">
        <v>2078</v>
      </c>
      <c r="W445" s="64"/>
      <c r="X445" s="64"/>
      <c r="AA445" t="s">
        <v>1609</v>
      </c>
    </row>
    <row r="446" spans="1:27">
      <c r="A446" t="s">
        <v>2076</v>
      </c>
      <c r="B446" t="s">
        <v>1912</v>
      </c>
      <c r="C446" t="s">
        <v>1913</v>
      </c>
      <c r="D446" t="s">
        <v>154</v>
      </c>
      <c r="E446" t="s">
        <v>42</v>
      </c>
      <c r="F446" s="12">
        <v>44377</v>
      </c>
      <c r="G446" s="12"/>
      <c r="H446" t="s">
        <v>2081</v>
      </c>
      <c r="J446" s="4"/>
      <c r="L446" s="4"/>
      <c r="M446" s="12"/>
      <c r="Q446" s="12">
        <v>44438</v>
      </c>
      <c r="R446" s="64" t="s">
        <v>47</v>
      </c>
      <c r="S446" s="64">
        <v>38.89</v>
      </c>
      <c r="T446" s="64"/>
      <c r="U446" s="64"/>
      <c r="V446" t="s">
        <v>2078</v>
      </c>
      <c r="W446" s="64"/>
      <c r="X446" s="64"/>
      <c r="AA446" t="s">
        <v>1609</v>
      </c>
    </row>
    <row r="447" spans="1:27">
      <c r="A447" t="s">
        <v>2076</v>
      </c>
      <c r="B447" t="s">
        <v>1912</v>
      </c>
      <c r="C447" t="s">
        <v>1913</v>
      </c>
      <c r="D447" t="s">
        <v>154</v>
      </c>
      <c r="E447" t="s">
        <v>42</v>
      </c>
      <c r="F447" s="12">
        <v>44411</v>
      </c>
      <c r="G447" s="12"/>
      <c r="H447" t="s">
        <v>2077</v>
      </c>
      <c r="J447" s="4"/>
      <c r="L447" s="4"/>
      <c r="M447" s="12"/>
      <c r="Q447" s="12">
        <v>44438</v>
      </c>
      <c r="R447" s="64" t="s">
        <v>47</v>
      </c>
      <c r="S447" s="64" t="s">
        <v>47</v>
      </c>
      <c r="T447" s="64"/>
      <c r="U447" s="64"/>
      <c r="V447" t="s">
        <v>2078</v>
      </c>
      <c r="W447" s="64"/>
      <c r="X447" s="64"/>
      <c r="AA447" t="s">
        <v>1609</v>
      </c>
    </row>
    <row r="448" spans="1:27">
      <c r="A448" t="s">
        <v>2076</v>
      </c>
      <c r="B448" t="s">
        <v>1912</v>
      </c>
      <c r="C448" t="s">
        <v>1913</v>
      </c>
      <c r="D448" t="s">
        <v>154</v>
      </c>
      <c r="E448" t="s">
        <v>42</v>
      </c>
      <c r="F448" s="12">
        <v>44411</v>
      </c>
      <c r="G448" s="12"/>
      <c r="H448" t="s">
        <v>2079</v>
      </c>
      <c r="J448" s="4"/>
      <c r="L448" s="4"/>
      <c r="M448" s="12"/>
      <c r="Q448" s="12">
        <v>44438</v>
      </c>
      <c r="R448" s="64">
        <v>39</v>
      </c>
      <c r="S448" s="64" t="s">
        <v>47</v>
      </c>
      <c r="T448" s="64"/>
      <c r="U448" s="64"/>
      <c r="V448" t="s">
        <v>2078</v>
      </c>
      <c r="W448" s="64"/>
      <c r="X448" s="64"/>
      <c r="AA448" t="s">
        <v>1609</v>
      </c>
    </row>
    <row r="449" spans="1:27">
      <c r="A449" t="s">
        <v>2076</v>
      </c>
      <c r="B449" t="s">
        <v>1912</v>
      </c>
      <c r="C449" t="s">
        <v>1913</v>
      </c>
      <c r="D449" t="s">
        <v>154</v>
      </c>
      <c r="E449" t="s">
        <v>42</v>
      </c>
      <c r="F449" s="12">
        <v>44411</v>
      </c>
      <c r="G449" s="12"/>
      <c r="H449" t="s">
        <v>2080</v>
      </c>
      <c r="J449" s="4"/>
      <c r="L449" s="4"/>
      <c r="M449" s="12"/>
      <c r="Q449" s="12">
        <v>44438</v>
      </c>
      <c r="R449" s="64" t="s">
        <v>47</v>
      </c>
      <c r="S449" s="64">
        <v>39.03</v>
      </c>
      <c r="T449" s="64"/>
      <c r="U449" s="64"/>
      <c r="V449" t="s">
        <v>2078</v>
      </c>
      <c r="W449" s="64"/>
      <c r="X449" s="64"/>
      <c r="AA449" t="s">
        <v>1609</v>
      </c>
    </row>
    <row r="450" spans="1:27">
      <c r="A450" t="s">
        <v>2076</v>
      </c>
      <c r="B450" t="s">
        <v>1912</v>
      </c>
      <c r="C450" t="s">
        <v>1913</v>
      </c>
      <c r="D450" t="s">
        <v>154</v>
      </c>
      <c r="E450" t="s">
        <v>42</v>
      </c>
      <c r="F450" s="12">
        <v>44411</v>
      </c>
      <c r="G450" s="12"/>
      <c r="H450" t="s">
        <v>2081</v>
      </c>
      <c r="J450" s="4"/>
      <c r="L450" s="4"/>
      <c r="M450" s="12"/>
      <c r="Q450" s="12">
        <v>44438</v>
      </c>
      <c r="R450" s="64" t="s">
        <v>47</v>
      </c>
      <c r="S450" s="64" t="s">
        <v>47</v>
      </c>
      <c r="T450" s="64"/>
      <c r="U450" s="64"/>
      <c r="V450" t="s">
        <v>2078</v>
      </c>
      <c r="W450" s="64"/>
      <c r="X450" s="64"/>
      <c r="AA450" t="s">
        <v>1609</v>
      </c>
    </row>
    <row r="451" spans="1:27">
      <c r="A451" t="s">
        <v>2076</v>
      </c>
      <c r="B451" t="s">
        <v>1912</v>
      </c>
      <c r="C451" t="s">
        <v>1913</v>
      </c>
      <c r="D451" t="s">
        <v>154</v>
      </c>
      <c r="E451" t="s">
        <v>42</v>
      </c>
      <c r="F451" s="12">
        <v>44417</v>
      </c>
      <c r="G451" s="12"/>
      <c r="H451" t="s">
        <v>2077</v>
      </c>
      <c r="J451" s="4"/>
      <c r="L451" s="4"/>
      <c r="M451" s="12"/>
      <c r="Q451" s="12">
        <v>44438</v>
      </c>
      <c r="R451" s="64">
        <v>32.31</v>
      </c>
      <c r="S451" s="64">
        <v>33.01</v>
      </c>
      <c r="T451" s="64"/>
      <c r="U451" s="64"/>
      <c r="V451" t="s">
        <v>2078</v>
      </c>
      <c r="W451" s="64"/>
      <c r="X451" s="64"/>
      <c r="AA451" t="s">
        <v>1609</v>
      </c>
    </row>
    <row r="452" spans="1:27">
      <c r="A452" t="s">
        <v>2076</v>
      </c>
      <c r="B452" t="s">
        <v>1912</v>
      </c>
      <c r="C452" t="s">
        <v>1913</v>
      </c>
      <c r="D452" t="s">
        <v>154</v>
      </c>
      <c r="E452" t="s">
        <v>42</v>
      </c>
      <c r="F452" s="12">
        <v>44417</v>
      </c>
      <c r="G452" s="12"/>
      <c r="H452" t="s">
        <v>2079</v>
      </c>
      <c r="J452" s="4"/>
      <c r="L452" s="4"/>
      <c r="M452" s="12"/>
      <c r="Q452" s="12">
        <v>44438</v>
      </c>
      <c r="R452" s="64">
        <v>33.29</v>
      </c>
      <c r="S452" s="64">
        <v>32.78</v>
      </c>
      <c r="T452" s="64"/>
      <c r="U452" s="64"/>
      <c r="V452" t="s">
        <v>2078</v>
      </c>
      <c r="W452" s="64"/>
      <c r="X452" s="64"/>
      <c r="AA452" t="s">
        <v>1609</v>
      </c>
    </row>
    <row r="453" spans="1:27">
      <c r="A453" t="s">
        <v>2076</v>
      </c>
      <c r="B453" t="s">
        <v>1912</v>
      </c>
      <c r="C453" t="s">
        <v>1913</v>
      </c>
      <c r="D453" t="s">
        <v>154</v>
      </c>
      <c r="E453" t="s">
        <v>42</v>
      </c>
      <c r="F453" s="12">
        <v>44417</v>
      </c>
      <c r="G453" s="12"/>
      <c r="H453" t="s">
        <v>2080</v>
      </c>
      <c r="J453" s="4"/>
      <c r="L453" s="4"/>
      <c r="M453" s="12"/>
      <c r="Q453" s="12">
        <v>44438</v>
      </c>
      <c r="R453" s="64">
        <v>34.24</v>
      </c>
      <c r="S453" s="64">
        <v>34.51</v>
      </c>
      <c r="T453" s="64"/>
      <c r="U453" s="64"/>
      <c r="V453" t="s">
        <v>2078</v>
      </c>
      <c r="W453" s="64"/>
      <c r="X453" s="64"/>
      <c r="AA453" t="s">
        <v>1609</v>
      </c>
    </row>
    <row r="454" spans="1:27">
      <c r="A454" t="s">
        <v>2076</v>
      </c>
      <c r="B454" t="s">
        <v>1912</v>
      </c>
      <c r="C454" t="s">
        <v>1913</v>
      </c>
      <c r="D454" t="s">
        <v>154</v>
      </c>
      <c r="E454" t="s">
        <v>42</v>
      </c>
      <c r="F454" s="12">
        <v>44417</v>
      </c>
      <c r="G454" s="12"/>
      <c r="H454" t="s">
        <v>2081</v>
      </c>
      <c r="J454" s="4"/>
      <c r="L454" s="4"/>
      <c r="M454" s="12"/>
      <c r="Q454" s="12">
        <v>44438</v>
      </c>
      <c r="R454" s="64">
        <v>34.97</v>
      </c>
      <c r="S454" s="64">
        <v>34.24</v>
      </c>
      <c r="T454" s="64"/>
      <c r="U454" s="64"/>
      <c r="V454" t="s">
        <v>2078</v>
      </c>
      <c r="W454" s="64"/>
      <c r="X454" s="64"/>
      <c r="AA454" t="s">
        <v>1609</v>
      </c>
    </row>
    <row r="455" spans="1:27">
      <c r="A455" t="s">
        <v>2076</v>
      </c>
      <c r="B455" t="s">
        <v>1912</v>
      </c>
      <c r="C455" t="s">
        <v>1913</v>
      </c>
      <c r="D455" t="s">
        <v>154</v>
      </c>
      <c r="E455" t="s">
        <v>42</v>
      </c>
      <c r="F455" s="12">
        <v>44425</v>
      </c>
      <c r="G455" s="12"/>
      <c r="H455" t="s">
        <v>2077</v>
      </c>
      <c r="J455" s="4"/>
      <c r="L455" s="4"/>
      <c r="M455" s="12"/>
      <c r="Q455" s="12">
        <v>44438</v>
      </c>
      <c r="R455" s="64">
        <v>37.049999999999997</v>
      </c>
      <c r="S455" s="64">
        <v>37.99</v>
      </c>
      <c r="T455" s="64"/>
      <c r="U455" s="64"/>
      <c r="V455" t="s">
        <v>2078</v>
      </c>
      <c r="W455" s="64"/>
      <c r="X455" s="64"/>
      <c r="AA455" t="s">
        <v>1609</v>
      </c>
    </row>
    <row r="456" spans="1:27">
      <c r="A456" t="s">
        <v>2076</v>
      </c>
      <c r="B456" t="s">
        <v>1912</v>
      </c>
      <c r="C456" t="s">
        <v>1913</v>
      </c>
      <c r="D456" t="s">
        <v>154</v>
      </c>
      <c r="E456" t="s">
        <v>42</v>
      </c>
      <c r="F456" s="12">
        <v>44425</v>
      </c>
      <c r="G456" s="12"/>
      <c r="H456" t="s">
        <v>2079</v>
      </c>
      <c r="J456" s="4"/>
      <c r="L456" s="4"/>
      <c r="M456" s="12"/>
      <c r="Q456" s="12">
        <v>44438</v>
      </c>
      <c r="R456" s="64" t="s">
        <v>47</v>
      </c>
      <c r="S456" s="64" t="s">
        <v>47</v>
      </c>
      <c r="T456" s="64"/>
      <c r="U456" s="64"/>
      <c r="V456" t="s">
        <v>2078</v>
      </c>
      <c r="W456" s="64"/>
      <c r="X456" s="64"/>
      <c r="AA456" t="s">
        <v>1609</v>
      </c>
    </row>
    <row r="457" spans="1:27">
      <c r="A457" t="s">
        <v>2076</v>
      </c>
      <c r="B457" t="s">
        <v>1912</v>
      </c>
      <c r="C457" t="s">
        <v>1913</v>
      </c>
      <c r="D457" t="s">
        <v>154</v>
      </c>
      <c r="E457" t="s">
        <v>42</v>
      </c>
      <c r="F457" s="12">
        <v>44425</v>
      </c>
      <c r="G457" s="12"/>
      <c r="H457" t="s">
        <v>2080</v>
      </c>
      <c r="J457" s="4"/>
      <c r="L457" s="4"/>
      <c r="M457" s="12"/>
      <c r="Q457" s="12">
        <v>44438</v>
      </c>
      <c r="R457" s="64">
        <v>39.07</v>
      </c>
      <c r="S457" s="64" t="s">
        <v>47</v>
      </c>
      <c r="T457" s="64"/>
      <c r="U457" s="64"/>
      <c r="V457" t="s">
        <v>2078</v>
      </c>
      <c r="W457" s="64"/>
      <c r="X457" s="64"/>
      <c r="AA457" t="s">
        <v>1609</v>
      </c>
    </row>
    <row r="458" spans="1:27">
      <c r="A458" t="s">
        <v>2076</v>
      </c>
      <c r="B458" t="s">
        <v>1912</v>
      </c>
      <c r="C458" t="s">
        <v>1913</v>
      </c>
      <c r="D458" t="s">
        <v>154</v>
      </c>
      <c r="E458" t="s">
        <v>42</v>
      </c>
      <c r="F458" s="12">
        <v>44425</v>
      </c>
      <c r="G458" s="12"/>
      <c r="H458" t="s">
        <v>2081</v>
      </c>
      <c r="J458" s="4"/>
      <c r="L458" s="4"/>
      <c r="M458" s="12"/>
      <c r="Q458" s="12">
        <v>44438</v>
      </c>
      <c r="R458" s="64">
        <v>39.049999999999997</v>
      </c>
      <c r="S458" s="64">
        <v>39.159999999999997</v>
      </c>
      <c r="T458" s="64"/>
      <c r="U458" s="64"/>
      <c r="V458" t="s">
        <v>2078</v>
      </c>
      <c r="W458" s="64"/>
      <c r="X458" s="64"/>
      <c r="AA458" t="s">
        <v>1609</v>
      </c>
    </row>
    <row r="459" spans="1:27">
      <c r="A459" t="s">
        <v>2076</v>
      </c>
      <c r="B459" t="s">
        <v>1912</v>
      </c>
      <c r="C459" t="s">
        <v>1913</v>
      </c>
      <c r="D459" t="s">
        <v>154</v>
      </c>
      <c r="E459" t="s">
        <v>42</v>
      </c>
      <c r="F459" s="12">
        <v>44432</v>
      </c>
      <c r="G459" s="12"/>
      <c r="H459" t="s">
        <v>2077</v>
      </c>
      <c r="J459" s="4"/>
      <c r="L459" s="4"/>
      <c r="M459" s="12"/>
      <c r="Q459" s="12">
        <v>44438</v>
      </c>
      <c r="R459" s="64" t="s">
        <v>47</v>
      </c>
      <c r="S459" s="64" t="s">
        <v>47</v>
      </c>
      <c r="T459" s="64"/>
      <c r="U459" s="64"/>
      <c r="V459" t="s">
        <v>2078</v>
      </c>
      <c r="W459" s="64"/>
      <c r="X459" s="64"/>
      <c r="AA459" t="s">
        <v>1609</v>
      </c>
    </row>
    <row r="460" spans="1:27">
      <c r="A460" t="s">
        <v>2076</v>
      </c>
      <c r="B460" t="s">
        <v>1912</v>
      </c>
      <c r="C460" t="s">
        <v>1913</v>
      </c>
      <c r="D460" t="s">
        <v>154</v>
      </c>
      <c r="E460" t="s">
        <v>42</v>
      </c>
      <c r="F460" s="12">
        <v>44432</v>
      </c>
      <c r="G460" s="12"/>
      <c r="H460" t="s">
        <v>2079</v>
      </c>
      <c r="J460" s="4"/>
      <c r="L460" s="4"/>
      <c r="M460" s="12"/>
      <c r="Q460" s="12">
        <v>44438</v>
      </c>
      <c r="R460" s="64" t="s">
        <v>47</v>
      </c>
      <c r="S460" s="64" t="s">
        <v>47</v>
      </c>
      <c r="T460" s="64"/>
      <c r="U460" s="64"/>
      <c r="V460" t="s">
        <v>2078</v>
      </c>
      <c r="W460" s="64"/>
      <c r="X460" s="64"/>
      <c r="AA460" t="s">
        <v>1609</v>
      </c>
    </row>
    <row r="461" spans="1:27">
      <c r="A461" t="s">
        <v>2076</v>
      </c>
      <c r="B461" t="s">
        <v>1912</v>
      </c>
      <c r="C461" t="s">
        <v>1913</v>
      </c>
      <c r="D461" t="s">
        <v>154</v>
      </c>
      <c r="E461" t="s">
        <v>42</v>
      </c>
      <c r="F461" s="12">
        <v>44432</v>
      </c>
      <c r="G461" s="12"/>
      <c r="H461" t="s">
        <v>2080</v>
      </c>
      <c r="J461" s="4"/>
      <c r="L461" s="4"/>
      <c r="M461" s="12"/>
      <c r="Q461" s="12">
        <v>44438</v>
      </c>
      <c r="R461" s="64" t="s">
        <v>47</v>
      </c>
      <c r="S461" s="64" t="s">
        <v>47</v>
      </c>
      <c r="T461" s="64"/>
      <c r="U461" s="64"/>
      <c r="V461" t="s">
        <v>2078</v>
      </c>
      <c r="W461" s="64"/>
      <c r="X461" s="64"/>
      <c r="AA461" t="s">
        <v>1609</v>
      </c>
    </row>
    <row r="462" spans="1:27">
      <c r="A462" t="s">
        <v>2076</v>
      </c>
      <c r="B462" t="s">
        <v>1912</v>
      </c>
      <c r="C462" t="s">
        <v>1913</v>
      </c>
      <c r="D462" t="s">
        <v>154</v>
      </c>
      <c r="E462" t="s">
        <v>42</v>
      </c>
      <c r="F462" s="12">
        <v>44432</v>
      </c>
      <c r="G462" s="12"/>
      <c r="H462" t="s">
        <v>2081</v>
      </c>
      <c r="J462" s="4"/>
      <c r="L462" s="4"/>
      <c r="M462" s="12"/>
      <c r="Q462" s="12">
        <v>44438</v>
      </c>
      <c r="R462" s="64" t="s">
        <v>47</v>
      </c>
      <c r="S462" s="64" t="s">
        <v>47</v>
      </c>
      <c r="T462" s="64"/>
      <c r="U462" s="64"/>
      <c r="V462" t="s">
        <v>2078</v>
      </c>
      <c r="W462" s="64"/>
      <c r="X462" s="64"/>
      <c r="AA462" t="s">
        <v>1609</v>
      </c>
    </row>
    <row r="463" spans="1:27">
      <c r="A463" s="38" t="s">
        <v>58</v>
      </c>
      <c r="B463" s="64" t="s">
        <v>59</v>
      </c>
      <c r="C463" t="s">
        <v>1919</v>
      </c>
      <c r="D463" s="67" t="s">
        <v>154</v>
      </c>
      <c r="E463" s="37" t="s">
        <v>42</v>
      </c>
      <c r="F463" s="5">
        <v>44439</v>
      </c>
      <c r="G463" s="5">
        <v>44439</v>
      </c>
      <c r="H463" t="s">
        <v>2073</v>
      </c>
      <c r="I463" t="s">
        <v>1939</v>
      </c>
      <c r="J463" s="4" t="s">
        <v>154</v>
      </c>
      <c r="K463" t="s">
        <v>45</v>
      </c>
      <c r="L463" s="4">
        <v>10</v>
      </c>
      <c r="M463" s="5">
        <v>44440</v>
      </c>
      <c r="N463" s="37" t="s">
        <v>224</v>
      </c>
      <c r="O463">
        <v>60</v>
      </c>
      <c r="Q463" s="5">
        <v>44440</v>
      </c>
      <c r="R463" t="s">
        <v>47</v>
      </c>
      <c r="S463" t="s">
        <v>47</v>
      </c>
      <c r="T463" s="64">
        <v>29.15</v>
      </c>
      <c r="U463" s="64">
        <v>29.29</v>
      </c>
      <c r="W463" s="64"/>
      <c r="AA463" t="s">
        <v>184</v>
      </c>
    </row>
    <row r="464" spans="1:27">
      <c r="A464" s="38" t="s">
        <v>58</v>
      </c>
      <c r="B464" s="64" t="s">
        <v>59</v>
      </c>
      <c r="C464" t="s">
        <v>1919</v>
      </c>
      <c r="D464" s="67" t="s">
        <v>154</v>
      </c>
      <c r="E464" s="37" t="s">
        <v>42</v>
      </c>
      <c r="F464" s="5">
        <v>44439</v>
      </c>
      <c r="G464" s="5">
        <v>44439</v>
      </c>
      <c r="H464" t="s">
        <v>2074</v>
      </c>
      <c r="I464" t="s">
        <v>1531</v>
      </c>
      <c r="J464" s="4" t="s">
        <v>154</v>
      </c>
      <c r="K464" t="s">
        <v>45</v>
      </c>
      <c r="L464" s="4">
        <v>10</v>
      </c>
      <c r="M464" s="5">
        <v>44440</v>
      </c>
      <c r="N464" s="37" t="s">
        <v>224</v>
      </c>
      <c r="O464">
        <v>60</v>
      </c>
      <c r="Q464" s="5">
        <v>44440</v>
      </c>
      <c r="R464" t="s">
        <v>47</v>
      </c>
      <c r="S464" t="s">
        <v>47</v>
      </c>
      <c r="T464" s="64">
        <v>37.200000000000003</v>
      </c>
      <c r="U464" s="64">
        <v>36.92</v>
      </c>
      <c r="W464" s="64"/>
      <c r="AA464" t="s">
        <v>184</v>
      </c>
    </row>
    <row r="465" spans="1:27">
      <c r="A465" s="38" t="s">
        <v>58</v>
      </c>
      <c r="B465" s="64" t="s">
        <v>59</v>
      </c>
      <c r="C465" t="s">
        <v>1919</v>
      </c>
      <c r="D465" s="67" t="s">
        <v>154</v>
      </c>
      <c r="E465" s="37" t="s">
        <v>42</v>
      </c>
      <c r="F465" s="5">
        <v>44439</v>
      </c>
      <c r="G465" s="5">
        <v>44439</v>
      </c>
      <c r="H465" t="s">
        <v>2075</v>
      </c>
      <c r="I465" t="s">
        <v>66</v>
      </c>
      <c r="J465" s="4" t="s">
        <v>154</v>
      </c>
      <c r="K465" t="s">
        <v>45</v>
      </c>
      <c r="L465" s="4">
        <v>10</v>
      </c>
      <c r="M465" s="5">
        <v>44440</v>
      </c>
      <c r="N465" s="37" t="s">
        <v>224</v>
      </c>
      <c r="O465">
        <v>60</v>
      </c>
      <c r="Q465" s="5">
        <v>44440</v>
      </c>
      <c r="R465" t="s">
        <v>47</v>
      </c>
      <c r="S465" t="s">
        <v>47</v>
      </c>
      <c r="T465" s="64">
        <v>30.29</v>
      </c>
      <c r="U465" s="64">
        <v>30.29</v>
      </c>
      <c r="W465" s="64"/>
      <c r="AA465" t="s">
        <v>184</v>
      </c>
    </row>
    <row r="466" spans="1:27">
      <c r="A466" s="38" t="s">
        <v>58</v>
      </c>
      <c r="B466" s="64" t="s">
        <v>59</v>
      </c>
      <c r="C466" t="s">
        <v>1919</v>
      </c>
      <c r="D466" s="67" t="s">
        <v>154</v>
      </c>
      <c r="E466" s="37" t="s">
        <v>42</v>
      </c>
      <c r="F466" s="5">
        <v>44439</v>
      </c>
      <c r="G466" s="5">
        <v>44439</v>
      </c>
      <c r="H466" t="s">
        <v>2082</v>
      </c>
      <c r="I466" t="s">
        <v>1533</v>
      </c>
      <c r="J466" s="4" t="s">
        <v>154</v>
      </c>
      <c r="K466" t="s">
        <v>45</v>
      </c>
      <c r="L466" s="4">
        <v>10</v>
      </c>
      <c r="M466" s="5">
        <v>44440</v>
      </c>
      <c r="N466" s="37" t="s">
        <v>224</v>
      </c>
      <c r="O466">
        <v>60</v>
      </c>
      <c r="Q466" s="5">
        <v>44440</v>
      </c>
      <c r="R466" t="s">
        <v>47</v>
      </c>
      <c r="S466" t="s">
        <v>47</v>
      </c>
      <c r="T466" s="64">
        <v>31.31</v>
      </c>
      <c r="U466" s="64">
        <v>31.33</v>
      </c>
      <c r="W466" s="64"/>
      <c r="AA466" t="s">
        <v>184</v>
      </c>
    </row>
    <row r="467" spans="1:27">
      <c r="A467" s="38" t="s">
        <v>58</v>
      </c>
      <c r="B467" s="64" t="s">
        <v>59</v>
      </c>
      <c r="C467" t="s">
        <v>1919</v>
      </c>
      <c r="D467" s="67" t="s">
        <v>154</v>
      </c>
      <c r="E467" s="37" t="s">
        <v>42</v>
      </c>
      <c r="F467" s="5">
        <v>44439</v>
      </c>
      <c r="G467" s="5">
        <v>44439</v>
      </c>
      <c r="H467" t="s">
        <v>2075</v>
      </c>
      <c r="I467" t="s">
        <v>66</v>
      </c>
      <c r="J467" s="4" t="s">
        <v>154</v>
      </c>
      <c r="K467" t="s">
        <v>45</v>
      </c>
      <c r="L467" s="4">
        <v>10</v>
      </c>
      <c r="M467" s="5">
        <v>44440</v>
      </c>
      <c r="N467" s="37" t="s">
        <v>224</v>
      </c>
      <c r="O467">
        <v>60</v>
      </c>
      <c r="Q467" s="5">
        <v>44440</v>
      </c>
      <c r="R467" t="s">
        <v>47</v>
      </c>
      <c r="S467" t="s">
        <v>47</v>
      </c>
      <c r="T467" s="64">
        <v>27.26</v>
      </c>
      <c r="U467" s="64">
        <v>27.17</v>
      </c>
      <c r="W467" s="64"/>
      <c r="AA467" t="s">
        <v>184</v>
      </c>
    </row>
    <row r="468" spans="1:27">
      <c r="A468" t="s">
        <v>1047</v>
      </c>
      <c r="B468" t="s">
        <v>1912</v>
      </c>
      <c r="C468" t="s">
        <v>1913</v>
      </c>
      <c r="D468" t="s">
        <v>154</v>
      </c>
      <c r="E468" t="s">
        <v>42</v>
      </c>
      <c r="F468" s="12">
        <v>44439</v>
      </c>
      <c r="G468" s="12">
        <v>44439</v>
      </c>
      <c r="H468" t="s">
        <v>2073</v>
      </c>
      <c r="I468" t="s">
        <v>1939</v>
      </c>
      <c r="J468" s="4" t="s">
        <v>154</v>
      </c>
      <c r="K468" t="s">
        <v>45</v>
      </c>
      <c r="L468" s="4">
        <v>10</v>
      </c>
      <c r="M468" s="12">
        <v>44439</v>
      </c>
      <c r="N468" s="37" t="s">
        <v>224</v>
      </c>
      <c r="O468">
        <v>60</v>
      </c>
      <c r="Q468" s="12">
        <v>44440</v>
      </c>
      <c r="R468" s="64">
        <v>30.46</v>
      </c>
      <c r="S468" s="64">
        <v>30.18</v>
      </c>
      <c r="T468" s="64">
        <v>26.02</v>
      </c>
      <c r="U468" s="64">
        <v>26.03</v>
      </c>
      <c r="V468" s="64"/>
      <c r="W468" s="64"/>
      <c r="AA468" t="s">
        <v>184</v>
      </c>
    </row>
    <row r="469" spans="1:27">
      <c r="A469" t="s">
        <v>1047</v>
      </c>
      <c r="B469" t="s">
        <v>1912</v>
      </c>
      <c r="C469" t="s">
        <v>1913</v>
      </c>
      <c r="D469" t="s">
        <v>154</v>
      </c>
      <c r="E469" t="s">
        <v>42</v>
      </c>
      <c r="F469" s="12">
        <v>44439</v>
      </c>
      <c r="G469" s="12">
        <v>44439</v>
      </c>
      <c r="H469" t="s">
        <v>2074</v>
      </c>
      <c r="I469" t="s">
        <v>1531</v>
      </c>
      <c r="J469" s="4" t="s">
        <v>154</v>
      </c>
      <c r="K469" t="s">
        <v>45</v>
      </c>
      <c r="L469" s="4">
        <v>10</v>
      </c>
      <c r="M469" s="12">
        <v>44439</v>
      </c>
      <c r="N469" s="37" t="s">
        <v>224</v>
      </c>
      <c r="O469">
        <v>60</v>
      </c>
      <c r="Q469" s="12">
        <v>44440</v>
      </c>
      <c r="R469" s="64">
        <v>34.020000000000003</v>
      </c>
      <c r="S469" s="64">
        <v>33.86</v>
      </c>
      <c r="T469" s="64">
        <v>27.8</v>
      </c>
      <c r="U469" s="64">
        <v>27.86</v>
      </c>
      <c r="V469" s="64"/>
      <c r="W469" s="64"/>
      <c r="AA469" t="s">
        <v>184</v>
      </c>
    </row>
    <row r="470" spans="1:27">
      <c r="A470" t="s">
        <v>1047</v>
      </c>
      <c r="B470" t="s">
        <v>1912</v>
      </c>
      <c r="C470" t="s">
        <v>1913</v>
      </c>
      <c r="D470" t="s">
        <v>154</v>
      </c>
      <c r="E470" t="s">
        <v>42</v>
      </c>
      <c r="F470" s="12">
        <v>44439</v>
      </c>
      <c r="G470" s="12">
        <v>44439</v>
      </c>
      <c r="H470" t="s">
        <v>2075</v>
      </c>
      <c r="I470" t="s">
        <v>66</v>
      </c>
      <c r="J470" s="4" t="s">
        <v>154</v>
      </c>
      <c r="K470" t="s">
        <v>45</v>
      </c>
      <c r="L470" s="4">
        <v>10</v>
      </c>
      <c r="M470" s="12">
        <v>44439</v>
      </c>
      <c r="N470" s="37" t="s">
        <v>224</v>
      </c>
      <c r="O470">
        <v>60</v>
      </c>
      <c r="Q470" s="12">
        <v>44440</v>
      </c>
      <c r="R470" s="64">
        <v>30.11</v>
      </c>
      <c r="S470" s="64">
        <v>30.25</v>
      </c>
      <c r="T470" s="64">
        <v>26.05</v>
      </c>
      <c r="U470" s="64">
        <v>26.03</v>
      </c>
      <c r="V470" s="64"/>
      <c r="W470" s="64"/>
      <c r="AA470" t="s">
        <v>184</v>
      </c>
    </row>
    <row r="471" spans="1:27">
      <c r="A471" t="s">
        <v>1047</v>
      </c>
      <c r="B471" t="s">
        <v>1912</v>
      </c>
      <c r="C471" t="s">
        <v>1913</v>
      </c>
      <c r="D471" t="s">
        <v>154</v>
      </c>
      <c r="E471" t="s">
        <v>42</v>
      </c>
      <c r="F471" s="12">
        <v>44439</v>
      </c>
      <c r="G471" s="12">
        <v>44439</v>
      </c>
      <c r="H471" t="s">
        <v>2082</v>
      </c>
      <c r="I471" t="s">
        <v>1533</v>
      </c>
      <c r="J471" s="4" t="s">
        <v>154</v>
      </c>
      <c r="K471" t="s">
        <v>45</v>
      </c>
      <c r="L471" s="4">
        <v>10</v>
      </c>
      <c r="M471" s="12">
        <v>44439</v>
      </c>
      <c r="N471" s="37" t="s">
        <v>224</v>
      </c>
      <c r="O471">
        <v>60</v>
      </c>
      <c r="Q471" s="12">
        <v>44440</v>
      </c>
      <c r="R471" s="64">
        <v>31.36</v>
      </c>
      <c r="S471" s="64">
        <v>31.14</v>
      </c>
      <c r="T471" s="64">
        <v>26.35</v>
      </c>
      <c r="U471" s="64">
        <v>26.39</v>
      </c>
      <c r="V471" s="64"/>
      <c r="W471" s="64"/>
      <c r="AA471" t="s">
        <v>184</v>
      </c>
    </row>
    <row r="472" spans="1:27">
      <c r="A472" t="s">
        <v>1047</v>
      </c>
      <c r="B472" t="s">
        <v>1912</v>
      </c>
      <c r="C472" t="s">
        <v>1913</v>
      </c>
      <c r="D472" t="s">
        <v>154</v>
      </c>
      <c r="E472" t="s">
        <v>42</v>
      </c>
      <c r="F472" s="12">
        <v>44439</v>
      </c>
      <c r="G472" s="12">
        <v>44439</v>
      </c>
      <c r="H472" t="s">
        <v>2075</v>
      </c>
      <c r="I472" t="s">
        <v>66</v>
      </c>
      <c r="J472" s="4" t="s">
        <v>154</v>
      </c>
      <c r="K472" t="s">
        <v>45</v>
      </c>
      <c r="L472" s="4">
        <v>10</v>
      </c>
      <c r="M472" s="12">
        <v>44439</v>
      </c>
      <c r="N472" s="37" t="s">
        <v>224</v>
      </c>
      <c r="O472">
        <v>60</v>
      </c>
      <c r="Q472" s="12">
        <v>44440</v>
      </c>
      <c r="R472" s="64">
        <v>33.880000000000003</v>
      </c>
      <c r="S472" s="64">
        <v>33.840000000000003</v>
      </c>
      <c r="T472" s="64">
        <v>27.37</v>
      </c>
      <c r="U472" s="64">
        <v>27.35</v>
      </c>
      <c r="V472" s="64"/>
      <c r="W472" s="64"/>
      <c r="AA472" t="s">
        <v>184</v>
      </c>
    </row>
    <row r="473" spans="1:27">
      <c r="A473" t="s">
        <v>1056</v>
      </c>
      <c r="B473" t="s">
        <v>1912</v>
      </c>
      <c r="C473" t="s">
        <v>1913</v>
      </c>
      <c r="D473" t="s">
        <v>154</v>
      </c>
      <c r="E473" t="s">
        <v>42</v>
      </c>
      <c r="F473" s="12">
        <v>44439</v>
      </c>
      <c r="G473" s="12">
        <v>44439</v>
      </c>
      <c r="H473" t="s">
        <v>2073</v>
      </c>
      <c r="I473" t="s">
        <v>1939</v>
      </c>
      <c r="J473" s="4" t="s">
        <v>154</v>
      </c>
      <c r="K473" t="s">
        <v>45</v>
      </c>
      <c r="L473" s="4">
        <v>10</v>
      </c>
      <c r="M473" s="12">
        <v>44439</v>
      </c>
      <c r="N473" s="37" t="s">
        <v>224</v>
      </c>
      <c r="O473">
        <v>60</v>
      </c>
      <c r="Q473" s="12">
        <v>44440</v>
      </c>
      <c r="R473" s="64">
        <v>30.16</v>
      </c>
      <c r="S473" s="64">
        <v>30.27</v>
      </c>
      <c r="T473" s="64">
        <v>26</v>
      </c>
      <c r="U473" s="64">
        <v>25.98</v>
      </c>
      <c r="V473" s="64"/>
      <c r="W473" s="64"/>
      <c r="AA473" t="s">
        <v>184</v>
      </c>
    </row>
    <row r="474" spans="1:27">
      <c r="A474" t="s">
        <v>1056</v>
      </c>
      <c r="B474" t="s">
        <v>1912</v>
      </c>
      <c r="C474" t="s">
        <v>1913</v>
      </c>
      <c r="D474" t="s">
        <v>154</v>
      </c>
      <c r="E474" t="s">
        <v>42</v>
      </c>
      <c r="F474" s="12">
        <v>44439</v>
      </c>
      <c r="G474" s="12">
        <v>44439</v>
      </c>
      <c r="H474" t="s">
        <v>2074</v>
      </c>
      <c r="I474" t="s">
        <v>1531</v>
      </c>
      <c r="J474" s="4" t="s">
        <v>154</v>
      </c>
      <c r="K474" t="s">
        <v>45</v>
      </c>
      <c r="L474" s="4">
        <v>10</v>
      </c>
      <c r="M474" s="12">
        <v>44439</v>
      </c>
      <c r="N474" s="37" t="s">
        <v>224</v>
      </c>
      <c r="O474">
        <v>60</v>
      </c>
      <c r="Q474" s="12">
        <v>44440</v>
      </c>
      <c r="R474" s="64">
        <v>34.42</v>
      </c>
      <c r="S474" s="64">
        <v>34.630000000000003</v>
      </c>
      <c r="T474" s="64">
        <v>28.57</v>
      </c>
      <c r="U474" s="64">
        <v>28.57</v>
      </c>
      <c r="V474" s="64"/>
      <c r="W474" s="64"/>
      <c r="AA474" t="s">
        <v>184</v>
      </c>
    </row>
    <row r="475" spans="1:27">
      <c r="A475" t="s">
        <v>1056</v>
      </c>
      <c r="B475" t="s">
        <v>1912</v>
      </c>
      <c r="C475" t="s">
        <v>1913</v>
      </c>
      <c r="D475" t="s">
        <v>154</v>
      </c>
      <c r="E475" t="s">
        <v>42</v>
      </c>
      <c r="F475" s="12">
        <v>44439</v>
      </c>
      <c r="G475" s="12">
        <v>44439</v>
      </c>
      <c r="H475" t="s">
        <v>2075</v>
      </c>
      <c r="I475" t="s">
        <v>66</v>
      </c>
      <c r="J475" s="4" t="s">
        <v>154</v>
      </c>
      <c r="K475" t="s">
        <v>45</v>
      </c>
      <c r="L475" s="4">
        <v>10</v>
      </c>
      <c r="M475" s="12">
        <v>44439</v>
      </c>
      <c r="N475" s="37" t="s">
        <v>224</v>
      </c>
      <c r="O475">
        <v>60</v>
      </c>
      <c r="Q475" s="12">
        <v>44440</v>
      </c>
      <c r="R475" s="64">
        <v>30.36</v>
      </c>
      <c r="S475" s="64">
        <v>30.27</v>
      </c>
      <c r="T475" s="64">
        <v>25.97</v>
      </c>
      <c r="U475" s="64">
        <v>26.01</v>
      </c>
      <c r="V475" s="64"/>
      <c r="W475" s="64"/>
      <c r="AA475" t="s">
        <v>184</v>
      </c>
    </row>
    <row r="476" spans="1:27">
      <c r="A476" t="s">
        <v>1056</v>
      </c>
      <c r="B476" t="s">
        <v>1912</v>
      </c>
      <c r="C476" t="s">
        <v>1913</v>
      </c>
      <c r="D476" t="s">
        <v>154</v>
      </c>
      <c r="E476" t="s">
        <v>42</v>
      </c>
      <c r="F476" s="12">
        <v>44439</v>
      </c>
      <c r="G476" s="12">
        <v>44439</v>
      </c>
      <c r="H476" t="s">
        <v>2082</v>
      </c>
      <c r="I476" t="s">
        <v>1533</v>
      </c>
      <c r="J476" s="4" t="s">
        <v>154</v>
      </c>
      <c r="K476" t="s">
        <v>45</v>
      </c>
      <c r="L476" s="4">
        <v>10</v>
      </c>
      <c r="M476" s="12">
        <v>44439</v>
      </c>
      <c r="N476" s="37" t="s">
        <v>224</v>
      </c>
      <c r="O476">
        <v>60</v>
      </c>
      <c r="Q476" s="12">
        <v>44440</v>
      </c>
      <c r="R476" s="64">
        <v>31</v>
      </c>
      <c r="S476" s="64">
        <v>31.15</v>
      </c>
      <c r="T476" s="64">
        <v>26.6</v>
      </c>
      <c r="U476" s="64">
        <v>26.58</v>
      </c>
      <c r="V476" s="64"/>
      <c r="W476" s="64"/>
      <c r="AA476" t="s">
        <v>184</v>
      </c>
    </row>
    <row r="477" spans="1:27">
      <c r="A477" t="s">
        <v>1056</v>
      </c>
      <c r="B477" t="s">
        <v>1912</v>
      </c>
      <c r="C477" t="s">
        <v>1913</v>
      </c>
      <c r="D477" t="s">
        <v>154</v>
      </c>
      <c r="E477" t="s">
        <v>42</v>
      </c>
      <c r="F477" s="12">
        <v>44439</v>
      </c>
      <c r="G477" s="12">
        <v>44439</v>
      </c>
      <c r="H477" t="s">
        <v>2075</v>
      </c>
      <c r="I477" t="s">
        <v>66</v>
      </c>
      <c r="J477" s="4" t="s">
        <v>154</v>
      </c>
      <c r="K477" t="s">
        <v>45</v>
      </c>
      <c r="L477" s="4">
        <v>10</v>
      </c>
      <c r="M477" s="12">
        <v>44439</v>
      </c>
      <c r="N477" s="37" t="s">
        <v>224</v>
      </c>
      <c r="O477">
        <v>60</v>
      </c>
      <c r="Q477" s="12">
        <v>44440</v>
      </c>
      <c r="R477" s="64">
        <v>34.65</v>
      </c>
      <c r="S477" s="64">
        <v>34.68</v>
      </c>
      <c r="T477" s="64">
        <v>27.38</v>
      </c>
      <c r="U477" s="64">
        <v>27.49</v>
      </c>
      <c r="V477" s="64"/>
      <c r="W477" s="64"/>
      <c r="AA477" t="s">
        <v>184</v>
      </c>
    </row>
    <row r="478" spans="1:27">
      <c r="A478" t="s">
        <v>1064</v>
      </c>
      <c r="B478" t="s">
        <v>1912</v>
      </c>
      <c r="C478" t="s">
        <v>1913</v>
      </c>
      <c r="D478" t="s">
        <v>154</v>
      </c>
      <c r="E478" t="s">
        <v>42</v>
      </c>
      <c r="F478" s="12">
        <v>44439</v>
      </c>
      <c r="G478" s="12">
        <v>44439</v>
      </c>
      <c r="H478" t="s">
        <v>2073</v>
      </c>
      <c r="I478" t="s">
        <v>1939</v>
      </c>
      <c r="J478" s="4" t="s">
        <v>154</v>
      </c>
      <c r="K478" t="s">
        <v>45</v>
      </c>
      <c r="L478" s="4">
        <v>10</v>
      </c>
      <c r="M478" s="12">
        <v>44439</v>
      </c>
      <c r="N478" s="37" t="s">
        <v>224</v>
      </c>
      <c r="O478">
        <v>60</v>
      </c>
      <c r="Q478" s="12">
        <v>44441</v>
      </c>
      <c r="R478" s="64">
        <v>34.17</v>
      </c>
      <c r="S478" s="64">
        <v>34.840000000000003</v>
      </c>
      <c r="T478" s="64">
        <v>25.69</v>
      </c>
      <c r="U478" s="64">
        <v>26.66</v>
      </c>
      <c r="W478" s="64"/>
      <c r="Y478" s="64"/>
      <c r="AA478" t="s">
        <v>1110</v>
      </c>
    </row>
    <row r="479" spans="1:27">
      <c r="A479" t="s">
        <v>1064</v>
      </c>
      <c r="B479" t="s">
        <v>1912</v>
      </c>
      <c r="C479" t="s">
        <v>1913</v>
      </c>
      <c r="D479" t="s">
        <v>154</v>
      </c>
      <c r="E479" t="s">
        <v>42</v>
      </c>
      <c r="F479" s="12">
        <v>44439</v>
      </c>
      <c r="G479" s="12">
        <v>44439</v>
      </c>
      <c r="H479" t="s">
        <v>2074</v>
      </c>
      <c r="I479" t="s">
        <v>1531</v>
      </c>
      <c r="J479" s="4" t="s">
        <v>154</v>
      </c>
      <c r="K479" t="s">
        <v>45</v>
      </c>
      <c r="L479" s="4">
        <v>10</v>
      </c>
      <c r="M479" s="12">
        <v>44439</v>
      </c>
      <c r="N479" s="37" t="s">
        <v>224</v>
      </c>
      <c r="O479">
        <v>60</v>
      </c>
      <c r="Q479" s="12">
        <v>44441</v>
      </c>
      <c r="R479" s="64" t="s">
        <v>47</v>
      </c>
      <c r="S479" s="64">
        <v>4.95</v>
      </c>
      <c r="T479" s="64">
        <v>29.89</v>
      </c>
      <c r="U479" s="64">
        <v>30.81</v>
      </c>
      <c r="W479" s="64"/>
      <c r="Y479" s="64"/>
      <c r="AA479" t="s">
        <v>1110</v>
      </c>
    </row>
    <row r="480" spans="1:27">
      <c r="A480" t="s">
        <v>1064</v>
      </c>
      <c r="B480" t="s">
        <v>1912</v>
      </c>
      <c r="C480" t="s">
        <v>1913</v>
      </c>
      <c r="D480" t="s">
        <v>154</v>
      </c>
      <c r="E480" t="s">
        <v>42</v>
      </c>
      <c r="F480" s="12">
        <v>44439</v>
      </c>
      <c r="G480" s="12">
        <v>44439</v>
      </c>
      <c r="H480" t="s">
        <v>2075</v>
      </c>
      <c r="I480" t="s">
        <v>66</v>
      </c>
      <c r="J480" s="4" t="s">
        <v>154</v>
      </c>
      <c r="K480" t="s">
        <v>45</v>
      </c>
      <c r="L480" s="4">
        <v>10</v>
      </c>
      <c r="M480" s="12">
        <v>44439</v>
      </c>
      <c r="N480" s="37" t="s">
        <v>224</v>
      </c>
      <c r="O480">
        <v>60</v>
      </c>
      <c r="Q480" s="12">
        <v>44441</v>
      </c>
      <c r="R480" s="64">
        <v>34.29</v>
      </c>
      <c r="S480" s="64">
        <v>35.08</v>
      </c>
      <c r="T480" s="64">
        <v>26.73</v>
      </c>
      <c r="U480" s="64">
        <v>26.34</v>
      </c>
      <c r="W480" s="64"/>
      <c r="Y480" s="64"/>
      <c r="AA480" t="s">
        <v>1110</v>
      </c>
    </row>
    <row r="481" spans="1:27">
      <c r="A481" t="s">
        <v>1064</v>
      </c>
      <c r="B481" t="s">
        <v>1912</v>
      </c>
      <c r="C481" t="s">
        <v>1913</v>
      </c>
      <c r="D481" t="s">
        <v>154</v>
      </c>
      <c r="E481" t="s">
        <v>42</v>
      </c>
      <c r="F481" s="12">
        <v>44439</v>
      </c>
      <c r="G481" s="12">
        <v>44439</v>
      </c>
      <c r="H481" t="s">
        <v>2082</v>
      </c>
      <c r="I481" t="s">
        <v>1533</v>
      </c>
      <c r="J481" s="4" t="s">
        <v>154</v>
      </c>
      <c r="K481" t="s">
        <v>45</v>
      </c>
      <c r="L481" s="4">
        <v>10</v>
      </c>
      <c r="M481" s="12">
        <v>44439</v>
      </c>
      <c r="N481" s="37" t="s">
        <v>224</v>
      </c>
      <c r="O481">
        <v>60</v>
      </c>
      <c r="Q481" s="12">
        <v>44441</v>
      </c>
      <c r="R481" s="64">
        <v>35.18</v>
      </c>
      <c r="S481" s="64">
        <v>35.68</v>
      </c>
      <c r="T481" s="64">
        <v>26.55</v>
      </c>
      <c r="U481" s="64">
        <v>27.42</v>
      </c>
      <c r="W481" s="64"/>
      <c r="Y481" s="64"/>
      <c r="AA481" t="s">
        <v>1110</v>
      </c>
    </row>
    <row r="482" spans="1:27">
      <c r="A482" t="s">
        <v>1064</v>
      </c>
      <c r="B482" t="s">
        <v>1912</v>
      </c>
      <c r="C482" t="s">
        <v>1913</v>
      </c>
      <c r="D482" t="s">
        <v>154</v>
      </c>
      <c r="E482" t="s">
        <v>42</v>
      </c>
      <c r="F482" s="12">
        <v>44439</v>
      </c>
      <c r="G482" s="12">
        <v>44439</v>
      </c>
      <c r="H482" t="s">
        <v>2083</v>
      </c>
      <c r="I482" t="s">
        <v>1999</v>
      </c>
      <c r="J482" s="4" t="s">
        <v>154</v>
      </c>
      <c r="K482" t="s">
        <v>45</v>
      </c>
      <c r="L482" s="4">
        <v>10</v>
      </c>
      <c r="M482" s="12">
        <v>44439</v>
      </c>
      <c r="N482" s="37" t="s">
        <v>224</v>
      </c>
      <c r="O482">
        <v>60</v>
      </c>
      <c r="Q482" s="12">
        <v>44441</v>
      </c>
      <c r="R482" s="64">
        <v>18.16</v>
      </c>
      <c r="S482" s="64">
        <v>36.380000000000003</v>
      </c>
      <c r="T482" s="64">
        <v>27.7</v>
      </c>
      <c r="U482" s="64">
        <v>27.98</v>
      </c>
      <c r="W482" s="64"/>
      <c r="Y482" s="64"/>
      <c r="AA482" t="s">
        <v>1110</v>
      </c>
    </row>
    <row r="483" spans="1:27">
      <c r="A483" t="s">
        <v>1052</v>
      </c>
      <c r="B483" t="s">
        <v>1912</v>
      </c>
      <c r="C483" t="s">
        <v>1913</v>
      </c>
      <c r="D483" t="s">
        <v>154</v>
      </c>
      <c r="E483" t="s">
        <v>42</v>
      </c>
      <c r="F483" s="12">
        <v>44439</v>
      </c>
      <c r="G483" s="12">
        <v>44439</v>
      </c>
      <c r="H483" t="s">
        <v>2073</v>
      </c>
      <c r="I483" t="s">
        <v>1939</v>
      </c>
      <c r="J483" s="4" t="s">
        <v>154</v>
      </c>
      <c r="K483" t="s">
        <v>45</v>
      </c>
      <c r="L483" s="4">
        <v>10</v>
      </c>
      <c r="M483" s="12">
        <v>44439</v>
      </c>
      <c r="N483" s="37" t="s">
        <v>224</v>
      </c>
      <c r="O483">
        <v>60</v>
      </c>
      <c r="Q483" s="12">
        <v>44441</v>
      </c>
      <c r="R483" s="64">
        <v>30.44</v>
      </c>
      <c r="S483" s="64">
        <v>30.52</v>
      </c>
      <c r="T483" s="64">
        <v>27.05</v>
      </c>
      <c r="U483" s="64">
        <v>27.82</v>
      </c>
      <c r="W483" s="64"/>
      <c r="Y483" s="64"/>
      <c r="AA483" t="s">
        <v>1110</v>
      </c>
    </row>
    <row r="484" spans="1:27">
      <c r="A484" t="s">
        <v>1052</v>
      </c>
      <c r="B484" t="s">
        <v>1912</v>
      </c>
      <c r="C484" t="s">
        <v>1913</v>
      </c>
      <c r="D484" t="s">
        <v>154</v>
      </c>
      <c r="E484" t="s">
        <v>42</v>
      </c>
      <c r="F484" s="12">
        <v>44439</v>
      </c>
      <c r="G484" s="12">
        <v>44439</v>
      </c>
      <c r="H484" t="s">
        <v>2074</v>
      </c>
      <c r="I484" t="s">
        <v>1531</v>
      </c>
      <c r="J484" s="4" t="s">
        <v>154</v>
      </c>
      <c r="K484" t="s">
        <v>45</v>
      </c>
      <c r="L484" s="4">
        <v>10</v>
      </c>
      <c r="M484" s="12">
        <v>44439</v>
      </c>
      <c r="N484" s="37" t="s">
        <v>224</v>
      </c>
      <c r="O484">
        <v>60</v>
      </c>
      <c r="Q484" s="12">
        <v>44441</v>
      </c>
      <c r="R484" s="64">
        <v>33.93</v>
      </c>
      <c r="S484" s="64">
        <v>35.58</v>
      </c>
      <c r="T484" s="64">
        <v>29.03</v>
      </c>
      <c r="U484" s="64">
        <v>29.58</v>
      </c>
      <c r="W484" s="64"/>
      <c r="Y484" s="64"/>
      <c r="AA484" t="s">
        <v>1110</v>
      </c>
    </row>
    <row r="485" spans="1:27">
      <c r="A485" t="s">
        <v>1052</v>
      </c>
      <c r="B485" t="s">
        <v>1912</v>
      </c>
      <c r="C485" t="s">
        <v>1913</v>
      </c>
      <c r="D485" t="s">
        <v>154</v>
      </c>
      <c r="E485" t="s">
        <v>42</v>
      </c>
      <c r="F485" s="12">
        <v>44439</v>
      </c>
      <c r="G485" s="12">
        <v>44439</v>
      </c>
      <c r="H485" t="s">
        <v>2075</v>
      </c>
      <c r="I485" t="s">
        <v>66</v>
      </c>
      <c r="J485" s="4" t="s">
        <v>154</v>
      </c>
      <c r="K485" t="s">
        <v>45</v>
      </c>
      <c r="L485" s="4">
        <v>10</v>
      </c>
      <c r="M485" s="12">
        <v>44439</v>
      </c>
      <c r="N485" s="37" t="s">
        <v>224</v>
      </c>
      <c r="O485">
        <v>60</v>
      </c>
      <c r="Q485" s="12">
        <v>44441</v>
      </c>
      <c r="R485" s="64">
        <v>31.6</v>
      </c>
      <c r="S485" s="64">
        <v>31.42</v>
      </c>
      <c r="T485" s="64">
        <v>26.74</v>
      </c>
      <c r="U485" s="64">
        <v>28.17</v>
      </c>
      <c r="W485" s="64"/>
      <c r="Y485" s="64"/>
      <c r="AA485" t="s">
        <v>1110</v>
      </c>
    </row>
    <row r="486" spans="1:27">
      <c r="A486" t="s">
        <v>1052</v>
      </c>
      <c r="B486" t="s">
        <v>1912</v>
      </c>
      <c r="C486" t="s">
        <v>1913</v>
      </c>
      <c r="D486" t="s">
        <v>154</v>
      </c>
      <c r="E486" t="s">
        <v>42</v>
      </c>
      <c r="F486" s="12">
        <v>44439</v>
      </c>
      <c r="G486" s="12">
        <v>44439</v>
      </c>
      <c r="H486" t="s">
        <v>2082</v>
      </c>
      <c r="I486" t="s">
        <v>1533</v>
      </c>
      <c r="J486" s="4" t="s">
        <v>154</v>
      </c>
      <c r="K486" t="s">
        <v>45</v>
      </c>
      <c r="L486" s="4">
        <v>10</v>
      </c>
      <c r="M486" s="12">
        <v>44439</v>
      </c>
      <c r="N486" s="37" t="s">
        <v>224</v>
      </c>
      <c r="O486">
        <v>60</v>
      </c>
      <c r="Q486" s="12">
        <v>44441</v>
      </c>
      <c r="R486" s="64">
        <v>32.119999999999997</v>
      </c>
      <c r="S486" s="64">
        <v>31.73</v>
      </c>
      <c r="T486" s="64">
        <v>27.92</v>
      </c>
      <c r="U486" s="64">
        <v>27.99</v>
      </c>
      <c r="W486" s="64"/>
      <c r="Y486" s="64"/>
      <c r="AA486" t="s">
        <v>1110</v>
      </c>
    </row>
    <row r="487" spans="1:27">
      <c r="A487" t="s">
        <v>1052</v>
      </c>
      <c r="B487" t="s">
        <v>1912</v>
      </c>
      <c r="C487" t="s">
        <v>1913</v>
      </c>
      <c r="D487" t="s">
        <v>154</v>
      </c>
      <c r="E487" t="s">
        <v>42</v>
      </c>
      <c r="F487" s="12">
        <v>44439</v>
      </c>
      <c r="G487" s="12">
        <v>44439</v>
      </c>
      <c r="H487" t="s">
        <v>2083</v>
      </c>
      <c r="I487" t="s">
        <v>1999</v>
      </c>
      <c r="J487" s="4" t="s">
        <v>154</v>
      </c>
      <c r="K487" t="s">
        <v>45</v>
      </c>
      <c r="L487" s="4">
        <v>10</v>
      </c>
      <c r="M487" s="12">
        <v>44439</v>
      </c>
      <c r="N487" s="37" t="s">
        <v>224</v>
      </c>
      <c r="O487">
        <v>60</v>
      </c>
      <c r="Q487" s="12">
        <v>44441</v>
      </c>
      <c r="R487" s="64">
        <v>34.24</v>
      </c>
      <c r="S487" s="64">
        <v>36.729999999999997</v>
      </c>
      <c r="T487" s="64">
        <v>30.14</v>
      </c>
      <c r="U487" s="64">
        <v>30.06</v>
      </c>
      <c r="W487" s="64"/>
      <c r="Y487" s="64"/>
      <c r="AA487" t="s">
        <v>1110</v>
      </c>
    </row>
    <row r="488" spans="1:27">
      <c r="A488" t="s">
        <v>1050</v>
      </c>
      <c r="B488" t="s">
        <v>1912</v>
      </c>
      <c r="C488" t="s">
        <v>1913</v>
      </c>
      <c r="D488" t="s">
        <v>154</v>
      </c>
      <c r="E488" t="s">
        <v>42</v>
      </c>
      <c r="F488" s="12">
        <v>44439</v>
      </c>
      <c r="G488" s="12">
        <v>44439</v>
      </c>
      <c r="H488" t="s">
        <v>2073</v>
      </c>
      <c r="I488" t="s">
        <v>1939</v>
      </c>
      <c r="J488" s="4" t="s">
        <v>154</v>
      </c>
      <c r="K488" t="s">
        <v>45</v>
      </c>
      <c r="L488" s="4">
        <v>10</v>
      </c>
      <c r="M488" s="12">
        <v>44439</v>
      </c>
      <c r="N488" s="37" t="s">
        <v>224</v>
      </c>
      <c r="O488">
        <v>60</v>
      </c>
      <c r="Q488" s="12">
        <v>44441</v>
      </c>
      <c r="R488" s="64">
        <v>30.52</v>
      </c>
      <c r="S488" s="64">
        <v>30.6</v>
      </c>
      <c r="T488" s="64">
        <v>26.44</v>
      </c>
      <c r="U488" s="64">
        <v>25.66</v>
      </c>
      <c r="W488" s="64"/>
      <c r="AA488" t="s">
        <v>1110</v>
      </c>
    </row>
    <row r="489" spans="1:27">
      <c r="A489" t="s">
        <v>1050</v>
      </c>
      <c r="B489" t="s">
        <v>1912</v>
      </c>
      <c r="C489" t="s">
        <v>1913</v>
      </c>
      <c r="D489" t="s">
        <v>154</v>
      </c>
      <c r="E489" t="s">
        <v>42</v>
      </c>
      <c r="F489" s="12">
        <v>44439</v>
      </c>
      <c r="G489" s="12">
        <v>44439</v>
      </c>
      <c r="H489" t="s">
        <v>2074</v>
      </c>
      <c r="I489" t="s">
        <v>1531</v>
      </c>
      <c r="J489" s="4" t="s">
        <v>154</v>
      </c>
      <c r="K489" t="s">
        <v>45</v>
      </c>
      <c r="L489" s="4">
        <v>10</v>
      </c>
      <c r="M489" s="12">
        <v>44439</v>
      </c>
      <c r="N489" s="37" t="s">
        <v>224</v>
      </c>
      <c r="O489">
        <v>60</v>
      </c>
      <c r="Q489" s="12">
        <v>44441</v>
      </c>
      <c r="R489" s="64">
        <v>34.01</v>
      </c>
      <c r="S489" s="64">
        <v>33.83</v>
      </c>
      <c r="T489" s="64">
        <v>27.69</v>
      </c>
      <c r="U489" s="64">
        <v>27.87</v>
      </c>
      <c r="W489" s="64"/>
      <c r="AA489" t="s">
        <v>1110</v>
      </c>
    </row>
    <row r="490" spans="1:27">
      <c r="A490" t="s">
        <v>1050</v>
      </c>
      <c r="B490" t="s">
        <v>1912</v>
      </c>
      <c r="C490" t="s">
        <v>1913</v>
      </c>
      <c r="D490" t="s">
        <v>154</v>
      </c>
      <c r="E490" t="s">
        <v>42</v>
      </c>
      <c r="F490" s="12">
        <v>44439</v>
      </c>
      <c r="G490" s="12">
        <v>44439</v>
      </c>
      <c r="H490" t="s">
        <v>2075</v>
      </c>
      <c r="I490" t="s">
        <v>66</v>
      </c>
      <c r="J490" s="4" t="s">
        <v>154</v>
      </c>
      <c r="K490" t="s">
        <v>45</v>
      </c>
      <c r="L490" s="4">
        <v>10</v>
      </c>
      <c r="M490" s="12">
        <v>44439</v>
      </c>
      <c r="N490" s="37" t="s">
        <v>224</v>
      </c>
      <c r="O490">
        <v>60</v>
      </c>
      <c r="Q490" s="12">
        <v>44441</v>
      </c>
      <c r="R490" s="64">
        <v>31.12</v>
      </c>
      <c r="S490" s="64">
        <v>30.11</v>
      </c>
      <c r="T490" s="64">
        <v>26.19</v>
      </c>
      <c r="U490" s="64">
        <v>26.04</v>
      </c>
      <c r="W490" s="64"/>
      <c r="AA490" t="s">
        <v>1110</v>
      </c>
    </row>
    <row r="491" spans="1:27">
      <c r="A491" t="s">
        <v>1050</v>
      </c>
      <c r="B491" t="s">
        <v>1912</v>
      </c>
      <c r="C491" t="s">
        <v>1913</v>
      </c>
      <c r="D491" t="s">
        <v>154</v>
      </c>
      <c r="E491" t="s">
        <v>42</v>
      </c>
      <c r="F491" s="12">
        <v>44439</v>
      </c>
      <c r="G491" s="12">
        <v>44439</v>
      </c>
      <c r="H491" t="s">
        <v>2082</v>
      </c>
      <c r="I491" t="s">
        <v>1533</v>
      </c>
      <c r="J491" s="4" t="s">
        <v>154</v>
      </c>
      <c r="K491" t="s">
        <v>45</v>
      </c>
      <c r="L491" s="4">
        <v>10</v>
      </c>
      <c r="M491" s="12">
        <v>44439</v>
      </c>
      <c r="N491" s="37" t="s">
        <v>224</v>
      </c>
      <c r="O491">
        <v>60</v>
      </c>
      <c r="Q491" s="12">
        <v>44441</v>
      </c>
      <c r="R491" s="64">
        <v>31.71</v>
      </c>
      <c r="S491" s="64">
        <v>31.15</v>
      </c>
      <c r="T491" s="64">
        <v>26.27</v>
      </c>
      <c r="U491" s="64">
        <v>26.37</v>
      </c>
      <c r="W491" s="64"/>
      <c r="AA491" t="s">
        <v>1110</v>
      </c>
    </row>
    <row r="492" spans="1:27">
      <c r="A492" t="s">
        <v>1050</v>
      </c>
      <c r="B492" t="s">
        <v>1912</v>
      </c>
      <c r="C492" t="s">
        <v>1913</v>
      </c>
      <c r="D492" t="s">
        <v>154</v>
      </c>
      <c r="E492" t="s">
        <v>42</v>
      </c>
      <c r="F492" s="12">
        <v>44439</v>
      </c>
      <c r="G492" s="12">
        <v>44439</v>
      </c>
      <c r="H492" t="s">
        <v>2083</v>
      </c>
      <c r="I492" t="s">
        <v>1999</v>
      </c>
      <c r="J492" s="4" t="s">
        <v>154</v>
      </c>
      <c r="K492" t="s">
        <v>45</v>
      </c>
      <c r="L492" s="4">
        <v>10</v>
      </c>
      <c r="M492" s="12">
        <v>44439</v>
      </c>
      <c r="N492" s="37" t="s">
        <v>224</v>
      </c>
      <c r="O492">
        <v>60</v>
      </c>
      <c r="Q492" s="12">
        <v>44441</v>
      </c>
      <c r="R492" s="64">
        <v>35.44</v>
      </c>
      <c r="S492" s="64">
        <v>35.1</v>
      </c>
      <c r="T492" s="64">
        <v>27.81</v>
      </c>
      <c r="U492" s="64">
        <v>26.96</v>
      </c>
      <c r="W492" s="64"/>
      <c r="AA492" t="s">
        <v>1110</v>
      </c>
    </row>
    <row r="493" spans="1:27">
      <c r="A493" t="s">
        <v>1058</v>
      </c>
      <c r="B493" t="s">
        <v>1912</v>
      </c>
      <c r="C493" t="s">
        <v>1913</v>
      </c>
      <c r="D493" t="s">
        <v>154</v>
      </c>
      <c r="E493" t="s">
        <v>42</v>
      </c>
      <c r="F493" s="12">
        <v>44439</v>
      </c>
      <c r="G493" s="12">
        <v>44439</v>
      </c>
      <c r="H493" t="s">
        <v>2073</v>
      </c>
      <c r="I493" t="s">
        <v>1939</v>
      </c>
      <c r="J493" s="4" t="s">
        <v>154</v>
      </c>
      <c r="K493" t="s">
        <v>45</v>
      </c>
      <c r="L493" s="4">
        <v>10</v>
      </c>
      <c r="M493" s="12">
        <v>44439</v>
      </c>
      <c r="N493" s="37" t="s">
        <v>224</v>
      </c>
      <c r="O493">
        <v>60</v>
      </c>
      <c r="Q493" s="12">
        <v>44441</v>
      </c>
      <c r="W493" s="64"/>
    </row>
    <row r="494" spans="1:27">
      <c r="A494" t="s">
        <v>1058</v>
      </c>
      <c r="B494" t="s">
        <v>1912</v>
      </c>
      <c r="C494" t="s">
        <v>1913</v>
      </c>
      <c r="D494" t="s">
        <v>154</v>
      </c>
      <c r="E494" t="s">
        <v>42</v>
      </c>
      <c r="F494" s="12">
        <v>44439</v>
      </c>
      <c r="G494" s="12">
        <v>44439</v>
      </c>
      <c r="H494" t="s">
        <v>2074</v>
      </c>
      <c r="I494" t="s">
        <v>1531</v>
      </c>
      <c r="J494" s="4" t="s">
        <v>154</v>
      </c>
      <c r="K494" t="s">
        <v>45</v>
      </c>
      <c r="L494" s="4">
        <v>10</v>
      </c>
      <c r="M494" s="12">
        <v>44439</v>
      </c>
      <c r="N494" s="37" t="s">
        <v>224</v>
      </c>
      <c r="O494">
        <v>60</v>
      </c>
      <c r="Q494" s="12">
        <v>44441</v>
      </c>
      <c r="W494" s="64"/>
    </row>
    <row r="495" spans="1:27">
      <c r="A495" t="s">
        <v>1058</v>
      </c>
      <c r="B495" t="s">
        <v>1912</v>
      </c>
      <c r="C495" t="s">
        <v>1913</v>
      </c>
      <c r="D495" t="s">
        <v>154</v>
      </c>
      <c r="E495" t="s">
        <v>42</v>
      </c>
      <c r="F495" s="12">
        <v>44439</v>
      </c>
      <c r="G495" s="12">
        <v>44439</v>
      </c>
      <c r="H495" t="s">
        <v>2075</v>
      </c>
      <c r="I495" t="s">
        <v>66</v>
      </c>
      <c r="J495" s="4" t="s">
        <v>154</v>
      </c>
      <c r="K495" t="s">
        <v>45</v>
      </c>
      <c r="L495" s="4">
        <v>10</v>
      </c>
      <c r="M495" s="12">
        <v>44439</v>
      </c>
      <c r="N495" s="37" t="s">
        <v>224</v>
      </c>
      <c r="O495">
        <v>60</v>
      </c>
      <c r="Q495" s="12">
        <v>44441</v>
      </c>
      <c r="W495" s="64"/>
    </row>
    <row r="496" spans="1:27">
      <c r="A496" t="s">
        <v>1058</v>
      </c>
      <c r="B496" t="s">
        <v>1912</v>
      </c>
      <c r="C496" t="s">
        <v>1913</v>
      </c>
      <c r="D496" t="s">
        <v>154</v>
      </c>
      <c r="E496" t="s">
        <v>42</v>
      </c>
      <c r="F496" s="12">
        <v>44439</v>
      </c>
      <c r="G496" s="12">
        <v>44439</v>
      </c>
      <c r="H496" t="s">
        <v>2082</v>
      </c>
      <c r="I496" t="s">
        <v>1533</v>
      </c>
      <c r="J496" s="4" t="s">
        <v>154</v>
      </c>
      <c r="K496" t="s">
        <v>45</v>
      </c>
      <c r="L496" s="4">
        <v>10</v>
      </c>
      <c r="M496" s="12">
        <v>44439</v>
      </c>
      <c r="N496" s="37" t="s">
        <v>224</v>
      </c>
      <c r="O496">
        <v>60</v>
      </c>
      <c r="Q496" s="12">
        <v>44441</v>
      </c>
      <c r="W496" s="64"/>
    </row>
    <row r="497" spans="1:27">
      <c r="A497" t="s">
        <v>1058</v>
      </c>
      <c r="B497" t="s">
        <v>1912</v>
      </c>
      <c r="C497" t="s">
        <v>1913</v>
      </c>
      <c r="D497" t="s">
        <v>154</v>
      </c>
      <c r="E497" t="s">
        <v>42</v>
      </c>
      <c r="F497" s="12">
        <v>44439</v>
      </c>
      <c r="G497" s="12">
        <v>44439</v>
      </c>
      <c r="H497" t="s">
        <v>2083</v>
      </c>
      <c r="I497" t="s">
        <v>1999</v>
      </c>
      <c r="J497" s="4" t="s">
        <v>154</v>
      </c>
      <c r="K497" t="s">
        <v>45</v>
      </c>
      <c r="L497" s="4">
        <v>10</v>
      </c>
      <c r="M497" s="12">
        <v>44439</v>
      </c>
      <c r="N497" s="37" t="s">
        <v>224</v>
      </c>
      <c r="O497">
        <v>60</v>
      </c>
      <c r="Q497" s="12">
        <v>44441</v>
      </c>
      <c r="W497" s="64"/>
    </row>
    <row r="498" spans="1:27">
      <c r="A498" t="s">
        <v>149</v>
      </c>
      <c r="B498" t="s">
        <v>150</v>
      </c>
      <c r="C498" t="s">
        <v>1919</v>
      </c>
      <c r="E498" t="s">
        <v>49</v>
      </c>
      <c r="F498" s="5">
        <v>44439</v>
      </c>
      <c r="G498" s="5">
        <v>44439</v>
      </c>
      <c r="H498" t="s">
        <v>2073</v>
      </c>
      <c r="I498" t="s">
        <v>1939</v>
      </c>
      <c r="J498" s="4" t="s">
        <v>154</v>
      </c>
      <c r="K498" t="s">
        <v>45</v>
      </c>
      <c r="L498" s="4">
        <v>10</v>
      </c>
      <c r="M498" s="5">
        <v>44440</v>
      </c>
      <c r="N498" s="37" t="s">
        <v>224</v>
      </c>
      <c r="O498">
        <v>60</v>
      </c>
      <c r="Q498" s="12">
        <v>44442</v>
      </c>
      <c r="R498" s="64">
        <v>32.06</v>
      </c>
      <c r="S498" s="64">
        <v>30.8</v>
      </c>
      <c r="T498" s="64">
        <v>27.37</v>
      </c>
      <c r="U498" s="64">
        <v>27.24</v>
      </c>
      <c r="W498" s="64"/>
      <c r="AA498" t="s">
        <v>188</v>
      </c>
    </row>
    <row r="499" spans="1:27">
      <c r="A499" t="s">
        <v>149</v>
      </c>
      <c r="B499" t="s">
        <v>150</v>
      </c>
      <c r="C499" t="s">
        <v>1919</v>
      </c>
      <c r="E499" t="s">
        <v>49</v>
      </c>
      <c r="F499" s="5">
        <v>44439</v>
      </c>
      <c r="G499" s="5">
        <v>44439</v>
      </c>
      <c r="H499" t="s">
        <v>2074</v>
      </c>
      <c r="I499" t="s">
        <v>1531</v>
      </c>
      <c r="J499" s="4" t="s">
        <v>154</v>
      </c>
      <c r="K499" t="s">
        <v>45</v>
      </c>
      <c r="L499" s="4">
        <v>10</v>
      </c>
      <c r="M499" s="5">
        <v>44440</v>
      </c>
      <c r="N499" s="37" t="s">
        <v>224</v>
      </c>
      <c r="O499">
        <v>60</v>
      </c>
      <c r="Q499" s="12">
        <v>44442</v>
      </c>
      <c r="R499" s="64">
        <v>29.96</v>
      </c>
      <c r="S499" s="64">
        <v>30.19</v>
      </c>
      <c r="T499" s="64">
        <v>27.3</v>
      </c>
      <c r="U499" s="64">
        <v>27.44</v>
      </c>
      <c r="W499" s="64"/>
      <c r="AA499" t="s">
        <v>188</v>
      </c>
    </row>
    <row r="500" spans="1:27">
      <c r="A500" t="s">
        <v>149</v>
      </c>
      <c r="B500" t="s">
        <v>150</v>
      </c>
      <c r="C500" t="s">
        <v>1919</v>
      </c>
      <c r="E500" t="s">
        <v>49</v>
      </c>
      <c r="F500" s="5">
        <v>44439</v>
      </c>
      <c r="G500" s="5">
        <v>44439</v>
      </c>
      <c r="H500" t="s">
        <v>2075</v>
      </c>
      <c r="I500" t="s">
        <v>66</v>
      </c>
      <c r="J500" s="4" t="s">
        <v>154</v>
      </c>
      <c r="K500" t="s">
        <v>45</v>
      </c>
      <c r="L500" s="4">
        <v>10</v>
      </c>
      <c r="M500" s="5">
        <v>44440</v>
      </c>
      <c r="N500" s="37" t="s">
        <v>224</v>
      </c>
      <c r="O500">
        <v>60</v>
      </c>
      <c r="Q500" s="12">
        <v>44442</v>
      </c>
      <c r="R500" s="64">
        <v>30.43</v>
      </c>
      <c r="S500" s="64">
        <v>30.71</v>
      </c>
      <c r="T500" s="64">
        <v>27.91</v>
      </c>
      <c r="U500" s="64">
        <v>27.48</v>
      </c>
      <c r="W500" s="64"/>
      <c r="AA500" t="s">
        <v>188</v>
      </c>
    </row>
    <row r="501" spans="1:27">
      <c r="A501" t="s">
        <v>149</v>
      </c>
      <c r="B501" t="s">
        <v>150</v>
      </c>
      <c r="C501" t="s">
        <v>1919</v>
      </c>
      <c r="E501" t="s">
        <v>49</v>
      </c>
      <c r="F501" s="5">
        <v>44439</v>
      </c>
      <c r="G501" s="5">
        <v>44439</v>
      </c>
      <c r="H501" t="s">
        <v>2082</v>
      </c>
      <c r="I501" t="s">
        <v>1533</v>
      </c>
      <c r="J501" s="4" t="s">
        <v>154</v>
      </c>
      <c r="K501" t="s">
        <v>45</v>
      </c>
      <c r="L501" s="4">
        <v>10</v>
      </c>
      <c r="M501" s="5">
        <v>44440</v>
      </c>
      <c r="N501" s="37" t="s">
        <v>224</v>
      </c>
      <c r="O501">
        <v>60</v>
      </c>
      <c r="Q501" s="12">
        <v>44442</v>
      </c>
      <c r="R501" s="64">
        <v>30.28</v>
      </c>
      <c r="S501" s="64">
        <v>31.03</v>
      </c>
      <c r="T501" s="64">
        <v>27.75</v>
      </c>
      <c r="U501" s="64">
        <v>27.76</v>
      </c>
      <c r="W501" s="64"/>
      <c r="AA501" t="s">
        <v>188</v>
      </c>
    </row>
    <row r="502" spans="1:27">
      <c r="A502" t="s">
        <v>149</v>
      </c>
      <c r="B502" t="s">
        <v>150</v>
      </c>
      <c r="C502" t="s">
        <v>1919</v>
      </c>
      <c r="E502" t="s">
        <v>49</v>
      </c>
      <c r="F502" s="5">
        <v>44439</v>
      </c>
      <c r="G502" s="5">
        <v>44439</v>
      </c>
      <c r="H502" t="s">
        <v>2083</v>
      </c>
      <c r="I502" t="s">
        <v>1999</v>
      </c>
      <c r="J502" s="4" t="s">
        <v>154</v>
      </c>
      <c r="K502" t="s">
        <v>45</v>
      </c>
      <c r="L502" s="4">
        <v>10</v>
      </c>
      <c r="M502" s="5">
        <v>44440</v>
      </c>
      <c r="N502" s="37" t="s">
        <v>224</v>
      </c>
      <c r="O502">
        <v>60</v>
      </c>
      <c r="Q502" s="12">
        <v>44442</v>
      </c>
      <c r="R502" s="64">
        <v>34.909999999999997</v>
      </c>
      <c r="S502" s="64">
        <v>35.75</v>
      </c>
      <c r="T502" s="64">
        <v>28.92</v>
      </c>
      <c r="U502" s="64">
        <v>29.13</v>
      </c>
      <c r="W502" s="64"/>
      <c r="AA502" t="s">
        <v>188</v>
      </c>
    </row>
    <row r="503" spans="1:27">
      <c r="A503" t="s">
        <v>145</v>
      </c>
      <c r="B503" t="s">
        <v>144</v>
      </c>
      <c r="C503" t="s">
        <v>1919</v>
      </c>
      <c r="E503" t="s">
        <v>49</v>
      </c>
      <c r="F503" s="5">
        <v>44439</v>
      </c>
      <c r="G503" s="5">
        <v>44439</v>
      </c>
      <c r="H503" t="s">
        <v>2073</v>
      </c>
      <c r="I503" t="s">
        <v>1939</v>
      </c>
      <c r="J503" s="4" t="s">
        <v>154</v>
      </c>
      <c r="K503" t="s">
        <v>45</v>
      </c>
      <c r="L503" s="4">
        <v>10</v>
      </c>
      <c r="M503" s="5">
        <v>44440</v>
      </c>
      <c r="N503" s="37" t="s">
        <v>224</v>
      </c>
      <c r="O503">
        <v>60</v>
      </c>
      <c r="Q503" s="12">
        <v>44442</v>
      </c>
      <c r="R503" s="64">
        <v>31.83</v>
      </c>
      <c r="S503" s="64">
        <v>31.85</v>
      </c>
      <c r="T503" s="64">
        <v>28.21</v>
      </c>
      <c r="U503" s="64">
        <v>28.34</v>
      </c>
      <c r="W503" s="64"/>
      <c r="AA503" t="s">
        <v>188</v>
      </c>
    </row>
    <row r="504" spans="1:27">
      <c r="A504" t="s">
        <v>145</v>
      </c>
      <c r="B504" t="s">
        <v>144</v>
      </c>
      <c r="C504" t="s">
        <v>1919</v>
      </c>
      <c r="E504" t="s">
        <v>49</v>
      </c>
      <c r="F504" s="5">
        <v>44439</v>
      </c>
      <c r="G504" s="5">
        <v>44439</v>
      </c>
      <c r="H504" t="s">
        <v>2074</v>
      </c>
      <c r="I504" t="s">
        <v>1531</v>
      </c>
      <c r="J504" s="4" t="s">
        <v>154</v>
      </c>
      <c r="K504" t="s">
        <v>45</v>
      </c>
      <c r="L504" s="4">
        <v>10</v>
      </c>
      <c r="M504" s="5">
        <v>44440</v>
      </c>
      <c r="N504" s="37" t="s">
        <v>224</v>
      </c>
      <c r="O504">
        <v>60</v>
      </c>
      <c r="Q504" s="12">
        <v>44442</v>
      </c>
      <c r="R504" s="64">
        <v>30.88</v>
      </c>
      <c r="S504" s="64">
        <v>31.02</v>
      </c>
      <c r="T504" s="64">
        <v>28.02</v>
      </c>
      <c r="U504" s="64">
        <v>28.12</v>
      </c>
      <c r="W504" s="64"/>
      <c r="AA504" t="s">
        <v>188</v>
      </c>
    </row>
    <row r="505" spans="1:27">
      <c r="A505" t="s">
        <v>145</v>
      </c>
      <c r="B505" t="s">
        <v>144</v>
      </c>
      <c r="C505" t="s">
        <v>1919</v>
      </c>
      <c r="E505" t="s">
        <v>49</v>
      </c>
      <c r="F505" s="5">
        <v>44439</v>
      </c>
      <c r="G505" s="5">
        <v>44439</v>
      </c>
      <c r="H505" t="s">
        <v>2075</v>
      </c>
      <c r="I505" t="s">
        <v>66</v>
      </c>
      <c r="J505" s="4" t="s">
        <v>154</v>
      </c>
      <c r="K505" t="s">
        <v>45</v>
      </c>
      <c r="L505" s="4">
        <v>10</v>
      </c>
      <c r="M505" s="5">
        <v>44440</v>
      </c>
      <c r="N505" s="37" t="s">
        <v>224</v>
      </c>
      <c r="O505">
        <v>60</v>
      </c>
      <c r="Q505" s="12">
        <v>44442</v>
      </c>
      <c r="R505" s="64">
        <v>32.08</v>
      </c>
      <c r="S505" s="64">
        <v>32.04</v>
      </c>
      <c r="T505" s="64">
        <v>27.75</v>
      </c>
      <c r="U505" s="64">
        <v>27.52</v>
      </c>
      <c r="W505" s="64"/>
      <c r="AA505" t="s">
        <v>188</v>
      </c>
    </row>
    <row r="506" spans="1:27">
      <c r="A506" t="s">
        <v>145</v>
      </c>
      <c r="B506" t="s">
        <v>144</v>
      </c>
      <c r="C506" t="s">
        <v>1919</v>
      </c>
      <c r="E506" t="s">
        <v>49</v>
      </c>
      <c r="F506" s="5">
        <v>44439</v>
      </c>
      <c r="G506" s="5">
        <v>44439</v>
      </c>
      <c r="H506" t="s">
        <v>2082</v>
      </c>
      <c r="I506" t="s">
        <v>1533</v>
      </c>
      <c r="J506" s="4" t="s">
        <v>154</v>
      </c>
      <c r="K506" t="s">
        <v>45</v>
      </c>
      <c r="L506" s="4">
        <v>10</v>
      </c>
      <c r="M506" s="5">
        <v>44440</v>
      </c>
      <c r="N506" s="37" t="s">
        <v>224</v>
      </c>
      <c r="O506">
        <v>60</v>
      </c>
      <c r="Q506" s="12">
        <v>44442</v>
      </c>
      <c r="R506" s="64">
        <v>32.01</v>
      </c>
      <c r="S506" s="64">
        <v>32.22</v>
      </c>
      <c r="T506" s="64">
        <v>28.36</v>
      </c>
      <c r="U506" s="64">
        <v>28.53</v>
      </c>
      <c r="W506" s="64"/>
      <c r="AA506" t="s">
        <v>188</v>
      </c>
    </row>
    <row r="507" spans="1:27">
      <c r="A507" t="s">
        <v>145</v>
      </c>
      <c r="B507" t="s">
        <v>144</v>
      </c>
      <c r="C507" t="s">
        <v>1919</v>
      </c>
      <c r="E507" t="s">
        <v>49</v>
      </c>
      <c r="F507" s="5">
        <v>44439</v>
      </c>
      <c r="G507" s="5">
        <v>44439</v>
      </c>
      <c r="H507" t="s">
        <v>2083</v>
      </c>
      <c r="I507" t="s">
        <v>1999</v>
      </c>
      <c r="J507" s="4" t="s">
        <v>154</v>
      </c>
      <c r="K507" t="s">
        <v>45</v>
      </c>
      <c r="L507" s="4">
        <v>10</v>
      </c>
      <c r="M507" s="5">
        <v>44440</v>
      </c>
      <c r="N507" s="37" t="s">
        <v>224</v>
      </c>
      <c r="O507">
        <v>60</v>
      </c>
      <c r="Q507" s="12">
        <v>44442</v>
      </c>
      <c r="R507" s="64">
        <v>34.4</v>
      </c>
      <c r="S507" s="64">
        <v>34.29</v>
      </c>
      <c r="T507" s="64">
        <v>28.87</v>
      </c>
      <c r="U507" s="64">
        <v>28.94</v>
      </c>
      <c r="W507" s="64"/>
      <c r="AA507" t="s">
        <v>188</v>
      </c>
    </row>
    <row r="508" spans="1:27">
      <c r="A508" t="s">
        <v>145</v>
      </c>
      <c r="B508" t="s">
        <v>144</v>
      </c>
      <c r="C508" t="s">
        <v>1919</v>
      </c>
      <c r="E508" t="s">
        <v>49</v>
      </c>
      <c r="F508" s="5">
        <v>44439</v>
      </c>
      <c r="G508" s="5">
        <v>44439</v>
      </c>
      <c r="H508" t="s">
        <v>2073</v>
      </c>
      <c r="I508" t="s">
        <v>1939</v>
      </c>
      <c r="J508" s="4" t="s">
        <v>154</v>
      </c>
      <c r="K508" t="s">
        <v>45</v>
      </c>
      <c r="L508" s="4">
        <v>10</v>
      </c>
      <c r="M508" s="5">
        <v>44440</v>
      </c>
      <c r="N508" s="37" t="s">
        <v>224</v>
      </c>
      <c r="O508">
        <v>60</v>
      </c>
      <c r="Q508" s="12">
        <v>44442</v>
      </c>
      <c r="R508" s="64">
        <v>32.76</v>
      </c>
      <c r="S508" s="64">
        <v>33.79</v>
      </c>
      <c r="T508" s="64">
        <v>27.74</v>
      </c>
      <c r="U508" s="64">
        <v>27.54</v>
      </c>
      <c r="W508" s="64"/>
      <c r="AA508" t="s">
        <v>188</v>
      </c>
    </row>
    <row r="509" spans="1:27">
      <c r="A509" t="s">
        <v>145</v>
      </c>
      <c r="B509" t="s">
        <v>144</v>
      </c>
      <c r="C509" t="s">
        <v>1919</v>
      </c>
      <c r="E509" t="s">
        <v>49</v>
      </c>
      <c r="F509" s="5">
        <v>44439</v>
      </c>
      <c r="G509" s="5">
        <v>44439</v>
      </c>
      <c r="H509" t="s">
        <v>2074</v>
      </c>
      <c r="I509" t="s">
        <v>1531</v>
      </c>
      <c r="J509" s="4" t="s">
        <v>154</v>
      </c>
      <c r="K509" t="s">
        <v>45</v>
      </c>
      <c r="L509" s="4">
        <v>10</v>
      </c>
      <c r="M509" s="5">
        <v>44440</v>
      </c>
      <c r="N509" s="37" t="s">
        <v>224</v>
      </c>
      <c r="O509">
        <v>60</v>
      </c>
      <c r="Q509" s="12">
        <v>44442</v>
      </c>
      <c r="R509" s="64">
        <v>32.729999999999997</v>
      </c>
      <c r="S509" s="64">
        <v>32.549999999999997</v>
      </c>
      <c r="T509" s="64">
        <v>28.06</v>
      </c>
      <c r="U509" s="64">
        <v>27.91</v>
      </c>
      <c r="W509" s="64"/>
      <c r="AA509" t="s">
        <v>188</v>
      </c>
    </row>
    <row r="510" spans="1:27">
      <c r="A510" t="s">
        <v>145</v>
      </c>
      <c r="B510" t="s">
        <v>144</v>
      </c>
      <c r="C510" t="s">
        <v>1919</v>
      </c>
      <c r="E510" t="s">
        <v>49</v>
      </c>
      <c r="F510" s="5">
        <v>44439</v>
      </c>
      <c r="G510" s="5">
        <v>44439</v>
      </c>
      <c r="H510" t="s">
        <v>2075</v>
      </c>
      <c r="I510" t="s">
        <v>66</v>
      </c>
      <c r="J510" s="4" t="s">
        <v>154</v>
      </c>
      <c r="K510" t="s">
        <v>45</v>
      </c>
      <c r="L510" s="4">
        <v>10</v>
      </c>
      <c r="M510" s="5">
        <v>44440</v>
      </c>
      <c r="N510" s="37" t="s">
        <v>224</v>
      </c>
      <c r="O510">
        <v>60</v>
      </c>
      <c r="Q510" s="12">
        <v>44442</v>
      </c>
      <c r="R510" s="64">
        <v>32.159999999999997</v>
      </c>
      <c r="S510" s="64">
        <v>32.130000000000003</v>
      </c>
      <c r="T510" s="64">
        <v>27.79</v>
      </c>
      <c r="U510" s="64">
        <v>27.82</v>
      </c>
      <c r="W510" s="64"/>
      <c r="AA510" t="s">
        <v>188</v>
      </c>
    </row>
    <row r="511" spans="1:27">
      <c r="A511" t="s">
        <v>145</v>
      </c>
      <c r="B511" t="s">
        <v>144</v>
      </c>
      <c r="C511" t="s">
        <v>1919</v>
      </c>
      <c r="E511" t="s">
        <v>49</v>
      </c>
      <c r="F511" s="5">
        <v>44439</v>
      </c>
      <c r="G511" s="5">
        <v>44439</v>
      </c>
      <c r="H511" t="s">
        <v>2082</v>
      </c>
      <c r="I511" t="s">
        <v>1533</v>
      </c>
      <c r="J511" s="4" t="s">
        <v>154</v>
      </c>
      <c r="K511" t="s">
        <v>45</v>
      </c>
      <c r="L511" s="4">
        <v>10</v>
      </c>
      <c r="M511" s="5">
        <v>44440</v>
      </c>
      <c r="N511" s="37" t="s">
        <v>224</v>
      </c>
      <c r="O511">
        <v>60</v>
      </c>
      <c r="Q511" s="12">
        <v>44442</v>
      </c>
      <c r="R511" s="64">
        <v>32.29</v>
      </c>
      <c r="S511" s="64">
        <v>32.6</v>
      </c>
      <c r="T511" s="64">
        <v>28.04</v>
      </c>
      <c r="U511" s="64">
        <v>28.07</v>
      </c>
      <c r="W511" s="64"/>
      <c r="AA511" t="s">
        <v>188</v>
      </c>
    </row>
    <row r="512" spans="1:27">
      <c r="A512" t="s">
        <v>145</v>
      </c>
      <c r="B512" t="s">
        <v>144</v>
      </c>
      <c r="C512" t="s">
        <v>1919</v>
      </c>
      <c r="E512" t="s">
        <v>49</v>
      </c>
      <c r="F512" s="5">
        <v>44439</v>
      </c>
      <c r="G512" s="5">
        <v>44439</v>
      </c>
      <c r="H512" t="s">
        <v>2083</v>
      </c>
      <c r="I512" t="s">
        <v>1999</v>
      </c>
      <c r="J512" s="4" t="s">
        <v>154</v>
      </c>
      <c r="K512" t="s">
        <v>45</v>
      </c>
      <c r="L512" s="4">
        <v>10</v>
      </c>
      <c r="M512" s="5">
        <v>44440</v>
      </c>
      <c r="N512" s="37" t="s">
        <v>224</v>
      </c>
      <c r="O512">
        <v>60</v>
      </c>
      <c r="Q512" s="12">
        <v>44442</v>
      </c>
      <c r="R512" s="64">
        <v>37.03</v>
      </c>
      <c r="S512" s="64">
        <v>37.380000000000003</v>
      </c>
      <c r="T512" s="64">
        <v>29.7</v>
      </c>
      <c r="U512" s="64">
        <v>29.55</v>
      </c>
      <c r="W512" s="64"/>
      <c r="AA512" t="s">
        <v>188</v>
      </c>
    </row>
    <row r="513" spans="1:27">
      <c r="A513" s="10" t="s">
        <v>117</v>
      </c>
      <c r="C513" t="s">
        <v>1919</v>
      </c>
      <c r="E513" t="s">
        <v>49</v>
      </c>
      <c r="F513" s="5">
        <v>44439</v>
      </c>
      <c r="G513" s="5">
        <v>44439</v>
      </c>
      <c r="H513" t="s">
        <v>2073</v>
      </c>
      <c r="I513" t="s">
        <v>1939</v>
      </c>
      <c r="J513" s="4" t="s">
        <v>154</v>
      </c>
      <c r="K513" t="s">
        <v>45</v>
      </c>
      <c r="L513" s="4">
        <v>10</v>
      </c>
      <c r="M513" s="5">
        <v>44440</v>
      </c>
      <c r="N513" s="37" t="s">
        <v>224</v>
      </c>
      <c r="O513">
        <v>60</v>
      </c>
      <c r="Q513" s="12">
        <v>44442</v>
      </c>
      <c r="R513" s="64">
        <v>32.28</v>
      </c>
      <c r="S513" s="64">
        <v>32.520000000000003</v>
      </c>
      <c r="T513" s="64">
        <v>25.84</v>
      </c>
      <c r="U513" s="64">
        <v>28.31</v>
      </c>
      <c r="W513" s="64"/>
      <c r="AA513" t="s">
        <v>187</v>
      </c>
    </row>
    <row r="514" spans="1:27">
      <c r="A514" s="10" t="s">
        <v>117</v>
      </c>
      <c r="C514" t="s">
        <v>1919</v>
      </c>
      <c r="E514" t="s">
        <v>49</v>
      </c>
      <c r="F514" s="5">
        <v>44439</v>
      </c>
      <c r="G514" s="5">
        <v>44439</v>
      </c>
      <c r="H514" t="s">
        <v>2074</v>
      </c>
      <c r="I514" t="s">
        <v>1531</v>
      </c>
      <c r="J514" s="4" t="s">
        <v>154</v>
      </c>
      <c r="K514" t="s">
        <v>45</v>
      </c>
      <c r="L514" s="4">
        <v>10</v>
      </c>
      <c r="M514" s="5">
        <v>44440</v>
      </c>
      <c r="N514" s="37" t="s">
        <v>224</v>
      </c>
      <c r="O514">
        <v>60</v>
      </c>
      <c r="Q514" s="12">
        <v>44442</v>
      </c>
      <c r="R514" s="64">
        <v>31.77</v>
      </c>
      <c r="S514" s="64">
        <v>32.1</v>
      </c>
      <c r="T514" s="64">
        <v>26.12</v>
      </c>
      <c r="U514" s="64">
        <v>27.01</v>
      </c>
      <c r="W514" s="64"/>
      <c r="AA514" t="s">
        <v>187</v>
      </c>
    </row>
    <row r="515" spans="1:27">
      <c r="A515" s="10" t="s">
        <v>117</v>
      </c>
      <c r="C515" t="s">
        <v>1919</v>
      </c>
      <c r="E515" t="s">
        <v>49</v>
      </c>
      <c r="F515" s="5">
        <v>44439</v>
      </c>
      <c r="G515" s="5">
        <v>44439</v>
      </c>
      <c r="H515" t="s">
        <v>2075</v>
      </c>
      <c r="I515" t="s">
        <v>66</v>
      </c>
      <c r="J515" s="4" t="s">
        <v>154</v>
      </c>
      <c r="K515" t="s">
        <v>45</v>
      </c>
      <c r="L515" s="4">
        <v>10</v>
      </c>
      <c r="M515" s="5">
        <v>44440</v>
      </c>
      <c r="N515" s="37" t="s">
        <v>224</v>
      </c>
      <c r="O515">
        <v>60</v>
      </c>
      <c r="Q515" s="12">
        <v>44442</v>
      </c>
      <c r="R515" s="64">
        <v>33.1</v>
      </c>
      <c r="S515" s="64">
        <v>34.03</v>
      </c>
      <c r="T515" s="64">
        <v>26.43</v>
      </c>
      <c r="U515" s="64">
        <v>27.52</v>
      </c>
      <c r="W515" s="64"/>
      <c r="AA515" t="s">
        <v>187</v>
      </c>
    </row>
    <row r="516" spans="1:27">
      <c r="A516" s="10" t="s">
        <v>117</v>
      </c>
      <c r="C516" t="s">
        <v>1919</v>
      </c>
      <c r="E516" t="s">
        <v>49</v>
      </c>
      <c r="F516" s="5">
        <v>44439</v>
      </c>
      <c r="G516" s="5">
        <v>44439</v>
      </c>
      <c r="H516" t="s">
        <v>2082</v>
      </c>
      <c r="I516" t="s">
        <v>1533</v>
      </c>
      <c r="J516" s="4" t="s">
        <v>154</v>
      </c>
      <c r="K516" t="s">
        <v>45</v>
      </c>
      <c r="L516" s="4">
        <v>10</v>
      </c>
      <c r="M516" s="5">
        <v>44440</v>
      </c>
      <c r="N516" s="37" t="s">
        <v>224</v>
      </c>
      <c r="O516">
        <v>60</v>
      </c>
      <c r="Q516" s="12">
        <v>44442</v>
      </c>
      <c r="R516" s="64">
        <v>34</v>
      </c>
      <c r="S516" s="64">
        <v>33.380000000000003</v>
      </c>
      <c r="T516" s="64">
        <v>27.45</v>
      </c>
      <c r="U516" s="64">
        <v>28.84</v>
      </c>
      <c r="W516" s="64"/>
      <c r="AA516" t="s">
        <v>187</v>
      </c>
    </row>
    <row r="517" spans="1:27">
      <c r="A517" s="10" t="s">
        <v>117</v>
      </c>
      <c r="C517" t="s">
        <v>1919</v>
      </c>
      <c r="E517" t="s">
        <v>49</v>
      </c>
      <c r="F517" s="5">
        <v>44439</v>
      </c>
      <c r="G517" s="5">
        <v>44439</v>
      </c>
      <c r="H517" t="s">
        <v>2083</v>
      </c>
      <c r="I517" t="s">
        <v>1999</v>
      </c>
      <c r="J517" s="4" t="s">
        <v>154</v>
      </c>
      <c r="K517" t="s">
        <v>45</v>
      </c>
      <c r="L517" s="4">
        <v>10</v>
      </c>
      <c r="M517" s="5">
        <v>44440</v>
      </c>
      <c r="N517" s="37" t="s">
        <v>224</v>
      </c>
      <c r="O517">
        <v>60</v>
      </c>
      <c r="Q517" s="12">
        <v>44442</v>
      </c>
      <c r="R517" s="64">
        <v>35.549999999999997</v>
      </c>
      <c r="S517" s="64">
        <v>38.130000000000003</v>
      </c>
      <c r="T517" s="64">
        <v>29.05</v>
      </c>
      <c r="U517" s="64">
        <v>28.46</v>
      </c>
      <c r="W517" s="64"/>
      <c r="AA517" t="s">
        <v>187</v>
      </c>
    </row>
    <row r="518" spans="1:27">
      <c r="A518" s="10" t="s">
        <v>113</v>
      </c>
      <c r="C518" t="s">
        <v>1919</v>
      </c>
      <c r="E518" t="s">
        <v>49</v>
      </c>
      <c r="F518" s="5">
        <v>44439</v>
      </c>
      <c r="G518" s="5">
        <v>44439</v>
      </c>
      <c r="H518" t="s">
        <v>2073</v>
      </c>
      <c r="I518" t="s">
        <v>1939</v>
      </c>
      <c r="J518" s="4" t="s">
        <v>154</v>
      </c>
      <c r="K518" t="s">
        <v>45</v>
      </c>
      <c r="L518" s="4">
        <v>10</v>
      </c>
      <c r="M518" s="5">
        <v>44440</v>
      </c>
      <c r="N518" s="37" t="s">
        <v>224</v>
      </c>
      <c r="O518">
        <v>60</v>
      </c>
      <c r="Q518" s="12">
        <v>44442</v>
      </c>
      <c r="R518" s="64">
        <v>32.08</v>
      </c>
      <c r="S518" s="64">
        <v>32.36</v>
      </c>
      <c r="T518" s="64">
        <v>27.36</v>
      </c>
      <c r="U518" s="64">
        <v>27.41</v>
      </c>
      <c r="W518" s="64"/>
      <c r="AA518" t="s">
        <v>187</v>
      </c>
    </row>
    <row r="519" spans="1:27">
      <c r="A519" s="10" t="s">
        <v>113</v>
      </c>
      <c r="C519" t="s">
        <v>1919</v>
      </c>
      <c r="E519" t="s">
        <v>49</v>
      </c>
      <c r="F519" s="5">
        <v>44439</v>
      </c>
      <c r="G519" s="5">
        <v>44439</v>
      </c>
      <c r="H519" t="s">
        <v>2074</v>
      </c>
      <c r="I519" t="s">
        <v>1531</v>
      </c>
      <c r="J519" s="4" t="s">
        <v>154</v>
      </c>
      <c r="K519" t="s">
        <v>45</v>
      </c>
      <c r="L519" s="4">
        <v>10</v>
      </c>
      <c r="M519" s="5">
        <v>44440</v>
      </c>
      <c r="N519" s="37" t="s">
        <v>224</v>
      </c>
      <c r="O519">
        <v>60</v>
      </c>
      <c r="Q519" s="12">
        <v>44442</v>
      </c>
      <c r="R519" s="64">
        <v>32.19</v>
      </c>
      <c r="S519" s="64">
        <v>31.75</v>
      </c>
      <c r="T519" s="64">
        <v>27.21</v>
      </c>
      <c r="U519" s="64">
        <v>27.28</v>
      </c>
      <c r="W519" s="64"/>
      <c r="AA519" t="s">
        <v>187</v>
      </c>
    </row>
    <row r="520" spans="1:27">
      <c r="A520" s="10" t="s">
        <v>113</v>
      </c>
      <c r="C520" t="s">
        <v>1919</v>
      </c>
      <c r="E520" t="s">
        <v>49</v>
      </c>
      <c r="F520" s="5">
        <v>44439</v>
      </c>
      <c r="G520" s="5">
        <v>44439</v>
      </c>
      <c r="H520" t="s">
        <v>2075</v>
      </c>
      <c r="I520" t="s">
        <v>66</v>
      </c>
      <c r="J520" s="4" t="s">
        <v>154</v>
      </c>
      <c r="K520" t="s">
        <v>45</v>
      </c>
      <c r="L520" s="4">
        <v>10</v>
      </c>
      <c r="M520" s="5">
        <v>44440</v>
      </c>
      <c r="N520" s="37" t="s">
        <v>224</v>
      </c>
      <c r="O520">
        <v>60</v>
      </c>
      <c r="Q520" s="12">
        <v>44442</v>
      </c>
      <c r="R520" s="64">
        <v>33.340000000000003</v>
      </c>
      <c r="S520" s="64">
        <v>33.47</v>
      </c>
      <c r="T520" s="64">
        <v>27.31</v>
      </c>
      <c r="U520" s="64">
        <v>27.54</v>
      </c>
      <c r="W520" s="64"/>
      <c r="AA520" t="s">
        <v>187</v>
      </c>
    </row>
    <row r="521" spans="1:27">
      <c r="A521" s="10" t="s">
        <v>113</v>
      </c>
      <c r="C521" t="s">
        <v>1919</v>
      </c>
      <c r="E521" t="s">
        <v>49</v>
      </c>
      <c r="F521" s="5">
        <v>44439</v>
      </c>
      <c r="G521" s="5">
        <v>44439</v>
      </c>
      <c r="H521" t="s">
        <v>2082</v>
      </c>
      <c r="I521" t="s">
        <v>1533</v>
      </c>
      <c r="J521" s="4" t="s">
        <v>154</v>
      </c>
      <c r="K521" t="s">
        <v>45</v>
      </c>
      <c r="L521" s="4">
        <v>10</v>
      </c>
      <c r="M521" s="5">
        <v>44440</v>
      </c>
      <c r="N521" s="37" t="s">
        <v>224</v>
      </c>
      <c r="O521">
        <v>60</v>
      </c>
      <c r="Q521" s="12">
        <v>44442</v>
      </c>
      <c r="R521" s="64">
        <v>33.909999999999997</v>
      </c>
      <c r="S521" s="64">
        <v>33.49</v>
      </c>
      <c r="T521" s="64">
        <v>28.77</v>
      </c>
      <c r="U521" s="64">
        <v>28.5</v>
      </c>
      <c r="W521" s="64"/>
      <c r="AA521" t="s">
        <v>187</v>
      </c>
    </row>
    <row r="522" spans="1:27">
      <c r="A522" s="10" t="s">
        <v>113</v>
      </c>
      <c r="C522" t="s">
        <v>1919</v>
      </c>
      <c r="E522" t="s">
        <v>49</v>
      </c>
      <c r="F522" s="5">
        <v>44439</v>
      </c>
      <c r="G522" s="5">
        <v>44439</v>
      </c>
      <c r="H522" t="s">
        <v>2083</v>
      </c>
      <c r="I522" t="s">
        <v>1999</v>
      </c>
      <c r="J522" s="4" t="s">
        <v>154</v>
      </c>
      <c r="K522" t="s">
        <v>45</v>
      </c>
      <c r="L522" s="4">
        <v>10</v>
      </c>
      <c r="M522" s="5">
        <v>44440</v>
      </c>
      <c r="N522" s="37" t="s">
        <v>224</v>
      </c>
      <c r="O522">
        <v>60</v>
      </c>
      <c r="Q522" s="12">
        <v>44442</v>
      </c>
      <c r="R522" s="64" t="s">
        <v>47</v>
      </c>
      <c r="S522" s="64">
        <v>37.03</v>
      </c>
      <c r="T522" s="64">
        <v>27.83</v>
      </c>
      <c r="U522" s="64">
        <v>27.92</v>
      </c>
      <c r="W522" s="64"/>
      <c r="AA522" t="s">
        <v>187</v>
      </c>
    </row>
    <row r="523" spans="1:27">
      <c r="A523" t="s">
        <v>149</v>
      </c>
      <c r="B523" t="s">
        <v>150</v>
      </c>
      <c r="C523" t="s">
        <v>1919</v>
      </c>
      <c r="E523" t="s">
        <v>49</v>
      </c>
      <c r="F523" s="5">
        <v>44439</v>
      </c>
      <c r="G523" s="5">
        <v>44439</v>
      </c>
      <c r="H523" t="s">
        <v>2073</v>
      </c>
      <c r="I523" t="s">
        <v>1939</v>
      </c>
      <c r="J523" s="4" t="s">
        <v>154</v>
      </c>
      <c r="K523" t="s">
        <v>45</v>
      </c>
      <c r="L523" s="4">
        <v>10</v>
      </c>
      <c r="M523" s="5">
        <v>44440</v>
      </c>
      <c r="N523" s="37" t="s">
        <v>224</v>
      </c>
      <c r="O523">
        <v>60</v>
      </c>
      <c r="Q523" s="12">
        <v>44442</v>
      </c>
      <c r="R523" s="64">
        <v>30.12</v>
      </c>
      <c r="S523" s="64">
        <v>30.16</v>
      </c>
      <c r="T523" s="64">
        <v>26.78</v>
      </c>
      <c r="U523" s="64">
        <v>27.21</v>
      </c>
      <c r="W523" s="64"/>
      <c r="AA523" t="s">
        <v>187</v>
      </c>
    </row>
    <row r="524" spans="1:27">
      <c r="A524" t="s">
        <v>149</v>
      </c>
      <c r="B524" t="s">
        <v>150</v>
      </c>
      <c r="C524" t="s">
        <v>1919</v>
      </c>
      <c r="E524" t="s">
        <v>49</v>
      </c>
      <c r="F524" s="5">
        <v>44439</v>
      </c>
      <c r="G524" s="5">
        <v>44439</v>
      </c>
      <c r="H524" t="s">
        <v>2074</v>
      </c>
      <c r="I524" t="s">
        <v>1531</v>
      </c>
      <c r="J524" s="4" t="s">
        <v>154</v>
      </c>
      <c r="K524" t="s">
        <v>45</v>
      </c>
      <c r="L524" s="4">
        <v>10</v>
      </c>
      <c r="M524" s="5">
        <v>44440</v>
      </c>
      <c r="N524" s="37" t="s">
        <v>224</v>
      </c>
      <c r="O524">
        <v>60</v>
      </c>
      <c r="Q524" s="12">
        <v>44442</v>
      </c>
      <c r="R524" s="64">
        <v>28.65</v>
      </c>
      <c r="S524" s="64">
        <v>28.88</v>
      </c>
      <c r="T524" s="64">
        <v>27.96</v>
      </c>
      <c r="U524" s="64">
        <v>28.3</v>
      </c>
      <c r="W524" s="64"/>
      <c r="AA524" t="s">
        <v>187</v>
      </c>
    </row>
    <row r="525" spans="1:27">
      <c r="A525" t="s">
        <v>149</v>
      </c>
      <c r="B525" t="s">
        <v>150</v>
      </c>
      <c r="C525" t="s">
        <v>1919</v>
      </c>
      <c r="E525" t="s">
        <v>49</v>
      </c>
      <c r="F525" s="5">
        <v>44439</v>
      </c>
      <c r="G525" s="5">
        <v>44439</v>
      </c>
      <c r="H525" t="s">
        <v>2075</v>
      </c>
      <c r="I525" t="s">
        <v>66</v>
      </c>
      <c r="J525" s="4" t="s">
        <v>154</v>
      </c>
      <c r="K525" t="s">
        <v>45</v>
      </c>
      <c r="L525" s="4">
        <v>10</v>
      </c>
      <c r="M525" s="5">
        <v>44440</v>
      </c>
      <c r="N525" s="37" t="s">
        <v>224</v>
      </c>
      <c r="O525">
        <v>60</v>
      </c>
      <c r="Q525" s="12">
        <v>44442</v>
      </c>
      <c r="R525" s="64">
        <v>29.77</v>
      </c>
      <c r="S525" s="64">
        <v>29.82</v>
      </c>
      <c r="T525" s="64">
        <v>28.14</v>
      </c>
      <c r="U525" s="64">
        <v>29.07</v>
      </c>
      <c r="W525" s="64"/>
      <c r="AA525" t="s">
        <v>187</v>
      </c>
    </row>
    <row r="526" spans="1:27">
      <c r="A526" t="s">
        <v>149</v>
      </c>
      <c r="B526" t="s">
        <v>150</v>
      </c>
      <c r="C526" t="s">
        <v>1919</v>
      </c>
      <c r="E526" t="s">
        <v>49</v>
      </c>
      <c r="F526" s="5">
        <v>44439</v>
      </c>
      <c r="G526" s="5">
        <v>44439</v>
      </c>
      <c r="H526" t="s">
        <v>2082</v>
      </c>
      <c r="I526" t="s">
        <v>1533</v>
      </c>
      <c r="J526" s="4" t="s">
        <v>154</v>
      </c>
      <c r="K526" t="s">
        <v>45</v>
      </c>
      <c r="L526" s="4">
        <v>10</v>
      </c>
      <c r="M526" s="5">
        <v>44440</v>
      </c>
      <c r="N526" s="37" t="s">
        <v>224</v>
      </c>
      <c r="O526">
        <v>60</v>
      </c>
      <c r="Q526" s="12">
        <v>44442</v>
      </c>
      <c r="R526" s="64">
        <v>30.16</v>
      </c>
      <c r="S526" s="64">
        <v>30.25</v>
      </c>
      <c r="T526" s="64">
        <v>28.01</v>
      </c>
      <c r="U526" s="64">
        <v>29.7</v>
      </c>
      <c r="W526" s="64"/>
      <c r="AA526" t="s">
        <v>187</v>
      </c>
    </row>
    <row r="527" spans="1:27">
      <c r="A527" t="s">
        <v>149</v>
      </c>
      <c r="B527" t="s">
        <v>150</v>
      </c>
      <c r="C527" t="s">
        <v>1919</v>
      </c>
      <c r="E527" t="s">
        <v>49</v>
      </c>
      <c r="F527" s="5">
        <v>44439</v>
      </c>
      <c r="G527" s="5">
        <v>44439</v>
      </c>
      <c r="H527" t="s">
        <v>2083</v>
      </c>
      <c r="I527" t="s">
        <v>1999</v>
      </c>
      <c r="J527" s="4" t="s">
        <v>154</v>
      </c>
      <c r="K527" t="s">
        <v>45</v>
      </c>
      <c r="L527" s="4">
        <v>10</v>
      </c>
      <c r="M527" s="5">
        <v>44440</v>
      </c>
      <c r="N527" s="37" t="s">
        <v>224</v>
      </c>
      <c r="O527">
        <v>60</v>
      </c>
      <c r="Q527" s="12">
        <v>44442</v>
      </c>
      <c r="R527" s="64">
        <v>33.14</v>
      </c>
      <c r="S527" s="64">
        <v>34.01</v>
      </c>
      <c r="T527" s="64">
        <v>29.29</v>
      </c>
      <c r="U527" s="64">
        <v>29.98</v>
      </c>
      <c r="W527" s="64"/>
      <c r="AA527" t="s">
        <v>187</v>
      </c>
    </row>
    <row r="528" spans="1:27">
      <c r="A528" s="36" t="s">
        <v>116</v>
      </c>
      <c r="C528" t="s">
        <v>1919</v>
      </c>
      <c r="E528" t="s">
        <v>49</v>
      </c>
      <c r="F528" s="12">
        <v>44439</v>
      </c>
      <c r="G528" s="12">
        <v>44439</v>
      </c>
      <c r="H528" t="s">
        <v>2073</v>
      </c>
      <c r="I528" t="s">
        <v>1939</v>
      </c>
      <c r="J528" s="4" t="s">
        <v>154</v>
      </c>
      <c r="K528" t="s">
        <v>45</v>
      </c>
      <c r="L528" s="4">
        <v>10</v>
      </c>
      <c r="M528" s="12">
        <v>44440</v>
      </c>
      <c r="N528" s="37" t="s">
        <v>224</v>
      </c>
      <c r="O528">
        <v>60</v>
      </c>
      <c r="Q528" s="12">
        <v>44442</v>
      </c>
      <c r="R528" s="64">
        <v>33.64</v>
      </c>
      <c r="S528" s="64">
        <v>33.32</v>
      </c>
      <c r="T528" s="64">
        <v>27.5</v>
      </c>
      <c r="U528" s="64">
        <v>27.51</v>
      </c>
      <c r="W528" s="64"/>
      <c r="X528" s="64"/>
      <c r="AA528" t="s">
        <v>185</v>
      </c>
    </row>
    <row r="529" spans="1:27">
      <c r="A529" s="36" t="s">
        <v>116</v>
      </c>
      <c r="C529" t="s">
        <v>1919</v>
      </c>
      <c r="E529" t="s">
        <v>49</v>
      </c>
      <c r="F529" s="12">
        <v>44439</v>
      </c>
      <c r="G529" s="12">
        <v>44439</v>
      </c>
      <c r="H529" t="s">
        <v>2074</v>
      </c>
      <c r="I529" t="s">
        <v>1531</v>
      </c>
      <c r="J529" s="4" t="s">
        <v>154</v>
      </c>
      <c r="K529" t="s">
        <v>45</v>
      </c>
      <c r="L529" s="4">
        <v>10</v>
      </c>
      <c r="M529" s="12">
        <v>44440</v>
      </c>
      <c r="N529" s="37" t="s">
        <v>224</v>
      </c>
      <c r="O529">
        <v>60</v>
      </c>
      <c r="Q529" s="12">
        <v>44442</v>
      </c>
      <c r="R529" s="64">
        <v>32.56</v>
      </c>
      <c r="S529" s="64">
        <v>32.520000000000003</v>
      </c>
      <c r="T529" s="64">
        <v>27.48</v>
      </c>
      <c r="U529" s="64">
        <v>27.52</v>
      </c>
      <c r="W529" s="64"/>
      <c r="X529" s="64"/>
      <c r="AA529" t="s">
        <v>185</v>
      </c>
    </row>
    <row r="530" spans="1:27">
      <c r="A530" s="36" t="s">
        <v>116</v>
      </c>
      <c r="C530" t="s">
        <v>1919</v>
      </c>
      <c r="E530" t="s">
        <v>49</v>
      </c>
      <c r="F530" s="12">
        <v>44439</v>
      </c>
      <c r="G530" s="12">
        <v>44439</v>
      </c>
      <c r="H530" t="s">
        <v>2075</v>
      </c>
      <c r="I530" t="s">
        <v>66</v>
      </c>
      <c r="J530" s="4" t="s">
        <v>154</v>
      </c>
      <c r="K530" t="s">
        <v>45</v>
      </c>
      <c r="L530" s="4">
        <v>10</v>
      </c>
      <c r="M530" s="12">
        <v>44440</v>
      </c>
      <c r="N530" s="37" t="s">
        <v>224</v>
      </c>
      <c r="O530">
        <v>60</v>
      </c>
      <c r="Q530" s="12">
        <v>44442</v>
      </c>
      <c r="R530" s="64">
        <v>36.229999999999997</v>
      </c>
      <c r="S530" s="64">
        <v>35.53</v>
      </c>
      <c r="T530" s="64">
        <v>27.37</v>
      </c>
      <c r="U530" s="64">
        <v>27.29</v>
      </c>
      <c r="W530" s="64"/>
      <c r="X530" s="64"/>
      <c r="AA530" t="s">
        <v>185</v>
      </c>
    </row>
    <row r="531" spans="1:27">
      <c r="A531" s="36" t="s">
        <v>116</v>
      </c>
      <c r="C531" t="s">
        <v>1919</v>
      </c>
      <c r="E531" t="s">
        <v>49</v>
      </c>
      <c r="F531" s="12">
        <v>44439</v>
      </c>
      <c r="G531" s="12">
        <v>44439</v>
      </c>
      <c r="H531" t="s">
        <v>2082</v>
      </c>
      <c r="I531" t="s">
        <v>1533</v>
      </c>
      <c r="J531" s="4" t="s">
        <v>154</v>
      </c>
      <c r="K531" t="s">
        <v>45</v>
      </c>
      <c r="L531" s="4">
        <v>10</v>
      </c>
      <c r="M531" s="12">
        <v>44440</v>
      </c>
      <c r="N531" s="37" t="s">
        <v>224</v>
      </c>
      <c r="O531">
        <v>60</v>
      </c>
      <c r="Q531" s="12">
        <v>44442</v>
      </c>
      <c r="R531" s="64">
        <v>36.049999999999997</v>
      </c>
      <c r="S531" s="64">
        <v>35.94</v>
      </c>
      <c r="T531" s="64">
        <v>28.3</v>
      </c>
      <c r="U531" s="64">
        <v>28.28</v>
      </c>
      <c r="W531" s="64"/>
      <c r="X531" s="64"/>
      <c r="AA531" t="s">
        <v>185</v>
      </c>
    </row>
    <row r="532" spans="1:27">
      <c r="A532" s="36" t="s">
        <v>116</v>
      </c>
      <c r="C532" t="s">
        <v>1919</v>
      </c>
      <c r="E532" t="s">
        <v>49</v>
      </c>
      <c r="F532" s="12">
        <v>44439</v>
      </c>
      <c r="G532" s="12">
        <v>44439</v>
      </c>
      <c r="H532" t="s">
        <v>2083</v>
      </c>
      <c r="I532" t="s">
        <v>1999</v>
      </c>
      <c r="J532" s="4" t="s">
        <v>154</v>
      </c>
      <c r="K532" t="s">
        <v>45</v>
      </c>
      <c r="L532" s="4">
        <v>10</v>
      </c>
      <c r="M532" s="12">
        <v>44440</v>
      </c>
      <c r="N532" s="37" t="s">
        <v>224</v>
      </c>
      <c r="O532">
        <v>60</v>
      </c>
      <c r="Q532" s="12">
        <v>44442</v>
      </c>
      <c r="R532" s="64">
        <v>35.840000000000003</v>
      </c>
      <c r="S532" s="64">
        <v>35.61</v>
      </c>
      <c r="T532" s="64">
        <v>28.11</v>
      </c>
      <c r="U532" s="64">
        <v>28.17</v>
      </c>
      <c r="W532" s="64"/>
      <c r="X532" s="64"/>
      <c r="AA532" t="s">
        <v>185</v>
      </c>
    </row>
    <row r="533" spans="1:27">
      <c r="A533" t="s">
        <v>125</v>
      </c>
      <c r="B533" t="s">
        <v>111</v>
      </c>
      <c r="C533" t="s">
        <v>1919</v>
      </c>
      <c r="E533" t="s">
        <v>49</v>
      </c>
      <c r="F533" s="12">
        <v>44439</v>
      </c>
      <c r="G533" s="12">
        <v>44439</v>
      </c>
      <c r="H533" t="s">
        <v>2073</v>
      </c>
      <c r="I533" t="s">
        <v>1939</v>
      </c>
      <c r="J533" s="4" t="s">
        <v>154</v>
      </c>
      <c r="K533" t="s">
        <v>45</v>
      </c>
      <c r="L533" s="4">
        <v>10</v>
      </c>
      <c r="M533" s="12">
        <v>44440</v>
      </c>
      <c r="N533" s="37" t="s">
        <v>224</v>
      </c>
      <c r="O533">
        <v>60</v>
      </c>
      <c r="Q533" s="12">
        <v>44442</v>
      </c>
      <c r="R533" s="64" t="s">
        <v>47</v>
      </c>
      <c r="S533" s="64" t="s">
        <v>47</v>
      </c>
      <c r="T533" s="64">
        <v>26.63</v>
      </c>
      <c r="U533" s="64">
        <v>27.35</v>
      </c>
      <c r="W533" s="64"/>
      <c r="X533" s="64"/>
      <c r="AA533" t="s">
        <v>185</v>
      </c>
    </row>
    <row r="534" spans="1:27">
      <c r="A534" t="s">
        <v>125</v>
      </c>
      <c r="B534" t="s">
        <v>111</v>
      </c>
      <c r="C534" t="s">
        <v>1919</v>
      </c>
      <c r="E534" t="s">
        <v>49</v>
      </c>
      <c r="F534" s="12">
        <v>44439</v>
      </c>
      <c r="G534" s="12">
        <v>44439</v>
      </c>
      <c r="H534" t="s">
        <v>2074</v>
      </c>
      <c r="I534" t="s">
        <v>1531</v>
      </c>
      <c r="J534" s="4" t="s">
        <v>154</v>
      </c>
      <c r="K534" t="s">
        <v>45</v>
      </c>
      <c r="L534" s="4">
        <v>10</v>
      </c>
      <c r="M534" s="12">
        <v>44440</v>
      </c>
      <c r="N534" s="37" t="s">
        <v>224</v>
      </c>
      <c r="O534">
        <v>60</v>
      </c>
      <c r="Q534" s="12">
        <v>44442</v>
      </c>
      <c r="R534" s="64">
        <v>30.29</v>
      </c>
      <c r="S534" s="64" t="s">
        <v>47</v>
      </c>
      <c r="T534" s="64">
        <v>27.73</v>
      </c>
      <c r="U534" s="64">
        <v>27.86</v>
      </c>
      <c r="W534" s="64"/>
      <c r="X534" s="64"/>
      <c r="AA534" t="s">
        <v>185</v>
      </c>
    </row>
    <row r="535" spans="1:27">
      <c r="A535" t="s">
        <v>125</v>
      </c>
      <c r="B535" t="s">
        <v>111</v>
      </c>
      <c r="C535" t="s">
        <v>1919</v>
      </c>
      <c r="E535" t="s">
        <v>49</v>
      </c>
      <c r="F535" s="12">
        <v>44439</v>
      </c>
      <c r="G535" s="12">
        <v>44439</v>
      </c>
      <c r="H535" t="s">
        <v>2075</v>
      </c>
      <c r="I535" t="s">
        <v>66</v>
      </c>
      <c r="J535" s="4" t="s">
        <v>154</v>
      </c>
      <c r="K535" t="s">
        <v>45</v>
      </c>
      <c r="L535" s="4">
        <v>10</v>
      </c>
      <c r="M535" s="12">
        <v>44440</v>
      </c>
      <c r="N535" s="37" t="s">
        <v>224</v>
      </c>
      <c r="O535">
        <v>60</v>
      </c>
      <c r="Q535" s="12">
        <v>44442</v>
      </c>
      <c r="R535" s="64">
        <v>32.18</v>
      </c>
      <c r="S535" s="64">
        <v>31.52</v>
      </c>
      <c r="T535" s="64">
        <v>27.33</v>
      </c>
      <c r="U535" s="64">
        <v>27.53</v>
      </c>
      <c r="W535" s="64"/>
      <c r="X535" s="64"/>
      <c r="AA535" t="s">
        <v>185</v>
      </c>
    </row>
    <row r="536" spans="1:27">
      <c r="A536" t="s">
        <v>125</v>
      </c>
      <c r="B536" t="s">
        <v>111</v>
      </c>
      <c r="C536" t="s">
        <v>1919</v>
      </c>
      <c r="E536" t="s">
        <v>49</v>
      </c>
      <c r="F536" s="12">
        <v>44439</v>
      </c>
      <c r="G536" s="12">
        <v>44439</v>
      </c>
      <c r="H536" t="s">
        <v>2082</v>
      </c>
      <c r="I536" t="s">
        <v>1533</v>
      </c>
      <c r="J536" s="4" t="s">
        <v>154</v>
      </c>
      <c r="K536" t="s">
        <v>45</v>
      </c>
      <c r="L536" s="4">
        <v>10</v>
      </c>
      <c r="M536" s="12">
        <v>44440</v>
      </c>
      <c r="N536" s="37" t="s">
        <v>224</v>
      </c>
      <c r="O536">
        <v>60</v>
      </c>
      <c r="Q536" s="12">
        <v>44442</v>
      </c>
      <c r="R536" s="64">
        <v>31.68</v>
      </c>
      <c r="S536" s="64">
        <v>31.62</v>
      </c>
      <c r="T536" s="64">
        <v>27.6</v>
      </c>
      <c r="U536" s="64">
        <v>27.54</v>
      </c>
      <c r="W536" s="64"/>
      <c r="X536" s="64"/>
      <c r="AA536" t="s">
        <v>185</v>
      </c>
    </row>
    <row r="537" spans="1:27">
      <c r="A537" t="s">
        <v>125</v>
      </c>
      <c r="B537" t="s">
        <v>111</v>
      </c>
      <c r="C537" t="s">
        <v>1919</v>
      </c>
      <c r="E537" t="s">
        <v>49</v>
      </c>
      <c r="F537" s="12">
        <v>44439</v>
      </c>
      <c r="G537" s="12">
        <v>44439</v>
      </c>
      <c r="H537" t="s">
        <v>2083</v>
      </c>
      <c r="I537" t="s">
        <v>1999</v>
      </c>
      <c r="J537" s="4" t="s">
        <v>154</v>
      </c>
      <c r="K537" t="s">
        <v>45</v>
      </c>
      <c r="L537" s="4">
        <v>10</v>
      </c>
      <c r="M537" s="12">
        <v>44440</v>
      </c>
      <c r="N537" s="37" t="s">
        <v>224</v>
      </c>
      <c r="O537">
        <v>60</v>
      </c>
      <c r="Q537" s="12">
        <v>44442</v>
      </c>
      <c r="R537" s="64">
        <v>34.22</v>
      </c>
      <c r="S537" s="64">
        <v>34.090000000000003</v>
      </c>
      <c r="T537" s="64">
        <v>28.07</v>
      </c>
      <c r="U537" s="64">
        <v>28.12</v>
      </c>
      <c r="W537" s="64"/>
      <c r="X537" s="64"/>
      <c r="AA537" t="s">
        <v>185</v>
      </c>
    </row>
    <row r="538" spans="1:27">
      <c r="A538" t="s">
        <v>115</v>
      </c>
      <c r="B538" t="s">
        <v>111</v>
      </c>
      <c r="C538" t="s">
        <v>1919</v>
      </c>
      <c r="E538" t="s">
        <v>49</v>
      </c>
      <c r="F538" s="5">
        <v>44439</v>
      </c>
      <c r="G538" s="12"/>
      <c r="H538" t="s">
        <v>2073</v>
      </c>
      <c r="I538" t="s">
        <v>1939</v>
      </c>
      <c r="J538" s="4" t="s">
        <v>154</v>
      </c>
      <c r="K538" t="s">
        <v>45</v>
      </c>
      <c r="L538" s="4">
        <v>10</v>
      </c>
      <c r="M538" s="12"/>
      <c r="N538" s="37" t="s">
        <v>224</v>
      </c>
      <c r="O538">
        <v>60</v>
      </c>
      <c r="Q538" s="12">
        <v>44441</v>
      </c>
      <c r="R538" s="64">
        <v>30.93</v>
      </c>
      <c r="S538" s="64">
        <v>30.51</v>
      </c>
      <c r="T538" s="64">
        <v>28.49</v>
      </c>
      <c r="U538" s="64">
        <v>28.55</v>
      </c>
      <c r="W538" s="64"/>
      <c r="X538" s="64"/>
      <c r="AA538" t="s">
        <v>181</v>
      </c>
    </row>
    <row r="539" spans="1:27">
      <c r="A539" t="s">
        <v>115</v>
      </c>
      <c r="B539" t="s">
        <v>111</v>
      </c>
      <c r="C539" t="s">
        <v>1919</v>
      </c>
      <c r="E539" t="s">
        <v>49</v>
      </c>
      <c r="F539" s="5">
        <v>44439</v>
      </c>
      <c r="G539" s="12"/>
      <c r="H539" t="s">
        <v>2074</v>
      </c>
      <c r="I539" t="s">
        <v>1531</v>
      </c>
      <c r="J539" s="4" t="s">
        <v>154</v>
      </c>
      <c r="K539" t="s">
        <v>45</v>
      </c>
      <c r="L539" s="4">
        <v>10</v>
      </c>
      <c r="M539" s="12"/>
      <c r="N539" s="37" t="s">
        <v>224</v>
      </c>
      <c r="O539">
        <v>60</v>
      </c>
      <c r="Q539" s="12">
        <v>44441</v>
      </c>
      <c r="R539" s="64">
        <v>30.12</v>
      </c>
      <c r="S539" s="64">
        <v>30.09</v>
      </c>
      <c r="T539" s="64">
        <v>27.63</v>
      </c>
      <c r="U539" s="64">
        <v>27.65</v>
      </c>
      <c r="W539" s="64"/>
      <c r="X539" s="64"/>
      <c r="AA539" t="s">
        <v>181</v>
      </c>
    </row>
    <row r="540" spans="1:27">
      <c r="A540" t="s">
        <v>115</v>
      </c>
      <c r="B540" t="s">
        <v>111</v>
      </c>
      <c r="C540" t="s">
        <v>1919</v>
      </c>
      <c r="E540" t="s">
        <v>49</v>
      </c>
      <c r="F540" s="5">
        <v>44439</v>
      </c>
      <c r="G540" s="12"/>
      <c r="H540" t="s">
        <v>2075</v>
      </c>
      <c r="I540" t="s">
        <v>66</v>
      </c>
      <c r="J540" s="4" t="s">
        <v>154</v>
      </c>
      <c r="K540" t="s">
        <v>45</v>
      </c>
      <c r="L540" s="4">
        <v>10</v>
      </c>
      <c r="M540" s="12"/>
      <c r="N540" s="37" t="s">
        <v>224</v>
      </c>
      <c r="O540">
        <v>60</v>
      </c>
      <c r="Q540" s="12">
        <v>44441</v>
      </c>
      <c r="R540" s="64">
        <v>30.52</v>
      </c>
      <c r="S540" s="64">
        <v>30.32</v>
      </c>
      <c r="T540" s="64">
        <v>28.11</v>
      </c>
      <c r="U540" s="64">
        <v>28.16</v>
      </c>
      <c r="W540" s="64"/>
      <c r="X540" s="64"/>
      <c r="AA540" t="s">
        <v>181</v>
      </c>
    </row>
    <row r="541" spans="1:27">
      <c r="A541" t="s">
        <v>115</v>
      </c>
      <c r="B541" t="s">
        <v>111</v>
      </c>
      <c r="C541" t="s">
        <v>1919</v>
      </c>
      <c r="E541" t="s">
        <v>49</v>
      </c>
      <c r="F541" s="5">
        <v>44439</v>
      </c>
      <c r="G541" s="12"/>
      <c r="H541" t="s">
        <v>2082</v>
      </c>
      <c r="I541" t="s">
        <v>1533</v>
      </c>
      <c r="J541" s="4" t="s">
        <v>154</v>
      </c>
      <c r="K541" t="s">
        <v>45</v>
      </c>
      <c r="L541" s="4">
        <v>10</v>
      </c>
      <c r="M541" s="12"/>
      <c r="N541" s="37" t="s">
        <v>224</v>
      </c>
      <c r="O541">
        <v>60</v>
      </c>
      <c r="Q541" s="12">
        <v>44441</v>
      </c>
      <c r="R541" s="64">
        <v>30.48</v>
      </c>
      <c r="S541" s="64">
        <v>30.32</v>
      </c>
      <c r="T541" s="64">
        <v>27.46</v>
      </c>
      <c r="U541" s="64">
        <v>28</v>
      </c>
      <c r="W541" s="64"/>
      <c r="X541" s="64"/>
      <c r="AA541" t="s">
        <v>181</v>
      </c>
    </row>
    <row r="542" spans="1:27">
      <c r="A542" t="s">
        <v>115</v>
      </c>
      <c r="B542" t="s">
        <v>111</v>
      </c>
      <c r="C542" t="s">
        <v>1919</v>
      </c>
      <c r="E542" t="s">
        <v>49</v>
      </c>
      <c r="F542" s="5">
        <v>44439</v>
      </c>
      <c r="G542" s="12"/>
      <c r="H542" t="s">
        <v>2083</v>
      </c>
      <c r="I542" t="s">
        <v>1999</v>
      </c>
      <c r="J542" s="4" t="s">
        <v>154</v>
      </c>
      <c r="K542" t="s">
        <v>45</v>
      </c>
      <c r="L542" s="4">
        <v>10</v>
      </c>
      <c r="M542" s="12"/>
      <c r="N542" s="37" t="s">
        <v>224</v>
      </c>
      <c r="O542">
        <v>60</v>
      </c>
      <c r="Q542" s="12">
        <v>44441</v>
      </c>
      <c r="R542" s="64">
        <v>35.32</v>
      </c>
      <c r="S542" s="64">
        <v>35.43</v>
      </c>
      <c r="T542" s="64">
        <v>28.43</v>
      </c>
      <c r="U542" s="64">
        <v>28.82</v>
      </c>
      <c r="W542" s="64"/>
      <c r="X542" s="64"/>
      <c r="AA542" t="s">
        <v>181</v>
      </c>
    </row>
    <row r="543" spans="1:27">
      <c r="A543" t="s">
        <v>1058</v>
      </c>
      <c r="B543" t="s">
        <v>1912</v>
      </c>
      <c r="C543" t="s">
        <v>1913</v>
      </c>
      <c r="E543" t="s">
        <v>42</v>
      </c>
      <c r="F543" s="5">
        <v>44439</v>
      </c>
      <c r="G543" s="12"/>
      <c r="H543" t="s">
        <v>2073</v>
      </c>
      <c r="I543" t="s">
        <v>1939</v>
      </c>
      <c r="J543" s="4" t="s">
        <v>154</v>
      </c>
      <c r="K543" t="s">
        <v>45</v>
      </c>
      <c r="L543" s="4">
        <v>10</v>
      </c>
      <c r="M543" s="12"/>
      <c r="N543" s="37" t="s">
        <v>224</v>
      </c>
      <c r="O543">
        <v>60</v>
      </c>
      <c r="Q543" s="12">
        <v>44441</v>
      </c>
      <c r="R543" s="64">
        <v>30.58</v>
      </c>
      <c r="S543" s="64">
        <v>30.58</v>
      </c>
      <c r="T543" s="64">
        <v>26.16</v>
      </c>
      <c r="U543" s="64">
        <v>26.43</v>
      </c>
      <c r="W543" s="64"/>
      <c r="X543" s="64"/>
      <c r="AA543" t="s">
        <v>181</v>
      </c>
    </row>
    <row r="544" spans="1:27">
      <c r="A544" t="s">
        <v>1058</v>
      </c>
      <c r="B544" t="s">
        <v>1912</v>
      </c>
      <c r="C544" t="s">
        <v>1913</v>
      </c>
      <c r="E544" t="s">
        <v>42</v>
      </c>
      <c r="F544" s="5">
        <v>44439</v>
      </c>
      <c r="G544" s="12"/>
      <c r="H544" t="s">
        <v>2074</v>
      </c>
      <c r="I544" t="s">
        <v>1531</v>
      </c>
      <c r="J544" s="4" t="s">
        <v>154</v>
      </c>
      <c r="K544" t="s">
        <v>45</v>
      </c>
      <c r="L544" s="4">
        <v>10</v>
      </c>
      <c r="M544" s="12"/>
      <c r="N544" s="37" t="s">
        <v>224</v>
      </c>
      <c r="O544">
        <v>60</v>
      </c>
      <c r="Q544" s="12">
        <v>44441</v>
      </c>
      <c r="R544" s="64">
        <v>33.86</v>
      </c>
      <c r="S544" s="64">
        <v>33.369999999999997</v>
      </c>
      <c r="T544" s="64">
        <v>28.73</v>
      </c>
      <c r="U544" s="64">
        <v>28.67</v>
      </c>
      <c r="W544" s="64"/>
      <c r="X544" s="64"/>
      <c r="AA544" t="s">
        <v>181</v>
      </c>
    </row>
    <row r="545" spans="1:27">
      <c r="A545" t="s">
        <v>1058</v>
      </c>
      <c r="B545" t="s">
        <v>1912</v>
      </c>
      <c r="C545" t="s">
        <v>1913</v>
      </c>
      <c r="E545" t="s">
        <v>42</v>
      </c>
      <c r="F545" s="5">
        <v>44439</v>
      </c>
      <c r="G545" s="12"/>
      <c r="H545" t="s">
        <v>2075</v>
      </c>
      <c r="I545" t="s">
        <v>66</v>
      </c>
      <c r="J545" s="4" t="s">
        <v>154</v>
      </c>
      <c r="K545" t="s">
        <v>45</v>
      </c>
      <c r="L545" s="4">
        <v>10</v>
      </c>
      <c r="M545" s="12"/>
      <c r="N545" s="37" t="s">
        <v>224</v>
      </c>
      <c r="O545">
        <v>60</v>
      </c>
      <c r="Q545" s="12">
        <v>44441</v>
      </c>
      <c r="R545" s="64">
        <v>32.72</v>
      </c>
      <c r="S545" s="64">
        <v>32.619999999999997</v>
      </c>
      <c r="T545" s="64">
        <v>41.41</v>
      </c>
      <c r="U545" s="64">
        <v>42.62</v>
      </c>
      <c r="W545" s="64"/>
      <c r="X545" s="64"/>
      <c r="AA545" t="s">
        <v>181</v>
      </c>
    </row>
    <row r="546" spans="1:27">
      <c r="A546" t="s">
        <v>1058</v>
      </c>
      <c r="B546" t="s">
        <v>1912</v>
      </c>
      <c r="C546" t="s">
        <v>1913</v>
      </c>
      <c r="E546" t="s">
        <v>42</v>
      </c>
      <c r="F546" s="5">
        <v>44439</v>
      </c>
      <c r="G546" s="12"/>
      <c r="H546" t="s">
        <v>2082</v>
      </c>
      <c r="I546" t="s">
        <v>1533</v>
      </c>
      <c r="J546" s="4" t="s">
        <v>154</v>
      </c>
      <c r="K546" t="s">
        <v>45</v>
      </c>
      <c r="L546" s="4">
        <v>10</v>
      </c>
      <c r="M546" s="12"/>
      <c r="N546" s="37" t="s">
        <v>224</v>
      </c>
      <c r="O546">
        <v>60</v>
      </c>
      <c r="Q546" s="12">
        <v>44441</v>
      </c>
      <c r="R546" s="64">
        <v>31.84</v>
      </c>
      <c r="S546" s="64">
        <v>31.73</v>
      </c>
      <c r="T546" s="64">
        <v>33.28</v>
      </c>
      <c r="U546" s="64">
        <v>31.48</v>
      </c>
      <c r="W546" s="64"/>
      <c r="X546" s="64"/>
      <c r="AA546" t="s">
        <v>181</v>
      </c>
    </row>
    <row r="547" spans="1:27">
      <c r="A547" t="s">
        <v>1058</v>
      </c>
      <c r="B547" t="s">
        <v>1912</v>
      </c>
      <c r="C547" t="s">
        <v>1913</v>
      </c>
      <c r="E547" t="s">
        <v>42</v>
      </c>
      <c r="F547" s="5">
        <v>44439</v>
      </c>
      <c r="G547" s="12"/>
      <c r="H547" t="s">
        <v>2083</v>
      </c>
      <c r="I547" t="s">
        <v>1999</v>
      </c>
      <c r="J547" s="4" t="s">
        <v>154</v>
      </c>
      <c r="K547" t="s">
        <v>45</v>
      </c>
      <c r="L547" s="4">
        <v>10</v>
      </c>
      <c r="M547" s="12"/>
      <c r="N547" s="37" t="s">
        <v>224</v>
      </c>
      <c r="O547">
        <v>60</v>
      </c>
      <c r="Q547" s="12">
        <v>44441</v>
      </c>
      <c r="R547" s="64">
        <v>34.61</v>
      </c>
      <c r="S547" s="64">
        <v>34.29</v>
      </c>
      <c r="T547" s="64">
        <v>27.39</v>
      </c>
      <c r="U547" s="64">
        <v>27.3</v>
      </c>
      <c r="W547" s="64"/>
      <c r="X547" s="64"/>
      <c r="AA547" t="s">
        <v>181</v>
      </c>
    </row>
    <row r="548" spans="1:27">
      <c r="A548" t="s">
        <v>2084</v>
      </c>
      <c r="F548" s="5"/>
      <c r="G548" s="12"/>
      <c r="H548" t="s">
        <v>2073</v>
      </c>
      <c r="I548" t="s">
        <v>1939</v>
      </c>
      <c r="J548" s="4" t="s">
        <v>154</v>
      </c>
      <c r="K548" t="s">
        <v>45</v>
      </c>
      <c r="L548" s="4">
        <v>10</v>
      </c>
      <c r="M548" s="12"/>
      <c r="N548" s="37" t="s">
        <v>224</v>
      </c>
      <c r="O548">
        <v>60</v>
      </c>
      <c r="Q548" s="12">
        <v>44441</v>
      </c>
      <c r="R548" s="64" t="s">
        <v>47</v>
      </c>
      <c r="S548" s="64" t="s">
        <v>47</v>
      </c>
      <c r="T548" s="64" t="s">
        <v>47</v>
      </c>
      <c r="U548" s="64" t="s">
        <v>47</v>
      </c>
      <c r="W548" s="64"/>
      <c r="X548" s="64"/>
      <c r="AA548" t="s">
        <v>181</v>
      </c>
    </row>
    <row r="549" spans="1:27">
      <c r="A549" t="s">
        <v>2084</v>
      </c>
      <c r="F549" s="5"/>
      <c r="G549" s="12"/>
      <c r="H549" t="s">
        <v>2074</v>
      </c>
      <c r="I549" t="s">
        <v>1531</v>
      </c>
      <c r="J549" s="4" t="s">
        <v>154</v>
      </c>
      <c r="K549" t="s">
        <v>45</v>
      </c>
      <c r="L549" s="4">
        <v>10</v>
      </c>
      <c r="M549" s="12"/>
      <c r="N549" s="37" t="s">
        <v>224</v>
      </c>
      <c r="O549">
        <v>60</v>
      </c>
      <c r="Q549" s="12">
        <v>44441</v>
      </c>
      <c r="R549" s="64" t="s">
        <v>47</v>
      </c>
      <c r="S549" s="64" t="s">
        <v>47</v>
      </c>
      <c r="T549" s="64" t="s">
        <v>47</v>
      </c>
      <c r="U549" s="64" t="s">
        <v>47</v>
      </c>
      <c r="W549" s="64"/>
      <c r="X549" s="64"/>
      <c r="AA549" t="s">
        <v>181</v>
      </c>
    </row>
    <row r="550" spans="1:27">
      <c r="A550" t="s">
        <v>2084</v>
      </c>
      <c r="F550" s="5"/>
      <c r="G550" s="12"/>
      <c r="H550" t="s">
        <v>2075</v>
      </c>
      <c r="I550" t="s">
        <v>66</v>
      </c>
      <c r="J550" s="4" t="s">
        <v>154</v>
      </c>
      <c r="K550" t="s">
        <v>45</v>
      </c>
      <c r="L550" s="4">
        <v>10</v>
      </c>
      <c r="M550" s="12"/>
      <c r="N550" s="37" t="s">
        <v>224</v>
      </c>
      <c r="O550">
        <v>60</v>
      </c>
      <c r="Q550" s="12">
        <v>44441</v>
      </c>
      <c r="R550" s="64" t="s">
        <v>47</v>
      </c>
      <c r="S550" s="64" t="s">
        <v>47</v>
      </c>
      <c r="T550" s="64" t="s">
        <v>47</v>
      </c>
      <c r="U550" s="64" t="s">
        <v>47</v>
      </c>
      <c r="W550" s="64"/>
      <c r="X550" s="64"/>
      <c r="AA550" t="s">
        <v>181</v>
      </c>
    </row>
    <row r="551" spans="1:27">
      <c r="A551" t="s">
        <v>2084</v>
      </c>
      <c r="F551" s="5"/>
      <c r="G551" s="12"/>
      <c r="H551" t="s">
        <v>2082</v>
      </c>
      <c r="I551" t="s">
        <v>1533</v>
      </c>
      <c r="J551" s="4" t="s">
        <v>154</v>
      </c>
      <c r="K551" t="s">
        <v>45</v>
      </c>
      <c r="L551" s="4">
        <v>10</v>
      </c>
      <c r="M551" s="12"/>
      <c r="N551" s="37" t="s">
        <v>224</v>
      </c>
      <c r="O551">
        <v>60</v>
      </c>
      <c r="Q551" s="12">
        <v>44441</v>
      </c>
      <c r="R551" s="64" t="s">
        <v>47</v>
      </c>
      <c r="S551" s="64" t="s">
        <v>47</v>
      </c>
      <c r="T551" s="64" t="s">
        <v>47</v>
      </c>
      <c r="U551" s="64" t="s">
        <v>47</v>
      </c>
      <c r="W551" s="64"/>
      <c r="X551" s="64"/>
      <c r="AA551" t="s">
        <v>181</v>
      </c>
    </row>
    <row r="552" spans="1:27">
      <c r="A552" t="s">
        <v>2084</v>
      </c>
      <c r="F552" s="5"/>
      <c r="G552" s="12"/>
      <c r="H552" t="s">
        <v>2083</v>
      </c>
      <c r="I552" t="s">
        <v>1999</v>
      </c>
      <c r="J552" s="4" t="s">
        <v>154</v>
      </c>
      <c r="K552" t="s">
        <v>45</v>
      </c>
      <c r="L552" s="4">
        <v>10</v>
      </c>
      <c r="M552" s="12"/>
      <c r="N552" s="37" t="s">
        <v>224</v>
      </c>
      <c r="O552">
        <v>60</v>
      </c>
      <c r="Q552" s="12">
        <v>44441</v>
      </c>
      <c r="R552" s="64" t="s">
        <v>47</v>
      </c>
      <c r="S552" s="64" t="s">
        <v>47</v>
      </c>
      <c r="T552" s="64" t="s">
        <v>47</v>
      </c>
      <c r="U552" s="64" t="s">
        <v>47</v>
      </c>
      <c r="W552" s="64"/>
      <c r="X552" s="64"/>
      <c r="AA552" t="s">
        <v>181</v>
      </c>
    </row>
    <row r="553" spans="1:27">
      <c r="A553" t="s">
        <v>115</v>
      </c>
      <c r="B553" t="s">
        <v>111</v>
      </c>
      <c r="C553" t="s">
        <v>1919</v>
      </c>
      <c r="E553" t="s">
        <v>49</v>
      </c>
      <c r="F553" s="5">
        <v>44439</v>
      </c>
      <c r="G553" s="12"/>
      <c r="H553" t="s">
        <v>2073</v>
      </c>
      <c r="I553" t="s">
        <v>1939</v>
      </c>
      <c r="J553" t="s">
        <v>154</v>
      </c>
      <c r="K553" t="s">
        <v>45</v>
      </c>
      <c r="L553" s="4">
        <v>10</v>
      </c>
      <c r="M553" s="12"/>
      <c r="N553" s="37" t="s">
        <v>224</v>
      </c>
      <c r="O553">
        <v>60</v>
      </c>
      <c r="Q553" s="12">
        <v>44442</v>
      </c>
      <c r="R553" s="64">
        <v>30.925671470000001</v>
      </c>
      <c r="S553" s="64">
        <v>30.513549309999998</v>
      </c>
      <c r="T553" s="64">
        <v>28.48590677</v>
      </c>
      <c r="U553" s="64">
        <v>28.548751159999998</v>
      </c>
      <c r="W553" s="64"/>
      <c r="X553" s="64"/>
      <c r="AA553" t="s">
        <v>182</v>
      </c>
    </row>
    <row r="554" spans="1:27">
      <c r="A554" t="s">
        <v>115</v>
      </c>
      <c r="B554" t="s">
        <v>111</v>
      </c>
      <c r="C554" t="s">
        <v>1919</v>
      </c>
      <c r="E554" t="s">
        <v>49</v>
      </c>
      <c r="F554" s="5">
        <v>44439</v>
      </c>
      <c r="G554" s="12"/>
      <c r="H554" t="s">
        <v>2074</v>
      </c>
      <c r="I554" t="s">
        <v>1531</v>
      </c>
      <c r="J554" t="s">
        <v>154</v>
      </c>
      <c r="K554" t="s">
        <v>45</v>
      </c>
      <c r="L554" s="4">
        <v>10</v>
      </c>
      <c r="M554" s="12"/>
      <c r="N554" s="37" t="s">
        <v>224</v>
      </c>
      <c r="O554">
        <v>60</v>
      </c>
      <c r="Q554" s="12">
        <v>44442</v>
      </c>
      <c r="R554" s="64">
        <v>30.120584650000001</v>
      </c>
      <c r="S554" s="64">
        <v>30.085990320000001</v>
      </c>
      <c r="T554" s="64">
        <v>27.626190789999999</v>
      </c>
      <c r="U554" s="64">
        <v>27.648710229999999</v>
      </c>
      <c r="W554" s="64"/>
      <c r="X554" s="64"/>
      <c r="AA554" t="s">
        <v>182</v>
      </c>
    </row>
    <row r="555" spans="1:27">
      <c r="A555" t="s">
        <v>115</v>
      </c>
      <c r="B555" t="s">
        <v>111</v>
      </c>
      <c r="C555" t="s">
        <v>1919</v>
      </c>
      <c r="E555" t="s">
        <v>49</v>
      </c>
      <c r="F555" s="5">
        <v>44439</v>
      </c>
      <c r="G555" s="12"/>
      <c r="H555" t="s">
        <v>2075</v>
      </c>
      <c r="I555" t="s">
        <v>66</v>
      </c>
      <c r="J555" t="s">
        <v>154</v>
      </c>
      <c r="K555" t="s">
        <v>45</v>
      </c>
      <c r="L555" s="4">
        <v>10</v>
      </c>
      <c r="M555" s="12"/>
      <c r="N555" s="37" t="s">
        <v>224</v>
      </c>
      <c r="O555">
        <v>60</v>
      </c>
      <c r="Q555" s="12">
        <v>44442</v>
      </c>
      <c r="R555" s="64">
        <v>30.51773846</v>
      </c>
      <c r="S555" s="64">
        <v>30.322751790000002</v>
      </c>
      <c r="T555" s="64">
        <v>28.10882557</v>
      </c>
      <c r="U555" s="64">
        <v>28.15643656</v>
      </c>
      <c r="W555" s="64"/>
      <c r="X555" s="64"/>
      <c r="AA555" t="s">
        <v>182</v>
      </c>
    </row>
    <row r="556" spans="1:27">
      <c r="A556" t="s">
        <v>115</v>
      </c>
      <c r="B556" t="s">
        <v>111</v>
      </c>
      <c r="C556" t="s">
        <v>1919</v>
      </c>
      <c r="E556" t="s">
        <v>49</v>
      </c>
      <c r="F556" s="5">
        <v>44439</v>
      </c>
      <c r="G556" s="12"/>
      <c r="H556" t="s">
        <v>2082</v>
      </c>
      <c r="I556" t="s">
        <v>1533</v>
      </c>
      <c r="J556" t="s">
        <v>154</v>
      </c>
      <c r="K556" t="s">
        <v>45</v>
      </c>
      <c r="L556" s="4">
        <v>10</v>
      </c>
      <c r="M556" s="12"/>
      <c r="N556" s="37" t="s">
        <v>224</v>
      </c>
      <c r="O556">
        <v>60</v>
      </c>
      <c r="Q556" s="12">
        <v>44442</v>
      </c>
      <c r="R556" s="64">
        <v>30.48043474</v>
      </c>
      <c r="S556" s="64">
        <v>30.318854720000001</v>
      </c>
      <c r="T556" s="64">
        <v>27.464911310000002</v>
      </c>
      <c r="U556" s="64">
        <v>28.001769060000001</v>
      </c>
      <c r="W556" s="64"/>
      <c r="X556" s="64"/>
      <c r="AA556" t="s">
        <v>182</v>
      </c>
    </row>
    <row r="557" spans="1:27">
      <c r="A557" t="s">
        <v>115</v>
      </c>
      <c r="B557" t="s">
        <v>111</v>
      </c>
      <c r="C557" t="s">
        <v>1919</v>
      </c>
      <c r="E557" t="s">
        <v>49</v>
      </c>
      <c r="F557" s="5">
        <v>44439</v>
      </c>
      <c r="G557" s="12"/>
      <c r="H557" t="s">
        <v>2083</v>
      </c>
      <c r="I557" t="s">
        <v>1999</v>
      </c>
      <c r="J557" t="s">
        <v>154</v>
      </c>
      <c r="K557" t="s">
        <v>45</v>
      </c>
      <c r="L557" s="4">
        <v>10</v>
      </c>
      <c r="M557" s="12"/>
      <c r="N557" s="37" t="s">
        <v>224</v>
      </c>
      <c r="O557">
        <v>60</v>
      </c>
      <c r="Q557" s="12">
        <v>44442</v>
      </c>
      <c r="R557" s="64">
        <v>35.32014719</v>
      </c>
      <c r="S557" s="64">
        <v>35.429120339999997</v>
      </c>
      <c r="T557" s="64">
        <v>28.434426909999999</v>
      </c>
      <c r="U557" s="64">
        <v>28.819209399999998</v>
      </c>
      <c r="AA557" t="s">
        <v>182</v>
      </c>
    </row>
    <row r="558" spans="1:27">
      <c r="A558" t="s">
        <v>115</v>
      </c>
      <c r="B558" t="s">
        <v>111</v>
      </c>
      <c r="C558" t="s">
        <v>1919</v>
      </c>
      <c r="E558" t="s">
        <v>49</v>
      </c>
      <c r="F558" s="5">
        <v>44439</v>
      </c>
      <c r="G558" s="12"/>
      <c r="H558" t="s">
        <v>2073</v>
      </c>
      <c r="I558" t="s">
        <v>1939</v>
      </c>
      <c r="J558" t="s">
        <v>154</v>
      </c>
      <c r="K558" t="s">
        <v>45</v>
      </c>
      <c r="L558" s="4">
        <v>10</v>
      </c>
      <c r="M558" s="12"/>
      <c r="N558" s="37" t="s">
        <v>224</v>
      </c>
      <c r="O558">
        <v>60</v>
      </c>
      <c r="Q558" s="12">
        <v>44442</v>
      </c>
      <c r="R558" s="64">
        <v>29.73</v>
      </c>
      <c r="S558" s="64">
        <v>29.5</v>
      </c>
      <c r="T558" s="64">
        <v>27.12</v>
      </c>
      <c r="U558" s="64">
        <v>27.04</v>
      </c>
      <c r="W558" s="64"/>
      <c r="X558" s="64"/>
      <c r="AA558" t="s">
        <v>182</v>
      </c>
    </row>
    <row r="559" spans="1:27">
      <c r="A559" t="s">
        <v>115</v>
      </c>
      <c r="B559" t="s">
        <v>111</v>
      </c>
      <c r="C559" t="s">
        <v>1919</v>
      </c>
      <c r="E559" t="s">
        <v>49</v>
      </c>
      <c r="F559" s="5">
        <v>44439</v>
      </c>
      <c r="G559" s="12"/>
      <c r="H559" t="s">
        <v>2074</v>
      </c>
      <c r="I559" t="s">
        <v>1531</v>
      </c>
      <c r="J559" t="s">
        <v>154</v>
      </c>
      <c r="K559" t="s">
        <v>45</v>
      </c>
      <c r="L559" s="4">
        <v>10</v>
      </c>
      <c r="M559" s="12"/>
      <c r="N559" s="37" t="s">
        <v>224</v>
      </c>
      <c r="O559">
        <v>60</v>
      </c>
      <c r="Q559" s="12">
        <v>44442</v>
      </c>
      <c r="R559" s="64">
        <v>29.77</v>
      </c>
      <c r="S559" s="64">
        <v>29.61</v>
      </c>
      <c r="T559" s="64">
        <v>27.46</v>
      </c>
      <c r="U559" s="64">
        <v>27.76</v>
      </c>
      <c r="W559" s="64"/>
      <c r="X559" s="64"/>
      <c r="AA559" t="s">
        <v>182</v>
      </c>
    </row>
    <row r="560" spans="1:27">
      <c r="A560" t="s">
        <v>115</v>
      </c>
      <c r="B560" t="s">
        <v>111</v>
      </c>
      <c r="C560" t="s">
        <v>1919</v>
      </c>
      <c r="E560" t="s">
        <v>49</v>
      </c>
      <c r="F560" s="5">
        <v>44439</v>
      </c>
      <c r="G560" s="12"/>
      <c r="H560" t="s">
        <v>2075</v>
      </c>
      <c r="I560" t="s">
        <v>66</v>
      </c>
      <c r="J560" t="s">
        <v>154</v>
      </c>
      <c r="K560" t="s">
        <v>45</v>
      </c>
      <c r="L560" s="4">
        <v>10</v>
      </c>
      <c r="M560" s="12"/>
      <c r="N560" s="37" t="s">
        <v>224</v>
      </c>
      <c r="O560">
        <v>60</v>
      </c>
      <c r="Q560" s="12">
        <v>44442</v>
      </c>
      <c r="R560" s="64">
        <v>29.92</v>
      </c>
      <c r="S560" s="64">
        <v>29.9</v>
      </c>
      <c r="T560" s="64">
        <v>28.21</v>
      </c>
      <c r="U560" s="64">
        <v>27.88</v>
      </c>
      <c r="W560" s="64"/>
      <c r="X560" s="64"/>
      <c r="AA560" t="s">
        <v>182</v>
      </c>
    </row>
    <row r="561" spans="1:27">
      <c r="A561" t="s">
        <v>115</v>
      </c>
      <c r="B561" t="s">
        <v>111</v>
      </c>
      <c r="C561" t="s">
        <v>1919</v>
      </c>
      <c r="E561" t="s">
        <v>49</v>
      </c>
      <c r="F561" s="5">
        <v>44439</v>
      </c>
      <c r="G561" s="12"/>
      <c r="H561" t="s">
        <v>2082</v>
      </c>
      <c r="I561" t="s">
        <v>1533</v>
      </c>
      <c r="J561" t="s">
        <v>154</v>
      </c>
      <c r="K561" t="s">
        <v>45</v>
      </c>
      <c r="L561" s="4">
        <v>10</v>
      </c>
      <c r="M561" s="12"/>
      <c r="N561" s="37" t="s">
        <v>224</v>
      </c>
      <c r="O561">
        <v>60</v>
      </c>
      <c r="Q561" s="12">
        <v>44442</v>
      </c>
      <c r="R561" s="64">
        <v>30.4</v>
      </c>
      <c r="S561" s="64">
        <v>30.45</v>
      </c>
      <c r="T561" s="64">
        <v>27.96</v>
      </c>
      <c r="U561" s="64">
        <v>28.07</v>
      </c>
      <c r="W561" s="64"/>
      <c r="X561" s="64"/>
      <c r="AA561" t="s">
        <v>182</v>
      </c>
    </row>
    <row r="562" spans="1:27">
      <c r="A562" t="s">
        <v>115</v>
      </c>
      <c r="B562" t="s">
        <v>111</v>
      </c>
      <c r="C562" t="s">
        <v>1919</v>
      </c>
      <c r="E562" t="s">
        <v>49</v>
      </c>
      <c r="F562" s="5">
        <v>44439</v>
      </c>
      <c r="G562" s="12"/>
      <c r="H562" t="s">
        <v>2083</v>
      </c>
      <c r="I562" t="s">
        <v>1999</v>
      </c>
      <c r="J562" t="s">
        <v>154</v>
      </c>
      <c r="K562" t="s">
        <v>45</v>
      </c>
      <c r="L562" s="4">
        <v>10</v>
      </c>
      <c r="M562" s="12"/>
      <c r="N562" s="37" t="s">
        <v>224</v>
      </c>
      <c r="O562">
        <v>60</v>
      </c>
      <c r="Q562" s="12">
        <v>44442</v>
      </c>
      <c r="R562" s="64">
        <v>36.25</v>
      </c>
      <c r="S562" s="64">
        <v>34.99</v>
      </c>
      <c r="T562" s="64">
        <v>30.64</v>
      </c>
      <c r="U562" s="64">
        <v>30.86</v>
      </c>
      <c r="W562" s="64"/>
      <c r="X562" s="64"/>
      <c r="AA562" t="s">
        <v>182</v>
      </c>
    </row>
    <row r="563" spans="1:27">
      <c r="A563" t="s">
        <v>143</v>
      </c>
      <c r="B563" t="s">
        <v>2031</v>
      </c>
      <c r="C563" t="s">
        <v>1919</v>
      </c>
      <c r="E563" t="s">
        <v>49</v>
      </c>
      <c r="F563" s="5">
        <v>44439</v>
      </c>
      <c r="G563" s="12"/>
      <c r="H563" t="s">
        <v>2073</v>
      </c>
      <c r="I563" t="s">
        <v>1939</v>
      </c>
      <c r="J563" t="s">
        <v>154</v>
      </c>
      <c r="K563" t="s">
        <v>45</v>
      </c>
      <c r="L563" s="4">
        <v>10</v>
      </c>
      <c r="M563" s="12"/>
      <c r="N563" s="37" t="s">
        <v>224</v>
      </c>
      <c r="O563">
        <v>60</v>
      </c>
      <c r="Q563" s="12">
        <v>44442</v>
      </c>
      <c r="R563" s="64">
        <v>31.36</v>
      </c>
      <c r="S563" s="64">
        <v>32.01</v>
      </c>
      <c r="T563" s="64">
        <v>27.85</v>
      </c>
      <c r="U563" s="64">
        <v>28.07</v>
      </c>
      <c r="W563" s="64"/>
      <c r="X563" s="64"/>
      <c r="AA563" t="s">
        <v>182</v>
      </c>
    </row>
    <row r="564" spans="1:27">
      <c r="A564" t="s">
        <v>143</v>
      </c>
      <c r="B564" t="s">
        <v>2031</v>
      </c>
      <c r="C564" t="s">
        <v>1919</v>
      </c>
      <c r="E564" t="s">
        <v>49</v>
      </c>
      <c r="F564" s="5">
        <v>44439</v>
      </c>
      <c r="G564" s="12"/>
      <c r="H564" t="s">
        <v>2074</v>
      </c>
      <c r="I564" t="s">
        <v>1531</v>
      </c>
      <c r="J564" t="s">
        <v>154</v>
      </c>
      <c r="K564" t="s">
        <v>45</v>
      </c>
      <c r="L564" s="4">
        <v>10</v>
      </c>
      <c r="M564" s="12"/>
      <c r="N564" s="37" t="s">
        <v>224</v>
      </c>
      <c r="O564">
        <v>60</v>
      </c>
      <c r="Q564" s="12">
        <v>44442</v>
      </c>
      <c r="R564" s="64">
        <v>31.04</v>
      </c>
      <c r="S564" s="64">
        <v>31.19</v>
      </c>
      <c r="T564" s="64">
        <v>28.34</v>
      </c>
      <c r="U564" s="64">
        <v>27.96</v>
      </c>
      <c r="W564" s="64"/>
      <c r="X564" s="64"/>
      <c r="AA564" t="s">
        <v>182</v>
      </c>
    </row>
    <row r="565" spans="1:27">
      <c r="A565" t="s">
        <v>143</v>
      </c>
      <c r="B565" t="s">
        <v>2031</v>
      </c>
      <c r="C565" t="s">
        <v>1919</v>
      </c>
      <c r="E565" t="s">
        <v>49</v>
      </c>
      <c r="F565" s="5">
        <v>44439</v>
      </c>
      <c r="G565" s="12"/>
      <c r="H565" t="s">
        <v>2075</v>
      </c>
      <c r="I565" t="s">
        <v>66</v>
      </c>
      <c r="J565" t="s">
        <v>154</v>
      </c>
      <c r="K565" t="s">
        <v>45</v>
      </c>
      <c r="L565" s="4">
        <v>10</v>
      </c>
      <c r="M565" s="12"/>
      <c r="N565" s="37" t="s">
        <v>224</v>
      </c>
      <c r="O565">
        <v>60</v>
      </c>
      <c r="Q565" s="12">
        <v>44442</v>
      </c>
      <c r="R565" s="64">
        <v>32.49</v>
      </c>
      <c r="S565" s="64">
        <v>32.200000000000003</v>
      </c>
      <c r="T565" s="64">
        <v>28.59</v>
      </c>
      <c r="U565" s="64">
        <v>27.98</v>
      </c>
      <c r="W565" s="64"/>
      <c r="X565" s="64"/>
      <c r="AA565" t="s">
        <v>182</v>
      </c>
    </row>
    <row r="566" spans="1:27">
      <c r="A566" t="s">
        <v>143</v>
      </c>
      <c r="B566" t="s">
        <v>2031</v>
      </c>
      <c r="C566" t="s">
        <v>1919</v>
      </c>
      <c r="E566" t="s">
        <v>49</v>
      </c>
      <c r="F566" s="5">
        <v>44439</v>
      </c>
      <c r="G566" s="12"/>
      <c r="H566" t="s">
        <v>2082</v>
      </c>
      <c r="I566" t="s">
        <v>1533</v>
      </c>
      <c r="J566" t="s">
        <v>154</v>
      </c>
      <c r="K566" t="s">
        <v>45</v>
      </c>
      <c r="L566" s="4">
        <v>10</v>
      </c>
      <c r="M566" s="12"/>
      <c r="N566" s="37" t="s">
        <v>224</v>
      </c>
      <c r="O566">
        <v>60</v>
      </c>
      <c r="Q566" s="12">
        <v>44442</v>
      </c>
      <c r="R566" s="64">
        <v>32.21</v>
      </c>
      <c r="S566" s="64">
        <v>32.090000000000003</v>
      </c>
      <c r="T566" s="64">
        <v>28.03</v>
      </c>
      <c r="U566" s="64">
        <v>28.29</v>
      </c>
      <c r="W566" s="64"/>
      <c r="X566" s="64"/>
      <c r="AA566" t="s">
        <v>182</v>
      </c>
    </row>
    <row r="567" spans="1:27">
      <c r="A567" t="s">
        <v>143</v>
      </c>
      <c r="B567" t="s">
        <v>2031</v>
      </c>
      <c r="C567" t="s">
        <v>1919</v>
      </c>
      <c r="E567" t="s">
        <v>49</v>
      </c>
      <c r="F567" s="5">
        <v>44439</v>
      </c>
      <c r="G567" s="12"/>
      <c r="H567" t="s">
        <v>2083</v>
      </c>
      <c r="I567" t="s">
        <v>1999</v>
      </c>
      <c r="J567" t="s">
        <v>154</v>
      </c>
      <c r="K567" t="s">
        <v>45</v>
      </c>
      <c r="L567" s="4">
        <v>10</v>
      </c>
      <c r="M567" s="12"/>
      <c r="N567" s="37" t="s">
        <v>224</v>
      </c>
      <c r="O567">
        <v>60</v>
      </c>
      <c r="Q567" s="12">
        <v>44442</v>
      </c>
      <c r="R567" s="64">
        <v>35.19</v>
      </c>
      <c r="S567" s="64">
        <v>35.21</v>
      </c>
      <c r="T567" s="64">
        <v>29.15</v>
      </c>
      <c r="U567" s="64">
        <v>29.39</v>
      </c>
      <c r="W567" s="64"/>
      <c r="X567" s="64"/>
      <c r="AA567" t="s">
        <v>182</v>
      </c>
    </row>
    <row r="568" spans="1:27">
      <c r="A568" t="s">
        <v>143</v>
      </c>
      <c r="B568" t="s">
        <v>2031</v>
      </c>
      <c r="C568" t="s">
        <v>1919</v>
      </c>
      <c r="E568" t="s">
        <v>49</v>
      </c>
      <c r="F568" s="5">
        <v>44439</v>
      </c>
      <c r="G568" s="12"/>
      <c r="H568" t="s">
        <v>2073</v>
      </c>
      <c r="I568" t="s">
        <v>1939</v>
      </c>
      <c r="J568" t="s">
        <v>154</v>
      </c>
      <c r="K568" t="s">
        <v>45</v>
      </c>
      <c r="L568" s="4">
        <v>10</v>
      </c>
      <c r="M568" s="12"/>
      <c r="N568" s="37" t="s">
        <v>224</v>
      </c>
      <c r="O568">
        <v>60</v>
      </c>
      <c r="Q568" s="12">
        <v>44442</v>
      </c>
      <c r="R568" s="64">
        <v>32.49</v>
      </c>
      <c r="S568" s="64">
        <v>32.18</v>
      </c>
      <c r="T568" s="64">
        <v>27.63</v>
      </c>
      <c r="U568" s="64">
        <v>27.12</v>
      </c>
      <c r="W568" s="64"/>
      <c r="X568" s="64"/>
      <c r="AA568" t="s">
        <v>182</v>
      </c>
    </row>
    <row r="569" spans="1:27">
      <c r="A569" t="s">
        <v>143</v>
      </c>
      <c r="B569" t="s">
        <v>2031</v>
      </c>
      <c r="C569" t="s">
        <v>1919</v>
      </c>
      <c r="E569" t="s">
        <v>49</v>
      </c>
      <c r="F569" s="5">
        <v>44439</v>
      </c>
      <c r="G569" s="12"/>
      <c r="H569" t="s">
        <v>2074</v>
      </c>
      <c r="I569" t="s">
        <v>1531</v>
      </c>
      <c r="J569" t="s">
        <v>154</v>
      </c>
      <c r="K569" t="s">
        <v>45</v>
      </c>
      <c r="L569" s="4">
        <v>10</v>
      </c>
      <c r="M569" s="12"/>
      <c r="N569" s="37" t="s">
        <v>224</v>
      </c>
      <c r="O569">
        <v>60</v>
      </c>
      <c r="Q569" s="12">
        <v>44442</v>
      </c>
      <c r="R569" s="64">
        <v>32.11</v>
      </c>
      <c r="S569" s="64">
        <v>31.57</v>
      </c>
      <c r="T569" s="64">
        <v>27.44</v>
      </c>
      <c r="U569" s="64">
        <v>27.27</v>
      </c>
      <c r="W569" s="64"/>
      <c r="X569" s="64"/>
      <c r="AA569" t="s">
        <v>182</v>
      </c>
    </row>
    <row r="570" spans="1:27">
      <c r="A570" t="s">
        <v>143</v>
      </c>
      <c r="B570" t="s">
        <v>2031</v>
      </c>
      <c r="C570" t="s">
        <v>1919</v>
      </c>
      <c r="E570" t="s">
        <v>49</v>
      </c>
      <c r="F570" s="5">
        <v>44439</v>
      </c>
      <c r="G570" s="12"/>
      <c r="H570" t="s">
        <v>2075</v>
      </c>
      <c r="I570" t="s">
        <v>66</v>
      </c>
      <c r="J570" t="s">
        <v>154</v>
      </c>
      <c r="K570" t="s">
        <v>45</v>
      </c>
      <c r="L570" s="4">
        <v>10</v>
      </c>
      <c r="M570" s="12"/>
      <c r="N570" s="37" t="s">
        <v>224</v>
      </c>
      <c r="O570">
        <v>60</v>
      </c>
      <c r="Q570" s="12">
        <v>44442</v>
      </c>
      <c r="R570" s="64">
        <v>32.380000000000003</v>
      </c>
      <c r="S570" s="64">
        <v>32.57</v>
      </c>
      <c r="T570" s="64">
        <v>27.78</v>
      </c>
      <c r="U570" s="64">
        <v>27.66</v>
      </c>
      <c r="W570" s="64"/>
      <c r="X570" s="64"/>
      <c r="AA570" t="s">
        <v>182</v>
      </c>
    </row>
    <row r="571" spans="1:27">
      <c r="A571" t="s">
        <v>143</v>
      </c>
      <c r="B571" t="s">
        <v>2031</v>
      </c>
      <c r="C571" t="s">
        <v>1919</v>
      </c>
      <c r="E571" t="s">
        <v>49</v>
      </c>
      <c r="F571" s="5">
        <v>44439</v>
      </c>
      <c r="G571" s="12"/>
      <c r="H571" t="s">
        <v>2082</v>
      </c>
      <c r="I571" t="s">
        <v>1533</v>
      </c>
      <c r="J571" t="s">
        <v>154</v>
      </c>
      <c r="K571" t="s">
        <v>45</v>
      </c>
      <c r="L571" s="4">
        <v>10</v>
      </c>
      <c r="M571" s="12"/>
      <c r="N571" s="37" t="s">
        <v>224</v>
      </c>
      <c r="O571">
        <v>60</v>
      </c>
      <c r="Q571" s="12">
        <v>44442</v>
      </c>
      <c r="R571" s="64">
        <v>32.630000000000003</v>
      </c>
      <c r="S571" s="64">
        <v>32.67</v>
      </c>
      <c r="T571" s="64">
        <v>28.12</v>
      </c>
      <c r="U571" s="64">
        <v>28.22</v>
      </c>
      <c r="W571" s="64"/>
      <c r="X571" s="64"/>
      <c r="AA571" t="s">
        <v>182</v>
      </c>
    </row>
    <row r="572" spans="1:27">
      <c r="A572" t="s">
        <v>143</v>
      </c>
      <c r="B572" t="s">
        <v>2031</v>
      </c>
      <c r="C572" t="s">
        <v>1919</v>
      </c>
      <c r="E572" t="s">
        <v>49</v>
      </c>
      <c r="F572" s="5">
        <v>44439</v>
      </c>
      <c r="G572" s="12"/>
      <c r="H572" t="s">
        <v>2083</v>
      </c>
      <c r="I572" t="s">
        <v>1999</v>
      </c>
      <c r="J572" t="s">
        <v>154</v>
      </c>
      <c r="K572" t="s">
        <v>45</v>
      </c>
      <c r="L572" s="4">
        <v>10</v>
      </c>
      <c r="M572" s="12"/>
      <c r="N572" s="37" t="s">
        <v>224</v>
      </c>
      <c r="O572">
        <v>60</v>
      </c>
      <c r="Q572" s="12">
        <v>44442</v>
      </c>
      <c r="R572" s="64" t="s">
        <v>47</v>
      </c>
      <c r="S572" s="64">
        <v>38.270000000000003</v>
      </c>
      <c r="T572" s="64">
        <v>29.03</v>
      </c>
      <c r="U572" s="64">
        <v>29.15</v>
      </c>
      <c r="W572" s="64"/>
      <c r="X572" s="64"/>
      <c r="AA572" t="s">
        <v>182</v>
      </c>
    </row>
    <row r="573" spans="1:27">
      <c r="A573" s="36" t="s">
        <v>2058</v>
      </c>
      <c r="B573" s="36"/>
      <c r="C573" s="56"/>
      <c r="D573" s="37"/>
      <c r="E573" s="5"/>
      <c r="F573" s="5"/>
      <c r="G573" s="37"/>
      <c r="H573" t="s">
        <v>2073</v>
      </c>
      <c r="I573" t="s">
        <v>1939</v>
      </c>
      <c r="J573" s="4"/>
      <c r="K573" t="s">
        <v>45</v>
      </c>
      <c r="L573" s="4">
        <v>10</v>
      </c>
      <c r="M573" s="12"/>
      <c r="N573" s="37" t="s">
        <v>224</v>
      </c>
      <c r="O573">
        <v>60</v>
      </c>
      <c r="Q573" s="12">
        <v>44446</v>
      </c>
      <c r="R573">
        <v>29.35</v>
      </c>
      <c r="S573">
        <v>29.27</v>
      </c>
      <c r="T573">
        <v>27.38</v>
      </c>
      <c r="U573">
        <v>27.16</v>
      </c>
      <c r="W573" s="64"/>
      <c r="X573" s="64"/>
      <c r="AA573" t="s">
        <v>186</v>
      </c>
    </row>
    <row r="574" spans="1:27">
      <c r="A574" s="36" t="s">
        <v>2058</v>
      </c>
      <c r="F574" s="12"/>
      <c r="G574" s="12"/>
      <c r="H574" t="s">
        <v>2074</v>
      </c>
      <c r="I574" t="s">
        <v>1531</v>
      </c>
      <c r="K574" t="s">
        <v>45</v>
      </c>
      <c r="L574" s="4">
        <v>10</v>
      </c>
      <c r="M574" s="12"/>
      <c r="N574" s="37" t="s">
        <v>224</v>
      </c>
      <c r="O574">
        <v>60</v>
      </c>
      <c r="Q574" s="12">
        <v>44446</v>
      </c>
      <c r="R574">
        <v>30.15</v>
      </c>
      <c r="S574">
        <v>30.18</v>
      </c>
      <c r="T574">
        <v>28.36</v>
      </c>
      <c r="U574">
        <v>28.22</v>
      </c>
      <c r="W574" s="64"/>
      <c r="X574" s="64"/>
      <c r="AA574" t="s">
        <v>186</v>
      </c>
    </row>
    <row r="575" spans="1:27">
      <c r="A575" t="s">
        <v>2055</v>
      </c>
      <c r="F575" s="12"/>
      <c r="G575" s="12"/>
      <c r="H575" t="s">
        <v>2074</v>
      </c>
      <c r="I575" t="s">
        <v>66</v>
      </c>
      <c r="K575" t="s">
        <v>45</v>
      </c>
      <c r="L575" s="4">
        <v>10</v>
      </c>
      <c r="M575" s="12"/>
      <c r="N575" s="37" t="s">
        <v>224</v>
      </c>
      <c r="O575">
        <v>60</v>
      </c>
      <c r="Q575" s="12">
        <v>44446</v>
      </c>
      <c r="R575">
        <v>35.47</v>
      </c>
      <c r="S575">
        <v>35.270000000000003</v>
      </c>
      <c r="T575" t="s">
        <v>47</v>
      </c>
      <c r="U575">
        <v>44.88</v>
      </c>
      <c r="W575" s="64"/>
      <c r="X575" s="64"/>
      <c r="AA575" t="s">
        <v>186</v>
      </c>
    </row>
    <row r="576" spans="1:27">
      <c r="A576" s="36" t="s">
        <v>58</v>
      </c>
      <c r="B576" s="36" t="s">
        <v>59</v>
      </c>
      <c r="C576" t="s">
        <v>1919</v>
      </c>
      <c r="E576" t="s">
        <v>42</v>
      </c>
      <c r="F576" s="5">
        <v>44446</v>
      </c>
      <c r="G576" s="5">
        <v>44446</v>
      </c>
      <c r="H576" t="s">
        <v>2073</v>
      </c>
      <c r="I576" t="s">
        <v>1939</v>
      </c>
      <c r="J576" s="4" t="s">
        <v>154</v>
      </c>
      <c r="K576" t="s">
        <v>45</v>
      </c>
      <c r="L576" s="4">
        <v>10</v>
      </c>
      <c r="M576" s="5">
        <v>44447</v>
      </c>
      <c r="N576" s="37" t="s">
        <v>224</v>
      </c>
      <c r="O576">
        <v>60</v>
      </c>
      <c r="Q576" s="12">
        <v>44448</v>
      </c>
      <c r="R576" s="64" t="s">
        <v>47</v>
      </c>
      <c r="S576" s="64" t="s">
        <v>47</v>
      </c>
      <c r="T576" s="64">
        <v>27.12</v>
      </c>
      <c r="U576" s="64" t="s">
        <v>47</v>
      </c>
      <c r="W576" s="64"/>
      <c r="X576" s="64"/>
      <c r="AA576" t="s">
        <v>189</v>
      </c>
    </row>
    <row r="577" spans="1:27">
      <c r="A577" s="36" t="s">
        <v>58</v>
      </c>
      <c r="B577" s="36" t="s">
        <v>59</v>
      </c>
      <c r="C577" t="s">
        <v>1919</v>
      </c>
      <c r="E577" t="s">
        <v>42</v>
      </c>
      <c r="F577" s="5">
        <v>44446</v>
      </c>
      <c r="G577" s="5">
        <v>44446</v>
      </c>
      <c r="H577" t="s">
        <v>2074</v>
      </c>
      <c r="I577" t="s">
        <v>1531</v>
      </c>
      <c r="J577" s="4" t="s">
        <v>154</v>
      </c>
      <c r="K577" t="s">
        <v>45</v>
      </c>
      <c r="L577" s="4">
        <v>10</v>
      </c>
      <c r="M577" s="5">
        <v>44447</v>
      </c>
      <c r="N577" s="37" t="s">
        <v>224</v>
      </c>
      <c r="O577">
        <v>60</v>
      </c>
      <c r="Q577" s="12">
        <v>44448</v>
      </c>
      <c r="R577" s="64" t="s">
        <v>47</v>
      </c>
      <c r="S577" s="64" t="s">
        <v>47</v>
      </c>
      <c r="T577" s="64">
        <v>31.07</v>
      </c>
      <c r="U577" s="64">
        <v>33.5</v>
      </c>
      <c r="W577" s="64"/>
      <c r="X577" s="64"/>
      <c r="AA577" t="s">
        <v>189</v>
      </c>
    </row>
    <row r="578" spans="1:27">
      <c r="A578" s="36" t="s">
        <v>58</v>
      </c>
      <c r="B578" s="36" t="s">
        <v>59</v>
      </c>
      <c r="C578" t="s">
        <v>1919</v>
      </c>
      <c r="E578" t="s">
        <v>42</v>
      </c>
      <c r="F578" s="5">
        <v>44446</v>
      </c>
      <c r="G578" s="5">
        <v>44446</v>
      </c>
      <c r="H578" t="s">
        <v>2075</v>
      </c>
      <c r="I578" t="s">
        <v>66</v>
      </c>
      <c r="J578" s="4" t="s">
        <v>154</v>
      </c>
      <c r="K578" t="s">
        <v>45</v>
      </c>
      <c r="L578" s="4">
        <v>10</v>
      </c>
      <c r="M578" s="5">
        <v>44447</v>
      </c>
      <c r="N578" s="37" t="s">
        <v>224</v>
      </c>
      <c r="O578">
        <v>60</v>
      </c>
      <c r="Q578" s="12">
        <v>44448</v>
      </c>
      <c r="R578" s="64" t="s">
        <v>47</v>
      </c>
      <c r="S578" s="64" t="s">
        <v>47</v>
      </c>
      <c r="T578" s="64">
        <v>26.18</v>
      </c>
      <c r="U578" s="64">
        <v>28.18</v>
      </c>
      <c r="W578" s="64"/>
      <c r="X578" s="64"/>
      <c r="AA578" t="s">
        <v>189</v>
      </c>
    </row>
    <row r="579" spans="1:27">
      <c r="A579" s="36" t="s">
        <v>58</v>
      </c>
      <c r="B579" s="36" t="s">
        <v>59</v>
      </c>
      <c r="C579" t="s">
        <v>1919</v>
      </c>
      <c r="E579" t="s">
        <v>42</v>
      </c>
      <c r="F579" s="5">
        <v>44446</v>
      </c>
      <c r="G579" s="5">
        <v>44446</v>
      </c>
      <c r="H579" t="s">
        <v>2083</v>
      </c>
      <c r="I579" t="s">
        <v>1999</v>
      </c>
      <c r="J579" s="4" t="s">
        <v>154</v>
      </c>
      <c r="K579" t="s">
        <v>45</v>
      </c>
      <c r="L579" s="4">
        <v>10</v>
      </c>
      <c r="M579" s="5">
        <v>44447</v>
      </c>
      <c r="N579" s="37" t="s">
        <v>224</v>
      </c>
      <c r="O579">
        <v>60</v>
      </c>
      <c r="Q579" s="12">
        <v>44448</v>
      </c>
      <c r="R579" s="64" t="s">
        <v>47</v>
      </c>
      <c r="S579" s="64" t="s">
        <v>47</v>
      </c>
      <c r="T579" s="64">
        <v>26.24</v>
      </c>
      <c r="U579" s="64">
        <v>27.3</v>
      </c>
      <c r="W579" s="64"/>
      <c r="X579" s="64"/>
      <c r="AA579" t="s">
        <v>189</v>
      </c>
    </row>
    <row r="580" spans="1:27">
      <c r="A580" t="s">
        <v>196</v>
      </c>
      <c r="B580" t="s">
        <v>61</v>
      </c>
      <c r="C580" t="s">
        <v>1919</v>
      </c>
      <c r="D580" t="s">
        <v>154</v>
      </c>
      <c r="E580" t="s">
        <v>49</v>
      </c>
      <c r="F580" s="12">
        <v>44446</v>
      </c>
      <c r="G580" s="12">
        <v>44446</v>
      </c>
      <c r="H580" t="s">
        <v>2073</v>
      </c>
      <c r="I580" t="s">
        <v>1939</v>
      </c>
      <c r="J580" s="4" t="s">
        <v>154</v>
      </c>
      <c r="K580" t="s">
        <v>45</v>
      </c>
      <c r="L580" s="4">
        <v>10</v>
      </c>
      <c r="M580" s="5">
        <v>44447</v>
      </c>
      <c r="N580" s="37" t="s">
        <v>224</v>
      </c>
      <c r="O580">
        <v>60</v>
      </c>
      <c r="Q580" s="12">
        <v>44448</v>
      </c>
      <c r="R580" s="64">
        <v>29.7</v>
      </c>
      <c r="S580" s="64">
        <v>29.55</v>
      </c>
      <c r="T580" s="64">
        <v>26.3</v>
      </c>
      <c r="U580" s="64">
        <v>26.11</v>
      </c>
      <c r="W580" s="64"/>
      <c r="X580" s="64"/>
      <c r="AA580" t="s">
        <v>189</v>
      </c>
    </row>
    <row r="581" spans="1:27">
      <c r="A581" t="s">
        <v>196</v>
      </c>
      <c r="B581" t="s">
        <v>61</v>
      </c>
      <c r="C581" t="s">
        <v>1919</v>
      </c>
      <c r="D581" t="s">
        <v>154</v>
      </c>
      <c r="E581" t="s">
        <v>49</v>
      </c>
      <c r="F581" s="12">
        <v>44446</v>
      </c>
      <c r="G581" s="12">
        <v>44446</v>
      </c>
      <c r="H581" t="s">
        <v>2074</v>
      </c>
      <c r="I581" t="s">
        <v>1531</v>
      </c>
      <c r="J581" s="4" t="s">
        <v>154</v>
      </c>
      <c r="K581" t="s">
        <v>45</v>
      </c>
      <c r="L581" s="4">
        <v>10</v>
      </c>
      <c r="M581" s="5">
        <v>44447</v>
      </c>
      <c r="N581" s="37" t="s">
        <v>224</v>
      </c>
      <c r="O581">
        <v>60</v>
      </c>
      <c r="Q581" s="12">
        <v>44448</v>
      </c>
      <c r="R581" s="64">
        <v>30.01</v>
      </c>
      <c r="S581" s="64">
        <v>30.33</v>
      </c>
      <c r="T581" s="64">
        <v>28.05</v>
      </c>
      <c r="U581" s="64">
        <v>27.86</v>
      </c>
      <c r="W581" s="64"/>
      <c r="X581" s="64"/>
      <c r="AA581" t="s">
        <v>189</v>
      </c>
    </row>
    <row r="582" spans="1:27">
      <c r="A582" t="s">
        <v>196</v>
      </c>
      <c r="B582" t="s">
        <v>61</v>
      </c>
      <c r="C582" t="s">
        <v>1919</v>
      </c>
      <c r="D582" t="s">
        <v>154</v>
      </c>
      <c r="E582" t="s">
        <v>49</v>
      </c>
      <c r="F582" s="12">
        <v>44446</v>
      </c>
      <c r="G582" s="12">
        <v>44446</v>
      </c>
      <c r="H582" t="s">
        <v>2075</v>
      </c>
      <c r="I582" t="s">
        <v>66</v>
      </c>
      <c r="J582" s="4" t="s">
        <v>154</v>
      </c>
      <c r="K582" t="s">
        <v>45</v>
      </c>
      <c r="L582" s="4">
        <v>10</v>
      </c>
      <c r="M582" s="5">
        <v>44447</v>
      </c>
      <c r="N582" s="37" t="s">
        <v>224</v>
      </c>
      <c r="O582">
        <v>60</v>
      </c>
      <c r="Q582" s="12">
        <v>44448</v>
      </c>
      <c r="R582" s="64">
        <v>29.78</v>
      </c>
      <c r="S582" s="64">
        <v>30.22</v>
      </c>
      <c r="T582" s="64">
        <v>27.27</v>
      </c>
      <c r="U582" s="64">
        <v>28.63</v>
      </c>
      <c r="W582" s="64"/>
      <c r="X582" s="64"/>
      <c r="AA582" t="s">
        <v>189</v>
      </c>
    </row>
    <row r="583" spans="1:27">
      <c r="A583" t="s">
        <v>196</v>
      </c>
      <c r="B583" t="s">
        <v>61</v>
      </c>
      <c r="C583" t="s">
        <v>1919</v>
      </c>
      <c r="D583" t="s">
        <v>154</v>
      </c>
      <c r="E583" t="s">
        <v>49</v>
      </c>
      <c r="F583" s="12">
        <v>44446</v>
      </c>
      <c r="G583" s="12">
        <v>44446</v>
      </c>
      <c r="H583" t="s">
        <v>2083</v>
      </c>
      <c r="I583" t="s">
        <v>1999</v>
      </c>
      <c r="J583" s="4" t="s">
        <v>154</v>
      </c>
      <c r="K583" t="s">
        <v>45</v>
      </c>
      <c r="L583" s="4">
        <v>10</v>
      </c>
      <c r="M583" s="5">
        <v>44447</v>
      </c>
      <c r="N583" s="37" t="s">
        <v>224</v>
      </c>
      <c r="O583">
        <v>60</v>
      </c>
      <c r="Q583" s="12">
        <v>44448</v>
      </c>
      <c r="R583" s="64">
        <v>32.880000000000003</v>
      </c>
      <c r="S583" s="64">
        <v>32.71</v>
      </c>
      <c r="T583" s="64">
        <v>28.44</v>
      </c>
      <c r="U583" s="64">
        <v>26.86</v>
      </c>
      <c r="W583" s="64"/>
      <c r="X583" s="64"/>
      <c r="AA583" t="s">
        <v>189</v>
      </c>
    </row>
    <row r="584" spans="1:27">
      <c r="A584" t="s">
        <v>58</v>
      </c>
      <c r="B584" t="s">
        <v>59</v>
      </c>
      <c r="C584" t="s">
        <v>1919</v>
      </c>
      <c r="E584" t="s">
        <v>49</v>
      </c>
      <c r="F584" s="12">
        <v>44446</v>
      </c>
      <c r="G584" s="12">
        <v>44446</v>
      </c>
      <c r="H584" t="s">
        <v>2073</v>
      </c>
      <c r="I584" t="s">
        <v>1939</v>
      </c>
      <c r="J584" s="4" t="s">
        <v>154</v>
      </c>
      <c r="K584" t="s">
        <v>45</v>
      </c>
      <c r="L584" s="4">
        <v>10</v>
      </c>
      <c r="M584" s="5">
        <v>44447</v>
      </c>
      <c r="N584" s="37" t="s">
        <v>224</v>
      </c>
      <c r="O584">
        <v>60</v>
      </c>
      <c r="Q584" s="12">
        <v>44448</v>
      </c>
      <c r="R584" s="64" t="s">
        <v>47</v>
      </c>
      <c r="S584" s="64">
        <v>35.68</v>
      </c>
      <c r="T584" s="64">
        <v>27.17</v>
      </c>
      <c r="U584" s="64">
        <v>27.2</v>
      </c>
      <c r="W584" s="64"/>
      <c r="X584" s="64"/>
      <c r="AA584" t="s">
        <v>189</v>
      </c>
    </row>
    <row r="585" spans="1:27">
      <c r="A585" t="s">
        <v>58</v>
      </c>
      <c r="B585" t="s">
        <v>59</v>
      </c>
      <c r="C585" t="s">
        <v>1919</v>
      </c>
      <c r="E585" t="s">
        <v>49</v>
      </c>
      <c r="F585" s="12">
        <v>44446</v>
      </c>
      <c r="G585" s="12">
        <v>44446</v>
      </c>
      <c r="H585" t="s">
        <v>2074</v>
      </c>
      <c r="I585" t="s">
        <v>1531</v>
      </c>
      <c r="J585" s="4" t="s">
        <v>154</v>
      </c>
      <c r="K585" t="s">
        <v>45</v>
      </c>
      <c r="L585" s="4">
        <v>10</v>
      </c>
      <c r="M585" s="5">
        <v>44447</v>
      </c>
      <c r="N585" s="37" t="s">
        <v>224</v>
      </c>
      <c r="O585">
        <v>60</v>
      </c>
      <c r="Q585" s="12">
        <v>44448</v>
      </c>
      <c r="R585" s="64">
        <v>37.369999999999997</v>
      </c>
      <c r="S585" s="64">
        <v>36.75</v>
      </c>
      <c r="T585" s="64">
        <v>28.85</v>
      </c>
      <c r="U585" s="64">
        <v>29.17</v>
      </c>
      <c r="W585" s="64"/>
      <c r="X585" s="64"/>
      <c r="AA585" t="s">
        <v>189</v>
      </c>
    </row>
    <row r="586" spans="1:27">
      <c r="A586" t="s">
        <v>58</v>
      </c>
      <c r="B586" t="s">
        <v>59</v>
      </c>
      <c r="C586" t="s">
        <v>1919</v>
      </c>
      <c r="E586" t="s">
        <v>49</v>
      </c>
      <c r="F586" s="12">
        <v>44446</v>
      </c>
      <c r="G586" s="12">
        <v>44446</v>
      </c>
      <c r="H586" t="s">
        <v>2075</v>
      </c>
      <c r="I586" t="s">
        <v>66</v>
      </c>
      <c r="J586" s="4" t="s">
        <v>154</v>
      </c>
      <c r="K586" t="s">
        <v>45</v>
      </c>
      <c r="L586" s="4">
        <v>10</v>
      </c>
      <c r="M586" s="5">
        <v>44447</v>
      </c>
      <c r="N586" s="37" t="s">
        <v>224</v>
      </c>
      <c r="O586">
        <v>60</v>
      </c>
      <c r="Q586" s="12">
        <v>44448</v>
      </c>
      <c r="R586" s="64">
        <v>37.92</v>
      </c>
      <c r="S586" s="64" t="s">
        <v>47</v>
      </c>
      <c r="T586" s="64">
        <v>30.13</v>
      </c>
      <c r="U586" s="64">
        <v>30.04</v>
      </c>
      <c r="W586" s="64"/>
      <c r="X586" s="64"/>
      <c r="AA586" t="s">
        <v>189</v>
      </c>
    </row>
    <row r="587" spans="1:27">
      <c r="A587" t="s">
        <v>58</v>
      </c>
      <c r="B587" t="s">
        <v>59</v>
      </c>
      <c r="C587" t="s">
        <v>1919</v>
      </c>
      <c r="E587" t="s">
        <v>49</v>
      </c>
      <c r="F587" s="12">
        <v>44446</v>
      </c>
      <c r="G587" s="12">
        <v>44446</v>
      </c>
      <c r="H587" t="s">
        <v>2083</v>
      </c>
      <c r="I587" t="s">
        <v>1999</v>
      </c>
      <c r="J587" s="4" t="s">
        <v>154</v>
      </c>
      <c r="K587" t="s">
        <v>45</v>
      </c>
      <c r="L587" s="4">
        <v>10</v>
      </c>
      <c r="M587" s="5">
        <v>44447</v>
      </c>
      <c r="N587" s="37" t="s">
        <v>224</v>
      </c>
      <c r="O587">
        <v>60</v>
      </c>
      <c r="Q587" s="12">
        <v>44448</v>
      </c>
      <c r="R587" s="64">
        <v>37.36</v>
      </c>
      <c r="S587" s="64">
        <v>35.6</v>
      </c>
      <c r="T587" s="64">
        <v>30.13</v>
      </c>
      <c r="U587" s="64">
        <v>30.12</v>
      </c>
      <c r="W587" s="64"/>
      <c r="X587" s="64"/>
      <c r="AA587" t="s">
        <v>189</v>
      </c>
    </row>
    <row r="588" spans="1:27">
      <c r="A588" t="s">
        <v>193</v>
      </c>
      <c r="B588" t="s">
        <v>61</v>
      </c>
      <c r="C588" t="s">
        <v>1919</v>
      </c>
      <c r="D588" t="s">
        <v>154</v>
      </c>
      <c r="E588" t="s">
        <v>49</v>
      </c>
      <c r="F588" s="12">
        <v>44446</v>
      </c>
      <c r="G588" s="12">
        <v>44446</v>
      </c>
      <c r="H588" t="s">
        <v>2073</v>
      </c>
      <c r="I588" t="s">
        <v>1939</v>
      </c>
      <c r="J588" s="4" t="s">
        <v>154</v>
      </c>
      <c r="K588" t="s">
        <v>45</v>
      </c>
      <c r="L588" s="4">
        <v>10</v>
      </c>
      <c r="M588" s="5">
        <v>44447</v>
      </c>
      <c r="N588" s="37" t="s">
        <v>224</v>
      </c>
      <c r="O588">
        <v>60</v>
      </c>
      <c r="Q588" s="12">
        <v>44448</v>
      </c>
      <c r="R588" s="64">
        <v>31.07</v>
      </c>
      <c r="S588" s="64">
        <v>31.25</v>
      </c>
      <c r="T588" s="64">
        <v>29.17</v>
      </c>
      <c r="U588" s="64">
        <v>29.54</v>
      </c>
      <c r="W588" s="64"/>
      <c r="X588" s="64"/>
      <c r="AA588" t="s">
        <v>192</v>
      </c>
    </row>
    <row r="589" spans="1:27">
      <c r="A589" t="s">
        <v>193</v>
      </c>
      <c r="B589" t="s">
        <v>61</v>
      </c>
      <c r="C589" t="s">
        <v>1919</v>
      </c>
      <c r="D589" t="s">
        <v>154</v>
      </c>
      <c r="E589" t="s">
        <v>49</v>
      </c>
      <c r="F589" s="12">
        <v>44446</v>
      </c>
      <c r="G589" s="12">
        <v>44446</v>
      </c>
      <c r="H589" t="s">
        <v>2074</v>
      </c>
      <c r="I589" t="s">
        <v>1531</v>
      </c>
      <c r="J589" s="4" t="s">
        <v>154</v>
      </c>
      <c r="K589" t="s">
        <v>45</v>
      </c>
      <c r="L589" s="4">
        <v>10</v>
      </c>
      <c r="M589" s="5">
        <v>44447</v>
      </c>
      <c r="N589" s="37" t="s">
        <v>224</v>
      </c>
      <c r="O589">
        <v>60</v>
      </c>
      <c r="Q589" s="12">
        <v>44448</v>
      </c>
      <c r="R589" s="64">
        <v>30.57</v>
      </c>
      <c r="S589" s="64">
        <v>30.83</v>
      </c>
      <c r="T589" s="64">
        <v>28.44</v>
      </c>
      <c r="U589" s="64">
        <v>28.35</v>
      </c>
      <c r="W589" s="64"/>
      <c r="X589" s="64"/>
      <c r="AA589" t="s">
        <v>192</v>
      </c>
    </row>
    <row r="590" spans="1:27">
      <c r="A590" t="s">
        <v>193</v>
      </c>
      <c r="B590" t="s">
        <v>61</v>
      </c>
      <c r="C590" t="s">
        <v>1919</v>
      </c>
      <c r="D590" t="s">
        <v>154</v>
      </c>
      <c r="E590" t="s">
        <v>49</v>
      </c>
      <c r="F590" s="12">
        <v>44446</v>
      </c>
      <c r="G590" s="12">
        <v>44446</v>
      </c>
      <c r="H590" t="s">
        <v>2075</v>
      </c>
      <c r="I590" t="s">
        <v>66</v>
      </c>
      <c r="J590" s="4" t="s">
        <v>154</v>
      </c>
      <c r="K590" t="s">
        <v>45</v>
      </c>
      <c r="L590" s="4">
        <v>10</v>
      </c>
      <c r="M590" s="5">
        <v>44447</v>
      </c>
      <c r="N590" s="37" t="s">
        <v>224</v>
      </c>
      <c r="O590">
        <v>60</v>
      </c>
      <c r="Q590" s="12">
        <v>44448</v>
      </c>
      <c r="R590" s="64">
        <v>33.200000000000003</v>
      </c>
      <c r="S590" s="64">
        <v>33.01</v>
      </c>
      <c r="T590" s="64">
        <v>27.96</v>
      </c>
      <c r="U590" s="64">
        <v>27.98</v>
      </c>
      <c r="W590" s="64"/>
      <c r="X590" s="64"/>
      <c r="AA590" t="s">
        <v>192</v>
      </c>
    </row>
    <row r="591" spans="1:27">
      <c r="A591" t="s">
        <v>193</v>
      </c>
      <c r="B591" t="s">
        <v>61</v>
      </c>
      <c r="C591" t="s">
        <v>1919</v>
      </c>
      <c r="D591" t="s">
        <v>154</v>
      </c>
      <c r="E591" t="s">
        <v>49</v>
      </c>
      <c r="F591" s="12">
        <v>44446</v>
      </c>
      <c r="G591" s="12">
        <v>44446</v>
      </c>
      <c r="H591" t="s">
        <v>2083</v>
      </c>
      <c r="I591" t="s">
        <v>1999</v>
      </c>
      <c r="J591" s="4" t="s">
        <v>154</v>
      </c>
      <c r="K591" t="s">
        <v>45</v>
      </c>
      <c r="L591" s="4">
        <v>10</v>
      </c>
      <c r="M591" s="5">
        <v>44447</v>
      </c>
      <c r="N591" s="37" t="s">
        <v>224</v>
      </c>
      <c r="O591">
        <v>60</v>
      </c>
      <c r="Q591" s="12">
        <v>44448</v>
      </c>
      <c r="R591" s="64">
        <v>33.61</v>
      </c>
      <c r="S591" s="64">
        <v>33.229999999999997</v>
      </c>
      <c r="T591" s="64">
        <v>27.52</v>
      </c>
      <c r="U591" s="64">
        <v>27.56</v>
      </c>
      <c r="W591" s="64"/>
      <c r="X591" s="64"/>
      <c r="AA591" t="s">
        <v>192</v>
      </c>
    </row>
    <row r="592" spans="1:27">
      <c r="A592" t="s">
        <v>87</v>
      </c>
      <c r="B592" t="s">
        <v>61</v>
      </c>
      <c r="C592" t="s">
        <v>1919</v>
      </c>
      <c r="D592" t="s">
        <v>154</v>
      </c>
      <c r="E592" t="s">
        <v>49</v>
      </c>
      <c r="F592" s="12">
        <v>44446</v>
      </c>
      <c r="G592" s="12">
        <v>44446</v>
      </c>
      <c r="H592" t="s">
        <v>2073</v>
      </c>
      <c r="I592" t="s">
        <v>1939</v>
      </c>
      <c r="J592" s="4" t="s">
        <v>154</v>
      </c>
      <c r="K592" t="s">
        <v>45</v>
      </c>
      <c r="L592" s="4">
        <v>10</v>
      </c>
      <c r="M592" s="5">
        <v>44447</v>
      </c>
      <c r="N592" s="37" t="s">
        <v>224</v>
      </c>
      <c r="O592">
        <v>60</v>
      </c>
      <c r="Q592" s="12">
        <v>44448</v>
      </c>
      <c r="R592" s="64">
        <v>31.81</v>
      </c>
      <c r="S592" s="64">
        <v>32.119999999999997</v>
      </c>
      <c r="T592" s="64">
        <v>28.89</v>
      </c>
      <c r="U592" s="64">
        <v>29.03</v>
      </c>
      <c r="W592" s="64"/>
      <c r="X592" s="64"/>
      <c r="AA592" t="s">
        <v>192</v>
      </c>
    </row>
    <row r="593" spans="1:27">
      <c r="A593" t="s">
        <v>87</v>
      </c>
      <c r="B593" t="s">
        <v>61</v>
      </c>
      <c r="C593" t="s">
        <v>1919</v>
      </c>
      <c r="D593" t="s">
        <v>154</v>
      </c>
      <c r="E593" t="s">
        <v>49</v>
      </c>
      <c r="F593" s="12">
        <v>44446</v>
      </c>
      <c r="G593" s="12">
        <v>44446</v>
      </c>
      <c r="H593" t="s">
        <v>2074</v>
      </c>
      <c r="I593" t="s">
        <v>1531</v>
      </c>
      <c r="J593" s="4" t="s">
        <v>154</v>
      </c>
      <c r="K593" t="s">
        <v>45</v>
      </c>
      <c r="L593" s="4">
        <v>10</v>
      </c>
      <c r="M593" s="5">
        <v>44447</v>
      </c>
      <c r="N593" s="37" t="s">
        <v>224</v>
      </c>
      <c r="O593">
        <v>60</v>
      </c>
      <c r="Q593" s="12">
        <v>44448</v>
      </c>
      <c r="R593" s="64">
        <v>31.85</v>
      </c>
      <c r="S593" s="64">
        <v>31.29</v>
      </c>
      <c r="T593" s="64">
        <v>28.87</v>
      </c>
      <c r="U593" s="64">
        <v>29.11</v>
      </c>
      <c r="W593" s="64"/>
      <c r="X593" s="64"/>
      <c r="AA593" t="s">
        <v>192</v>
      </c>
    </row>
    <row r="594" spans="1:27">
      <c r="A594" t="s">
        <v>87</v>
      </c>
      <c r="B594" t="s">
        <v>61</v>
      </c>
      <c r="C594" t="s">
        <v>1919</v>
      </c>
      <c r="D594" t="s">
        <v>154</v>
      </c>
      <c r="E594" t="s">
        <v>49</v>
      </c>
      <c r="F594" s="12">
        <v>44446</v>
      </c>
      <c r="G594" s="12">
        <v>44446</v>
      </c>
      <c r="H594" t="s">
        <v>2075</v>
      </c>
      <c r="I594" t="s">
        <v>66</v>
      </c>
      <c r="J594" s="4" t="s">
        <v>154</v>
      </c>
      <c r="K594" t="s">
        <v>45</v>
      </c>
      <c r="L594" s="4">
        <v>10</v>
      </c>
      <c r="M594" s="5">
        <v>44447</v>
      </c>
      <c r="N594" s="37" t="s">
        <v>224</v>
      </c>
      <c r="O594">
        <v>60</v>
      </c>
      <c r="Q594" s="12">
        <v>44448</v>
      </c>
      <c r="R594" s="64">
        <v>31.91</v>
      </c>
      <c r="S594" s="64">
        <v>31.99</v>
      </c>
      <c r="T594" s="64">
        <v>28.51</v>
      </c>
      <c r="U594" s="64">
        <v>28.5</v>
      </c>
      <c r="W594" s="64"/>
      <c r="X594" s="64"/>
      <c r="AA594" t="s">
        <v>192</v>
      </c>
    </row>
    <row r="595" spans="1:27">
      <c r="A595" t="s">
        <v>87</v>
      </c>
      <c r="B595" t="s">
        <v>61</v>
      </c>
      <c r="C595" t="s">
        <v>1919</v>
      </c>
      <c r="D595" t="s">
        <v>154</v>
      </c>
      <c r="E595" t="s">
        <v>49</v>
      </c>
      <c r="F595" s="12">
        <v>44446</v>
      </c>
      <c r="G595" s="12">
        <v>44446</v>
      </c>
      <c r="H595" t="s">
        <v>2083</v>
      </c>
      <c r="I595" t="s">
        <v>1999</v>
      </c>
      <c r="J595" s="4" t="s">
        <v>154</v>
      </c>
      <c r="K595" t="s">
        <v>45</v>
      </c>
      <c r="L595" s="4">
        <v>10</v>
      </c>
      <c r="M595" s="5">
        <v>44447</v>
      </c>
      <c r="N595" s="37" t="s">
        <v>224</v>
      </c>
      <c r="O595">
        <v>60</v>
      </c>
      <c r="Q595" s="12">
        <v>44448</v>
      </c>
      <c r="R595" s="64">
        <v>33.07</v>
      </c>
      <c r="S595" s="64">
        <v>32.92</v>
      </c>
      <c r="T595" s="64">
        <v>27.89</v>
      </c>
      <c r="U595" s="64">
        <v>27.9</v>
      </c>
      <c r="W595" s="64"/>
      <c r="X595" s="64"/>
      <c r="AA595" t="s">
        <v>192</v>
      </c>
    </row>
    <row r="596" spans="1:27">
      <c r="A596" t="s">
        <v>2085</v>
      </c>
      <c r="B596" t="s">
        <v>2086</v>
      </c>
      <c r="C596" t="s">
        <v>1919</v>
      </c>
      <c r="D596" t="s">
        <v>154</v>
      </c>
      <c r="E596" t="s">
        <v>49</v>
      </c>
      <c r="F596" s="12"/>
      <c r="G596" s="12"/>
      <c r="H596" t="s">
        <v>2073</v>
      </c>
      <c r="I596" t="s">
        <v>1939</v>
      </c>
      <c r="J596" s="4" t="s">
        <v>154</v>
      </c>
      <c r="K596" t="s">
        <v>45</v>
      </c>
      <c r="L596" s="4">
        <v>10</v>
      </c>
      <c r="M596" s="12"/>
      <c r="N596" s="37" t="s">
        <v>224</v>
      </c>
      <c r="O596">
        <v>60</v>
      </c>
      <c r="Q596" s="12">
        <v>44452</v>
      </c>
      <c r="R596" s="64">
        <v>31.25</v>
      </c>
      <c r="S596" s="64">
        <v>31.33</v>
      </c>
      <c r="T596" s="64">
        <v>31.32</v>
      </c>
      <c r="U596" s="64">
        <v>26.6</v>
      </c>
      <c r="V596" t="s">
        <v>2087</v>
      </c>
      <c r="W596" s="64"/>
      <c r="X596" s="64"/>
      <c r="AA596" t="s">
        <v>1637</v>
      </c>
    </row>
    <row r="597" spans="1:27">
      <c r="A597" t="s">
        <v>2085</v>
      </c>
      <c r="B597" t="s">
        <v>2086</v>
      </c>
      <c r="C597" t="s">
        <v>1919</v>
      </c>
      <c r="D597" t="s">
        <v>154</v>
      </c>
      <c r="E597" t="s">
        <v>49</v>
      </c>
      <c r="F597" s="12"/>
      <c r="G597" s="12"/>
      <c r="H597" t="s">
        <v>2074</v>
      </c>
      <c r="I597" t="s">
        <v>1531</v>
      </c>
      <c r="J597" s="4" t="s">
        <v>154</v>
      </c>
      <c r="K597" t="s">
        <v>45</v>
      </c>
      <c r="L597" s="4">
        <v>10</v>
      </c>
      <c r="M597" s="12"/>
      <c r="N597" s="37" t="s">
        <v>224</v>
      </c>
      <c r="O597">
        <v>60</v>
      </c>
      <c r="Q597" s="12">
        <v>44452</v>
      </c>
      <c r="R597" s="64">
        <v>31.44</v>
      </c>
      <c r="S597" s="64">
        <v>31.53</v>
      </c>
      <c r="T597" s="64" t="s">
        <v>47</v>
      </c>
      <c r="U597" s="64">
        <v>26.77</v>
      </c>
      <c r="V597" t="s">
        <v>2087</v>
      </c>
      <c r="W597" s="64"/>
      <c r="X597" s="64"/>
      <c r="AA597" t="s">
        <v>1637</v>
      </c>
    </row>
    <row r="598" spans="1:27">
      <c r="A598" t="s">
        <v>2085</v>
      </c>
      <c r="B598" t="s">
        <v>2086</v>
      </c>
      <c r="C598" t="s">
        <v>1919</v>
      </c>
      <c r="D598" t="s">
        <v>154</v>
      </c>
      <c r="E598" t="s">
        <v>49</v>
      </c>
      <c r="H598" t="s">
        <v>2075</v>
      </c>
      <c r="I598" t="s">
        <v>66</v>
      </c>
      <c r="J598" s="4" t="s">
        <v>154</v>
      </c>
      <c r="K598" t="s">
        <v>45</v>
      </c>
      <c r="L598" s="4">
        <v>10</v>
      </c>
      <c r="N598" s="37" t="s">
        <v>224</v>
      </c>
      <c r="O598">
        <v>60</v>
      </c>
      <c r="Q598" s="12">
        <v>44452</v>
      </c>
      <c r="R598" s="64">
        <v>31.1</v>
      </c>
      <c r="S598" s="64">
        <v>31.34</v>
      </c>
      <c r="T598" s="64">
        <v>26.87</v>
      </c>
      <c r="U598" s="64">
        <v>26.72</v>
      </c>
      <c r="V598" t="s">
        <v>2087</v>
      </c>
      <c r="W598" s="64"/>
      <c r="X598" s="64"/>
      <c r="AA598" t="s">
        <v>1637</v>
      </c>
    </row>
    <row r="599" spans="1:27">
      <c r="A599" t="s">
        <v>2085</v>
      </c>
      <c r="B599" t="s">
        <v>2086</v>
      </c>
      <c r="C599" t="s">
        <v>1919</v>
      </c>
      <c r="D599" t="s">
        <v>154</v>
      </c>
      <c r="E599" t="s">
        <v>49</v>
      </c>
      <c r="H599" t="s">
        <v>2083</v>
      </c>
      <c r="I599" t="s">
        <v>1999</v>
      </c>
      <c r="J599" s="4" t="s">
        <v>154</v>
      </c>
      <c r="K599" t="s">
        <v>45</v>
      </c>
      <c r="L599" s="4">
        <v>10</v>
      </c>
      <c r="N599" s="37" t="s">
        <v>224</v>
      </c>
      <c r="O599">
        <v>60</v>
      </c>
      <c r="Q599" s="12">
        <v>44452</v>
      </c>
      <c r="R599" s="64">
        <v>34.64</v>
      </c>
      <c r="S599" s="64">
        <v>34.43</v>
      </c>
      <c r="T599" s="64">
        <v>28.12</v>
      </c>
      <c r="U599" s="64">
        <v>28.08</v>
      </c>
      <c r="V599" t="s">
        <v>2087</v>
      </c>
      <c r="W599" s="64"/>
      <c r="X599" s="64"/>
      <c r="AA599" t="s">
        <v>1637</v>
      </c>
    </row>
    <row r="600" spans="1:27">
      <c r="A600" t="s">
        <v>1056</v>
      </c>
      <c r="B600" t="s">
        <v>1912</v>
      </c>
      <c r="C600" t="s">
        <v>1913</v>
      </c>
      <c r="E600" t="s">
        <v>42</v>
      </c>
      <c r="F600" s="12">
        <v>44453</v>
      </c>
      <c r="G600" s="12">
        <v>44453</v>
      </c>
      <c r="H600" t="s">
        <v>2073</v>
      </c>
      <c r="I600" t="s">
        <v>1939</v>
      </c>
      <c r="J600" s="4" t="s">
        <v>154</v>
      </c>
      <c r="K600" t="s">
        <v>45</v>
      </c>
      <c r="L600" s="4">
        <v>10</v>
      </c>
      <c r="M600" s="12">
        <v>44453</v>
      </c>
      <c r="N600" s="37" t="s">
        <v>224</v>
      </c>
      <c r="O600">
        <v>60</v>
      </c>
      <c r="Q600" s="12">
        <v>44454</v>
      </c>
      <c r="R600" s="64">
        <v>30.67</v>
      </c>
      <c r="S600" s="64">
        <v>30.57</v>
      </c>
      <c r="T600" s="64">
        <v>26.99</v>
      </c>
      <c r="U600" s="64">
        <v>27.02</v>
      </c>
      <c r="W600" s="64"/>
      <c r="X600" s="64"/>
      <c r="AA600" t="s">
        <v>1111</v>
      </c>
    </row>
    <row r="601" spans="1:27">
      <c r="A601" t="s">
        <v>1056</v>
      </c>
      <c r="B601" t="s">
        <v>1912</v>
      </c>
      <c r="C601" t="s">
        <v>1913</v>
      </c>
      <c r="E601" t="s">
        <v>42</v>
      </c>
      <c r="F601" s="12">
        <v>44453</v>
      </c>
      <c r="G601" s="12">
        <v>44453</v>
      </c>
      <c r="H601" t="s">
        <v>2075</v>
      </c>
      <c r="I601" t="s">
        <v>66</v>
      </c>
      <c r="J601" s="4" t="s">
        <v>154</v>
      </c>
      <c r="K601" t="s">
        <v>45</v>
      </c>
      <c r="L601" s="4">
        <v>10</v>
      </c>
      <c r="M601" s="12">
        <v>44453</v>
      </c>
      <c r="N601" s="37" t="s">
        <v>224</v>
      </c>
      <c r="O601">
        <v>60</v>
      </c>
      <c r="Q601" s="12">
        <v>44454</v>
      </c>
      <c r="R601" s="64">
        <v>30.43</v>
      </c>
      <c r="S601" s="64">
        <v>30.93</v>
      </c>
      <c r="T601" s="64">
        <v>26.81</v>
      </c>
      <c r="U601" s="64">
        <v>26.9</v>
      </c>
      <c r="W601" s="64"/>
      <c r="X601" s="64"/>
      <c r="AA601" t="s">
        <v>1111</v>
      </c>
    </row>
    <row r="602" spans="1:27">
      <c r="A602" t="s">
        <v>1056</v>
      </c>
      <c r="B602" t="s">
        <v>1912</v>
      </c>
      <c r="C602" t="s">
        <v>1913</v>
      </c>
      <c r="E602" t="s">
        <v>42</v>
      </c>
      <c r="F602" s="12">
        <v>44453</v>
      </c>
      <c r="G602" s="12">
        <v>44453</v>
      </c>
      <c r="H602" t="s">
        <v>2083</v>
      </c>
      <c r="I602" t="s">
        <v>1999</v>
      </c>
      <c r="J602" s="4" t="s">
        <v>154</v>
      </c>
      <c r="K602" t="s">
        <v>45</v>
      </c>
      <c r="L602" s="4">
        <v>10</v>
      </c>
      <c r="M602" s="12">
        <v>44453</v>
      </c>
      <c r="N602" s="37" t="s">
        <v>224</v>
      </c>
      <c r="O602">
        <v>60</v>
      </c>
      <c r="Q602" s="12">
        <v>44454</v>
      </c>
      <c r="R602" s="64">
        <v>34.28</v>
      </c>
      <c r="S602" s="64">
        <v>35.03</v>
      </c>
      <c r="T602" s="64">
        <v>28.25</v>
      </c>
      <c r="U602" s="64">
        <v>27.93</v>
      </c>
      <c r="W602" s="64"/>
      <c r="X602" s="64"/>
      <c r="AA602" t="s">
        <v>1111</v>
      </c>
    </row>
    <row r="603" spans="1:27">
      <c r="A603" t="s">
        <v>1047</v>
      </c>
      <c r="B603" t="s">
        <v>1912</v>
      </c>
      <c r="C603" t="s">
        <v>1913</v>
      </c>
      <c r="E603" t="s">
        <v>42</v>
      </c>
      <c r="F603" s="12">
        <v>44453</v>
      </c>
      <c r="G603" s="12">
        <v>44453</v>
      </c>
      <c r="H603" t="s">
        <v>2073</v>
      </c>
      <c r="I603" t="s">
        <v>1939</v>
      </c>
      <c r="J603" s="4" t="s">
        <v>154</v>
      </c>
      <c r="K603" t="s">
        <v>45</v>
      </c>
      <c r="L603" s="4">
        <v>10</v>
      </c>
      <c r="M603" s="12">
        <v>44453</v>
      </c>
      <c r="N603" s="37" t="s">
        <v>224</v>
      </c>
      <c r="O603">
        <v>60</v>
      </c>
      <c r="Q603" s="12">
        <v>44454</v>
      </c>
      <c r="R603" s="64">
        <v>32.11</v>
      </c>
      <c r="S603" s="64">
        <v>32.9</v>
      </c>
      <c r="T603" s="64">
        <v>27.61</v>
      </c>
      <c r="U603" s="64">
        <v>27.69</v>
      </c>
      <c r="W603" s="64"/>
      <c r="X603" s="64"/>
      <c r="AA603" t="s">
        <v>1111</v>
      </c>
    </row>
    <row r="604" spans="1:27">
      <c r="A604" t="s">
        <v>1047</v>
      </c>
      <c r="B604" t="s">
        <v>1912</v>
      </c>
      <c r="C604" t="s">
        <v>1913</v>
      </c>
      <c r="E604" t="s">
        <v>42</v>
      </c>
      <c r="F604" s="12">
        <v>44453</v>
      </c>
      <c r="G604" s="12">
        <v>44453</v>
      </c>
      <c r="H604" t="s">
        <v>2075</v>
      </c>
      <c r="I604" t="s">
        <v>66</v>
      </c>
      <c r="J604" s="4" t="s">
        <v>154</v>
      </c>
      <c r="K604" t="s">
        <v>45</v>
      </c>
      <c r="L604" s="4">
        <v>10</v>
      </c>
      <c r="M604" s="12">
        <v>44453</v>
      </c>
      <c r="N604" s="37" t="s">
        <v>224</v>
      </c>
      <c r="O604">
        <v>60</v>
      </c>
      <c r="Q604" s="12">
        <v>44454</v>
      </c>
      <c r="R604" s="64">
        <v>32.03</v>
      </c>
      <c r="S604" s="64">
        <v>32.159999999999997</v>
      </c>
      <c r="T604" s="64">
        <v>27.78</v>
      </c>
      <c r="U604" s="64">
        <v>27.99</v>
      </c>
      <c r="W604" s="64"/>
      <c r="X604" s="64"/>
      <c r="AA604" t="s">
        <v>1111</v>
      </c>
    </row>
    <row r="605" spans="1:27">
      <c r="A605" t="s">
        <v>1047</v>
      </c>
      <c r="B605" t="s">
        <v>1912</v>
      </c>
      <c r="C605" t="s">
        <v>1913</v>
      </c>
      <c r="E605" t="s">
        <v>42</v>
      </c>
      <c r="F605" s="12">
        <v>44453</v>
      </c>
      <c r="G605" s="12">
        <v>44453</v>
      </c>
      <c r="H605" t="s">
        <v>2083</v>
      </c>
      <c r="I605" t="s">
        <v>1999</v>
      </c>
      <c r="J605" s="4" t="s">
        <v>154</v>
      </c>
      <c r="K605" t="s">
        <v>45</v>
      </c>
      <c r="L605" s="4">
        <v>10</v>
      </c>
      <c r="M605" s="12">
        <v>44453</v>
      </c>
      <c r="N605" s="37" t="s">
        <v>224</v>
      </c>
      <c r="O605">
        <v>60</v>
      </c>
      <c r="Q605" s="12">
        <v>44454</v>
      </c>
      <c r="R605" s="64">
        <v>36</v>
      </c>
      <c r="S605" s="64">
        <v>36.159999999999997</v>
      </c>
      <c r="T605" s="64">
        <v>27.92</v>
      </c>
      <c r="U605" s="64">
        <v>27.78</v>
      </c>
      <c r="W605" s="64"/>
      <c r="X605" s="64"/>
      <c r="AA605" t="s">
        <v>1111</v>
      </c>
    </row>
    <row r="606" spans="1:27" ht="15.75" customHeight="1">
      <c r="A606" t="s">
        <v>1052</v>
      </c>
      <c r="B606" t="s">
        <v>1912</v>
      </c>
      <c r="C606" t="s">
        <v>1913</v>
      </c>
      <c r="E606" t="s">
        <v>42</v>
      </c>
      <c r="F606" s="12">
        <v>44453</v>
      </c>
      <c r="G606" s="12">
        <v>44453</v>
      </c>
      <c r="H606" t="s">
        <v>2073</v>
      </c>
      <c r="I606" t="s">
        <v>1939</v>
      </c>
      <c r="J606" s="4" t="s">
        <v>154</v>
      </c>
      <c r="K606" t="s">
        <v>45</v>
      </c>
      <c r="L606" s="4">
        <v>10</v>
      </c>
      <c r="M606" s="12">
        <v>44453</v>
      </c>
      <c r="N606" s="37" t="s">
        <v>224</v>
      </c>
      <c r="O606">
        <v>60</v>
      </c>
      <c r="Q606" s="12">
        <v>44454</v>
      </c>
      <c r="R606" s="64">
        <v>33.729999999999997</v>
      </c>
      <c r="S606" s="64">
        <v>33.44</v>
      </c>
      <c r="T606" s="64">
        <v>27.75</v>
      </c>
      <c r="U606" s="64">
        <v>27.67</v>
      </c>
      <c r="W606" s="64"/>
      <c r="X606" s="64"/>
      <c r="AA606" t="s">
        <v>1111</v>
      </c>
    </row>
    <row r="607" spans="1:27">
      <c r="A607" t="s">
        <v>1052</v>
      </c>
      <c r="B607" t="s">
        <v>1912</v>
      </c>
      <c r="C607" t="s">
        <v>1913</v>
      </c>
      <c r="E607" t="s">
        <v>42</v>
      </c>
      <c r="F607" s="12">
        <v>44453</v>
      </c>
      <c r="G607" s="12">
        <v>44453</v>
      </c>
      <c r="H607" t="s">
        <v>2075</v>
      </c>
      <c r="I607" t="s">
        <v>66</v>
      </c>
      <c r="J607" s="4" t="s">
        <v>154</v>
      </c>
      <c r="K607" t="s">
        <v>45</v>
      </c>
      <c r="L607" s="4">
        <v>10</v>
      </c>
      <c r="M607" s="12">
        <v>44453</v>
      </c>
      <c r="N607" s="37" t="s">
        <v>224</v>
      </c>
      <c r="O607">
        <v>60</v>
      </c>
      <c r="Q607" s="12">
        <v>44454</v>
      </c>
      <c r="R607" s="64">
        <v>33.909999999999997</v>
      </c>
      <c r="S607" s="64">
        <v>33.31</v>
      </c>
      <c r="T607" s="64">
        <v>27.75</v>
      </c>
      <c r="U607" s="64">
        <v>27.75</v>
      </c>
      <c r="W607" s="64"/>
      <c r="X607" s="64"/>
      <c r="AA607" t="s">
        <v>1111</v>
      </c>
    </row>
    <row r="608" spans="1:27">
      <c r="A608" t="s">
        <v>1052</v>
      </c>
      <c r="B608" t="s">
        <v>1912</v>
      </c>
      <c r="C608" t="s">
        <v>1913</v>
      </c>
      <c r="E608" t="s">
        <v>42</v>
      </c>
      <c r="F608" s="12">
        <v>44453</v>
      </c>
      <c r="G608" s="12">
        <v>44453</v>
      </c>
      <c r="H608" t="s">
        <v>2083</v>
      </c>
      <c r="I608" t="s">
        <v>1999</v>
      </c>
      <c r="J608" s="4" t="s">
        <v>154</v>
      </c>
      <c r="K608" t="s">
        <v>45</v>
      </c>
      <c r="L608" s="4">
        <v>10</v>
      </c>
      <c r="M608" s="12">
        <v>44453</v>
      </c>
      <c r="N608" s="37" t="s">
        <v>224</v>
      </c>
      <c r="O608">
        <v>60</v>
      </c>
      <c r="Q608" s="12">
        <v>44454</v>
      </c>
      <c r="R608" s="64" t="s">
        <v>47</v>
      </c>
      <c r="S608" s="64" t="s">
        <v>47</v>
      </c>
      <c r="T608" s="64">
        <v>29.88</v>
      </c>
      <c r="U608" s="64">
        <v>29.89</v>
      </c>
      <c r="W608" s="64"/>
      <c r="X608" s="64"/>
      <c r="AA608" t="s">
        <v>1111</v>
      </c>
    </row>
    <row r="609" spans="1:27">
      <c r="A609" t="s">
        <v>1058</v>
      </c>
      <c r="B609" s="36" t="s">
        <v>59</v>
      </c>
      <c r="C609" t="s">
        <v>1919</v>
      </c>
      <c r="D609" s="64"/>
      <c r="E609" t="s">
        <v>42</v>
      </c>
      <c r="F609" s="12">
        <v>44453</v>
      </c>
      <c r="G609" s="12">
        <v>44453</v>
      </c>
      <c r="H609" t="s">
        <v>2073</v>
      </c>
      <c r="I609" t="s">
        <v>1939</v>
      </c>
      <c r="J609" s="4" t="s">
        <v>154</v>
      </c>
      <c r="K609" t="s">
        <v>45</v>
      </c>
      <c r="L609" s="4">
        <v>10</v>
      </c>
      <c r="M609" s="12">
        <v>44453</v>
      </c>
      <c r="N609" s="37" t="s">
        <v>224</v>
      </c>
      <c r="O609">
        <v>60</v>
      </c>
      <c r="Q609" s="12">
        <v>44454</v>
      </c>
      <c r="R609" s="64">
        <v>29.97</v>
      </c>
      <c r="S609" s="64">
        <v>29.97</v>
      </c>
      <c r="T609" s="64">
        <v>26.26</v>
      </c>
      <c r="U609" s="64">
        <v>26.37</v>
      </c>
      <c r="W609" s="64"/>
      <c r="X609" s="64"/>
      <c r="AA609" t="s">
        <v>198</v>
      </c>
    </row>
    <row r="610" spans="1:27">
      <c r="A610" t="s">
        <v>1058</v>
      </c>
      <c r="B610" s="36" t="s">
        <v>59</v>
      </c>
      <c r="C610" t="s">
        <v>1919</v>
      </c>
      <c r="D610" s="64"/>
      <c r="E610" t="s">
        <v>42</v>
      </c>
      <c r="F610" s="12">
        <v>44453</v>
      </c>
      <c r="G610" s="12">
        <v>44453</v>
      </c>
      <c r="H610" t="s">
        <v>2075</v>
      </c>
      <c r="I610" t="s">
        <v>66</v>
      </c>
      <c r="J610" s="4" t="s">
        <v>154</v>
      </c>
      <c r="K610" t="s">
        <v>45</v>
      </c>
      <c r="L610" s="4">
        <v>10</v>
      </c>
      <c r="M610" s="12">
        <v>44453</v>
      </c>
      <c r="N610" s="37" t="s">
        <v>224</v>
      </c>
      <c r="O610">
        <v>60</v>
      </c>
      <c r="Q610" s="12">
        <v>44454</v>
      </c>
      <c r="R610" s="64">
        <v>30.34</v>
      </c>
      <c r="S610" s="64">
        <v>30.23</v>
      </c>
      <c r="T610" s="64">
        <v>26.77</v>
      </c>
      <c r="U610" s="64">
        <v>26.58</v>
      </c>
      <c r="W610" s="64"/>
      <c r="X610" s="64"/>
      <c r="AA610" t="s">
        <v>198</v>
      </c>
    </row>
    <row r="611" spans="1:27">
      <c r="A611" t="s">
        <v>1058</v>
      </c>
      <c r="B611" s="36" t="s">
        <v>59</v>
      </c>
      <c r="C611" t="s">
        <v>1919</v>
      </c>
      <c r="D611" s="64"/>
      <c r="E611" t="s">
        <v>42</v>
      </c>
      <c r="F611" s="12">
        <v>44453</v>
      </c>
      <c r="G611" s="12">
        <v>44453</v>
      </c>
      <c r="H611" t="s">
        <v>2083</v>
      </c>
      <c r="I611" t="s">
        <v>1999</v>
      </c>
      <c r="J611" s="4" t="s">
        <v>154</v>
      </c>
      <c r="K611" t="s">
        <v>45</v>
      </c>
      <c r="L611" s="4">
        <v>10</v>
      </c>
      <c r="M611" s="12">
        <v>44453</v>
      </c>
      <c r="N611" s="37" t="s">
        <v>224</v>
      </c>
      <c r="O611">
        <v>60</v>
      </c>
      <c r="Q611" s="12">
        <v>44454</v>
      </c>
      <c r="R611" s="64">
        <v>35.11</v>
      </c>
      <c r="S611" s="64">
        <v>35.96</v>
      </c>
      <c r="T611" s="64">
        <v>29.04</v>
      </c>
      <c r="U611" s="64">
        <v>28.91</v>
      </c>
      <c r="W611" s="64"/>
      <c r="X611" s="64"/>
      <c r="Y611" s="64"/>
      <c r="AA611" t="s">
        <v>198</v>
      </c>
    </row>
    <row r="612" spans="1:27">
      <c r="A612" s="36" t="s">
        <v>58</v>
      </c>
      <c r="B612" s="36" t="s">
        <v>59</v>
      </c>
      <c r="C612" t="s">
        <v>1919</v>
      </c>
      <c r="E612" t="s">
        <v>42</v>
      </c>
      <c r="F612" s="12">
        <v>44453</v>
      </c>
      <c r="G612" s="12">
        <v>44453</v>
      </c>
      <c r="H612" t="s">
        <v>2073</v>
      </c>
      <c r="I612" t="s">
        <v>1939</v>
      </c>
      <c r="J612" s="4" t="s">
        <v>154</v>
      </c>
      <c r="K612" t="s">
        <v>45</v>
      </c>
      <c r="L612" s="4">
        <v>10</v>
      </c>
      <c r="M612" s="12">
        <v>44453</v>
      </c>
      <c r="N612" s="37" t="s">
        <v>224</v>
      </c>
      <c r="O612">
        <v>60</v>
      </c>
      <c r="Q612" s="12">
        <v>44454</v>
      </c>
      <c r="R612" s="64" t="s">
        <v>47</v>
      </c>
      <c r="S612" s="64" t="s">
        <v>47</v>
      </c>
      <c r="T612" s="64">
        <v>29.26</v>
      </c>
      <c r="U612" s="64">
        <v>29.34</v>
      </c>
      <c r="W612" s="64"/>
      <c r="X612" s="64"/>
      <c r="Y612" s="64"/>
      <c r="AA612" t="s">
        <v>198</v>
      </c>
    </row>
    <row r="613" spans="1:27">
      <c r="A613" s="36" t="s">
        <v>58</v>
      </c>
      <c r="B613" s="36" t="s">
        <v>59</v>
      </c>
      <c r="C613" t="s">
        <v>1919</v>
      </c>
      <c r="E613" t="s">
        <v>42</v>
      </c>
      <c r="F613" s="12">
        <v>44453</v>
      </c>
      <c r="G613" s="12">
        <v>44453</v>
      </c>
      <c r="H613" t="s">
        <v>2075</v>
      </c>
      <c r="I613" t="s">
        <v>66</v>
      </c>
      <c r="J613" s="4" t="s">
        <v>154</v>
      </c>
      <c r="K613" t="s">
        <v>45</v>
      </c>
      <c r="L613" s="4">
        <v>10</v>
      </c>
      <c r="M613" s="12">
        <v>44453</v>
      </c>
      <c r="N613" s="37" t="s">
        <v>224</v>
      </c>
      <c r="O613">
        <v>60</v>
      </c>
      <c r="Q613" s="12">
        <v>44454</v>
      </c>
      <c r="R613" s="64" t="s">
        <v>47</v>
      </c>
      <c r="S613" s="64" t="s">
        <v>47</v>
      </c>
      <c r="T613" s="64">
        <v>29.7</v>
      </c>
      <c r="U613" s="64">
        <v>29.75</v>
      </c>
      <c r="W613" s="64"/>
      <c r="X613" s="64"/>
      <c r="Y613" s="64"/>
      <c r="AA613" t="s">
        <v>198</v>
      </c>
    </row>
    <row r="614" spans="1:27">
      <c r="A614" s="36" t="s">
        <v>58</v>
      </c>
      <c r="B614" s="36" t="s">
        <v>59</v>
      </c>
      <c r="C614" t="s">
        <v>1919</v>
      </c>
      <c r="E614" t="s">
        <v>42</v>
      </c>
      <c r="F614" s="12">
        <v>44453</v>
      </c>
      <c r="G614" s="12">
        <v>44453</v>
      </c>
      <c r="H614" t="s">
        <v>2083</v>
      </c>
      <c r="I614" t="s">
        <v>1999</v>
      </c>
      <c r="J614" s="4" t="s">
        <v>154</v>
      </c>
      <c r="K614" t="s">
        <v>45</v>
      </c>
      <c r="L614" s="4">
        <v>10</v>
      </c>
      <c r="M614" s="12">
        <v>44453</v>
      </c>
      <c r="N614" s="37" t="s">
        <v>224</v>
      </c>
      <c r="O614">
        <v>60</v>
      </c>
      <c r="Q614" s="12">
        <v>44454</v>
      </c>
      <c r="R614" s="64" t="s">
        <v>47</v>
      </c>
      <c r="S614" s="64" t="s">
        <v>47</v>
      </c>
      <c r="T614" s="64">
        <v>27</v>
      </c>
      <c r="U614" s="64">
        <v>27.15</v>
      </c>
      <c r="W614" s="64"/>
      <c r="X614" s="64"/>
      <c r="Y614" s="64"/>
      <c r="AA614" t="s">
        <v>198</v>
      </c>
    </row>
    <row r="615" spans="1:27">
      <c r="A615" t="s">
        <v>1064</v>
      </c>
      <c r="B615" s="36" t="s">
        <v>59</v>
      </c>
      <c r="C615" t="s">
        <v>1919</v>
      </c>
      <c r="D615" s="64"/>
      <c r="E615" t="s">
        <v>42</v>
      </c>
      <c r="F615" s="12">
        <v>44453</v>
      </c>
      <c r="G615" s="12">
        <v>44453</v>
      </c>
      <c r="H615" t="s">
        <v>2073</v>
      </c>
      <c r="I615" t="s">
        <v>1939</v>
      </c>
      <c r="J615" s="4" t="s">
        <v>154</v>
      </c>
      <c r="K615" t="s">
        <v>45</v>
      </c>
      <c r="L615" s="4">
        <v>10</v>
      </c>
      <c r="M615" s="12">
        <v>44453</v>
      </c>
      <c r="N615" s="37" t="s">
        <v>224</v>
      </c>
      <c r="O615">
        <v>60</v>
      </c>
      <c r="Q615" s="12">
        <v>44454</v>
      </c>
      <c r="R615" s="64" t="s">
        <v>47</v>
      </c>
      <c r="S615" s="64">
        <v>38.409999999999997</v>
      </c>
      <c r="T615" s="64">
        <v>26.68</v>
      </c>
      <c r="U615" s="64">
        <v>26.7</v>
      </c>
      <c r="W615" s="64"/>
      <c r="X615" s="64"/>
      <c r="Y615" s="64"/>
      <c r="AA615" t="s">
        <v>198</v>
      </c>
    </row>
    <row r="616" spans="1:27">
      <c r="A616" t="s">
        <v>1064</v>
      </c>
      <c r="B616" s="36" t="s">
        <v>59</v>
      </c>
      <c r="C616" t="s">
        <v>1919</v>
      </c>
      <c r="D616" s="64"/>
      <c r="E616" t="s">
        <v>42</v>
      </c>
      <c r="F616" s="12">
        <v>44453</v>
      </c>
      <c r="G616" s="12">
        <v>44453</v>
      </c>
      <c r="H616" t="s">
        <v>2075</v>
      </c>
      <c r="I616" t="s">
        <v>66</v>
      </c>
      <c r="J616" s="4" t="s">
        <v>154</v>
      </c>
      <c r="K616" t="s">
        <v>45</v>
      </c>
      <c r="L616" s="4">
        <v>10</v>
      </c>
      <c r="M616" s="12">
        <v>44453</v>
      </c>
      <c r="N616" s="37" t="s">
        <v>224</v>
      </c>
      <c r="O616">
        <v>60</v>
      </c>
      <c r="Q616" s="12">
        <v>44454</v>
      </c>
      <c r="R616" s="64" t="s">
        <v>47</v>
      </c>
      <c r="S616" s="64" t="s">
        <v>47</v>
      </c>
      <c r="T616" s="64">
        <v>27.21</v>
      </c>
      <c r="U616" s="64">
        <v>26.97</v>
      </c>
      <c r="W616" s="64"/>
      <c r="X616" s="64"/>
      <c r="Y616" s="64"/>
      <c r="AA616" t="s">
        <v>198</v>
      </c>
    </row>
    <row r="617" spans="1:27">
      <c r="A617" t="s">
        <v>1064</v>
      </c>
      <c r="B617" s="36" t="s">
        <v>59</v>
      </c>
      <c r="C617" t="s">
        <v>1919</v>
      </c>
      <c r="D617" s="64"/>
      <c r="E617" t="s">
        <v>42</v>
      </c>
      <c r="F617" s="12">
        <v>44453</v>
      </c>
      <c r="G617" s="12">
        <v>44453</v>
      </c>
      <c r="H617" t="s">
        <v>2083</v>
      </c>
      <c r="I617" t="s">
        <v>1999</v>
      </c>
      <c r="J617" s="4" t="s">
        <v>154</v>
      </c>
      <c r="K617" t="s">
        <v>45</v>
      </c>
      <c r="L617" s="4">
        <v>10</v>
      </c>
      <c r="M617" s="12">
        <v>44453</v>
      </c>
      <c r="N617" s="37" t="s">
        <v>224</v>
      </c>
      <c r="O617">
        <v>60</v>
      </c>
      <c r="Q617" s="12">
        <v>44454</v>
      </c>
      <c r="R617" s="64" t="s">
        <v>47</v>
      </c>
      <c r="S617" s="64" t="s">
        <v>47</v>
      </c>
      <c r="T617" s="64">
        <v>28.11</v>
      </c>
      <c r="U617" s="64">
        <v>28.3</v>
      </c>
      <c r="W617" s="64"/>
      <c r="X617" s="64"/>
      <c r="Y617" s="64"/>
      <c r="AA617" t="s">
        <v>198</v>
      </c>
    </row>
    <row r="618" spans="1:27">
      <c r="A618" t="s">
        <v>1050</v>
      </c>
      <c r="B618" s="36" t="s">
        <v>59</v>
      </c>
      <c r="C618" t="s">
        <v>1919</v>
      </c>
      <c r="E618" t="s">
        <v>42</v>
      </c>
      <c r="F618" s="12">
        <v>44453</v>
      </c>
      <c r="G618" s="12">
        <v>44453</v>
      </c>
      <c r="H618" t="s">
        <v>2073</v>
      </c>
      <c r="I618" t="s">
        <v>1939</v>
      </c>
      <c r="J618" s="4" t="s">
        <v>154</v>
      </c>
      <c r="K618" t="s">
        <v>45</v>
      </c>
      <c r="L618" s="4">
        <v>10</v>
      </c>
      <c r="M618" s="12">
        <v>44453</v>
      </c>
      <c r="N618" s="37" t="s">
        <v>224</v>
      </c>
      <c r="O618">
        <v>60</v>
      </c>
      <c r="Q618" s="12">
        <v>44454</v>
      </c>
      <c r="R618" s="64">
        <v>32.200000000000003</v>
      </c>
      <c r="S618" s="64">
        <v>32.11</v>
      </c>
      <c r="T618" s="64">
        <v>26.12</v>
      </c>
      <c r="U618" s="64">
        <v>26.12</v>
      </c>
      <c r="W618" s="64"/>
      <c r="X618" s="64"/>
      <c r="Y618" s="64"/>
      <c r="AA618" t="s">
        <v>198</v>
      </c>
    </row>
    <row r="619" spans="1:27">
      <c r="A619" t="s">
        <v>1050</v>
      </c>
      <c r="B619" s="36" t="s">
        <v>59</v>
      </c>
      <c r="C619" t="s">
        <v>1919</v>
      </c>
      <c r="E619" t="s">
        <v>42</v>
      </c>
      <c r="F619" s="12">
        <v>44453</v>
      </c>
      <c r="G619" s="12">
        <v>44453</v>
      </c>
      <c r="H619" t="s">
        <v>2075</v>
      </c>
      <c r="I619" t="s">
        <v>66</v>
      </c>
      <c r="J619" s="4" t="s">
        <v>154</v>
      </c>
      <c r="K619" t="s">
        <v>45</v>
      </c>
      <c r="L619" s="4">
        <v>10</v>
      </c>
      <c r="M619" s="12">
        <v>44453</v>
      </c>
      <c r="N619" s="37" t="s">
        <v>224</v>
      </c>
      <c r="O619">
        <v>60</v>
      </c>
      <c r="Q619" s="12">
        <v>44454</v>
      </c>
      <c r="R619" s="64">
        <v>32.01</v>
      </c>
      <c r="S619" s="64">
        <v>32.11</v>
      </c>
      <c r="T619" s="64">
        <v>26.77</v>
      </c>
      <c r="U619" s="64">
        <v>26.53</v>
      </c>
      <c r="W619" s="64"/>
      <c r="X619" s="64"/>
      <c r="AA619" t="s">
        <v>198</v>
      </c>
    </row>
    <row r="620" spans="1:27">
      <c r="A620" t="s">
        <v>1050</v>
      </c>
      <c r="B620" s="36" t="s">
        <v>59</v>
      </c>
      <c r="C620" t="s">
        <v>1919</v>
      </c>
      <c r="E620" t="s">
        <v>42</v>
      </c>
      <c r="F620" s="12">
        <v>44453</v>
      </c>
      <c r="G620" s="12">
        <v>44453</v>
      </c>
      <c r="H620" t="s">
        <v>2083</v>
      </c>
      <c r="I620" t="s">
        <v>1999</v>
      </c>
      <c r="J620" s="4" t="s">
        <v>154</v>
      </c>
      <c r="K620" t="s">
        <v>45</v>
      </c>
      <c r="L620" s="4">
        <v>10</v>
      </c>
      <c r="M620" s="12">
        <v>44453</v>
      </c>
      <c r="N620" s="37" t="s">
        <v>224</v>
      </c>
      <c r="O620">
        <v>60</v>
      </c>
      <c r="Q620" s="12">
        <v>44454</v>
      </c>
      <c r="R620" s="64">
        <v>42.27</v>
      </c>
      <c r="S620" s="64">
        <v>36.25</v>
      </c>
      <c r="T620" s="64">
        <v>28.2</v>
      </c>
      <c r="U620" s="64">
        <v>28.16</v>
      </c>
      <c r="W620" s="64"/>
      <c r="X620" s="64"/>
      <c r="AA620" t="s">
        <v>198</v>
      </c>
    </row>
    <row r="621" spans="1:27">
      <c r="A621" t="s">
        <v>207</v>
      </c>
      <c r="B621" t="s">
        <v>2086</v>
      </c>
      <c r="C621" t="s">
        <v>1919</v>
      </c>
      <c r="D621" t="s">
        <v>154</v>
      </c>
      <c r="E621" t="s">
        <v>49</v>
      </c>
      <c r="F621" s="12">
        <v>44453</v>
      </c>
      <c r="H621" t="s">
        <v>2073</v>
      </c>
      <c r="I621" t="s">
        <v>1939</v>
      </c>
      <c r="J621" s="4" t="s">
        <v>154</v>
      </c>
      <c r="K621" t="s">
        <v>45</v>
      </c>
      <c r="L621" s="4">
        <v>10</v>
      </c>
      <c r="N621" s="37" t="s">
        <v>224</v>
      </c>
      <c r="O621">
        <v>60</v>
      </c>
      <c r="Q621" s="12">
        <v>44455</v>
      </c>
      <c r="R621" s="64">
        <v>29.654713080000001</v>
      </c>
      <c r="S621" s="64">
        <v>29.93558925</v>
      </c>
      <c r="T621" s="64">
        <v>27.765513850000001</v>
      </c>
      <c r="U621" s="64">
        <v>27.643736319999999</v>
      </c>
      <c r="W621" s="64"/>
      <c r="X621" s="64"/>
      <c r="AA621" t="s">
        <v>197</v>
      </c>
    </row>
    <row r="622" spans="1:27">
      <c r="A622" t="s">
        <v>207</v>
      </c>
      <c r="B622" t="s">
        <v>2086</v>
      </c>
      <c r="C622" t="s">
        <v>1919</v>
      </c>
      <c r="D622" t="s">
        <v>154</v>
      </c>
      <c r="E622" t="s">
        <v>49</v>
      </c>
      <c r="F622" s="12">
        <v>44453</v>
      </c>
      <c r="H622" t="s">
        <v>2075</v>
      </c>
      <c r="I622" t="s">
        <v>66</v>
      </c>
      <c r="J622" s="4" t="s">
        <v>154</v>
      </c>
      <c r="K622" t="s">
        <v>45</v>
      </c>
      <c r="L622" s="4">
        <v>10</v>
      </c>
      <c r="N622" s="37" t="s">
        <v>224</v>
      </c>
      <c r="O622">
        <v>60</v>
      </c>
      <c r="Q622" s="12">
        <v>44455</v>
      </c>
      <c r="R622" s="64">
        <v>30.146353319999999</v>
      </c>
      <c r="S622" s="64">
        <v>29.790302350000001</v>
      </c>
      <c r="T622" s="64">
        <v>26.227971419999999</v>
      </c>
      <c r="U622" s="64">
        <v>26.102497929999998</v>
      </c>
      <c r="W622" s="64"/>
      <c r="X622" s="64"/>
      <c r="AA622" t="s">
        <v>197</v>
      </c>
    </row>
    <row r="623" spans="1:27">
      <c r="A623" t="s">
        <v>207</v>
      </c>
      <c r="B623" t="s">
        <v>2086</v>
      </c>
      <c r="C623" t="s">
        <v>1919</v>
      </c>
      <c r="D623" t="s">
        <v>154</v>
      </c>
      <c r="E623" t="s">
        <v>49</v>
      </c>
      <c r="F623" s="12">
        <v>44453</v>
      </c>
      <c r="H623" t="s">
        <v>2083</v>
      </c>
      <c r="I623" t="s">
        <v>1999</v>
      </c>
      <c r="J623" s="4" t="s">
        <v>154</v>
      </c>
      <c r="K623" t="s">
        <v>45</v>
      </c>
      <c r="L623" s="4">
        <v>10</v>
      </c>
      <c r="N623" s="37" t="s">
        <v>224</v>
      </c>
      <c r="O623">
        <v>60</v>
      </c>
      <c r="Q623" s="12">
        <v>44455</v>
      </c>
      <c r="R623" s="64">
        <v>31.067821250000001</v>
      </c>
      <c r="S623" s="64">
        <v>31.378055589999999</v>
      </c>
      <c r="T623" s="64">
        <v>27.99101993</v>
      </c>
      <c r="U623" s="64">
        <v>28.020395199999999</v>
      </c>
      <c r="W623" s="64"/>
      <c r="X623" s="64"/>
      <c r="AA623" t="s">
        <v>197</v>
      </c>
    </row>
    <row r="624" spans="1:27">
      <c r="A624" t="s">
        <v>58</v>
      </c>
      <c r="B624" t="s">
        <v>59</v>
      </c>
      <c r="C624" t="s">
        <v>1919</v>
      </c>
      <c r="E624" t="s">
        <v>49</v>
      </c>
      <c r="F624" s="12">
        <v>44453</v>
      </c>
      <c r="H624" t="s">
        <v>2073</v>
      </c>
      <c r="I624" t="s">
        <v>1939</v>
      </c>
      <c r="J624" s="4" t="s">
        <v>154</v>
      </c>
      <c r="K624" t="s">
        <v>45</v>
      </c>
      <c r="L624" s="4">
        <v>10</v>
      </c>
      <c r="N624" s="37" t="s">
        <v>224</v>
      </c>
      <c r="O624">
        <v>60</v>
      </c>
      <c r="Q624" s="12">
        <v>44455</v>
      </c>
      <c r="R624" s="64" t="s">
        <v>47</v>
      </c>
      <c r="S624" s="64" t="s">
        <v>47</v>
      </c>
      <c r="T624" s="64">
        <v>27.707226760000001</v>
      </c>
      <c r="U624" s="64">
        <v>27.672841569999999</v>
      </c>
      <c r="W624" s="64"/>
      <c r="X624" s="64"/>
      <c r="AA624" t="s">
        <v>197</v>
      </c>
    </row>
    <row r="625" spans="1:27">
      <c r="A625" t="s">
        <v>58</v>
      </c>
      <c r="B625" t="s">
        <v>59</v>
      </c>
      <c r="C625" t="s">
        <v>1919</v>
      </c>
      <c r="E625" t="s">
        <v>49</v>
      </c>
      <c r="F625" s="12">
        <v>44453</v>
      </c>
      <c r="H625" t="s">
        <v>2075</v>
      </c>
      <c r="I625" t="s">
        <v>66</v>
      </c>
      <c r="J625" s="4" t="s">
        <v>154</v>
      </c>
      <c r="K625" t="s">
        <v>45</v>
      </c>
      <c r="L625" s="4">
        <v>10</v>
      </c>
      <c r="N625" s="37" t="s">
        <v>224</v>
      </c>
      <c r="O625">
        <v>60</v>
      </c>
      <c r="Q625" s="12">
        <v>44455</v>
      </c>
      <c r="R625" s="64" t="s">
        <v>47</v>
      </c>
      <c r="S625" s="64" t="s">
        <v>47</v>
      </c>
      <c r="T625" s="64">
        <v>28.314429830000002</v>
      </c>
      <c r="U625" s="64">
        <v>28.350408689999998</v>
      </c>
      <c r="W625" s="64"/>
      <c r="X625" s="64"/>
      <c r="AA625" t="s">
        <v>197</v>
      </c>
    </row>
    <row r="626" spans="1:27">
      <c r="A626" t="s">
        <v>58</v>
      </c>
      <c r="B626" t="s">
        <v>59</v>
      </c>
      <c r="C626" t="s">
        <v>1919</v>
      </c>
      <c r="E626" t="s">
        <v>49</v>
      </c>
      <c r="F626" s="12">
        <v>44453</v>
      </c>
      <c r="H626" t="s">
        <v>2083</v>
      </c>
      <c r="I626" t="s">
        <v>1999</v>
      </c>
      <c r="J626" s="4" t="s">
        <v>154</v>
      </c>
      <c r="K626" t="s">
        <v>45</v>
      </c>
      <c r="L626" s="4">
        <v>10</v>
      </c>
      <c r="N626" s="37" t="s">
        <v>224</v>
      </c>
      <c r="O626">
        <v>60</v>
      </c>
      <c r="Q626" s="12">
        <v>44455</v>
      </c>
      <c r="R626" s="64" t="s">
        <v>47</v>
      </c>
      <c r="S626" s="64" t="s">
        <v>47</v>
      </c>
      <c r="T626" s="64">
        <v>25.566028710000001</v>
      </c>
      <c r="U626" s="64">
        <v>25.520435259999999</v>
      </c>
      <c r="W626" s="64"/>
      <c r="X626" s="64"/>
      <c r="AA626" t="s">
        <v>197</v>
      </c>
    </row>
    <row r="627" spans="1:27">
      <c r="A627" t="s">
        <v>209</v>
      </c>
      <c r="B627" t="s">
        <v>2086</v>
      </c>
      <c r="C627" t="s">
        <v>1919</v>
      </c>
      <c r="D627" t="s">
        <v>154</v>
      </c>
      <c r="E627" t="s">
        <v>49</v>
      </c>
      <c r="F627" s="12">
        <v>44453</v>
      </c>
      <c r="H627" t="s">
        <v>2073</v>
      </c>
      <c r="I627" t="s">
        <v>1939</v>
      </c>
      <c r="J627" s="4" t="s">
        <v>154</v>
      </c>
      <c r="K627" t="s">
        <v>45</v>
      </c>
      <c r="L627" s="4">
        <v>10</v>
      </c>
      <c r="N627" s="37" t="s">
        <v>224</v>
      </c>
      <c r="O627">
        <v>60</v>
      </c>
      <c r="Q627" s="12">
        <v>44455</v>
      </c>
      <c r="R627" s="64" t="s">
        <v>47</v>
      </c>
      <c r="S627" s="64" t="s">
        <v>47</v>
      </c>
      <c r="T627" s="64">
        <v>27.904105300000001</v>
      </c>
      <c r="U627" s="64">
        <v>28.043490609999999</v>
      </c>
      <c r="W627" s="64"/>
      <c r="X627" s="64"/>
      <c r="AA627" t="s">
        <v>197</v>
      </c>
    </row>
    <row r="628" spans="1:27">
      <c r="A628" t="s">
        <v>209</v>
      </c>
      <c r="B628" t="s">
        <v>2086</v>
      </c>
      <c r="C628" t="s">
        <v>1919</v>
      </c>
      <c r="D628" t="s">
        <v>154</v>
      </c>
      <c r="E628" t="s">
        <v>49</v>
      </c>
      <c r="F628" s="12">
        <v>44453</v>
      </c>
      <c r="H628" t="s">
        <v>2075</v>
      </c>
      <c r="I628" t="s">
        <v>66</v>
      </c>
      <c r="J628" s="4" t="s">
        <v>154</v>
      </c>
      <c r="K628" t="s">
        <v>45</v>
      </c>
      <c r="L628" s="4">
        <v>10</v>
      </c>
      <c r="N628" s="37" t="s">
        <v>224</v>
      </c>
      <c r="O628">
        <v>60</v>
      </c>
      <c r="Q628" s="12">
        <v>44455</v>
      </c>
      <c r="R628" s="64" t="s">
        <v>47</v>
      </c>
      <c r="S628" s="64" t="s">
        <v>47</v>
      </c>
      <c r="T628" s="64">
        <v>28.618444669999999</v>
      </c>
      <c r="U628" s="64">
        <v>28.817288730000001</v>
      </c>
      <c r="W628" s="64"/>
      <c r="X628" s="64"/>
      <c r="AA628" t="s">
        <v>197</v>
      </c>
    </row>
    <row r="629" spans="1:27">
      <c r="A629" t="s">
        <v>209</v>
      </c>
      <c r="B629" t="s">
        <v>2086</v>
      </c>
      <c r="C629" t="s">
        <v>1919</v>
      </c>
      <c r="D629" t="s">
        <v>154</v>
      </c>
      <c r="E629" t="s">
        <v>49</v>
      </c>
      <c r="F629" s="12">
        <v>44453</v>
      </c>
      <c r="G629" s="12"/>
      <c r="H629" t="s">
        <v>2083</v>
      </c>
      <c r="I629" t="s">
        <v>1999</v>
      </c>
      <c r="J629" s="4" t="s">
        <v>154</v>
      </c>
      <c r="K629" t="s">
        <v>45</v>
      </c>
      <c r="L629" s="4">
        <v>10</v>
      </c>
      <c r="N629" s="37" t="s">
        <v>224</v>
      </c>
      <c r="O629">
        <v>60</v>
      </c>
      <c r="Q629" s="12">
        <v>44455</v>
      </c>
      <c r="R629" s="64" t="s">
        <v>47</v>
      </c>
      <c r="S629" s="64" t="s">
        <v>47</v>
      </c>
      <c r="T629" s="64">
        <v>26.530570520000001</v>
      </c>
      <c r="U629" s="64">
        <v>26.301718480000002</v>
      </c>
      <c r="W629" s="64"/>
      <c r="X629" s="64"/>
      <c r="AA629" t="s">
        <v>197</v>
      </c>
    </row>
    <row r="630" spans="1:27">
      <c r="A630" t="s">
        <v>208</v>
      </c>
      <c r="B630" t="s">
        <v>2086</v>
      </c>
      <c r="C630" t="s">
        <v>1919</v>
      </c>
      <c r="D630" t="s">
        <v>154</v>
      </c>
      <c r="E630" t="s">
        <v>49</v>
      </c>
      <c r="F630" s="12">
        <v>44453</v>
      </c>
      <c r="H630" t="s">
        <v>2073</v>
      </c>
      <c r="I630" t="s">
        <v>1939</v>
      </c>
      <c r="J630" s="4" t="s">
        <v>154</v>
      </c>
      <c r="K630" t="s">
        <v>45</v>
      </c>
      <c r="L630" s="4">
        <v>10</v>
      </c>
      <c r="N630" s="37" t="s">
        <v>224</v>
      </c>
      <c r="O630">
        <v>60</v>
      </c>
      <c r="Q630" s="12">
        <v>44455</v>
      </c>
      <c r="R630" s="64" t="s">
        <v>47</v>
      </c>
      <c r="S630" s="64" t="s">
        <v>47</v>
      </c>
      <c r="T630" s="64">
        <v>27.312886039999999</v>
      </c>
      <c r="U630" s="64">
        <v>27.049074220000001</v>
      </c>
      <c r="W630" s="64"/>
      <c r="X630" s="64"/>
      <c r="AA630" t="s">
        <v>197</v>
      </c>
    </row>
    <row r="631" spans="1:27">
      <c r="A631" t="s">
        <v>208</v>
      </c>
      <c r="B631" t="s">
        <v>2086</v>
      </c>
      <c r="C631" t="s">
        <v>1919</v>
      </c>
      <c r="D631" t="s">
        <v>154</v>
      </c>
      <c r="E631" t="s">
        <v>49</v>
      </c>
      <c r="F631" s="12">
        <v>44453</v>
      </c>
      <c r="H631" t="s">
        <v>2075</v>
      </c>
      <c r="I631" t="s">
        <v>66</v>
      </c>
      <c r="J631" s="4" t="s">
        <v>154</v>
      </c>
      <c r="K631" t="s">
        <v>45</v>
      </c>
      <c r="L631" s="4">
        <v>10</v>
      </c>
      <c r="N631" s="37" t="s">
        <v>224</v>
      </c>
      <c r="O631">
        <v>60</v>
      </c>
      <c r="Q631" s="12">
        <v>44455</v>
      </c>
      <c r="R631" s="64" t="s">
        <v>47</v>
      </c>
      <c r="S631" s="64" t="s">
        <v>47</v>
      </c>
      <c r="T631" s="64">
        <v>27.763407529999999</v>
      </c>
      <c r="U631" s="64">
        <v>27.802919679999999</v>
      </c>
      <c r="W631" s="64"/>
      <c r="X631" s="64"/>
      <c r="AA631" t="s">
        <v>197</v>
      </c>
    </row>
    <row r="632" spans="1:27">
      <c r="A632" t="s">
        <v>208</v>
      </c>
      <c r="B632" t="s">
        <v>2086</v>
      </c>
      <c r="C632" t="s">
        <v>1919</v>
      </c>
      <c r="D632" t="s">
        <v>154</v>
      </c>
      <c r="E632" t="s">
        <v>49</v>
      </c>
      <c r="F632" s="12">
        <v>44453</v>
      </c>
      <c r="H632" t="s">
        <v>2083</v>
      </c>
      <c r="I632" t="s">
        <v>1999</v>
      </c>
      <c r="J632" s="4" t="s">
        <v>154</v>
      </c>
      <c r="K632" t="s">
        <v>45</v>
      </c>
      <c r="L632" s="4">
        <v>10</v>
      </c>
      <c r="N632" s="37" t="s">
        <v>224</v>
      </c>
      <c r="O632">
        <v>60</v>
      </c>
      <c r="Q632" s="12">
        <v>44455</v>
      </c>
      <c r="R632" s="64" t="s">
        <v>47</v>
      </c>
      <c r="S632" s="64" t="s">
        <v>47</v>
      </c>
      <c r="T632" s="64">
        <v>28.231449600000001</v>
      </c>
      <c r="U632" s="64">
        <v>27.91803698</v>
      </c>
      <c r="W632" s="64"/>
      <c r="X632" s="64"/>
      <c r="AA632" t="s">
        <v>197</v>
      </c>
    </row>
    <row r="633" spans="1:27">
      <c r="A633" t="s">
        <v>582</v>
      </c>
      <c r="B633" t="s">
        <v>2086</v>
      </c>
      <c r="C633" t="s">
        <v>1919</v>
      </c>
      <c r="D633" t="s">
        <v>154</v>
      </c>
      <c r="E633" t="s">
        <v>49</v>
      </c>
      <c r="F633" s="12">
        <v>44453</v>
      </c>
      <c r="H633" t="s">
        <v>2073</v>
      </c>
      <c r="I633" t="s">
        <v>1939</v>
      </c>
      <c r="J633" s="4" t="s">
        <v>154</v>
      </c>
      <c r="K633" t="s">
        <v>45</v>
      </c>
      <c r="L633" s="4">
        <v>10</v>
      </c>
      <c r="N633" s="37" t="s">
        <v>224</v>
      </c>
      <c r="O633">
        <v>60</v>
      </c>
      <c r="Q633" s="12">
        <v>44455</v>
      </c>
      <c r="R633" s="64">
        <v>30.67415729</v>
      </c>
      <c r="S633" s="64">
        <v>30.492749530000001</v>
      </c>
      <c r="T633" s="64">
        <v>27.381261039999998</v>
      </c>
      <c r="U633" s="64">
        <v>27.742941760000001</v>
      </c>
      <c r="W633" s="64"/>
      <c r="X633" s="64"/>
      <c r="AA633" t="s">
        <v>202</v>
      </c>
    </row>
    <row r="634" spans="1:27">
      <c r="A634" t="s">
        <v>582</v>
      </c>
      <c r="B634" t="s">
        <v>2086</v>
      </c>
      <c r="C634" t="s">
        <v>1919</v>
      </c>
      <c r="D634" t="s">
        <v>154</v>
      </c>
      <c r="E634" t="s">
        <v>49</v>
      </c>
      <c r="F634" s="12">
        <v>44453</v>
      </c>
      <c r="H634" t="s">
        <v>2075</v>
      </c>
      <c r="I634" t="s">
        <v>66</v>
      </c>
      <c r="J634" s="4" t="s">
        <v>154</v>
      </c>
      <c r="K634" t="s">
        <v>45</v>
      </c>
      <c r="L634" s="4">
        <v>10</v>
      </c>
      <c r="N634" s="37" t="s">
        <v>224</v>
      </c>
      <c r="O634">
        <v>60</v>
      </c>
      <c r="Q634" s="12">
        <v>44455</v>
      </c>
      <c r="R634" s="64">
        <v>30.138248600000001</v>
      </c>
      <c r="S634" s="64">
        <v>30.261895020000001</v>
      </c>
      <c r="T634" s="64">
        <v>27.04668964</v>
      </c>
      <c r="U634" s="64">
        <v>27.378815540000002</v>
      </c>
      <c r="W634" s="64"/>
      <c r="X634" s="64"/>
      <c r="AA634" t="s">
        <v>202</v>
      </c>
    </row>
    <row r="635" spans="1:27">
      <c r="A635" t="s">
        <v>582</v>
      </c>
      <c r="B635" t="s">
        <v>2086</v>
      </c>
      <c r="C635" t="s">
        <v>1919</v>
      </c>
      <c r="D635" t="s">
        <v>154</v>
      </c>
      <c r="E635" t="s">
        <v>49</v>
      </c>
      <c r="F635" s="12">
        <v>44453</v>
      </c>
      <c r="H635" t="s">
        <v>2083</v>
      </c>
      <c r="I635" t="s">
        <v>1999</v>
      </c>
      <c r="J635" s="4" t="s">
        <v>154</v>
      </c>
      <c r="K635" t="s">
        <v>45</v>
      </c>
      <c r="L635" s="4">
        <v>10</v>
      </c>
      <c r="N635" s="37" t="s">
        <v>224</v>
      </c>
      <c r="O635">
        <v>60</v>
      </c>
      <c r="Q635" s="12">
        <v>44455</v>
      </c>
      <c r="R635" s="64">
        <v>32.25812269</v>
      </c>
      <c r="S635" s="64">
        <v>32.511320730000001</v>
      </c>
      <c r="T635" s="64">
        <v>27.811678560000001</v>
      </c>
      <c r="U635" s="64">
        <v>27.73409277</v>
      </c>
      <c r="W635" s="64"/>
      <c r="X635" s="64"/>
      <c r="AA635" t="s">
        <v>202</v>
      </c>
    </row>
    <row r="636" spans="1:27">
      <c r="A636" t="s">
        <v>2085</v>
      </c>
      <c r="B636" t="s">
        <v>2086</v>
      </c>
      <c r="C636" t="s">
        <v>1919</v>
      </c>
      <c r="D636" t="s">
        <v>154</v>
      </c>
      <c r="E636" t="s">
        <v>49</v>
      </c>
      <c r="F636" s="12">
        <v>44453</v>
      </c>
      <c r="H636" t="s">
        <v>2073</v>
      </c>
      <c r="I636" t="s">
        <v>1939</v>
      </c>
      <c r="J636" s="4" t="s">
        <v>154</v>
      </c>
      <c r="K636" t="s">
        <v>45</v>
      </c>
      <c r="L636" s="4">
        <v>10</v>
      </c>
      <c r="N636" s="37" t="s">
        <v>224</v>
      </c>
      <c r="O636">
        <v>60</v>
      </c>
      <c r="Q636" s="12">
        <v>44455</v>
      </c>
      <c r="R636" s="64">
        <v>32.207118389999998</v>
      </c>
      <c r="S636" s="64">
        <v>32.701329479999998</v>
      </c>
      <c r="T636" s="64">
        <v>28.40081193</v>
      </c>
      <c r="U636" s="64">
        <v>28.171368260000001</v>
      </c>
      <c r="W636" s="64"/>
      <c r="X636" s="64"/>
      <c r="AA636" t="s">
        <v>202</v>
      </c>
    </row>
    <row r="637" spans="1:27">
      <c r="A637" t="s">
        <v>2085</v>
      </c>
      <c r="B637" t="s">
        <v>2086</v>
      </c>
      <c r="C637" t="s">
        <v>1919</v>
      </c>
      <c r="D637" t="s">
        <v>154</v>
      </c>
      <c r="E637" t="s">
        <v>49</v>
      </c>
      <c r="F637" s="12">
        <v>44453</v>
      </c>
      <c r="H637" t="s">
        <v>2075</v>
      </c>
      <c r="I637" t="s">
        <v>66</v>
      </c>
      <c r="J637" s="4" t="s">
        <v>154</v>
      </c>
      <c r="K637" t="s">
        <v>45</v>
      </c>
      <c r="L637" s="4">
        <v>10</v>
      </c>
      <c r="N637" s="37" t="s">
        <v>224</v>
      </c>
      <c r="O637">
        <v>60</v>
      </c>
      <c r="Q637" s="12">
        <v>44455</v>
      </c>
      <c r="R637" s="64">
        <v>32.518186309999997</v>
      </c>
      <c r="S637" s="64">
        <v>33.012226560000002</v>
      </c>
      <c r="T637" s="64">
        <v>28.042062940000001</v>
      </c>
      <c r="U637" s="64">
        <v>28.159856980000001</v>
      </c>
      <c r="W637" s="64"/>
      <c r="X637" s="64"/>
      <c r="AA637" t="s">
        <v>202</v>
      </c>
    </row>
    <row r="638" spans="1:27">
      <c r="A638" t="s">
        <v>2085</v>
      </c>
      <c r="B638" t="s">
        <v>2086</v>
      </c>
      <c r="C638" t="s">
        <v>1919</v>
      </c>
      <c r="D638" t="s">
        <v>154</v>
      </c>
      <c r="E638" t="s">
        <v>49</v>
      </c>
      <c r="F638" s="12">
        <v>44453</v>
      </c>
      <c r="H638" t="s">
        <v>2083</v>
      </c>
      <c r="I638" t="s">
        <v>1999</v>
      </c>
      <c r="J638" s="4" t="s">
        <v>154</v>
      </c>
      <c r="K638" t="s">
        <v>45</v>
      </c>
      <c r="L638" s="4">
        <v>10</v>
      </c>
      <c r="N638" s="37" t="s">
        <v>224</v>
      </c>
      <c r="O638">
        <v>60</v>
      </c>
      <c r="Q638" s="12">
        <v>44455</v>
      </c>
      <c r="R638" s="64">
        <v>36.178438020000002</v>
      </c>
      <c r="S638" s="64">
        <v>35.460236479999999</v>
      </c>
      <c r="T638" s="64">
        <v>28.966086440000002</v>
      </c>
      <c r="U638" s="64">
        <v>29.422942880000001</v>
      </c>
      <c r="W638" s="64"/>
      <c r="X638" s="64"/>
      <c r="AA638" t="s">
        <v>202</v>
      </c>
    </row>
    <row r="639" spans="1:27">
      <c r="A639" t="s">
        <v>2088</v>
      </c>
      <c r="B639" t="s">
        <v>2086</v>
      </c>
      <c r="C639" t="s">
        <v>1919</v>
      </c>
      <c r="D639" t="s">
        <v>154</v>
      </c>
      <c r="E639" t="s">
        <v>49</v>
      </c>
      <c r="F639" s="12">
        <v>44453</v>
      </c>
      <c r="H639" t="s">
        <v>2073</v>
      </c>
      <c r="I639" t="s">
        <v>1939</v>
      </c>
      <c r="J639" s="4" t="s">
        <v>154</v>
      </c>
      <c r="K639" t="s">
        <v>45</v>
      </c>
      <c r="L639" s="4">
        <v>10</v>
      </c>
      <c r="N639" s="37" t="s">
        <v>224</v>
      </c>
      <c r="O639">
        <v>60</v>
      </c>
      <c r="Q639" s="12">
        <v>44455</v>
      </c>
      <c r="R639" s="64">
        <v>32.440198629999998</v>
      </c>
      <c r="S639" s="64">
        <v>32.577823010000003</v>
      </c>
      <c r="T639" s="64">
        <v>28.69035058</v>
      </c>
      <c r="U639" s="64">
        <v>28.018253789999999</v>
      </c>
      <c r="W639" s="64"/>
      <c r="X639" s="64"/>
      <c r="AA639" t="s">
        <v>202</v>
      </c>
    </row>
    <row r="640" spans="1:27">
      <c r="A640" t="s">
        <v>2088</v>
      </c>
      <c r="B640" t="s">
        <v>2086</v>
      </c>
      <c r="C640" t="s">
        <v>1919</v>
      </c>
      <c r="D640" t="s">
        <v>154</v>
      </c>
      <c r="E640" t="s">
        <v>49</v>
      </c>
      <c r="F640" s="12">
        <v>44453</v>
      </c>
      <c r="H640" t="s">
        <v>2075</v>
      </c>
      <c r="I640" t="s">
        <v>66</v>
      </c>
      <c r="J640" s="4" t="s">
        <v>154</v>
      </c>
      <c r="K640" t="s">
        <v>45</v>
      </c>
      <c r="L640" s="4">
        <v>10</v>
      </c>
      <c r="N640" s="37" t="s">
        <v>224</v>
      </c>
      <c r="O640">
        <v>60</v>
      </c>
      <c r="Q640" s="12">
        <v>44455</v>
      </c>
      <c r="R640" s="64">
        <v>32.627212110000002</v>
      </c>
      <c r="S640" s="64">
        <v>33.083267890000002</v>
      </c>
      <c r="T640" s="64">
        <v>28.917084079999999</v>
      </c>
      <c r="U640" s="64">
        <v>29.512720699999999</v>
      </c>
      <c r="W640" s="64"/>
      <c r="X640" s="64"/>
      <c r="AA640" t="s">
        <v>202</v>
      </c>
    </row>
    <row r="641" spans="1:27">
      <c r="A641" t="s">
        <v>2088</v>
      </c>
      <c r="B641" t="s">
        <v>2086</v>
      </c>
      <c r="C641" t="s">
        <v>1919</v>
      </c>
      <c r="D641" t="s">
        <v>154</v>
      </c>
      <c r="E641" t="s">
        <v>49</v>
      </c>
      <c r="F641" s="12">
        <v>44453</v>
      </c>
      <c r="H641" t="s">
        <v>2083</v>
      </c>
      <c r="I641" t="s">
        <v>1999</v>
      </c>
      <c r="J641" s="4" t="s">
        <v>154</v>
      </c>
      <c r="K641" t="s">
        <v>45</v>
      </c>
      <c r="L641" s="4">
        <v>10</v>
      </c>
      <c r="N641" s="37" t="s">
        <v>224</v>
      </c>
      <c r="O641">
        <v>60</v>
      </c>
      <c r="Q641" s="12">
        <v>44455</v>
      </c>
      <c r="R641" s="64">
        <v>34.71836485</v>
      </c>
      <c r="S641">
        <v>34.58665422</v>
      </c>
      <c r="T641" s="64">
        <v>29.433268559999998</v>
      </c>
      <c r="U641">
        <v>29.32012104</v>
      </c>
      <c r="W641" s="64"/>
      <c r="X641" s="64"/>
      <c r="AA641" t="s">
        <v>202</v>
      </c>
    </row>
    <row r="642" spans="1:27">
      <c r="A642" t="s">
        <v>199</v>
      </c>
      <c r="B642" t="s">
        <v>2086</v>
      </c>
      <c r="C642" t="s">
        <v>1919</v>
      </c>
      <c r="D642" t="s">
        <v>154</v>
      </c>
      <c r="E642" t="s">
        <v>49</v>
      </c>
      <c r="F642" s="12">
        <v>44453</v>
      </c>
      <c r="H642" t="s">
        <v>2073</v>
      </c>
      <c r="I642" t="s">
        <v>1939</v>
      </c>
      <c r="J642" s="4" t="s">
        <v>154</v>
      </c>
      <c r="K642" t="s">
        <v>45</v>
      </c>
      <c r="L642" s="4">
        <v>10</v>
      </c>
      <c r="N642" s="37" t="s">
        <v>224</v>
      </c>
      <c r="O642">
        <v>60</v>
      </c>
      <c r="Q642" s="12">
        <v>44455</v>
      </c>
      <c r="R642">
        <v>38.940712820000002</v>
      </c>
      <c r="S642">
        <v>38.863371039999997</v>
      </c>
      <c r="T642" s="64">
        <v>27.91901133</v>
      </c>
      <c r="U642" s="64">
        <v>27.980683809999999</v>
      </c>
      <c r="W642" s="64"/>
      <c r="X642" s="64"/>
      <c r="AA642" t="s">
        <v>202</v>
      </c>
    </row>
    <row r="643" spans="1:27">
      <c r="A643" t="s">
        <v>199</v>
      </c>
      <c r="B643" t="s">
        <v>2086</v>
      </c>
      <c r="C643" t="s">
        <v>1919</v>
      </c>
      <c r="D643" t="s">
        <v>154</v>
      </c>
      <c r="E643" t="s">
        <v>49</v>
      </c>
      <c r="F643" s="12">
        <v>44453</v>
      </c>
      <c r="H643" t="s">
        <v>2075</v>
      </c>
      <c r="I643" t="s">
        <v>66</v>
      </c>
      <c r="J643" s="4" t="s">
        <v>154</v>
      </c>
      <c r="K643" t="s">
        <v>45</v>
      </c>
      <c r="L643" s="4">
        <v>10</v>
      </c>
      <c r="N643" s="37" t="s">
        <v>224</v>
      </c>
      <c r="O643">
        <v>60</v>
      </c>
      <c r="Q643" s="12">
        <v>44455</v>
      </c>
      <c r="R643">
        <v>37.661465440000001</v>
      </c>
      <c r="S643">
        <v>39.067893410000003</v>
      </c>
      <c r="T643" s="64">
        <v>28.38297172</v>
      </c>
      <c r="U643" s="64">
        <v>28.758009130000001</v>
      </c>
      <c r="W643" s="64"/>
      <c r="X643" s="64"/>
      <c r="AA643" t="s">
        <v>202</v>
      </c>
    </row>
    <row r="644" spans="1:27">
      <c r="A644" t="s">
        <v>199</v>
      </c>
      <c r="B644" t="s">
        <v>2086</v>
      </c>
      <c r="C644" t="s">
        <v>1919</v>
      </c>
      <c r="D644" t="s">
        <v>154</v>
      </c>
      <c r="E644" t="s">
        <v>49</v>
      </c>
      <c r="F644" s="12">
        <v>44453</v>
      </c>
      <c r="H644" t="s">
        <v>2083</v>
      </c>
      <c r="I644" t="s">
        <v>1999</v>
      </c>
      <c r="J644" s="4" t="s">
        <v>154</v>
      </c>
      <c r="K644" t="s">
        <v>45</v>
      </c>
      <c r="L644" s="4">
        <v>10</v>
      </c>
      <c r="N644" s="37" t="s">
        <v>224</v>
      </c>
      <c r="O644">
        <v>60</v>
      </c>
      <c r="Q644" s="12">
        <v>44455</v>
      </c>
      <c r="R644">
        <v>38.881970670000001</v>
      </c>
      <c r="S644">
        <v>38.917546510000001</v>
      </c>
      <c r="T644" s="64">
        <v>29.427345420000002</v>
      </c>
      <c r="U644" s="64">
        <v>29.082692699999999</v>
      </c>
      <c r="W644" s="64"/>
      <c r="X644" s="64"/>
      <c r="AA644" t="s">
        <v>202</v>
      </c>
    </row>
    <row r="645" spans="1:27">
      <c r="A645" t="s">
        <v>123</v>
      </c>
      <c r="B645" t="s">
        <v>59</v>
      </c>
      <c r="C645" t="s">
        <v>1919</v>
      </c>
      <c r="D645" t="s">
        <v>44</v>
      </c>
      <c r="E645" t="s">
        <v>49</v>
      </c>
      <c r="F645" s="12">
        <v>44453</v>
      </c>
      <c r="H645" t="s">
        <v>2073</v>
      </c>
      <c r="I645" t="s">
        <v>1939</v>
      </c>
      <c r="J645" s="4" t="s">
        <v>154</v>
      </c>
      <c r="K645" t="s">
        <v>45</v>
      </c>
      <c r="L645" s="4">
        <v>10</v>
      </c>
      <c r="N645" s="37" t="s">
        <v>224</v>
      </c>
      <c r="O645">
        <v>60</v>
      </c>
      <c r="Q645" s="12">
        <v>44456</v>
      </c>
      <c r="R645" s="64">
        <v>30.047873989999999</v>
      </c>
      <c r="S645" s="64">
        <v>30.084727180000002</v>
      </c>
      <c r="T645" s="64">
        <v>27.182561100000001</v>
      </c>
      <c r="U645" s="64">
        <v>26.67632609</v>
      </c>
      <c r="V645" s="64"/>
      <c r="W645" s="64"/>
      <c r="X645" s="64"/>
      <c r="AA645" t="s">
        <v>210</v>
      </c>
    </row>
    <row r="646" spans="1:27">
      <c r="A646" t="s">
        <v>123</v>
      </c>
      <c r="B646" t="s">
        <v>59</v>
      </c>
      <c r="C646" t="s">
        <v>1919</v>
      </c>
      <c r="D646" t="s">
        <v>44</v>
      </c>
      <c r="E646" t="s">
        <v>49</v>
      </c>
      <c r="F646" s="12">
        <v>44453</v>
      </c>
      <c r="H646" t="s">
        <v>2075</v>
      </c>
      <c r="I646" t="s">
        <v>66</v>
      </c>
      <c r="J646" s="4" t="s">
        <v>154</v>
      </c>
      <c r="K646" t="s">
        <v>45</v>
      </c>
      <c r="L646" s="4">
        <v>10</v>
      </c>
      <c r="N646" s="37" t="s">
        <v>224</v>
      </c>
      <c r="O646">
        <v>60</v>
      </c>
      <c r="Q646" s="12">
        <v>44456</v>
      </c>
      <c r="R646" s="64">
        <v>30.11738841</v>
      </c>
      <c r="S646" s="64">
        <v>30.274144629999999</v>
      </c>
      <c r="T646" s="64">
        <v>27.67018642</v>
      </c>
      <c r="U646" s="64">
        <v>27.306317809999999</v>
      </c>
      <c r="V646" s="64"/>
      <c r="W646" s="64"/>
      <c r="X646" s="64"/>
      <c r="AA646" t="s">
        <v>210</v>
      </c>
    </row>
    <row r="647" spans="1:27">
      <c r="A647" t="s">
        <v>123</v>
      </c>
      <c r="B647" t="s">
        <v>59</v>
      </c>
      <c r="C647" t="s">
        <v>1919</v>
      </c>
      <c r="D647" t="s">
        <v>44</v>
      </c>
      <c r="E647" t="s">
        <v>49</v>
      </c>
      <c r="F647" s="12">
        <v>44453</v>
      </c>
      <c r="H647" t="s">
        <v>2083</v>
      </c>
      <c r="I647" t="s">
        <v>1999</v>
      </c>
      <c r="J647" s="4" t="s">
        <v>154</v>
      </c>
      <c r="K647" t="s">
        <v>45</v>
      </c>
      <c r="L647" s="4">
        <v>10</v>
      </c>
      <c r="N647" s="37" t="s">
        <v>224</v>
      </c>
      <c r="O647">
        <v>60</v>
      </c>
      <c r="Q647" s="12">
        <v>44456</v>
      </c>
      <c r="R647" s="64">
        <v>30.534923899999999</v>
      </c>
      <c r="S647" s="64">
        <v>30.71677635</v>
      </c>
      <c r="T647" s="64">
        <v>29.175809300000001</v>
      </c>
      <c r="U647" s="64">
        <v>29.326784050000001</v>
      </c>
      <c r="V647" s="64"/>
      <c r="W647" s="64"/>
      <c r="X647" s="64"/>
      <c r="AA647" t="s">
        <v>210</v>
      </c>
    </row>
    <row r="648" spans="1:27">
      <c r="A648" t="s">
        <v>152</v>
      </c>
      <c r="B648" t="s">
        <v>59</v>
      </c>
      <c r="C648" t="s">
        <v>1919</v>
      </c>
      <c r="D648" t="s">
        <v>44</v>
      </c>
      <c r="E648" t="s">
        <v>49</v>
      </c>
      <c r="F648" s="12">
        <v>44453</v>
      </c>
      <c r="H648" t="s">
        <v>2075</v>
      </c>
      <c r="I648" t="s">
        <v>66</v>
      </c>
      <c r="J648" s="4" t="s">
        <v>154</v>
      </c>
      <c r="K648" t="s">
        <v>45</v>
      </c>
      <c r="L648" s="4">
        <v>10</v>
      </c>
      <c r="N648" s="37" t="s">
        <v>224</v>
      </c>
      <c r="O648">
        <v>60</v>
      </c>
      <c r="Q648" s="12">
        <v>44456</v>
      </c>
      <c r="R648" s="64">
        <v>29.65704384</v>
      </c>
      <c r="S648" s="64">
        <v>30.14343852</v>
      </c>
      <c r="T648" s="64">
        <v>27.858630869999999</v>
      </c>
      <c r="U648" s="64">
        <v>28.072768620000002</v>
      </c>
      <c r="V648" s="64"/>
      <c r="W648" s="64"/>
      <c r="X648" s="64"/>
      <c r="AA648" t="s">
        <v>210</v>
      </c>
    </row>
    <row r="649" spans="1:27">
      <c r="A649" t="s">
        <v>152</v>
      </c>
      <c r="B649" t="s">
        <v>59</v>
      </c>
      <c r="C649" t="s">
        <v>1919</v>
      </c>
      <c r="D649" t="s">
        <v>44</v>
      </c>
      <c r="E649" t="s">
        <v>49</v>
      </c>
      <c r="F649" s="12">
        <v>44453</v>
      </c>
      <c r="H649" t="s">
        <v>2083</v>
      </c>
      <c r="I649" t="s">
        <v>1999</v>
      </c>
      <c r="J649" s="4" t="s">
        <v>154</v>
      </c>
      <c r="K649" t="s">
        <v>45</v>
      </c>
      <c r="L649" s="4">
        <v>10</v>
      </c>
      <c r="N649" s="37" t="s">
        <v>224</v>
      </c>
      <c r="O649">
        <v>60</v>
      </c>
      <c r="Q649" s="12">
        <v>44456</v>
      </c>
      <c r="R649" s="64">
        <v>31.166903569999999</v>
      </c>
      <c r="S649" s="64">
        <v>31.635843749999999</v>
      </c>
      <c r="T649" s="64">
        <v>31.394463309999999</v>
      </c>
      <c r="U649" s="64">
        <v>31.557475480000001</v>
      </c>
      <c r="V649" s="64"/>
      <c r="W649" s="64"/>
      <c r="X649" s="64"/>
      <c r="AA649" t="s">
        <v>210</v>
      </c>
    </row>
    <row r="650" spans="1:27">
      <c r="A650" t="s">
        <v>1050</v>
      </c>
      <c r="B650" t="s">
        <v>1912</v>
      </c>
      <c r="C650" t="s">
        <v>1913</v>
      </c>
      <c r="E650" t="s">
        <v>42</v>
      </c>
      <c r="F650" s="12">
        <v>44453</v>
      </c>
      <c r="H650" t="s">
        <v>2083</v>
      </c>
      <c r="I650" t="s">
        <v>1999</v>
      </c>
      <c r="J650" s="4" t="s">
        <v>154</v>
      </c>
      <c r="K650" t="s">
        <v>45</v>
      </c>
      <c r="L650" s="4">
        <v>10</v>
      </c>
      <c r="N650" s="37" t="s">
        <v>224</v>
      </c>
      <c r="O650">
        <v>60</v>
      </c>
      <c r="Q650" s="12">
        <v>44456</v>
      </c>
      <c r="R650" s="64">
        <v>35.773486089999999</v>
      </c>
      <c r="S650" s="64">
        <v>37.269381189999997</v>
      </c>
      <c r="T650" s="64">
        <v>27.120150840000001</v>
      </c>
      <c r="U650" s="64">
        <v>27.19176126</v>
      </c>
      <c r="V650" s="64"/>
      <c r="W650" s="64"/>
      <c r="X650" s="64"/>
      <c r="AA650" t="s">
        <v>210</v>
      </c>
    </row>
    <row r="651" spans="1:27">
      <c r="A651" t="s">
        <v>163</v>
      </c>
      <c r="B651" t="s">
        <v>59</v>
      </c>
      <c r="C651" t="s">
        <v>1919</v>
      </c>
      <c r="D651" t="s">
        <v>44</v>
      </c>
      <c r="E651" t="s">
        <v>49</v>
      </c>
      <c r="F651" s="12">
        <v>44453</v>
      </c>
      <c r="H651" t="s">
        <v>2073</v>
      </c>
      <c r="I651" t="s">
        <v>1939</v>
      </c>
      <c r="J651" s="4" t="s">
        <v>154</v>
      </c>
      <c r="K651" t="s">
        <v>45</v>
      </c>
      <c r="L651" s="4">
        <v>10</v>
      </c>
      <c r="N651" s="37" t="s">
        <v>224</v>
      </c>
      <c r="O651">
        <v>60</v>
      </c>
      <c r="Q651" s="12">
        <v>44456</v>
      </c>
      <c r="R651" s="64">
        <v>31.34</v>
      </c>
      <c r="S651" s="64" t="s">
        <v>47</v>
      </c>
      <c r="T651" s="64" t="s">
        <v>47</v>
      </c>
      <c r="U651" s="64" t="s">
        <v>47</v>
      </c>
      <c r="V651" s="64" t="s">
        <v>2089</v>
      </c>
      <c r="W651" s="64"/>
      <c r="X651" s="64"/>
      <c r="AA651" t="s">
        <v>212</v>
      </c>
    </row>
    <row r="652" spans="1:27">
      <c r="A652" t="s">
        <v>163</v>
      </c>
      <c r="B652" t="s">
        <v>59</v>
      </c>
      <c r="C652" t="s">
        <v>1919</v>
      </c>
      <c r="D652" t="s">
        <v>44</v>
      </c>
      <c r="E652" t="s">
        <v>49</v>
      </c>
      <c r="F652" s="12">
        <v>44453</v>
      </c>
      <c r="H652" t="s">
        <v>2075</v>
      </c>
      <c r="I652" t="s">
        <v>66</v>
      </c>
      <c r="J652" s="4" t="s">
        <v>154</v>
      </c>
      <c r="K652" t="s">
        <v>45</v>
      </c>
      <c r="L652" s="4">
        <v>10</v>
      </c>
      <c r="N652" s="37" t="s">
        <v>224</v>
      </c>
      <c r="O652">
        <v>60</v>
      </c>
      <c r="Q652" s="12">
        <v>44456</v>
      </c>
      <c r="R652" s="64">
        <v>31.61</v>
      </c>
      <c r="S652" s="64" t="s">
        <v>47</v>
      </c>
      <c r="T652" s="64" t="s">
        <v>47</v>
      </c>
      <c r="U652" s="64" t="s">
        <v>47</v>
      </c>
      <c r="V652" s="64" t="s">
        <v>2089</v>
      </c>
      <c r="W652" s="64"/>
      <c r="X652" s="64"/>
      <c r="AA652" t="s">
        <v>212</v>
      </c>
    </row>
    <row r="653" spans="1:27">
      <c r="A653" t="s">
        <v>163</v>
      </c>
      <c r="B653" t="s">
        <v>59</v>
      </c>
      <c r="C653" t="s">
        <v>1919</v>
      </c>
      <c r="D653" t="s">
        <v>44</v>
      </c>
      <c r="E653" t="s">
        <v>49</v>
      </c>
      <c r="F653" s="12">
        <v>44453</v>
      </c>
      <c r="H653" t="s">
        <v>2083</v>
      </c>
      <c r="I653" t="s">
        <v>1999</v>
      </c>
      <c r="J653" s="4" t="s">
        <v>154</v>
      </c>
      <c r="K653" t="s">
        <v>45</v>
      </c>
      <c r="L653" s="4">
        <v>10</v>
      </c>
      <c r="N653" s="37" t="s">
        <v>224</v>
      </c>
      <c r="O653">
        <v>60</v>
      </c>
      <c r="Q653" s="12">
        <v>44456</v>
      </c>
      <c r="R653" s="64" t="s">
        <v>47</v>
      </c>
      <c r="S653" s="64">
        <v>33.47</v>
      </c>
      <c r="T653" s="64" t="s">
        <v>47</v>
      </c>
      <c r="U653" s="64" t="s">
        <v>47</v>
      </c>
      <c r="V653" s="64" t="s">
        <v>2089</v>
      </c>
      <c r="W653" s="64"/>
      <c r="X653" s="64"/>
      <c r="AA653" t="s">
        <v>212</v>
      </c>
    </row>
    <row r="654" spans="1:27">
      <c r="A654" t="s">
        <v>87</v>
      </c>
      <c r="B654" t="s">
        <v>61</v>
      </c>
      <c r="C654" t="s">
        <v>1919</v>
      </c>
      <c r="D654" t="s">
        <v>154</v>
      </c>
      <c r="E654" t="s">
        <v>49</v>
      </c>
      <c r="F654" s="12">
        <v>44453</v>
      </c>
      <c r="H654" t="s">
        <v>2073</v>
      </c>
      <c r="I654" t="s">
        <v>1939</v>
      </c>
      <c r="J654" s="4" t="s">
        <v>154</v>
      </c>
      <c r="K654" t="s">
        <v>45</v>
      </c>
      <c r="L654" s="4">
        <v>10</v>
      </c>
      <c r="N654" s="37" t="s">
        <v>224</v>
      </c>
      <c r="O654">
        <v>60</v>
      </c>
      <c r="Q654" s="12">
        <v>44456</v>
      </c>
      <c r="R654" s="64" t="s">
        <v>47</v>
      </c>
      <c r="S654" s="64" t="s">
        <v>47</v>
      </c>
      <c r="T654" s="64" t="s">
        <v>47</v>
      </c>
      <c r="U654" s="64" t="s">
        <v>47</v>
      </c>
      <c r="V654" s="64" t="s">
        <v>2089</v>
      </c>
      <c r="W654" s="64"/>
      <c r="X654" s="64"/>
      <c r="AA654" t="s">
        <v>212</v>
      </c>
    </row>
    <row r="655" spans="1:27">
      <c r="A655" t="s">
        <v>87</v>
      </c>
      <c r="B655" t="s">
        <v>61</v>
      </c>
      <c r="C655" t="s">
        <v>1919</v>
      </c>
      <c r="D655" t="s">
        <v>154</v>
      </c>
      <c r="E655" t="s">
        <v>49</v>
      </c>
      <c r="F655" s="12">
        <v>44453</v>
      </c>
      <c r="H655" t="s">
        <v>2075</v>
      </c>
      <c r="I655" t="s">
        <v>66</v>
      </c>
      <c r="J655" s="4" t="s">
        <v>154</v>
      </c>
      <c r="K655" t="s">
        <v>45</v>
      </c>
      <c r="L655" s="4">
        <v>10</v>
      </c>
      <c r="N655" s="37" t="s">
        <v>224</v>
      </c>
      <c r="O655">
        <v>60</v>
      </c>
      <c r="Q655" s="12">
        <v>44456</v>
      </c>
      <c r="R655" s="64">
        <v>31.88</v>
      </c>
      <c r="S655" s="64" t="s">
        <v>47</v>
      </c>
      <c r="T655" s="64" t="s">
        <v>47</v>
      </c>
      <c r="U655" s="64">
        <v>30.16</v>
      </c>
      <c r="V655" s="64" t="s">
        <v>2089</v>
      </c>
      <c r="W655" s="64"/>
      <c r="X655" s="64"/>
      <c r="AA655" t="s">
        <v>212</v>
      </c>
    </row>
    <row r="656" spans="1:27">
      <c r="A656" t="s">
        <v>87</v>
      </c>
      <c r="B656" t="s">
        <v>61</v>
      </c>
      <c r="C656" t="s">
        <v>1919</v>
      </c>
      <c r="D656" t="s">
        <v>154</v>
      </c>
      <c r="E656" t="s">
        <v>49</v>
      </c>
      <c r="F656" s="12">
        <v>44453</v>
      </c>
      <c r="H656" t="s">
        <v>2083</v>
      </c>
      <c r="I656" t="s">
        <v>1999</v>
      </c>
      <c r="J656" s="4" t="s">
        <v>154</v>
      </c>
      <c r="K656" t="s">
        <v>45</v>
      </c>
      <c r="L656" s="4">
        <v>10</v>
      </c>
      <c r="N656" s="37" t="s">
        <v>224</v>
      </c>
      <c r="O656">
        <v>60</v>
      </c>
      <c r="Q656" s="12">
        <v>44456</v>
      </c>
      <c r="R656" s="64">
        <v>31.95</v>
      </c>
      <c r="S656" s="64">
        <v>32.74</v>
      </c>
      <c r="T656" s="64">
        <v>29.81</v>
      </c>
      <c r="U656" s="64">
        <v>28.58</v>
      </c>
      <c r="V656" s="64"/>
      <c r="W656" s="64"/>
      <c r="X656" s="64"/>
      <c r="AA656" t="s">
        <v>212</v>
      </c>
    </row>
    <row r="657" spans="1:27">
      <c r="A657" t="s">
        <v>213</v>
      </c>
      <c r="B657" t="s">
        <v>2086</v>
      </c>
      <c r="C657" t="s">
        <v>1919</v>
      </c>
      <c r="D657" t="s">
        <v>154</v>
      </c>
      <c r="E657" t="s">
        <v>49</v>
      </c>
      <c r="F657" s="12">
        <v>44453</v>
      </c>
      <c r="H657" t="s">
        <v>2073</v>
      </c>
      <c r="I657" t="s">
        <v>1939</v>
      </c>
      <c r="J657" s="4" t="s">
        <v>154</v>
      </c>
      <c r="K657" t="s">
        <v>45</v>
      </c>
      <c r="L657" s="4">
        <v>10</v>
      </c>
      <c r="N657" s="37" t="s">
        <v>224</v>
      </c>
      <c r="O657">
        <v>60</v>
      </c>
      <c r="Q657" s="12">
        <v>44456</v>
      </c>
      <c r="R657" s="64" t="s">
        <v>47</v>
      </c>
      <c r="S657" s="64" t="s">
        <v>47</v>
      </c>
      <c r="T657" s="64">
        <v>29.39</v>
      </c>
      <c r="U657" s="64">
        <v>28.22</v>
      </c>
      <c r="V657" s="64"/>
      <c r="W657" s="64"/>
      <c r="X657" s="64"/>
      <c r="AA657" t="s">
        <v>212</v>
      </c>
    </row>
    <row r="658" spans="1:27">
      <c r="A658" t="s">
        <v>213</v>
      </c>
      <c r="B658" t="s">
        <v>2086</v>
      </c>
      <c r="C658" t="s">
        <v>1919</v>
      </c>
      <c r="D658" t="s">
        <v>154</v>
      </c>
      <c r="E658" t="s">
        <v>49</v>
      </c>
      <c r="F658" s="12">
        <v>44453</v>
      </c>
      <c r="H658" t="s">
        <v>2075</v>
      </c>
      <c r="I658" t="s">
        <v>66</v>
      </c>
      <c r="J658" s="4" t="s">
        <v>154</v>
      </c>
      <c r="K658" t="s">
        <v>45</v>
      </c>
      <c r="L658" s="4">
        <v>10</v>
      </c>
      <c r="N658" s="37" t="s">
        <v>224</v>
      </c>
      <c r="O658">
        <v>60</v>
      </c>
      <c r="Q658" s="12">
        <v>44456</v>
      </c>
      <c r="R658" s="64" t="s">
        <v>47</v>
      </c>
      <c r="S658" s="64" t="s">
        <v>47</v>
      </c>
      <c r="T658" s="64">
        <v>28.67</v>
      </c>
      <c r="U658" s="64">
        <v>28.62</v>
      </c>
      <c r="V658" s="64"/>
      <c r="W658" s="64"/>
      <c r="X658" s="64"/>
      <c r="AA658" t="s">
        <v>212</v>
      </c>
    </row>
    <row r="659" spans="1:27">
      <c r="A659" t="s">
        <v>213</v>
      </c>
      <c r="B659" t="s">
        <v>2086</v>
      </c>
      <c r="C659" t="s">
        <v>1919</v>
      </c>
      <c r="D659" t="s">
        <v>154</v>
      </c>
      <c r="E659" t="s">
        <v>49</v>
      </c>
      <c r="F659" s="12">
        <v>44453</v>
      </c>
      <c r="H659" t="s">
        <v>2083</v>
      </c>
      <c r="I659" t="s">
        <v>1999</v>
      </c>
      <c r="J659" s="4" t="s">
        <v>154</v>
      </c>
      <c r="K659" t="s">
        <v>45</v>
      </c>
      <c r="L659" s="4">
        <v>10</v>
      </c>
      <c r="N659" s="37" t="s">
        <v>224</v>
      </c>
      <c r="O659">
        <v>60</v>
      </c>
      <c r="Q659" s="12">
        <v>44456</v>
      </c>
      <c r="R659" s="64" t="s">
        <v>47</v>
      </c>
      <c r="S659" s="64" t="s">
        <v>47</v>
      </c>
      <c r="T659" s="64">
        <v>29.57</v>
      </c>
      <c r="U659" s="64">
        <v>29.26</v>
      </c>
      <c r="V659" s="64"/>
      <c r="W659" s="64"/>
      <c r="X659" s="64"/>
      <c r="AA659" t="s">
        <v>212</v>
      </c>
    </row>
    <row r="660" spans="1:27">
      <c r="A660" t="s">
        <v>196</v>
      </c>
      <c r="B660" t="s">
        <v>61</v>
      </c>
      <c r="C660" t="s">
        <v>1919</v>
      </c>
      <c r="D660" t="s">
        <v>154</v>
      </c>
      <c r="E660" t="s">
        <v>49</v>
      </c>
      <c r="F660" s="12">
        <v>44453</v>
      </c>
      <c r="H660" t="s">
        <v>2073</v>
      </c>
      <c r="I660" t="s">
        <v>1939</v>
      </c>
      <c r="J660" s="4" t="s">
        <v>154</v>
      </c>
      <c r="K660" t="s">
        <v>45</v>
      </c>
      <c r="L660" s="4">
        <v>10</v>
      </c>
      <c r="N660" s="37" t="s">
        <v>224</v>
      </c>
      <c r="O660">
        <v>60</v>
      </c>
      <c r="Q660" s="12">
        <v>44456</v>
      </c>
      <c r="R660" s="64" t="s">
        <v>47</v>
      </c>
      <c r="S660" s="64" t="s">
        <v>47</v>
      </c>
      <c r="T660" s="64">
        <v>27.54</v>
      </c>
      <c r="U660" s="64">
        <v>27.36</v>
      </c>
      <c r="V660" s="64"/>
      <c r="W660" s="64"/>
      <c r="X660" s="64"/>
      <c r="AA660" t="s">
        <v>212</v>
      </c>
    </row>
    <row r="661" spans="1:27">
      <c r="A661" t="s">
        <v>196</v>
      </c>
      <c r="B661" t="s">
        <v>61</v>
      </c>
      <c r="C661" t="s">
        <v>1919</v>
      </c>
      <c r="D661" t="s">
        <v>154</v>
      </c>
      <c r="E661" t="s">
        <v>49</v>
      </c>
      <c r="F661" s="12">
        <v>44453</v>
      </c>
      <c r="H661" t="s">
        <v>2075</v>
      </c>
      <c r="I661" t="s">
        <v>66</v>
      </c>
      <c r="J661" s="4" t="s">
        <v>154</v>
      </c>
      <c r="K661" t="s">
        <v>45</v>
      </c>
      <c r="L661" s="4">
        <v>10</v>
      </c>
      <c r="N661" s="37" t="s">
        <v>224</v>
      </c>
      <c r="O661">
        <v>60</v>
      </c>
      <c r="Q661" s="12">
        <v>44456</v>
      </c>
      <c r="R661" s="64">
        <v>43.7</v>
      </c>
      <c r="S661" s="64">
        <v>37.11</v>
      </c>
      <c r="T661" s="64">
        <v>43.54</v>
      </c>
      <c r="U661" s="64">
        <v>26.15</v>
      </c>
      <c r="V661" s="64" t="s">
        <v>2090</v>
      </c>
      <c r="W661" s="64"/>
      <c r="X661" s="64"/>
      <c r="AA661" t="s">
        <v>212</v>
      </c>
    </row>
    <row r="662" spans="1:27">
      <c r="A662" t="s">
        <v>196</v>
      </c>
      <c r="B662" t="s">
        <v>61</v>
      </c>
      <c r="C662" t="s">
        <v>1919</v>
      </c>
      <c r="D662" t="s">
        <v>154</v>
      </c>
      <c r="E662" t="s">
        <v>49</v>
      </c>
      <c r="F662" s="12">
        <v>44453</v>
      </c>
      <c r="H662" t="s">
        <v>2083</v>
      </c>
      <c r="I662" t="s">
        <v>1999</v>
      </c>
      <c r="J662" s="4" t="s">
        <v>154</v>
      </c>
      <c r="K662" t="s">
        <v>45</v>
      </c>
      <c r="L662" s="4">
        <v>10</v>
      </c>
      <c r="N662" s="37" t="s">
        <v>224</v>
      </c>
      <c r="O662">
        <v>60</v>
      </c>
      <c r="Q662" s="12">
        <v>44456</v>
      </c>
      <c r="R662" s="64">
        <v>42.18</v>
      </c>
      <c r="S662" s="64">
        <v>38.729999999999997</v>
      </c>
      <c r="T662" s="64" t="s">
        <v>47</v>
      </c>
      <c r="U662" s="64">
        <v>16.12</v>
      </c>
      <c r="V662" s="64" t="s">
        <v>2090</v>
      </c>
      <c r="W662" s="64"/>
      <c r="X662" s="64"/>
      <c r="AA662" t="s">
        <v>212</v>
      </c>
    </row>
    <row r="663" spans="1:27">
      <c r="A663" t="s">
        <v>2091</v>
      </c>
      <c r="H663" t="s">
        <v>2073</v>
      </c>
      <c r="I663" t="s">
        <v>1939</v>
      </c>
      <c r="J663" s="4" t="s">
        <v>154</v>
      </c>
      <c r="K663" t="s">
        <v>45</v>
      </c>
      <c r="L663" s="4">
        <v>10</v>
      </c>
      <c r="N663" s="37" t="s">
        <v>224</v>
      </c>
      <c r="O663">
        <v>60</v>
      </c>
      <c r="Q663" s="12">
        <v>44456</v>
      </c>
      <c r="V663" s="64"/>
      <c r="W663" s="64"/>
      <c r="X663" s="64"/>
      <c r="AA663" t="s">
        <v>211</v>
      </c>
    </row>
    <row r="664" spans="1:27">
      <c r="A664" t="s">
        <v>2091</v>
      </c>
      <c r="H664" t="s">
        <v>2075</v>
      </c>
      <c r="I664" t="s">
        <v>66</v>
      </c>
      <c r="J664" s="4" t="s">
        <v>154</v>
      </c>
      <c r="K664" t="s">
        <v>45</v>
      </c>
      <c r="L664" s="4">
        <v>10</v>
      </c>
      <c r="N664" s="37" t="s">
        <v>224</v>
      </c>
      <c r="O664">
        <v>60</v>
      </c>
      <c r="Q664" s="12">
        <v>44456</v>
      </c>
      <c r="R664" s="64">
        <v>32.321848789999997</v>
      </c>
      <c r="S664" s="64">
        <v>32.165130320000003</v>
      </c>
      <c r="T664" s="64">
        <v>27.792936019999999</v>
      </c>
      <c r="U664" s="64">
        <v>27.774246959999999</v>
      </c>
      <c r="V664" s="64"/>
      <c r="W664" s="64"/>
      <c r="X664" s="64"/>
      <c r="AA664" t="s">
        <v>211</v>
      </c>
    </row>
    <row r="665" spans="1:27">
      <c r="A665" t="s">
        <v>2091</v>
      </c>
      <c r="H665" t="s">
        <v>2083</v>
      </c>
      <c r="I665" t="s">
        <v>1999</v>
      </c>
      <c r="J665" s="4" t="s">
        <v>154</v>
      </c>
      <c r="K665" t="s">
        <v>45</v>
      </c>
      <c r="L665" s="4">
        <v>10</v>
      </c>
      <c r="N665" s="37" t="s">
        <v>224</v>
      </c>
      <c r="O665">
        <v>60</v>
      </c>
      <c r="Q665" s="12">
        <v>44456</v>
      </c>
      <c r="R665" s="64">
        <v>32.582386419999999</v>
      </c>
      <c r="S665" s="64">
        <v>32.174236700000002</v>
      </c>
      <c r="T665" s="64">
        <v>32.507852249999999</v>
      </c>
      <c r="U665" s="64">
        <v>31.731930330000001</v>
      </c>
      <c r="V665" s="64"/>
      <c r="W665" s="64"/>
      <c r="X665" s="64"/>
      <c r="AA665" t="s">
        <v>211</v>
      </c>
    </row>
    <row r="666" spans="1:27">
      <c r="A666" t="s">
        <v>2092</v>
      </c>
      <c r="H666" t="s">
        <v>2073</v>
      </c>
      <c r="I666" t="s">
        <v>1939</v>
      </c>
      <c r="J666" s="4" t="s">
        <v>154</v>
      </c>
      <c r="K666" t="s">
        <v>45</v>
      </c>
      <c r="L666" s="4">
        <v>10</v>
      </c>
      <c r="N666" s="37" t="s">
        <v>224</v>
      </c>
      <c r="O666">
        <v>60</v>
      </c>
      <c r="Q666" s="12">
        <v>44456</v>
      </c>
      <c r="R666" s="64">
        <v>31.735979709999999</v>
      </c>
      <c r="S666" s="64">
        <v>31.914110900000001</v>
      </c>
      <c r="T666" s="64">
        <v>28.42413402</v>
      </c>
      <c r="U666" s="64">
        <v>28.224823560000001</v>
      </c>
      <c r="V666" s="64"/>
      <c r="W666" s="64"/>
      <c r="X666" s="64"/>
      <c r="AA666" t="s">
        <v>211</v>
      </c>
    </row>
    <row r="667" spans="1:27">
      <c r="A667" t="s">
        <v>2092</v>
      </c>
      <c r="H667" t="s">
        <v>2075</v>
      </c>
      <c r="I667" t="s">
        <v>66</v>
      </c>
      <c r="J667" s="4" t="s">
        <v>154</v>
      </c>
      <c r="K667" t="s">
        <v>45</v>
      </c>
      <c r="L667" s="4">
        <v>10</v>
      </c>
      <c r="N667" s="37" t="s">
        <v>224</v>
      </c>
      <c r="O667">
        <v>60</v>
      </c>
      <c r="Q667" s="12">
        <v>44456</v>
      </c>
      <c r="R667" s="64">
        <v>32.335981439999998</v>
      </c>
      <c r="S667" s="64">
        <v>32.130822819999999</v>
      </c>
      <c r="T667" s="64">
        <v>28.477046120000001</v>
      </c>
      <c r="U667" s="64">
        <v>28.623648029999998</v>
      </c>
      <c r="V667" s="64"/>
      <c r="W667" s="64"/>
      <c r="X667" s="64"/>
      <c r="AA667" t="s">
        <v>211</v>
      </c>
    </row>
    <row r="668" spans="1:27">
      <c r="A668" t="s">
        <v>2092</v>
      </c>
      <c r="H668" t="s">
        <v>2083</v>
      </c>
      <c r="I668" t="s">
        <v>1999</v>
      </c>
      <c r="J668" s="4" t="s">
        <v>154</v>
      </c>
      <c r="K668" t="s">
        <v>45</v>
      </c>
      <c r="L668" s="4">
        <v>10</v>
      </c>
      <c r="N668" s="37" t="s">
        <v>224</v>
      </c>
      <c r="O668">
        <v>60</v>
      </c>
      <c r="Q668" s="12">
        <v>44456</v>
      </c>
      <c r="V668" s="64"/>
      <c r="W668" s="64"/>
      <c r="X668" s="64"/>
      <c r="AA668" t="s">
        <v>211</v>
      </c>
    </row>
    <row r="669" spans="1:27">
      <c r="A669" t="s">
        <v>2093</v>
      </c>
      <c r="F669" s="12"/>
      <c r="H669" t="s">
        <v>2073</v>
      </c>
      <c r="I669" t="s">
        <v>1939</v>
      </c>
      <c r="J669" s="4" t="s">
        <v>154</v>
      </c>
      <c r="K669" t="s">
        <v>45</v>
      </c>
      <c r="L669" s="4">
        <v>10</v>
      </c>
      <c r="N669" s="37" t="s">
        <v>224</v>
      </c>
      <c r="O669">
        <v>60</v>
      </c>
      <c r="Q669" s="12">
        <v>44456</v>
      </c>
      <c r="R669" s="64">
        <v>31.478445820000001</v>
      </c>
      <c r="S669" s="64">
        <v>31.654462859999999</v>
      </c>
      <c r="T669" s="64">
        <v>29.256473809999999</v>
      </c>
      <c r="U669" s="64">
        <v>29.238512409999998</v>
      </c>
      <c r="W669" s="64"/>
      <c r="X669" s="64"/>
      <c r="AA669" t="s">
        <v>211</v>
      </c>
    </row>
    <row r="670" spans="1:27">
      <c r="A670" t="s">
        <v>2093</v>
      </c>
      <c r="H670" t="s">
        <v>2075</v>
      </c>
      <c r="I670" t="s">
        <v>66</v>
      </c>
      <c r="J670" s="4" t="s">
        <v>154</v>
      </c>
      <c r="K670" t="s">
        <v>45</v>
      </c>
      <c r="L670" s="4">
        <v>10</v>
      </c>
      <c r="N670" s="37" t="s">
        <v>224</v>
      </c>
      <c r="O670">
        <v>60</v>
      </c>
      <c r="Q670" s="12">
        <v>44456</v>
      </c>
      <c r="R670" s="64">
        <v>31.440647510000002</v>
      </c>
      <c r="S670" s="64">
        <v>31.596165320000001</v>
      </c>
      <c r="T670" s="64" t="s">
        <v>47</v>
      </c>
      <c r="U670" s="64">
        <v>30.185432559999999</v>
      </c>
      <c r="W670" s="64"/>
      <c r="X670" s="64"/>
      <c r="AA670" t="s">
        <v>211</v>
      </c>
    </row>
    <row r="671" spans="1:27">
      <c r="A671" t="s">
        <v>2093</v>
      </c>
      <c r="H671" t="s">
        <v>2083</v>
      </c>
      <c r="I671" t="s">
        <v>1999</v>
      </c>
      <c r="J671" s="4" t="s">
        <v>154</v>
      </c>
      <c r="K671" t="s">
        <v>45</v>
      </c>
      <c r="L671" s="4">
        <v>10</v>
      </c>
      <c r="N671" s="37" t="s">
        <v>224</v>
      </c>
      <c r="O671">
        <v>60</v>
      </c>
      <c r="Q671" s="12">
        <v>44456</v>
      </c>
      <c r="R671" s="64">
        <v>32.142680509999998</v>
      </c>
      <c r="S671" s="64">
        <v>32.249979959999997</v>
      </c>
      <c r="T671" s="64">
        <v>33.204343190000003</v>
      </c>
      <c r="U671" s="64">
        <v>33.769626610000003</v>
      </c>
      <c r="W671" s="64"/>
      <c r="X671" s="64"/>
      <c r="AA671" t="s">
        <v>211</v>
      </c>
    </row>
    <row r="672" spans="1:27">
      <c r="A672" t="s">
        <v>199</v>
      </c>
      <c r="B672" t="s">
        <v>200</v>
      </c>
      <c r="C672" t="s">
        <v>1919</v>
      </c>
      <c r="E672" t="s">
        <v>49</v>
      </c>
      <c r="F672" s="12">
        <v>44453</v>
      </c>
      <c r="H672" t="s">
        <v>2077</v>
      </c>
      <c r="J672" s="4"/>
      <c r="L672" s="4"/>
      <c r="N672" s="37"/>
      <c r="Q672" s="12">
        <v>44456</v>
      </c>
      <c r="R672" t="s">
        <v>47</v>
      </c>
      <c r="S672" t="s">
        <v>47</v>
      </c>
      <c r="T672" t="s">
        <v>47</v>
      </c>
      <c r="U672" t="s">
        <v>47</v>
      </c>
      <c r="W672" s="64"/>
      <c r="X672" s="64"/>
      <c r="AA672" t="s">
        <v>211</v>
      </c>
    </row>
    <row r="673" spans="1:27">
      <c r="A673" t="s">
        <v>199</v>
      </c>
      <c r="B673" t="s">
        <v>200</v>
      </c>
      <c r="C673" t="s">
        <v>1919</v>
      </c>
      <c r="E673" t="s">
        <v>49</v>
      </c>
      <c r="F673" s="12">
        <v>44453</v>
      </c>
      <c r="H673" t="s">
        <v>2079</v>
      </c>
      <c r="J673" s="4"/>
      <c r="L673" s="4"/>
      <c r="N673" s="37"/>
      <c r="Q673" s="12">
        <v>44456</v>
      </c>
      <c r="R673" t="s">
        <v>47</v>
      </c>
      <c r="S673" t="s">
        <v>47</v>
      </c>
      <c r="T673" t="s">
        <v>47</v>
      </c>
      <c r="U673" t="s">
        <v>47</v>
      </c>
      <c r="W673" s="64"/>
      <c r="X673" s="64"/>
      <c r="AA673" t="s">
        <v>211</v>
      </c>
    </row>
    <row r="674" spans="1:27">
      <c r="A674" t="s">
        <v>199</v>
      </c>
      <c r="B674" t="s">
        <v>200</v>
      </c>
      <c r="C674" t="s">
        <v>1919</v>
      </c>
      <c r="E674" t="s">
        <v>49</v>
      </c>
      <c r="F674" s="12">
        <v>44453</v>
      </c>
      <c r="H674" t="s">
        <v>2080</v>
      </c>
      <c r="J674" s="4"/>
      <c r="L674" s="4"/>
      <c r="N674" s="37"/>
      <c r="Q674" s="12">
        <v>44456</v>
      </c>
      <c r="R674" t="s">
        <v>47</v>
      </c>
      <c r="S674" t="s">
        <v>47</v>
      </c>
      <c r="T674" t="s">
        <v>47</v>
      </c>
      <c r="U674" t="s">
        <v>47</v>
      </c>
      <c r="W674" s="64"/>
      <c r="X674" s="64"/>
      <c r="AA674" t="s">
        <v>211</v>
      </c>
    </row>
    <row r="675" spans="1:27">
      <c r="A675" t="s">
        <v>199</v>
      </c>
      <c r="B675" t="s">
        <v>200</v>
      </c>
      <c r="C675" t="s">
        <v>1919</v>
      </c>
      <c r="E675" t="s">
        <v>49</v>
      </c>
      <c r="F675" s="12">
        <v>44453</v>
      </c>
      <c r="H675" t="s">
        <v>2094</v>
      </c>
      <c r="J675" s="4"/>
      <c r="L675" s="4"/>
      <c r="N675" s="37"/>
      <c r="Q675" s="12">
        <v>44456</v>
      </c>
      <c r="R675" t="s">
        <v>47</v>
      </c>
      <c r="S675" t="s">
        <v>47</v>
      </c>
      <c r="T675" t="s">
        <v>47</v>
      </c>
      <c r="U675" t="s">
        <v>47</v>
      </c>
      <c r="W675" s="64"/>
      <c r="X675" s="64"/>
      <c r="AA675" t="s">
        <v>211</v>
      </c>
    </row>
    <row r="676" spans="1:27">
      <c r="A676" s="64" t="s">
        <v>205</v>
      </c>
      <c r="B676" t="s">
        <v>200</v>
      </c>
      <c r="C676" t="s">
        <v>1919</v>
      </c>
      <c r="E676" t="s">
        <v>49</v>
      </c>
      <c r="F676" s="12">
        <v>44453</v>
      </c>
      <c r="H676" t="s">
        <v>2077</v>
      </c>
      <c r="J676" s="4"/>
      <c r="L676" s="4"/>
      <c r="N676" s="37"/>
      <c r="Q676" s="12">
        <v>44456</v>
      </c>
      <c r="R676" t="s">
        <v>47</v>
      </c>
      <c r="S676" t="s">
        <v>47</v>
      </c>
      <c r="T676" t="s">
        <v>47</v>
      </c>
      <c r="U676" t="s">
        <v>47</v>
      </c>
      <c r="W676" s="64"/>
      <c r="X676" s="64"/>
      <c r="AA676" t="s">
        <v>211</v>
      </c>
    </row>
    <row r="677" spans="1:27">
      <c r="A677" s="64" t="s">
        <v>205</v>
      </c>
      <c r="B677" t="s">
        <v>200</v>
      </c>
      <c r="C677" t="s">
        <v>1919</v>
      </c>
      <c r="E677" t="s">
        <v>49</v>
      </c>
      <c r="F677" s="12">
        <v>44453</v>
      </c>
      <c r="H677" t="s">
        <v>2079</v>
      </c>
      <c r="J677" s="4"/>
      <c r="L677" s="4"/>
      <c r="N677" s="37"/>
      <c r="Q677" s="12">
        <v>44456</v>
      </c>
      <c r="R677" s="64">
        <v>37.888222399999997</v>
      </c>
      <c r="S677" s="64" t="s">
        <v>47</v>
      </c>
      <c r="T677" s="64" t="s">
        <v>47</v>
      </c>
      <c r="U677" s="64" t="s">
        <v>47</v>
      </c>
      <c r="W677" s="64"/>
      <c r="X677" s="64"/>
      <c r="AA677" t="s">
        <v>211</v>
      </c>
    </row>
    <row r="678" spans="1:27">
      <c r="A678" s="64" t="s">
        <v>205</v>
      </c>
      <c r="B678" t="s">
        <v>200</v>
      </c>
      <c r="C678" t="s">
        <v>1919</v>
      </c>
      <c r="E678" t="s">
        <v>49</v>
      </c>
      <c r="F678" s="12">
        <v>44453</v>
      </c>
      <c r="H678" t="s">
        <v>2080</v>
      </c>
      <c r="Q678" s="12">
        <v>44456</v>
      </c>
      <c r="R678" t="s">
        <v>47</v>
      </c>
      <c r="S678" t="s">
        <v>47</v>
      </c>
      <c r="T678" t="s">
        <v>47</v>
      </c>
      <c r="U678" t="s">
        <v>47</v>
      </c>
      <c r="W678" s="64"/>
      <c r="X678" s="64"/>
      <c r="AA678" t="s">
        <v>211</v>
      </c>
    </row>
    <row r="679" spans="1:27">
      <c r="A679" s="64" t="s">
        <v>205</v>
      </c>
      <c r="B679" t="s">
        <v>200</v>
      </c>
      <c r="C679" t="s">
        <v>1919</v>
      </c>
      <c r="E679" t="s">
        <v>49</v>
      </c>
      <c r="F679" s="12">
        <v>44453</v>
      </c>
      <c r="H679" t="s">
        <v>2094</v>
      </c>
      <c r="Q679" s="12">
        <v>44456</v>
      </c>
      <c r="R679" t="s">
        <v>47</v>
      </c>
      <c r="S679" t="s">
        <v>47</v>
      </c>
      <c r="T679" t="s">
        <v>47</v>
      </c>
      <c r="U679" t="s">
        <v>47</v>
      </c>
      <c r="W679" s="64"/>
      <c r="X679" s="64"/>
      <c r="AA679" t="s">
        <v>211</v>
      </c>
    </row>
    <row r="680" spans="1:27">
      <c r="A680" s="64" t="s">
        <v>196</v>
      </c>
      <c r="B680" t="s">
        <v>200</v>
      </c>
      <c r="C680" t="s">
        <v>1919</v>
      </c>
      <c r="E680" t="s">
        <v>49</v>
      </c>
      <c r="F680" s="12">
        <v>44461</v>
      </c>
      <c r="H680" t="s">
        <v>224</v>
      </c>
      <c r="I680" t="s">
        <v>1939</v>
      </c>
      <c r="J680" s="4" t="s">
        <v>154</v>
      </c>
      <c r="K680" t="s">
        <v>45</v>
      </c>
      <c r="L680" s="4">
        <v>10</v>
      </c>
      <c r="N680" s="37" t="s">
        <v>224</v>
      </c>
      <c r="O680">
        <v>60</v>
      </c>
      <c r="Q680" s="12">
        <v>44824</v>
      </c>
      <c r="R680">
        <v>31.27</v>
      </c>
      <c r="S680">
        <v>31.38</v>
      </c>
      <c r="T680">
        <v>28.09</v>
      </c>
      <c r="U680">
        <v>28.2</v>
      </c>
      <c r="W680" s="64"/>
      <c r="X680" s="64"/>
      <c r="AA680" t="s">
        <v>1650</v>
      </c>
    </row>
    <row r="681" spans="1:27">
      <c r="A681" s="64" t="s">
        <v>163</v>
      </c>
      <c r="B681" t="s">
        <v>59</v>
      </c>
      <c r="C681" t="s">
        <v>1919</v>
      </c>
      <c r="F681" s="12">
        <v>44461</v>
      </c>
      <c r="H681" t="s">
        <v>224</v>
      </c>
      <c r="I681" t="s">
        <v>66</v>
      </c>
      <c r="J681" s="4" t="s">
        <v>154</v>
      </c>
      <c r="K681" t="s">
        <v>45</v>
      </c>
      <c r="L681" s="4">
        <v>10</v>
      </c>
      <c r="N681" s="37" t="s">
        <v>224</v>
      </c>
      <c r="O681">
        <v>60</v>
      </c>
      <c r="Q681" s="12">
        <v>44824</v>
      </c>
      <c r="R681" t="s">
        <v>47</v>
      </c>
      <c r="S681" t="s">
        <v>47</v>
      </c>
      <c r="T681">
        <v>29.59</v>
      </c>
      <c r="U681">
        <v>38.479999999999997</v>
      </c>
      <c r="W681" s="64"/>
      <c r="X681" s="64"/>
      <c r="AA681" t="s">
        <v>1650</v>
      </c>
    </row>
    <row r="682" spans="1:27">
      <c r="A682" t="s">
        <v>1052</v>
      </c>
      <c r="B682" t="s">
        <v>1912</v>
      </c>
      <c r="C682" t="s">
        <v>1913</v>
      </c>
      <c r="E682" t="s">
        <v>42</v>
      </c>
      <c r="F682" s="12">
        <v>44459</v>
      </c>
      <c r="G682" s="12">
        <v>44459</v>
      </c>
      <c r="H682" t="s">
        <v>2075</v>
      </c>
      <c r="I682" t="s">
        <v>66</v>
      </c>
      <c r="J682" s="4" t="s">
        <v>154</v>
      </c>
      <c r="K682" t="s">
        <v>45</v>
      </c>
      <c r="L682" s="4">
        <v>10</v>
      </c>
      <c r="M682" s="12">
        <v>44459</v>
      </c>
      <c r="N682" s="37" t="s">
        <v>224</v>
      </c>
      <c r="O682">
        <v>60</v>
      </c>
      <c r="Q682" s="12">
        <v>44460</v>
      </c>
      <c r="R682" s="64" t="s">
        <v>47</v>
      </c>
      <c r="S682" s="64" t="s">
        <v>47</v>
      </c>
      <c r="T682" s="64">
        <v>31.96</v>
      </c>
      <c r="U682" s="64">
        <v>31.75</v>
      </c>
      <c r="W682" s="64"/>
      <c r="X682" s="64"/>
      <c r="AA682" t="s">
        <v>1112</v>
      </c>
    </row>
    <row r="683" spans="1:27">
      <c r="A683" t="s">
        <v>1052</v>
      </c>
      <c r="B683" t="s">
        <v>1912</v>
      </c>
      <c r="C683" t="s">
        <v>1913</v>
      </c>
      <c r="E683" t="s">
        <v>42</v>
      </c>
      <c r="F683" s="12">
        <v>44459</v>
      </c>
      <c r="G683" s="12">
        <v>44459</v>
      </c>
      <c r="H683" t="s">
        <v>2083</v>
      </c>
      <c r="I683" t="s">
        <v>1999</v>
      </c>
      <c r="J683" s="4" t="s">
        <v>154</v>
      </c>
      <c r="K683" t="s">
        <v>45</v>
      </c>
      <c r="L683" s="4">
        <v>10</v>
      </c>
      <c r="M683" s="12">
        <v>44459</v>
      </c>
      <c r="N683" s="37" t="s">
        <v>224</v>
      </c>
      <c r="O683">
        <v>60</v>
      </c>
      <c r="Q683" s="12">
        <v>44460</v>
      </c>
      <c r="R683" s="64" t="s">
        <v>47</v>
      </c>
      <c r="S683" s="64" t="s">
        <v>47</v>
      </c>
      <c r="T683" s="64" t="s">
        <v>47</v>
      </c>
      <c r="U683" s="64" t="s">
        <v>47</v>
      </c>
      <c r="W683" s="64"/>
      <c r="X683" s="64"/>
      <c r="AA683" t="s">
        <v>1112</v>
      </c>
    </row>
    <row r="684" spans="1:27">
      <c r="A684" t="s">
        <v>1047</v>
      </c>
      <c r="B684" t="s">
        <v>1912</v>
      </c>
      <c r="C684" t="s">
        <v>1913</v>
      </c>
      <c r="E684" t="s">
        <v>42</v>
      </c>
      <c r="F684" s="12">
        <v>44459</v>
      </c>
      <c r="G684" s="12">
        <v>44459</v>
      </c>
      <c r="H684" t="s">
        <v>2075</v>
      </c>
      <c r="I684" t="s">
        <v>66</v>
      </c>
      <c r="J684" s="4" t="s">
        <v>154</v>
      </c>
      <c r="K684" t="s">
        <v>45</v>
      </c>
      <c r="L684" s="4">
        <v>10</v>
      </c>
      <c r="M684" s="12">
        <v>44459</v>
      </c>
      <c r="N684" s="37" t="s">
        <v>224</v>
      </c>
      <c r="O684">
        <v>60</v>
      </c>
      <c r="Q684" s="12">
        <v>44460</v>
      </c>
      <c r="R684" s="64" t="s">
        <v>47</v>
      </c>
      <c r="S684" s="64" t="s">
        <v>47</v>
      </c>
      <c r="T684" s="64">
        <v>37.695394640000004</v>
      </c>
      <c r="U684" s="64">
        <v>38.11884611</v>
      </c>
      <c r="X684" s="64"/>
      <c r="AA684" t="s">
        <v>214</v>
      </c>
    </row>
    <row r="685" spans="1:27">
      <c r="A685" t="s">
        <v>1047</v>
      </c>
      <c r="B685" t="s">
        <v>1912</v>
      </c>
      <c r="C685" t="s">
        <v>1913</v>
      </c>
      <c r="E685" t="s">
        <v>42</v>
      </c>
      <c r="F685" s="12">
        <v>44459</v>
      </c>
      <c r="G685" s="12">
        <v>44459</v>
      </c>
      <c r="H685" t="s">
        <v>2083</v>
      </c>
      <c r="I685" t="s">
        <v>1999</v>
      </c>
      <c r="J685" s="4" t="s">
        <v>154</v>
      </c>
      <c r="K685" t="s">
        <v>45</v>
      </c>
      <c r="L685" s="4">
        <v>10</v>
      </c>
      <c r="M685" s="12">
        <v>44459</v>
      </c>
      <c r="N685" s="37" t="s">
        <v>224</v>
      </c>
      <c r="O685">
        <v>60</v>
      </c>
      <c r="Q685" s="12">
        <v>44460</v>
      </c>
      <c r="R685" s="64">
        <v>35.820381679999997</v>
      </c>
      <c r="S685" s="64">
        <v>38.553796429999998</v>
      </c>
      <c r="T685" s="64" t="s">
        <v>47</v>
      </c>
      <c r="U685" s="64" t="s">
        <v>47</v>
      </c>
      <c r="X685" s="64"/>
      <c r="AA685" t="s">
        <v>214</v>
      </c>
    </row>
    <row r="686" spans="1:27">
      <c r="A686" t="s">
        <v>1050</v>
      </c>
      <c r="B686" t="s">
        <v>1912</v>
      </c>
      <c r="C686" t="s">
        <v>1913</v>
      </c>
      <c r="E686" t="s">
        <v>42</v>
      </c>
      <c r="F686" s="12">
        <v>44459</v>
      </c>
      <c r="G686" s="12">
        <v>44459</v>
      </c>
      <c r="H686" t="s">
        <v>2075</v>
      </c>
      <c r="I686" t="s">
        <v>66</v>
      </c>
      <c r="J686" s="4" t="s">
        <v>154</v>
      </c>
      <c r="K686" t="s">
        <v>45</v>
      </c>
      <c r="L686" s="4">
        <v>10</v>
      </c>
      <c r="M686" s="12">
        <v>44459</v>
      </c>
      <c r="N686" s="37" t="s">
        <v>224</v>
      </c>
      <c r="O686">
        <v>60</v>
      </c>
      <c r="Q686" s="12">
        <v>44460</v>
      </c>
      <c r="R686" s="64" t="s">
        <v>47</v>
      </c>
      <c r="S686" s="64" t="s">
        <v>47</v>
      </c>
      <c r="T686" s="64">
        <v>39.845236659999998</v>
      </c>
      <c r="U686" s="64">
        <v>37.9477902</v>
      </c>
      <c r="AA686" t="s">
        <v>214</v>
      </c>
    </row>
    <row r="687" spans="1:27">
      <c r="A687" t="s">
        <v>1050</v>
      </c>
      <c r="B687" t="s">
        <v>1912</v>
      </c>
      <c r="C687" t="s">
        <v>1913</v>
      </c>
      <c r="E687" t="s">
        <v>42</v>
      </c>
      <c r="F687" s="12">
        <v>44459</v>
      </c>
      <c r="G687" s="12">
        <v>44459</v>
      </c>
      <c r="H687" t="s">
        <v>2083</v>
      </c>
      <c r="I687" t="s">
        <v>1999</v>
      </c>
      <c r="J687" s="4" t="s">
        <v>154</v>
      </c>
      <c r="K687" t="s">
        <v>45</v>
      </c>
      <c r="L687" s="4">
        <v>10</v>
      </c>
      <c r="M687" s="12">
        <v>44459</v>
      </c>
      <c r="N687" s="37" t="s">
        <v>224</v>
      </c>
      <c r="O687">
        <v>60</v>
      </c>
      <c r="Q687" s="12">
        <v>44460</v>
      </c>
      <c r="R687" s="64">
        <v>38.664026970000002</v>
      </c>
      <c r="S687" s="64" t="s">
        <v>47</v>
      </c>
      <c r="T687" s="64">
        <v>41.34289356</v>
      </c>
      <c r="U687" s="64" t="s">
        <v>47</v>
      </c>
      <c r="AA687" t="s">
        <v>214</v>
      </c>
    </row>
    <row r="688" spans="1:27">
      <c r="A688" t="s">
        <v>1056</v>
      </c>
      <c r="B688" t="s">
        <v>1912</v>
      </c>
      <c r="C688" t="s">
        <v>1913</v>
      </c>
      <c r="E688" t="s">
        <v>42</v>
      </c>
      <c r="F688" s="12">
        <v>44459</v>
      </c>
      <c r="G688" s="12">
        <v>44459</v>
      </c>
      <c r="H688" t="s">
        <v>2075</v>
      </c>
      <c r="I688" t="s">
        <v>66</v>
      </c>
      <c r="J688" s="4" t="s">
        <v>154</v>
      </c>
      <c r="K688" t="s">
        <v>45</v>
      </c>
      <c r="L688" s="4">
        <v>10</v>
      </c>
      <c r="M688" s="12">
        <v>44459</v>
      </c>
      <c r="N688" s="37" t="s">
        <v>224</v>
      </c>
      <c r="O688">
        <v>60</v>
      </c>
      <c r="Q688" s="12">
        <v>44460</v>
      </c>
      <c r="R688" s="64" t="s">
        <v>47</v>
      </c>
      <c r="S688" s="64" t="s">
        <v>47</v>
      </c>
      <c r="T688" s="64">
        <v>40.863815119999998</v>
      </c>
      <c r="U688" s="64">
        <v>40.880303730000001</v>
      </c>
      <c r="AA688" t="s">
        <v>214</v>
      </c>
    </row>
    <row r="689" spans="1:27">
      <c r="A689" t="s">
        <v>1056</v>
      </c>
      <c r="B689" t="s">
        <v>1912</v>
      </c>
      <c r="C689" t="s">
        <v>1913</v>
      </c>
      <c r="E689" t="s">
        <v>42</v>
      </c>
      <c r="F689" s="12">
        <v>44459</v>
      </c>
      <c r="G689" s="12">
        <v>44459</v>
      </c>
      <c r="H689" t="s">
        <v>2083</v>
      </c>
      <c r="I689" t="s">
        <v>1999</v>
      </c>
      <c r="J689" s="4" t="s">
        <v>154</v>
      </c>
      <c r="K689" t="s">
        <v>45</v>
      </c>
      <c r="L689" s="4">
        <v>10</v>
      </c>
      <c r="M689" s="12">
        <v>44459</v>
      </c>
      <c r="N689" s="37" t="s">
        <v>224</v>
      </c>
      <c r="O689">
        <v>60</v>
      </c>
      <c r="Q689" s="12">
        <v>44460</v>
      </c>
      <c r="R689" s="64">
        <v>36.970382720000003</v>
      </c>
      <c r="S689" s="64">
        <v>38.546988079999998</v>
      </c>
      <c r="T689" s="64" t="s">
        <v>47</v>
      </c>
      <c r="U689" s="64">
        <v>41.829639469999996</v>
      </c>
      <c r="AA689" t="s">
        <v>214</v>
      </c>
    </row>
    <row r="690" spans="1:27">
      <c r="A690" t="s">
        <v>1058</v>
      </c>
      <c r="B690" t="s">
        <v>1912</v>
      </c>
      <c r="C690" t="s">
        <v>1913</v>
      </c>
      <c r="E690" t="s">
        <v>42</v>
      </c>
      <c r="F690" s="12">
        <v>44459</v>
      </c>
      <c r="G690" s="12">
        <v>44459</v>
      </c>
      <c r="H690" t="s">
        <v>2075</v>
      </c>
      <c r="I690" t="s">
        <v>66</v>
      </c>
      <c r="J690" s="4" t="s">
        <v>154</v>
      </c>
      <c r="K690" t="s">
        <v>45</v>
      </c>
      <c r="L690" s="4">
        <v>10</v>
      </c>
      <c r="M690" s="12">
        <v>44459</v>
      </c>
      <c r="N690" s="37" t="s">
        <v>224</v>
      </c>
      <c r="O690">
        <v>60</v>
      </c>
      <c r="Q690" s="12">
        <v>44460</v>
      </c>
      <c r="R690" s="64" t="s">
        <v>47</v>
      </c>
      <c r="S690" s="64" t="s">
        <v>47</v>
      </c>
      <c r="T690" s="64">
        <v>34.506654390000001</v>
      </c>
      <c r="U690" s="64">
        <v>34.25204385</v>
      </c>
      <c r="AA690" t="s">
        <v>214</v>
      </c>
    </row>
    <row r="691" spans="1:27">
      <c r="A691" t="s">
        <v>1058</v>
      </c>
      <c r="B691" t="s">
        <v>1912</v>
      </c>
      <c r="C691" t="s">
        <v>1913</v>
      </c>
      <c r="E691" t="s">
        <v>42</v>
      </c>
      <c r="F691" s="12">
        <v>44459</v>
      </c>
      <c r="G691" s="12">
        <v>44459</v>
      </c>
      <c r="H691" t="s">
        <v>2083</v>
      </c>
      <c r="I691" t="s">
        <v>1999</v>
      </c>
      <c r="J691" s="4" t="s">
        <v>154</v>
      </c>
      <c r="K691" t="s">
        <v>45</v>
      </c>
      <c r="L691" s="4">
        <v>10</v>
      </c>
      <c r="M691" s="12">
        <v>44459</v>
      </c>
      <c r="N691" s="37" t="s">
        <v>224</v>
      </c>
      <c r="O691">
        <v>60</v>
      </c>
      <c r="Q691" s="12">
        <v>44460</v>
      </c>
      <c r="R691" s="64">
        <v>36.629285699999997</v>
      </c>
      <c r="S691" s="64">
        <v>36.674377389999997</v>
      </c>
      <c r="T691" s="64" t="s">
        <v>47</v>
      </c>
      <c r="U691" s="64" t="s">
        <v>47</v>
      </c>
      <c r="AA691" t="s">
        <v>214</v>
      </c>
    </row>
    <row r="692" spans="1:27">
      <c r="A692" t="s">
        <v>1064</v>
      </c>
      <c r="B692" t="s">
        <v>1912</v>
      </c>
      <c r="C692" t="s">
        <v>1913</v>
      </c>
      <c r="E692" t="s">
        <v>42</v>
      </c>
      <c r="F692" s="12">
        <v>44459</v>
      </c>
      <c r="G692" s="12">
        <v>44459</v>
      </c>
      <c r="H692" t="s">
        <v>2075</v>
      </c>
      <c r="I692" t="s">
        <v>66</v>
      </c>
      <c r="J692" s="4" t="s">
        <v>154</v>
      </c>
      <c r="K692" t="s">
        <v>45</v>
      </c>
      <c r="L692" s="4">
        <v>10</v>
      </c>
      <c r="M692" s="12">
        <v>44459</v>
      </c>
      <c r="N692" s="37" t="s">
        <v>224</v>
      </c>
      <c r="O692">
        <v>60</v>
      </c>
      <c r="Q692" s="12">
        <v>44460</v>
      </c>
      <c r="R692" s="64" t="s">
        <v>47</v>
      </c>
      <c r="S692" s="64" t="s">
        <v>47</v>
      </c>
      <c r="T692" s="64">
        <v>32.467109370000003</v>
      </c>
      <c r="U692" s="64">
        <v>32.210213060000001</v>
      </c>
      <c r="AA692" t="s">
        <v>214</v>
      </c>
    </row>
    <row r="693" spans="1:27">
      <c r="A693" t="s">
        <v>1064</v>
      </c>
      <c r="B693" t="s">
        <v>1912</v>
      </c>
      <c r="C693" t="s">
        <v>1913</v>
      </c>
      <c r="E693" t="s">
        <v>42</v>
      </c>
      <c r="F693" s="12">
        <v>44459</v>
      </c>
      <c r="G693" s="12">
        <v>44459</v>
      </c>
      <c r="H693" t="s">
        <v>2083</v>
      </c>
      <c r="I693" t="s">
        <v>1999</v>
      </c>
      <c r="J693" s="4" t="s">
        <v>154</v>
      </c>
      <c r="K693" t="s">
        <v>45</v>
      </c>
      <c r="L693" s="4">
        <v>10</v>
      </c>
      <c r="M693" s="12">
        <v>44459</v>
      </c>
      <c r="N693" s="37" t="s">
        <v>224</v>
      </c>
      <c r="O693">
        <v>60</v>
      </c>
      <c r="Q693" s="12">
        <v>44460</v>
      </c>
      <c r="R693" s="64" t="s">
        <v>47</v>
      </c>
      <c r="S693" s="64" t="s">
        <v>47</v>
      </c>
      <c r="T693" s="64" t="s">
        <v>47</v>
      </c>
      <c r="U693" s="64" t="s">
        <v>47</v>
      </c>
      <c r="AA693" t="s">
        <v>214</v>
      </c>
    </row>
    <row r="694" spans="1:27">
      <c r="A694" t="s">
        <v>58</v>
      </c>
      <c r="B694" t="s">
        <v>59</v>
      </c>
      <c r="C694" t="s">
        <v>1919</v>
      </c>
      <c r="D694" t="s">
        <v>154</v>
      </c>
      <c r="E694" t="s">
        <v>42</v>
      </c>
      <c r="F694" s="12">
        <v>44459</v>
      </c>
      <c r="G694" s="12">
        <v>44459</v>
      </c>
      <c r="H694" t="s">
        <v>2075</v>
      </c>
      <c r="I694" t="s">
        <v>66</v>
      </c>
      <c r="J694" s="4" t="s">
        <v>154</v>
      </c>
      <c r="K694" t="s">
        <v>45</v>
      </c>
      <c r="L694" s="4">
        <v>10</v>
      </c>
      <c r="M694" s="12">
        <v>44459</v>
      </c>
      <c r="N694" s="37" t="s">
        <v>224</v>
      </c>
      <c r="O694">
        <v>60</v>
      </c>
      <c r="Q694" s="12">
        <v>44460</v>
      </c>
      <c r="R694" s="64" t="s">
        <v>47</v>
      </c>
      <c r="S694" s="64" t="s">
        <v>47</v>
      </c>
      <c r="T694" s="64">
        <v>39.203194920000001</v>
      </c>
      <c r="U694" s="64">
        <v>40.960630289999997</v>
      </c>
      <c r="AA694" t="s">
        <v>214</v>
      </c>
    </row>
    <row r="695" spans="1:27">
      <c r="A695" t="s">
        <v>58</v>
      </c>
      <c r="B695" t="s">
        <v>59</v>
      </c>
      <c r="C695" t="s">
        <v>1919</v>
      </c>
      <c r="D695" t="s">
        <v>154</v>
      </c>
      <c r="E695" t="s">
        <v>42</v>
      </c>
      <c r="F695" s="12">
        <v>44459</v>
      </c>
      <c r="G695" s="12">
        <v>44459</v>
      </c>
      <c r="H695" t="s">
        <v>2083</v>
      </c>
      <c r="I695" t="s">
        <v>1999</v>
      </c>
      <c r="J695" s="4" t="s">
        <v>154</v>
      </c>
      <c r="K695" t="s">
        <v>45</v>
      </c>
      <c r="L695" s="4">
        <v>10</v>
      </c>
      <c r="M695" s="12">
        <v>44459</v>
      </c>
      <c r="N695" s="37" t="s">
        <v>224</v>
      </c>
      <c r="O695">
        <v>60</v>
      </c>
      <c r="Q695" s="12">
        <v>44460</v>
      </c>
      <c r="R695" s="64" t="s">
        <v>47</v>
      </c>
      <c r="S695" s="64" t="s">
        <v>47</v>
      </c>
      <c r="T695" s="64" t="s">
        <v>47</v>
      </c>
      <c r="U695" s="64" t="s">
        <v>47</v>
      </c>
      <c r="AA695" t="s">
        <v>214</v>
      </c>
    </row>
    <row r="696" spans="1:27">
      <c r="A696" t="s">
        <v>208</v>
      </c>
      <c r="B696" t="s">
        <v>2086</v>
      </c>
      <c r="C696" t="s">
        <v>1919</v>
      </c>
      <c r="D696" t="s">
        <v>154</v>
      </c>
      <c r="E696" t="s">
        <v>49</v>
      </c>
      <c r="F696" s="12">
        <v>44459</v>
      </c>
      <c r="H696" t="s">
        <v>2075</v>
      </c>
      <c r="I696" t="s">
        <v>66</v>
      </c>
      <c r="J696" s="4" t="s">
        <v>154</v>
      </c>
      <c r="K696" t="s">
        <v>45</v>
      </c>
      <c r="L696" s="4">
        <v>10</v>
      </c>
      <c r="M696" s="12"/>
      <c r="N696" s="37" t="s">
        <v>224</v>
      </c>
      <c r="O696">
        <v>60</v>
      </c>
      <c r="Q696" s="12">
        <v>44461</v>
      </c>
      <c r="R696" s="64" t="s">
        <v>47</v>
      </c>
      <c r="S696" s="64" t="s">
        <v>47</v>
      </c>
      <c r="T696" s="64">
        <v>28.33219922</v>
      </c>
      <c r="U696" s="64">
        <v>27.754336899999998</v>
      </c>
      <c r="AA696" t="s">
        <v>1657</v>
      </c>
    </row>
    <row r="697" spans="1:27">
      <c r="A697" t="s">
        <v>208</v>
      </c>
      <c r="B697" t="s">
        <v>2086</v>
      </c>
      <c r="C697" t="s">
        <v>1919</v>
      </c>
      <c r="D697" t="s">
        <v>154</v>
      </c>
      <c r="E697" t="s">
        <v>49</v>
      </c>
      <c r="F697" s="12">
        <v>44459</v>
      </c>
      <c r="H697" t="s">
        <v>2083</v>
      </c>
      <c r="I697" t="s">
        <v>1999</v>
      </c>
      <c r="J697" s="4" t="s">
        <v>154</v>
      </c>
      <c r="K697" t="s">
        <v>45</v>
      </c>
      <c r="L697" s="4">
        <v>10</v>
      </c>
      <c r="M697" s="12"/>
      <c r="N697" s="37" t="s">
        <v>224</v>
      </c>
      <c r="O697">
        <v>60</v>
      </c>
      <c r="Q697" s="12">
        <v>44461</v>
      </c>
      <c r="R697" s="64" t="s">
        <v>47</v>
      </c>
      <c r="S697" s="64" t="s">
        <v>47</v>
      </c>
      <c r="T697" s="64">
        <v>28.709162800000001</v>
      </c>
      <c r="U697" s="64">
        <v>28.95693275</v>
      </c>
      <c r="W697" s="64"/>
      <c r="AA697" t="s">
        <v>1657</v>
      </c>
    </row>
    <row r="698" spans="1:27">
      <c r="A698" t="s">
        <v>582</v>
      </c>
      <c r="B698" t="s">
        <v>2086</v>
      </c>
      <c r="C698" t="s">
        <v>1919</v>
      </c>
      <c r="D698" t="s">
        <v>154</v>
      </c>
      <c r="E698" t="s">
        <v>49</v>
      </c>
      <c r="F698" s="12">
        <v>44459</v>
      </c>
      <c r="H698" t="s">
        <v>2075</v>
      </c>
      <c r="I698" t="s">
        <v>66</v>
      </c>
      <c r="J698" s="4" t="s">
        <v>154</v>
      </c>
      <c r="K698" t="s">
        <v>45</v>
      </c>
      <c r="L698" s="4">
        <v>10</v>
      </c>
      <c r="M698" s="12"/>
      <c r="N698" s="37" t="s">
        <v>224</v>
      </c>
      <c r="O698">
        <v>60</v>
      </c>
      <c r="Q698" s="12">
        <v>44461</v>
      </c>
      <c r="R698" s="64">
        <v>34.778161969999999</v>
      </c>
      <c r="S698" s="64">
        <v>34.803392780000003</v>
      </c>
      <c r="T698" s="64">
        <v>26.73148861</v>
      </c>
      <c r="U698" s="64">
        <v>26.675078039999999</v>
      </c>
      <c r="W698" s="64"/>
      <c r="AA698" t="s">
        <v>1657</v>
      </c>
    </row>
    <row r="699" spans="1:27">
      <c r="A699" t="s">
        <v>582</v>
      </c>
      <c r="B699" t="s">
        <v>2086</v>
      </c>
      <c r="C699" t="s">
        <v>1919</v>
      </c>
      <c r="D699" t="s">
        <v>154</v>
      </c>
      <c r="E699" t="s">
        <v>49</v>
      </c>
      <c r="F699" s="12">
        <v>44459</v>
      </c>
      <c r="H699" t="s">
        <v>2083</v>
      </c>
      <c r="I699" t="s">
        <v>1999</v>
      </c>
      <c r="J699" s="4" t="s">
        <v>154</v>
      </c>
      <c r="K699" t="s">
        <v>45</v>
      </c>
      <c r="L699" s="4">
        <v>10</v>
      </c>
      <c r="M699" s="12"/>
      <c r="N699" s="37" t="s">
        <v>224</v>
      </c>
      <c r="O699">
        <v>60</v>
      </c>
      <c r="Q699" s="12">
        <v>44461</v>
      </c>
      <c r="R699" s="64">
        <v>36.524274660000003</v>
      </c>
      <c r="S699" s="64">
        <v>37.057572280000002</v>
      </c>
      <c r="T699" s="64">
        <v>27.052530109999999</v>
      </c>
      <c r="U699" s="64">
        <v>26.977160430000001</v>
      </c>
      <c r="W699" s="64"/>
      <c r="AA699" t="s">
        <v>1657</v>
      </c>
    </row>
    <row r="700" spans="1:27">
      <c r="A700" t="s">
        <v>207</v>
      </c>
      <c r="B700" t="s">
        <v>2086</v>
      </c>
      <c r="C700" t="s">
        <v>1919</v>
      </c>
      <c r="D700" t="s">
        <v>154</v>
      </c>
      <c r="E700" t="s">
        <v>49</v>
      </c>
      <c r="F700" s="12">
        <v>44459</v>
      </c>
      <c r="H700" t="s">
        <v>2075</v>
      </c>
      <c r="I700" t="s">
        <v>66</v>
      </c>
      <c r="J700" s="4" t="s">
        <v>154</v>
      </c>
      <c r="K700" t="s">
        <v>45</v>
      </c>
      <c r="L700" s="4">
        <v>10</v>
      </c>
      <c r="M700" s="12"/>
      <c r="N700" s="37" t="s">
        <v>224</v>
      </c>
      <c r="O700">
        <v>60</v>
      </c>
      <c r="Q700" s="12">
        <v>44461</v>
      </c>
      <c r="R700" s="64">
        <v>29.857510569999999</v>
      </c>
      <c r="S700" s="64">
        <v>29.748293780000001</v>
      </c>
      <c r="T700" s="64">
        <v>26.802875069999999</v>
      </c>
      <c r="U700" s="64">
        <v>26.67926546</v>
      </c>
      <c r="W700" s="64"/>
      <c r="AA700" t="s">
        <v>1657</v>
      </c>
    </row>
    <row r="701" spans="1:27">
      <c r="A701" t="s">
        <v>207</v>
      </c>
      <c r="B701" t="s">
        <v>2086</v>
      </c>
      <c r="C701" t="s">
        <v>1919</v>
      </c>
      <c r="D701" t="s">
        <v>154</v>
      </c>
      <c r="E701" t="s">
        <v>49</v>
      </c>
      <c r="F701" s="12">
        <v>44459</v>
      </c>
      <c r="H701" t="s">
        <v>2083</v>
      </c>
      <c r="I701" t="s">
        <v>1999</v>
      </c>
      <c r="J701" s="4" t="s">
        <v>154</v>
      </c>
      <c r="K701" t="s">
        <v>45</v>
      </c>
      <c r="L701" s="4">
        <v>10</v>
      </c>
      <c r="M701" s="12"/>
      <c r="N701" s="37" t="s">
        <v>224</v>
      </c>
      <c r="O701">
        <v>60</v>
      </c>
      <c r="Q701" s="12">
        <v>44461</v>
      </c>
      <c r="R701" s="64">
        <v>31.550324710000002</v>
      </c>
      <c r="S701" s="64">
        <v>31.72130542</v>
      </c>
      <c r="T701" s="64">
        <v>27.16795295</v>
      </c>
      <c r="U701" s="64">
        <v>27.049671360000001</v>
      </c>
      <c r="W701" s="64"/>
      <c r="AA701" t="s">
        <v>1657</v>
      </c>
    </row>
    <row r="702" spans="1:27">
      <c r="A702" t="s">
        <v>2088</v>
      </c>
      <c r="B702" t="s">
        <v>2086</v>
      </c>
      <c r="C702" t="s">
        <v>1919</v>
      </c>
      <c r="D702" t="s">
        <v>154</v>
      </c>
      <c r="E702" t="s">
        <v>49</v>
      </c>
      <c r="F702" s="12">
        <v>44459</v>
      </c>
      <c r="H702" t="s">
        <v>2075</v>
      </c>
      <c r="I702" t="s">
        <v>66</v>
      </c>
      <c r="J702" s="4" t="s">
        <v>154</v>
      </c>
      <c r="K702" t="s">
        <v>45</v>
      </c>
      <c r="L702" s="4">
        <v>10</v>
      </c>
      <c r="M702" s="12"/>
      <c r="N702" s="37" t="s">
        <v>224</v>
      </c>
      <c r="O702">
        <v>60</v>
      </c>
      <c r="Q702" s="12">
        <v>44461</v>
      </c>
      <c r="R702" s="64">
        <v>32.874314120000001</v>
      </c>
      <c r="S702" s="64">
        <v>33.220111119999999</v>
      </c>
      <c r="T702" s="64">
        <v>27.03652215</v>
      </c>
      <c r="U702" s="64">
        <v>26.678670990000001</v>
      </c>
      <c r="W702" s="64"/>
      <c r="AA702" t="s">
        <v>1657</v>
      </c>
    </row>
    <row r="703" spans="1:27">
      <c r="A703" t="s">
        <v>2088</v>
      </c>
      <c r="B703" t="s">
        <v>2086</v>
      </c>
      <c r="C703" t="s">
        <v>1919</v>
      </c>
      <c r="D703" t="s">
        <v>154</v>
      </c>
      <c r="E703" t="s">
        <v>49</v>
      </c>
      <c r="F703" s="12">
        <v>44459</v>
      </c>
      <c r="H703" t="s">
        <v>2083</v>
      </c>
      <c r="I703" t="s">
        <v>1999</v>
      </c>
      <c r="J703" s="4" t="s">
        <v>154</v>
      </c>
      <c r="K703" t="s">
        <v>45</v>
      </c>
      <c r="L703" s="4">
        <v>10</v>
      </c>
      <c r="M703" s="12"/>
      <c r="N703" s="37" t="s">
        <v>224</v>
      </c>
      <c r="O703">
        <v>60</v>
      </c>
      <c r="Q703" s="12">
        <v>44461</v>
      </c>
      <c r="R703" s="64">
        <v>34.541013419999999</v>
      </c>
      <c r="S703" s="64">
        <v>35.226842820000002</v>
      </c>
      <c r="T703" s="64">
        <v>27.170204479999999</v>
      </c>
      <c r="U703" s="64">
        <v>27.237171</v>
      </c>
      <c r="AA703" t="s">
        <v>1657</v>
      </c>
    </row>
    <row r="704" spans="1:27">
      <c r="A704" t="s">
        <v>209</v>
      </c>
      <c r="B704" t="s">
        <v>2086</v>
      </c>
      <c r="C704" t="s">
        <v>1919</v>
      </c>
      <c r="D704" t="s">
        <v>154</v>
      </c>
      <c r="E704" t="s">
        <v>49</v>
      </c>
      <c r="F704" s="12">
        <v>44459</v>
      </c>
      <c r="H704" t="s">
        <v>2075</v>
      </c>
      <c r="I704" t="s">
        <v>66</v>
      </c>
      <c r="J704" s="4" t="s">
        <v>154</v>
      </c>
      <c r="K704" t="s">
        <v>45</v>
      </c>
      <c r="L704" s="4">
        <v>10</v>
      </c>
      <c r="M704" s="12"/>
      <c r="N704" s="37" t="s">
        <v>224</v>
      </c>
      <c r="O704">
        <v>60</v>
      </c>
      <c r="Q704" s="12">
        <v>44461</v>
      </c>
      <c r="R704" s="64" t="s">
        <v>47</v>
      </c>
      <c r="S704" s="64" t="s">
        <v>47</v>
      </c>
      <c r="T704" s="64">
        <v>28.05801881</v>
      </c>
      <c r="U704" s="64">
        <v>28.14339103</v>
      </c>
      <c r="AA704" t="s">
        <v>1657</v>
      </c>
    </row>
    <row r="705" spans="1:27">
      <c r="A705" t="s">
        <v>209</v>
      </c>
      <c r="B705" t="s">
        <v>2086</v>
      </c>
      <c r="C705" t="s">
        <v>1919</v>
      </c>
      <c r="D705" t="s">
        <v>154</v>
      </c>
      <c r="E705" t="s">
        <v>49</v>
      </c>
      <c r="F705" s="12">
        <v>44459</v>
      </c>
      <c r="H705" t="s">
        <v>2083</v>
      </c>
      <c r="I705" t="s">
        <v>1999</v>
      </c>
      <c r="J705" s="4" t="s">
        <v>154</v>
      </c>
      <c r="K705" t="s">
        <v>45</v>
      </c>
      <c r="L705" s="4">
        <v>10</v>
      </c>
      <c r="M705" s="12"/>
      <c r="N705" s="37" t="s">
        <v>224</v>
      </c>
      <c r="O705">
        <v>60</v>
      </c>
      <c r="Q705" s="12">
        <v>44461</v>
      </c>
      <c r="R705" s="64" t="s">
        <v>47</v>
      </c>
      <c r="S705" s="64" t="s">
        <v>47</v>
      </c>
      <c r="T705" s="64">
        <v>28.21683543</v>
      </c>
      <c r="U705" s="64">
        <v>28.027907389999999</v>
      </c>
      <c r="AA705" t="s">
        <v>1657</v>
      </c>
    </row>
    <row r="706" spans="1:27">
      <c r="A706" t="s">
        <v>58</v>
      </c>
      <c r="B706" t="s">
        <v>2086</v>
      </c>
      <c r="C706" t="s">
        <v>1919</v>
      </c>
      <c r="D706" t="s">
        <v>154</v>
      </c>
      <c r="E706" t="s">
        <v>49</v>
      </c>
      <c r="F706" s="12">
        <v>44459</v>
      </c>
      <c r="H706" t="s">
        <v>2075</v>
      </c>
      <c r="I706" t="s">
        <v>66</v>
      </c>
      <c r="J706" s="4" t="s">
        <v>154</v>
      </c>
      <c r="K706" t="s">
        <v>45</v>
      </c>
      <c r="L706" s="4">
        <v>10</v>
      </c>
      <c r="M706" s="12"/>
      <c r="N706" s="37" t="s">
        <v>224</v>
      </c>
      <c r="O706">
        <v>60</v>
      </c>
      <c r="Q706" s="12">
        <v>44461</v>
      </c>
      <c r="R706" s="64" t="s">
        <v>47</v>
      </c>
      <c r="S706" s="64" t="s">
        <v>47</v>
      </c>
      <c r="T706" s="64">
        <v>27.75823183</v>
      </c>
      <c r="U706" s="64">
        <v>27.540091310000001</v>
      </c>
      <c r="AA706" t="s">
        <v>1657</v>
      </c>
    </row>
    <row r="707" spans="1:27">
      <c r="A707" t="s">
        <v>58</v>
      </c>
      <c r="B707" t="s">
        <v>2086</v>
      </c>
      <c r="C707" t="s">
        <v>1919</v>
      </c>
      <c r="D707" t="s">
        <v>154</v>
      </c>
      <c r="E707" t="s">
        <v>49</v>
      </c>
      <c r="F707" s="12">
        <v>44459</v>
      </c>
      <c r="H707" t="s">
        <v>2083</v>
      </c>
      <c r="I707" t="s">
        <v>1999</v>
      </c>
      <c r="J707" s="4" t="s">
        <v>154</v>
      </c>
      <c r="K707" t="s">
        <v>45</v>
      </c>
      <c r="L707" s="4">
        <v>10</v>
      </c>
      <c r="M707" s="12"/>
      <c r="N707" s="37" t="s">
        <v>224</v>
      </c>
      <c r="O707">
        <v>60</v>
      </c>
      <c r="Q707" s="12">
        <v>44461</v>
      </c>
      <c r="R707" s="64" t="s">
        <v>47</v>
      </c>
      <c r="S707" s="64" t="s">
        <v>47</v>
      </c>
      <c r="T707" s="64">
        <v>28.749585629999999</v>
      </c>
      <c r="U707" s="64">
        <v>28.72735174</v>
      </c>
      <c r="AA707" t="s">
        <v>1657</v>
      </c>
    </row>
    <row r="708" spans="1:27">
      <c r="A708" t="s">
        <v>213</v>
      </c>
      <c r="B708" t="s">
        <v>2086</v>
      </c>
      <c r="C708" t="s">
        <v>1919</v>
      </c>
      <c r="D708" t="s">
        <v>154</v>
      </c>
      <c r="E708" t="s">
        <v>49</v>
      </c>
      <c r="F708" s="12">
        <v>44459</v>
      </c>
      <c r="H708" t="s">
        <v>2075</v>
      </c>
      <c r="I708" t="s">
        <v>66</v>
      </c>
      <c r="J708" s="4" t="s">
        <v>154</v>
      </c>
      <c r="K708" t="s">
        <v>45</v>
      </c>
      <c r="L708" s="4">
        <v>10</v>
      </c>
      <c r="M708" s="12"/>
      <c r="N708" s="37" t="s">
        <v>224</v>
      </c>
      <c r="O708">
        <v>60</v>
      </c>
      <c r="Q708" s="12">
        <v>44461</v>
      </c>
      <c r="R708" s="64" t="s">
        <v>47</v>
      </c>
      <c r="S708" s="64" t="s">
        <v>47</v>
      </c>
      <c r="T708" s="64">
        <v>31.086541369999999</v>
      </c>
      <c r="U708" s="64">
        <v>31.225375920000001</v>
      </c>
      <c r="W708" s="64"/>
      <c r="AA708" t="s">
        <v>1657</v>
      </c>
    </row>
    <row r="709" spans="1:27">
      <c r="A709" t="s">
        <v>213</v>
      </c>
      <c r="B709" t="s">
        <v>2086</v>
      </c>
      <c r="C709" t="s">
        <v>1919</v>
      </c>
      <c r="D709" t="s">
        <v>154</v>
      </c>
      <c r="E709" t="s">
        <v>49</v>
      </c>
      <c r="F709" s="12">
        <v>44459</v>
      </c>
      <c r="H709" t="s">
        <v>2083</v>
      </c>
      <c r="I709" t="s">
        <v>1999</v>
      </c>
      <c r="J709" s="4" t="s">
        <v>154</v>
      </c>
      <c r="K709" t="s">
        <v>45</v>
      </c>
      <c r="L709" s="4">
        <v>10</v>
      </c>
      <c r="M709" s="12"/>
      <c r="N709" s="37" t="s">
        <v>224</v>
      </c>
      <c r="O709">
        <v>60</v>
      </c>
      <c r="Q709" s="12">
        <v>44461</v>
      </c>
      <c r="R709" s="64" t="s">
        <v>47</v>
      </c>
      <c r="S709" s="64" t="s">
        <v>47</v>
      </c>
      <c r="T709" s="64">
        <v>35.255947919999997</v>
      </c>
      <c r="U709" s="64">
        <v>35.228536470000002</v>
      </c>
      <c r="W709" s="64"/>
      <c r="AA709" t="s">
        <v>1657</v>
      </c>
    </row>
    <row r="710" spans="1:27">
      <c r="A710" t="s">
        <v>2085</v>
      </c>
      <c r="B710" t="s">
        <v>2086</v>
      </c>
      <c r="C710" t="s">
        <v>1919</v>
      </c>
      <c r="D710" t="s">
        <v>154</v>
      </c>
      <c r="E710" t="s">
        <v>49</v>
      </c>
      <c r="F710" s="12">
        <v>44459</v>
      </c>
      <c r="H710" t="s">
        <v>2075</v>
      </c>
      <c r="I710" t="s">
        <v>66</v>
      </c>
      <c r="J710" s="4" t="s">
        <v>154</v>
      </c>
      <c r="K710" t="s">
        <v>45</v>
      </c>
      <c r="L710" s="4">
        <v>10</v>
      </c>
      <c r="M710" s="12"/>
      <c r="N710" s="37" t="s">
        <v>224</v>
      </c>
      <c r="O710">
        <v>60</v>
      </c>
      <c r="Q710" s="12">
        <v>44461</v>
      </c>
      <c r="R710" s="64">
        <v>30.85477405</v>
      </c>
      <c r="S710" s="64">
        <v>31.35821305</v>
      </c>
      <c r="T710" s="64">
        <v>27.47998991</v>
      </c>
      <c r="U710" s="64">
        <v>27.092463290000001</v>
      </c>
      <c r="W710" s="64"/>
      <c r="AA710" t="s">
        <v>1657</v>
      </c>
    </row>
    <row r="711" spans="1:27">
      <c r="A711" t="s">
        <v>2085</v>
      </c>
      <c r="B711" t="s">
        <v>2086</v>
      </c>
      <c r="C711" t="s">
        <v>1919</v>
      </c>
      <c r="D711" t="s">
        <v>154</v>
      </c>
      <c r="E711" t="s">
        <v>49</v>
      </c>
      <c r="F711" s="12">
        <v>44459</v>
      </c>
      <c r="H711" t="s">
        <v>2083</v>
      </c>
      <c r="I711" t="s">
        <v>1999</v>
      </c>
      <c r="J711" s="4" t="s">
        <v>154</v>
      </c>
      <c r="K711" t="s">
        <v>45</v>
      </c>
      <c r="L711" s="4">
        <v>10</v>
      </c>
      <c r="M711" s="12"/>
      <c r="N711" s="37" t="s">
        <v>224</v>
      </c>
      <c r="O711">
        <v>60</v>
      </c>
      <c r="Q711" s="12">
        <v>44461</v>
      </c>
      <c r="R711" s="64">
        <v>31.994435589999998</v>
      </c>
      <c r="S711" s="64">
        <v>32.109604089999998</v>
      </c>
      <c r="T711" s="64">
        <v>28.584626180000001</v>
      </c>
      <c r="U711" s="64">
        <v>28.394424900000001</v>
      </c>
      <c r="W711" s="64"/>
      <c r="AA711" t="s">
        <v>1657</v>
      </c>
    </row>
    <row r="712" spans="1:27">
      <c r="A712" s="36" t="s">
        <v>193</v>
      </c>
      <c r="B712" t="s">
        <v>2086</v>
      </c>
      <c r="C712" t="s">
        <v>1919</v>
      </c>
      <c r="D712" t="s">
        <v>154</v>
      </c>
      <c r="E712" t="s">
        <v>49</v>
      </c>
      <c r="F712" s="12">
        <v>44461</v>
      </c>
      <c r="H712" t="s">
        <v>2075</v>
      </c>
      <c r="I712" t="s">
        <v>66</v>
      </c>
      <c r="J712" s="4" t="s">
        <v>154</v>
      </c>
      <c r="K712" t="s">
        <v>45</v>
      </c>
      <c r="L712" s="4">
        <v>10</v>
      </c>
      <c r="M712" s="12"/>
      <c r="N712" s="37" t="s">
        <v>224</v>
      </c>
      <c r="O712">
        <v>60</v>
      </c>
      <c r="Q712" s="12">
        <v>44461</v>
      </c>
      <c r="R712" s="64">
        <v>32.998129890000001</v>
      </c>
      <c r="S712" s="64">
        <v>33.616593600000002</v>
      </c>
      <c r="T712" s="64">
        <v>28.467334180000002</v>
      </c>
      <c r="U712" s="64">
        <v>28.54132589</v>
      </c>
      <c r="V712" s="64"/>
      <c r="AA712" t="s">
        <v>215</v>
      </c>
    </row>
    <row r="713" spans="1:27">
      <c r="A713" s="36" t="s">
        <v>193</v>
      </c>
      <c r="B713" t="s">
        <v>2086</v>
      </c>
      <c r="C713" t="s">
        <v>1919</v>
      </c>
      <c r="D713" t="s">
        <v>154</v>
      </c>
      <c r="E713" t="s">
        <v>49</v>
      </c>
      <c r="F713" s="12">
        <v>44461</v>
      </c>
      <c r="H713" t="s">
        <v>2083</v>
      </c>
      <c r="I713" t="s">
        <v>1999</v>
      </c>
      <c r="J713" s="4" t="s">
        <v>154</v>
      </c>
      <c r="K713" t="s">
        <v>45</v>
      </c>
      <c r="L713" s="4">
        <v>10</v>
      </c>
      <c r="M713" s="12"/>
      <c r="N713" s="37" t="s">
        <v>224</v>
      </c>
      <c r="O713">
        <v>60</v>
      </c>
      <c r="Q713" s="12">
        <v>44461</v>
      </c>
      <c r="R713" s="64">
        <v>35.694427849999997</v>
      </c>
      <c r="S713" s="64">
        <v>36.152937389999998</v>
      </c>
      <c r="T713" s="64">
        <v>28.486669450000001</v>
      </c>
      <c r="U713" s="64">
        <v>28.075003110000001</v>
      </c>
      <c r="V713" s="64"/>
      <c r="AA713" t="s">
        <v>215</v>
      </c>
    </row>
    <row r="714" spans="1:27">
      <c r="A714" t="s">
        <v>196</v>
      </c>
      <c r="B714" t="s">
        <v>2086</v>
      </c>
      <c r="C714" t="s">
        <v>1919</v>
      </c>
      <c r="D714" t="s">
        <v>154</v>
      </c>
      <c r="E714" t="s">
        <v>49</v>
      </c>
      <c r="F714" s="12">
        <v>44461</v>
      </c>
      <c r="H714" t="s">
        <v>2075</v>
      </c>
      <c r="I714" t="s">
        <v>66</v>
      </c>
      <c r="J714" s="4" t="s">
        <v>154</v>
      </c>
      <c r="K714" t="s">
        <v>45</v>
      </c>
      <c r="L714" s="4">
        <v>10</v>
      </c>
      <c r="M714" s="12"/>
      <c r="N714" s="37" t="s">
        <v>224</v>
      </c>
      <c r="O714">
        <v>60</v>
      </c>
      <c r="Q714" s="12">
        <v>44461</v>
      </c>
      <c r="R714" s="64">
        <v>33.66698306</v>
      </c>
      <c r="S714" s="64">
        <v>33.342209609999998</v>
      </c>
      <c r="T714" s="64">
        <v>31.033011810000001</v>
      </c>
      <c r="U714" s="64">
        <v>30.302401719999999</v>
      </c>
      <c r="V714" s="64"/>
      <c r="AA714" t="s">
        <v>215</v>
      </c>
    </row>
    <row r="715" spans="1:27">
      <c r="A715" s="36" t="s">
        <v>196</v>
      </c>
      <c r="B715" t="s">
        <v>2086</v>
      </c>
      <c r="C715" t="s">
        <v>1919</v>
      </c>
      <c r="D715" t="s">
        <v>154</v>
      </c>
      <c r="E715" t="s">
        <v>49</v>
      </c>
      <c r="F715" s="12">
        <v>44461</v>
      </c>
      <c r="H715" t="s">
        <v>2083</v>
      </c>
      <c r="I715" t="s">
        <v>1999</v>
      </c>
      <c r="J715" s="4" t="s">
        <v>154</v>
      </c>
      <c r="K715" t="s">
        <v>45</v>
      </c>
      <c r="L715" s="4">
        <v>10</v>
      </c>
      <c r="M715" s="12"/>
      <c r="N715" s="37" t="s">
        <v>224</v>
      </c>
      <c r="O715">
        <v>60</v>
      </c>
      <c r="Q715" s="12">
        <v>44461</v>
      </c>
      <c r="R715" s="64">
        <v>35.015850720000003</v>
      </c>
      <c r="S715" s="64">
        <v>34.066508599999999</v>
      </c>
      <c r="T715" s="64">
        <v>28.333316</v>
      </c>
      <c r="U715" s="64">
        <v>28.52559286</v>
      </c>
      <c r="V715" s="64"/>
      <c r="AA715" t="s">
        <v>215</v>
      </c>
    </row>
    <row r="716" spans="1:27">
      <c r="A716" s="36" t="s">
        <v>1996</v>
      </c>
      <c r="F716" s="12"/>
      <c r="H716" t="s">
        <v>224</v>
      </c>
      <c r="I716" t="s">
        <v>1999</v>
      </c>
      <c r="J716" s="4"/>
      <c r="L716" s="4"/>
      <c r="M716" s="12"/>
      <c r="N716" s="37" t="s">
        <v>224</v>
      </c>
      <c r="Q716" s="12">
        <v>44461</v>
      </c>
      <c r="R716" s="64">
        <v>37.223503100000002</v>
      </c>
      <c r="S716" s="64">
        <v>35.910499229999999</v>
      </c>
      <c r="T716" s="64">
        <v>26.042648620000001</v>
      </c>
      <c r="U716" s="64">
        <v>25.70032136</v>
      </c>
      <c r="V716" s="64"/>
      <c r="AA716" t="s">
        <v>215</v>
      </c>
    </row>
    <row r="717" spans="1:27">
      <c r="A717" s="36" t="s">
        <v>1996</v>
      </c>
      <c r="F717" s="12"/>
      <c r="H717" t="s">
        <v>224</v>
      </c>
      <c r="I717" t="s">
        <v>1999</v>
      </c>
      <c r="J717" s="4"/>
      <c r="L717" s="4"/>
      <c r="M717" s="12"/>
      <c r="N717" s="37" t="s">
        <v>224</v>
      </c>
      <c r="Q717" s="12">
        <v>44461</v>
      </c>
      <c r="R717" s="64" t="s">
        <v>47</v>
      </c>
      <c r="S717" s="64">
        <v>39.020633089999997</v>
      </c>
      <c r="T717" s="64">
        <v>26.057272529999999</v>
      </c>
      <c r="U717" s="64">
        <v>26.13168761</v>
      </c>
      <c r="V717" s="64"/>
      <c r="AA717" t="s">
        <v>215</v>
      </c>
    </row>
    <row r="718" spans="1:27">
      <c r="A718" s="36" t="s">
        <v>1996</v>
      </c>
      <c r="F718" s="12"/>
      <c r="H718" t="s">
        <v>224</v>
      </c>
      <c r="I718" t="s">
        <v>1999</v>
      </c>
      <c r="J718" s="4"/>
      <c r="L718" s="4"/>
      <c r="M718" s="12"/>
      <c r="N718" s="37" t="s">
        <v>224</v>
      </c>
      <c r="Q718" s="12">
        <v>44461</v>
      </c>
      <c r="R718" s="64">
        <v>35.038021430000001</v>
      </c>
      <c r="S718" s="64">
        <v>35.942060580000003</v>
      </c>
      <c r="T718" s="64">
        <v>26.245981409999999</v>
      </c>
      <c r="U718" s="64">
        <v>26.668137680000001</v>
      </c>
      <c r="V718" s="64"/>
      <c r="AA718" t="s">
        <v>215</v>
      </c>
    </row>
    <row r="719" spans="1:27">
      <c r="A719" s="36" t="s">
        <v>58</v>
      </c>
      <c r="B719" s="36" t="s">
        <v>59</v>
      </c>
      <c r="C719" t="s">
        <v>1919</v>
      </c>
      <c r="E719" t="s">
        <v>42</v>
      </c>
      <c r="F719" s="5">
        <v>44459</v>
      </c>
      <c r="H719" t="s">
        <v>2075</v>
      </c>
      <c r="I719" t="s">
        <v>66</v>
      </c>
      <c r="J719" s="4" t="s">
        <v>154</v>
      </c>
      <c r="K719" t="s">
        <v>45</v>
      </c>
      <c r="L719" s="4">
        <v>10</v>
      </c>
      <c r="M719" s="12"/>
      <c r="N719" s="37" t="s">
        <v>224</v>
      </c>
      <c r="O719">
        <v>60</v>
      </c>
      <c r="Q719" s="12">
        <v>44462</v>
      </c>
      <c r="R719" s="64" t="s">
        <v>47</v>
      </c>
      <c r="S719" s="64" t="s">
        <v>47</v>
      </c>
      <c r="T719" s="64">
        <v>29.39</v>
      </c>
      <c r="U719" s="64">
        <v>29.77</v>
      </c>
      <c r="V719" s="64"/>
      <c r="AA719" t="s">
        <v>1663</v>
      </c>
    </row>
    <row r="720" spans="1:27">
      <c r="A720" s="36" t="s">
        <v>58</v>
      </c>
      <c r="B720" s="36" t="s">
        <v>59</v>
      </c>
      <c r="C720" t="s">
        <v>1919</v>
      </c>
      <c r="E720" t="s">
        <v>42</v>
      </c>
      <c r="F720" s="5">
        <v>44459</v>
      </c>
      <c r="H720" t="s">
        <v>2083</v>
      </c>
      <c r="I720" t="s">
        <v>1999</v>
      </c>
      <c r="J720" s="4" t="s">
        <v>154</v>
      </c>
      <c r="K720" t="s">
        <v>45</v>
      </c>
      <c r="L720" s="4">
        <v>10</v>
      </c>
      <c r="M720" s="12"/>
      <c r="N720" s="37" t="s">
        <v>224</v>
      </c>
      <c r="O720">
        <v>60</v>
      </c>
      <c r="Q720" s="12">
        <v>44462</v>
      </c>
      <c r="R720" s="64" t="s">
        <v>47</v>
      </c>
      <c r="S720" s="64" t="s">
        <v>47</v>
      </c>
      <c r="T720" s="64">
        <v>27.84</v>
      </c>
      <c r="U720" s="64">
        <v>27.95</v>
      </c>
      <c r="V720" s="64"/>
      <c r="AA720" t="s">
        <v>1663</v>
      </c>
    </row>
    <row r="721" spans="1:27">
      <c r="A721" t="s">
        <v>1064</v>
      </c>
      <c r="B721" t="s">
        <v>1912</v>
      </c>
      <c r="C721" t="s">
        <v>1913</v>
      </c>
      <c r="E721" t="s">
        <v>42</v>
      </c>
      <c r="F721" s="5">
        <v>44459</v>
      </c>
      <c r="H721" t="s">
        <v>2075</v>
      </c>
      <c r="I721" t="s">
        <v>66</v>
      </c>
      <c r="J721" s="4" t="s">
        <v>154</v>
      </c>
      <c r="K721" t="s">
        <v>45</v>
      </c>
      <c r="L721" s="4">
        <v>10</v>
      </c>
      <c r="M721" s="12"/>
      <c r="N721" s="37" t="s">
        <v>224</v>
      </c>
      <c r="O721">
        <v>60</v>
      </c>
      <c r="Q721" s="12">
        <v>44462</v>
      </c>
      <c r="R721" s="64" t="s">
        <v>47</v>
      </c>
      <c r="S721" s="64" t="s">
        <v>47</v>
      </c>
      <c r="T721" s="64">
        <v>27.8</v>
      </c>
      <c r="U721" s="64">
        <v>27.3</v>
      </c>
      <c r="V721" s="64"/>
      <c r="AA721" t="s">
        <v>1663</v>
      </c>
    </row>
    <row r="722" spans="1:27">
      <c r="A722" t="s">
        <v>1064</v>
      </c>
      <c r="B722" t="s">
        <v>1912</v>
      </c>
      <c r="C722" t="s">
        <v>1913</v>
      </c>
      <c r="E722" t="s">
        <v>42</v>
      </c>
      <c r="F722" s="5">
        <v>44459</v>
      </c>
      <c r="H722" t="s">
        <v>2083</v>
      </c>
      <c r="I722" t="s">
        <v>1999</v>
      </c>
      <c r="J722" s="4" t="s">
        <v>154</v>
      </c>
      <c r="K722" t="s">
        <v>45</v>
      </c>
      <c r="L722" s="4">
        <v>10</v>
      </c>
      <c r="M722" s="12"/>
      <c r="N722" s="37" t="s">
        <v>224</v>
      </c>
      <c r="O722">
        <v>60</v>
      </c>
      <c r="Q722" s="12">
        <v>44462</v>
      </c>
      <c r="R722" s="64" t="s">
        <v>47</v>
      </c>
      <c r="S722" s="64" t="s">
        <v>47</v>
      </c>
      <c r="T722" s="64">
        <v>29.64</v>
      </c>
      <c r="U722" s="64">
        <v>30.02</v>
      </c>
      <c r="V722" s="64"/>
      <c r="AA722" t="s">
        <v>1663</v>
      </c>
    </row>
    <row r="723" spans="1:27">
      <c r="A723" t="s">
        <v>1058</v>
      </c>
      <c r="B723" t="s">
        <v>1912</v>
      </c>
      <c r="C723" t="s">
        <v>1913</v>
      </c>
      <c r="E723" t="s">
        <v>42</v>
      </c>
      <c r="F723" s="5">
        <v>44459</v>
      </c>
      <c r="H723" t="s">
        <v>2075</v>
      </c>
      <c r="I723" t="s">
        <v>66</v>
      </c>
      <c r="J723" s="4" t="s">
        <v>154</v>
      </c>
      <c r="K723" t="s">
        <v>45</v>
      </c>
      <c r="L723" s="4">
        <v>10</v>
      </c>
      <c r="M723" s="12"/>
      <c r="N723" s="37" t="s">
        <v>224</v>
      </c>
      <c r="O723">
        <v>60</v>
      </c>
      <c r="Q723" s="12">
        <v>44462</v>
      </c>
      <c r="R723" s="64">
        <v>31.15</v>
      </c>
      <c r="S723" s="64">
        <v>31.84</v>
      </c>
      <c r="T723" s="64">
        <v>26.3</v>
      </c>
      <c r="U723" s="64">
        <v>26.6</v>
      </c>
      <c r="V723" s="64"/>
      <c r="AA723" t="s">
        <v>1663</v>
      </c>
    </row>
    <row r="724" spans="1:27">
      <c r="A724" t="s">
        <v>1058</v>
      </c>
      <c r="B724" t="s">
        <v>1912</v>
      </c>
      <c r="C724" t="s">
        <v>1913</v>
      </c>
      <c r="E724" t="s">
        <v>42</v>
      </c>
      <c r="F724" s="5">
        <v>44459</v>
      </c>
      <c r="H724" t="s">
        <v>2083</v>
      </c>
      <c r="I724" t="s">
        <v>1999</v>
      </c>
      <c r="J724" s="4" t="s">
        <v>154</v>
      </c>
      <c r="K724" t="s">
        <v>45</v>
      </c>
      <c r="L724" s="4">
        <v>10</v>
      </c>
      <c r="M724" s="12"/>
      <c r="N724" s="37" t="s">
        <v>224</v>
      </c>
      <c r="O724">
        <v>60</v>
      </c>
      <c r="Q724" s="12">
        <v>44462</v>
      </c>
      <c r="R724" s="64">
        <v>37.479999999999997</v>
      </c>
      <c r="S724" s="64">
        <v>36.979999999999997</v>
      </c>
      <c r="T724" s="64">
        <v>26.69</v>
      </c>
      <c r="U724" s="64">
        <v>27.16</v>
      </c>
      <c r="AA724" t="s">
        <v>1663</v>
      </c>
    </row>
    <row r="725" spans="1:27">
      <c r="A725" t="s">
        <v>1056</v>
      </c>
      <c r="B725" t="s">
        <v>1912</v>
      </c>
      <c r="C725" t="s">
        <v>1913</v>
      </c>
      <c r="E725" t="s">
        <v>42</v>
      </c>
      <c r="F725" s="5">
        <v>44459</v>
      </c>
      <c r="H725" t="s">
        <v>2075</v>
      </c>
      <c r="I725" t="s">
        <v>66</v>
      </c>
      <c r="J725" s="4" t="s">
        <v>154</v>
      </c>
      <c r="K725" t="s">
        <v>45</v>
      </c>
      <c r="L725" s="4">
        <v>10</v>
      </c>
      <c r="M725" s="12"/>
      <c r="N725" s="37" t="s">
        <v>224</v>
      </c>
      <c r="O725">
        <v>60</v>
      </c>
      <c r="Q725" s="12">
        <v>44462</v>
      </c>
      <c r="R725" s="64">
        <v>32.08</v>
      </c>
      <c r="S725" s="64">
        <v>33.17</v>
      </c>
      <c r="T725" s="64">
        <v>27.32</v>
      </c>
      <c r="U725" s="64">
        <v>27.49</v>
      </c>
      <c r="AA725" t="s">
        <v>1663</v>
      </c>
    </row>
    <row r="726" spans="1:27">
      <c r="A726" t="s">
        <v>1056</v>
      </c>
      <c r="B726" t="s">
        <v>1912</v>
      </c>
      <c r="C726" t="s">
        <v>1913</v>
      </c>
      <c r="E726" t="s">
        <v>42</v>
      </c>
      <c r="F726" s="5">
        <v>44459</v>
      </c>
      <c r="H726" t="s">
        <v>2083</v>
      </c>
      <c r="I726" t="s">
        <v>1999</v>
      </c>
      <c r="J726" s="4" t="s">
        <v>154</v>
      </c>
      <c r="K726" t="s">
        <v>45</v>
      </c>
      <c r="L726" s="4">
        <v>10</v>
      </c>
      <c r="M726" s="12"/>
      <c r="N726" s="37" t="s">
        <v>224</v>
      </c>
      <c r="O726">
        <v>60</v>
      </c>
      <c r="Q726" s="12">
        <v>44462</v>
      </c>
      <c r="R726" s="64">
        <v>36.619999999999997</v>
      </c>
      <c r="S726" s="64" t="s">
        <v>47</v>
      </c>
      <c r="T726" s="64">
        <v>27.13</v>
      </c>
      <c r="U726" s="64">
        <v>27.12</v>
      </c>
      <c r="AA726" t="s">
        <v>1663</v>
      </c>
    </row>
    <row r="727" spans="1:27">
      <c r="A727" t="s">
        <v>1050</v>
      </c>
      <c r="B727" t="s">
        <v>1912</v>
      </c>
      <c r="C727" t="s">
        <v>1913</v>
      </c>
      <c r="E727" t="s">
        <v>42</v>
      </c>
      <c r="F727" s="5">
        <v>44459</v>
      </c>
      <c r="H727" t="s">
        <v>2075</v>
      </c>
      <c r="I727" t="s">
        <v>66</v>
      </c>
      <c r="J727" s="4" t="s">
        <v>154</v>
      </c>
      <c r="K727" t="s">
        <v>45</v>
      </c>
      <c r="L727" s="4">
        <v>10</v>
      </c>
      <c r="M727" s="12"/>
      <c r="N727" s="37" t="s">
        <v>224</v>
      </c>
      <c r="O727">
        <v>60</v>
      </c>
      <c r="Q727" s="12">
        <v>44462</v>
      </c>
      <c r="R727" s="64">
        <v>32.26</v>
      </c>
      <c r="S727" s="64">
        <v>32.26</v>
      </c>
      <c r="T727" s="64">
        <v>26.31</v>
      </c>
      <c r="U727" s="64">
        <v>26.04</v>
      </c>
      <c r="AA727" t="s">
        <v>1663</v>
      </c>
    </row>
    <row r="728" spans="1:27">
      <c r="A728" t="s">
        <v>1050</v>
      </c>
      <c r="B728" t="s">
        <v>1912</v>
      </c>
      <c r="C728" t="s">
        <v>1913</v>
      </c>
      <c r="E728" t="s">
        <v>42</v>
      </c>
      <c r="F728" s="5">
        <v>44459</v>
      </c>
      <c r="H728" t="s">
        <v>2083</v>
      </c>
      <c r="I728" t="s">
        <v>1999</v>
      </c>
      <c r="J728" s="4" t="s">
        <v>154</v>
      </c>
      <c r="K728" t="s">
        <v>45</v>
      </c>
      <c r="L728" s="4">
        <v>10</v>
      </c>
      <c r="M728" s="12"/>
      <c r="N728" s="37" t="s">
        <v>224</v>
      </c>
      <c r="O728">
        <v>60</v>
      </c>
      <c r="Q728" s="12">
        <v>44462</v>
      </c>
      <c r="R728" s="64">
        <v>36.369999999999997</v>
      </c>
      <c r="S728" s="64">
        <v>37.31</v>
      </c>
      <c r="T728" s="64">
        <v>26.38</v>
      </c>
      <c r="U728" s="64">
        <v>26.35</v>
      </c>
      <c r="AA728" t="s">
        <v>1663</v>
      </c>
    </row>
    <row r="729" spans="1:27">
      <c r="A729" t="s">
        <v>1047</v>
      </c>
      <c r="B729" t="s">
        <v>1912</v>
      </c>
      <c r="C729" t="s">
        <v>1913</v>
      </c>
      <c r="E729" t="s">
        <v>42</v>
      </c>
      <c r="F729" s="5">
        <v>44459</v>
      </c>
      <c r="H729" t="s">
        <v>2075</v>
      </c>
      <c r="I729" t="s">
        <v>66</v>
      </c>
      <c r="J729" s="4" t="s">
        <v>154</v>
      </c>
      <c r="K729" t="s">
        <v>45</v>
      </c>
      <c r="L729" s="4">
        <v>10</v>
      </c>
      <c r="M729" s="12"/>
      <c r="N729" s="37" t="s">
        <v>224</v>
      </c>
      <c r="O729">
        <v>60</v>
      </c>
      <c r="Q729" s="12">
        <v>44462</v>
      </c>
      <c r="R729" s="64">
        <v>32.54</v>
      </c>
      <c r="S729" s="64">
        <v>32.119999999999997</v>
      </c>
      <c r="T729" s="64">
        <v>28.14</v>
      </c>
      <c r="U729" s="64">
        <v>28.15</v>
      </c>
      <c r="AA729" t="s">
        <v>1663</v>
      </c>
    </row>
    <row r="730" spans="1:27">
      <c r="A730" t="s">
        <v>1047</v>
      </c>
      <c r="B730" t="s">
        <v>1912</v>
      </c>
      <c r="C730" t="s">
        <v>1913</v>
      </c>
      <c r="E730" t="s">
        <v>42</v>
      </c>
      <c r="F730" s="5">
        <v>44459</v>
      </c>
      <c r="H730" t="s">
        <v>2083</v>
      </c>
      <c r="I730" t="s">
        <v>1999</v>
      </c>
      <c r="J730" s="4" t="s">
        <v>154</v>
      </c>
      <c r="K730" t="s">
        <v>45</v>
      </c>
      <c r="L730" s="4">
        <v>10</v>
      </c>
      <c r="M730" s="12"/>
      <c r="N730" s="37" t="s">
        <v>224</v>
      </c>
      <c r="O730">
        <v>60</v>
      </c>
      <c r="Q730" s="12">
        <v>44462</v>
      </c>
      <c r="R730" s="64">
        <v>34.700000000000003</v>
      </c>
      <c r="S730" s="64">
        <v>36.619999999999997</v>
      </c>
      <c r="T730" s="64">
        <v>26.44</v>
      </c>
      <c r="U730" s="64">
        <v>26.43</v>
      </c>
      <c r="AA730" t="s">
        <v>1663</v>
      </c>
    </row>
    <row r="731" spans="1:27">
      <c r="A731" t="s">
        <v>1052</v>
      </c>
      <c r="B731" t="s">
        <v>1912</v>
      </c>
      <c r="C731" t="s">
        <v>1913</v>
      </c>
      <c r="E731" t="s">
        <v>42</v>
      </c>
      <c r="F731" s="5">
        <v>44459</v>
      </c>
      <c r="H731" t="s">
        <v>2075</v>
      </c>
      <c r="I731" t="s">
        <v>66</v>
      </c>
      <c r="J731" s="4" t="s">
        <v>154</v>
      </c>
      <c r="K731" t="s">
        <v>45</v>
      </c>
      <c r="L731" s="4">
        <v>10</v>
      </c>
      <c r="M731" s="12"/>
      <c r="N731" s="37" t="s">
        <v>224</v>
      </c>
      <c r="O731">
        <v>60</v>
      </c>
      <c r="Q731" s="12">
        <v>44462</v>
      </c>
      <c r="R731" s="64">
        <v>35.909999999999997</v>
      </c>
      <c r="S731" s="64">
        <v>35.369999999999997</v>
      </c>
      <c r="T731" s="64">
        <v>27.61</v>
      </c>
      <c r="U731" s="64">
        <v>27.56</v>
      </c>
      <c r="AA731" t="s">
        <v>1663</v>
      </c>
    </row>
    <row r="732" spans="1:27">
      <c r="A732" t="s">
        <v>1052</v>
      </c>
      <c r="B732" t="s">
        <v>1912</v>
      </c>
      <c r="C732" t="s">
        <v>1913</v>
      </c>
      <c r="E732" t="s">
        <v>42</v>
      </c>
      <c r="F732" s="5">
        <v>44459</v>
      </c>
      <c r="H732" t="s">
        <v>2083</v>
      </c>
      <c r="I732" t="s">
        <v>1999</v>
      </c>
      <c r="J732" s="4" t="s">
        <v>154</v>
      </c>
      <c r="K732" t="s">
        <v>45</v>
      </c>
      <c r="L732" s="4">
        <v>10</v>
      </c>
      <c r="M732" s="12"/>
      <c r="N732" s="37" t="s">
        <v>224</v>
      </c>
      <c r="O732">
        <v>60</v>
      </c>
      <c r="Q732" s="12">
        <v>44462</v>
      </c>
      <c r="R732" s="64" t="s">
        <v>47</v>
      </c>
      <c r="S732" s="64" t="s">
        <v>47</v>
      </c>
      <c r="T732" s="64">
        <v>27.37</v>
      </c>
      <c r="U732" s="64">
        <v>27.69</v>
      </c>
      <c r="AA732" t="s">
        <v>1663</v>
      </c>
    </row>
    <row r="733" spans="1:27">
      <c r="A733" t="s">
        <v>1058</v>
      </c>
      <c r="B733" t="s">
        <v>1912</v>
      </c>
      <c r="C733" t="s">
        <v>1913</v>
      </c>
      <c r="E733" t="s">
        <v>42</v>
      </c>
      <c r="F733" s="5">
        <v>44466</v>
      </c>
      <c r="H733" t="s">
        <v>2075</v>
      </c>
      <c r="I733" t="s">
        <v>66</v>
      </c>
      <c r="J733" s="4" t="s">
        <v>154</v>
      </c>
      <c r="K733" t="s">
        <v>45</v>
      </c>
      <c r="L733" s="4">
        <v>10</v>
      </c>
      <c r="M733" s="12"/>
      <c r="N733" s="37" t="s">
        <v>224</v>
      </c>
      <c r="O733">
        <v>60</v>
      </c>
      <c r="Q733" s="12">
        <v>44467</v>
      </c>
      <c r="R733" s="64">
        <v>33.096228830000001</v>
      </c>
      <c r="S733" s="64">
        <v>33.096165910000003</v>
      </c>
      <c r="T733" s="64">
        <v>27.81881662</v>
      </c>
      <c r="U733" s="64">
        <v>26.505665969999999</v>
      </c>
      <c r="W733" s="64"/>
      <c r="AA733" t="s">
        <v>1113</v>
      </c>
    </row>
    <row r="734" spans="1:27">
      <c r="A734" t="s">
        <v>1058</v>
      </c>
      <c r="B734" t="s">
        <v>1912</v>
      </c>
      <c r="C734" t="s">
        <v>1913</v>
      </c>
      <c r="E734" t="s">
        <v>42</v>
      </c>
      <c r="F734" s="5">
        <v>44466</v>
      </c>
      <c r="H734" t="s">
        <v>312</v>
      </c>
      <c r="I734" t="s">
        <v>518</v>
      </c>
      <c r="J734" s="4" t="s">
        <v>154</v>
      </c>
      <c r="K734" t="s">
        <v>45</v>
      </c>
      <c r="L734" s="4">
        <v>10</v>
      </c>
      <c r="M734" s="12"/>
      <c r="N734" s="37" t="s">
        <v>224</v>
      </c>
      <c r="O734">
        <v>60</v>
      </c>
      <c r="Q734" s="12">
        <v>44467</v>
      </c>
      <c r="R734" s="64">
        <v>32.04049148</v>
      </c>
      <c r="S734" s="64">
        <v>32.462699069999999</v>
      </c>
      <c r="T734" s="64">
        <v>26.863633109999999</v>
      </c>
      <c r="U734" s="64">
        <v>26.678994939999999</v>
      </c>
      <c r="W734" s="64"/>
      <c r="X734" s="64"/>
      <c r="AA734" t="s">
        <v>1113</v>
      </c>
    </row>
    <row r="735" spans="1:27">
      <c r="A735" t="s">
        <v>1050</v>
      </c>
      <c r="B735" t="s">
        <v>1912</v>
      </c>
      <c r="C735" t="s">
        <v>1913</v>
      </c>
      <c r="E735" t="s">
        <v>42</v>
      </c>
      <c r="F735" s="5">
        <v>44466</v>
      </c>
      <c r="H735" t="s">
        <v>2075</v>
      </c>
      <c r="I735" t="s">
        <v>66</v>
      </c>
      <c r="J735" s="4" t="s">
        <v>154</v>
      </c>
      <c r="K735" t="s">
        <v>45</v>
      </c>
      <c r="L735" s="4">
        <v>10</v>
      </c>
      <c r="M735" s="12"/>
      <c r="N735" s="37" t="s">
        <v>224</v>
      </c>
      <c r="O735">
        <v>60</v>
      </c>
      <c r="Q735" s="12">
        <v>44467</v>
      </c>
      <c r="R735" s="64">
        <v>33.229999999999997</v>
      </c>
      <c r="S735" s="64">
        <v>32.74</v>
      </c>
      <c r="T735" s="64">
        <v>25.84</v>
      </c>
      <c r="U735" s="64">
        <v>25.83</v>
      </c>
      <c r="W735" s="64"/>
      <c r="X735" s="64"/>
      <c r="AA735" t="s">
        <v>216</v>
      </c>
    </row>
    <row r="736" spans="1:27">
      <c r="A736" t="s">
        <v>1050</v>
      </c>
      <c r="B736" t="s">
        <v>1912</v>
      </c>
      <c r="C736" t="s">
        <v>1913</v>
      </c>
      <c r="E736" t="s">
        <v>42</v>
      </c>
      <c r="F736" s="5">
        <v>44466</v>
      </c>
      <c r="H736" t="s">
        <v>312</v>
      </c>
      <c r="I736" t="s">
        <v>518</v>
      </c>
      <c r="J736" s="4" t="s">
        <v>154</v>
      </c>
      <c r="K736" t="s">
        <v>45</v>
      </c>
      <c r="L736" s="4">
        <v>10</v>
      </c>
      <c r="M736" s="12"/>
      <c r="N736" s="37" t="s">
        <v>224</v>
      </c>
      <c r="O736">
        <v>60</v>
      </c>
      <c r="Q736" s="12">
        <v>44467</v>
      </c>
      <c r="R736" s="64">
        <v>33.54</v>
      </c>
      <c r="S736" s="64">
        <v>33.200000000000003</v>
      </c>
      <c r="T736" s="64">
        <v>26.79</v>
      </c>
      <c r="U736" s="64">
        <v>26.69</v>
      </c>
      <c r="W736" s="64"/>
      <c r="X736" s="64"/>
      <c r="AA736" t="s">
        <v>216</v>
      </c>
    </row>
    <row r="737" spans="1:27">
      <c r="A737" t="s">
        <v>58</v>
      </c>
      <c r="B737" t="s">
        <v>59</v>
      </c>
      <c r="C737" t="s">
        <v>1919</v>
      </c>
      <c r="D737" t="s">
        <v>154</v>
      </c>
      <c r="E737" t="s">
        <v>42</v>
      </c>
      <c r="F737" s="5">
        <v>44466</v>
      </c>
      <c r="H737" t="s">
        <v>2075</v>
      </c>
      <c r="I737" t="s">
        <v>66</v>
      </c>
      <c r="J737" s="4" t="s">
        <v>154</v>
      </c>
      <c r="K737" t="s">
        <v>45</v>
      </c>
      <c r="L737" s="4">
        <v>10</v>
      </c>
      <c r="M737" s="12"/>
      <c r="N737" s="37" t="s">
        <v>224</v>
      </c>
      <c r="O737">
        <v>60</v>
      </c>
      <c r="Q737" s="12">
        <v>44467</v>
      </c>
      <c r="R737" s="64" t="s">
        <v>47</v>
      </c>
      <c r="S737" s="64" t="s">
        <v>47</v>
      </c>
      <c r="T737" s="64">
        <v>29.91</v>
      </c>
      <c r="U737" s="64">
        <v>29.89</v>
      </c>
      <c r="W737" s="64"/>
      <c r="X737" s="64"/>
      <c r="AA737" t="s">
        <v>216</v>
      </c>
    </row>
    <row r="738" spans="1:27">
      <c r="A738" t="s">
        <v>58</v>
      </c>
      <c r="B738" t="s">
        <v>59</v>
      </c>
      <c r="C738" t="s">
        <v>1919</v>
      </c>
      <c r="D738" t="s">
        <v>154</v>
      </c>
      <c r="E738" t="s">
        <v>42</v>
      </c>
      <c r="F738" s="5">
        <v>44466</v>
      </c>
      <c r="H738" t="s">
        <v>312</v>
      </c>
      <c r="I738" t="s">
        <v>518</v>
      </c>
      <c r="J738" s="4" t="s">
        <v>154</v>
      </c>
      <c r="K738" t="s">
        <v>45</v>
      </c>
      <c r="L738" s="4">
        <v>10</v>
      </c>
      <c r="M738" s="12"/>
      <c r="N738" s="37" t="s">
        <v>224</v>
      </c>
      <c r="O738">
        <v>60</v>
      </c>
      <c r="Q738" s="12">
        <v>44467</v>
      </c>
      <c r="R738" s="64" t="s">
        <v>47</v>
      </c>
      <c r="S738" s="64" t="s">
        <v>47</v>
      </c>
      <c r="T738" s="64">
        <v>28.5</v>
      </c>
      <c r="U738" s="64">
        <v>28.52</v>
      </c>
      <c r="W738" s="64"/>
      <c r="X738" s="64"/>
      <c r="AA738" t="s">
        <v>216</v>
      </c>
    </row>
    <row r="739" spans="1:27">
      <c r="A739" t="s">
        <v>2095</v>
      </c>
      <c r="B739" t="s">
        <v>1912</v>
      </c>
      <c r="C739" t="s">
        <v>1913</v>
      </c>
      <c r="E739" t="s">
        <v>42</v>
      </c>
      <c r="F739" s="5">
        <v>44466</v>
      </c>
      <c r="H739" t="s">
        <v>2075</v>
      </c>
      <c r="I739" t="s">
        <v>66</v>
      </c>
      <c r="J739" s="4" t="s">
        <v>154</v>
      </c>
      <c r="K739" t="s">
        <v>45</v>
      </c>
      <c r="L739" s="4">
        <v>10</v>
      </c>
      <c r="M739" s="12"/>
      <c r="N739" s="37" t="s">
        <v>224</v>
      </c>
      <c r="O739">
        <v>60</v>
      </c>
      <c r="Q739" s="12">
        <v>44467</v>
      </c>
      <c r="R739" s="64">
        <v>33.01</v>
      </c>
      <c r="S739" s="64">
        <v>32.82</v>
      </c>
      <c r="T739" s="64">
        <v>26.42</v>
      </c>
      <c r="U739" s="64">
        <v>26.54</v>
      </c>
      <c r="W739" s="64"/>
      <c r="X739" s="64"/>
      <c r="AA739" t="s">
        <v>216</v>
      </c>
    </row>
    <row r="740" spans="1:27">
      <c r="A740" t="s">
        <v>2095</v>
      </c>
      <c r="B740" t="s">
        <v>1912</v>
      </c>
      <c r="C740" t="s">
        <v>1913</v>
      </c>
      <c r="E740" t="s">
        <v>42</v>
      </c>
      <c r="F740" s="5">
        <v>44466</v>
      </c>
      <c r="H740" t="s">
        <v>312</v>
      </c>
      <c r="I740" t="s">
        <v>518</v>
      </c>
      <c r="J740" s="4" t="s">
        <v>154</v>
      </c>
      <c r="K740" t="s">
        <v>45</v>
      </c>
      <c r="L740" s="4">
        <v>10</v>
      </c>
      <c r="M740" s="12"/>
      <c r="N740" s="37" t="s">
        <v>224</v>
      </c>
      <c r="O740">
        <v>60</v>
      </c>
      <c r="Q740" s="12">
        <v>44467</v>
      </c>
      <c r="R740" s="64">
        <v>33.159999999999997</v>
      </c>
      <c r="S740" s="64">
        <v>32.93</v>
      </c>
      <c r="T740" s="64">
        <v>25.98</v>
      </c>
      <c r="U740" s="64">
        <v>26.21</v>
      </c>
      <c r="W740" s="64"/>
      <c r="X740" s="64"/>
      <c r="AA740" t="s">
        <v>216</v>
      </c>
    </row>
    <row r="741" spans="1:27">
      <c r="A741" t="s">
        <v>1064</v>
      </c>
      <c r="B741" t="s">
        <v>1912</v>
      </c>
      <c r="C741" t="s">
        <v>1913</v>
      </c>
      <c r="E741" t="s">
        <v>42</v>
      </c>
      <c r="F741" s="5">
        <v>44466</v>
      </c>
      <c r="H741" t="s">
        <v>2075</v>
      </c>
      <c r="I741" t="s">
        <v>66</v>
      </c>
      <c r="J741" s="4" t="s">
        <v>154</v>
      </c>
      <c r="K741" t="s">
        <v>45</v>
      </c>
      <c r="L741" s="4">
        <v>10</v>
      </c>
      <c r="M741" s="12"/>
      <c r="N741" s="37" t="s">
        <v>224</v>
      </c>
      <c r="O741">
        <v>60</v>
      </c>
      <c r="Q741" s="12">
        <v>44467</v>
      </c>
      <c r="R741" s="64" t="s">
        <v>47</v>
      </c>
      <c r="S741" s="64" t="s">
        <v>47</v>
      </c>
      <c r="T741" s="64">
        <v>28.17</v>
      </c>
      <c r="U741" s="64">
        <v>27.96</v>
      </c>
      <c r="W741" s="64"/>
      <c r="X741" s="64"/>
      <c r="AA741" t="s">
        <v>216</v>
      </c>
    </row>
    <row r="742" spans="1:27">
      <c r="A742" t="s">
        <v>1064</v>
      </c>
      <c r="B742" t="s">
        <v>1912</v>
      </c>
      <c r="C742" t="s">
        <v>1913</v>
      </c>
      <c r="E742" t="s">
        <v>42</v>
      </c>
      <c r="F742" s="5">
        <v>44466</v>
      </c>
      <c r="H742" t="s">
        <v>312</v>
      </c>
      <c r="I742" t="s">
        <v>518</v>
      </c>
      <c r="J742" s="4" t="s">
        <v>154</v>
      </c>
      <c r="K742" t="s">
        <v>45</v>
      </c>
      <c r="L742" s="4">
        <v>10</v>
      </c>
      <c r="M742" s="12"/>
      <c r="N742" s="37" t="s">
        <v>224</v>
      </c>
      <c r="O742">
        <v>60</v>
      </c>
      <c r="Q742" s="12">
        <v>44467</v>
      </c>
      <c r="R742" s="64" t="s">
        <v>47</v>
      </c>
      <c r="S742" s="64" t="s">
        <v>47</v>
      </c>
      <c r="T742" s="64">
        <v>27.96</v>
      </c>
      <c r="U742" s="64">
        <v>28.01</v>
      </c>
      <c r="W742" s="64"/>
      <c r="X742" s="64"/>
      <c r="AA742" t="s">
        <v>216</v>
      </c>
    </row>
    <row r="743" spans="1:27">
      <c r="A743" t="s">
        <v>1047</v>
      </c>
      <c r="B743" t="s">
        <v>1912</v>
      </c>
      <c r="C743" t="s">
        <v>1913</v>
      </c>
      <c r="E743" t="s">
        <v>42</v>
      </c>
      <c r="F743" s="5">
        <v>44466</v>
      </c>
      <c r="H743" t="s">
        <v>2075</v>
      </c>
      <c r="I743" t="s">
        <v>66</v>
      </c>
      <c r="J743" s="4" t="s">
        <v>154</v>
      </c>
      <c r="K743" t="s">
        <v>45</v>
      </c>
      <c r="L743" s="4">
        <v>10</v>
      </c>
      <c r="M743" s="12"/>
      <c r="N743" s="37" t="s">
        <v>224</v>
      </c>
      <c r="O743">
        <v>60</v>
      </c>
      <c r="Q743" s="12">
        <v>44467</v>
      </c>
      <c r="R743" s="64">
        <v>32.49</v>
      </c>
      <c r="S743" s="64">
        <v>32.14</v>
      </c>
      <c r="T743" s="64">
        <v>27.24</v>
      </c>
      <c r="U743" s="64">
        <v>27.22</v>
      </c>
      <c r="W743" s="64"/>
      <c r="X743" s="64"/>
      <c r="AA743" t="s">
        <v>216</v>
      </c>
    </row>
    <row r="744" spans="1:27">
      <c r="A744" t="s">
        <v>1047</v>
      </c>
      <c r="B744" t="s">
        <v>1912</v>
      </c>
      <c r="C744" t="s">
        <v>1913</v>
      </c>
      <c r="E744" t="s">
        <v>42</v>
      </c>
      <c r="F744" s="5">
        <v>44466</v>
      </c>
      <c r="H744" t="s">
        <v>312</v>
      </c>
      <c r="I744" t="s">
        <v>518</v>
      </c>
      <c r="J744" s="4" t="s">
        <v>154</v>
      </c>
      <c r="K744" t="s">
        <v>45</v>
      </c>
      <c r="L744" s="4">
        <v>10</v>
      </c>
      <c r="M744" s="12"/>
      <c r="N744" s="37" t="s">
        <v>224</v>
      </c>
      <c r="O744">
        <v>60</v>
      </c>
      <c r="Q744" s="12">
        <v>44467</v>
      </c>
      <c r="R744" s="64">
        <v>31.73</v>
      </c>
      <c r="S744" s="64">
        <v>31.65</v>
      </c>
      <c r="T744" s="64">
        <v>27.51</v>
      </c>
      <c r="U744" s="64">
        <v>27.2</v>
      </c>
      <c r="W744" s="64"/>
      <c r="X744" s="64"/>
      <c r="AA744" t="s">
        <v>216</v>
      </c>
    </row>
    <row r="745" spans="1:27">
      <c r="A745" t="s">
        <v>1052</v>
      </c>
      <c r="B745" t="s">
        <v>1912</v>
      </c>
      <c r="C745" t="s">
        <v>1913</v>
      </c>
      <c r="E745" t="s">
        <v>42</v>
      </c>
      <c r="F745" s="5">
        <v>44466</v>
      </c>
      <c r="H745" t="s">
        <v>2075</v>
      </c>
      <c r="I745" t="s">
        <v>66</v>
      </c>
      <c r="J745" s="4" t="s">
        <v>154</v>
      </c>
      <c r="K745" t="s">
        <v>45</v>
      </c>
      <c r="L745" s="4">
        <v>10</v>
      </c>
      <c r="M745" s="12"/>
      <c r="N745" s="37" t="s">
        <v>224</v>
      </c>
      <c r="O745">
        <v>60</v>
      </c>
      <c r="Q745" s="12">
        <v>44467</v>
      </c>
      <c r="R745" s="64">
        <v>35.18</v>
      </c>
      <c r="S745" s="64">
        <v>35.97</v>
      </c>
      <c r="T745" s="64">
        <v>26.92</v>
      </c>
      <c r="U745" s="64">
        <v>26.88</v>
      </c>
      <c r="W745" s="64"/>
      <c r="X745" s="64"/>
      <c r="AA745" t="s">
        <v>216</v>
      </c>
    </row>
    <row r="746" spans="1:27">
      <c r="A746" t="s">
        <v>1052</v>
      </c>
      <c r="B746" t="s">
        <v>1912</v>
      </c>
      <c r="C746" t="s">
        <v>1913</v>
      </c>
      <c r="E746" t="s">
        <v>42</v>
      </c>
      <c r="F746" s="5">
        <v>44466</v>
      </c>
      <c r="H746" t="s">
        <v>312</v>
      </c>
      <c r="I746" t="s">
        <v>518</v>
      </c>
      <c r="J746" s="4" t="s">
        <v>154</v>
      </c>
      <c r="K746" t="s">
        <v>45</v>
      </c>
      <c r="L746" s="4">
        <v>10</v>
      </c>
      <c r="M746" s="12"/>
      <c r="N746" s="37" t="s">
        <v>224</v>
      </c>
      <c r="O746">
        <v>60</v>
      </c>
      <c r="Q746" s="12">
        <v>44467</v>
      </c>
      <c r="R746" s="64">
        <v>35.14</v>
      </c>
      <c r="S746" s="64">
        <v>35.19</v>
      </c>
      <c r="T746" s="64">
        <v>27.3</v>
      </c>
      <c r="U746" s="64">
        <v>27.28</v>
      </c>
      <c r="W746" s="64"/>
      <c r="X746" s="64"/>
      <c r="AA746" t="s">
        <v>216</v>
      </c>
    </row>
    <row r="747" spans="1:27">
      <c r="A747" t="s">
        <v>1052</v>
      </c>
      <c r="B747" t="s">
        <v>1912</v>
      </c>
      <c r="C747" t="s">
        <v>1913</v>
      </c>
      <c r="E747" t="s">
        <v>42</v>
      </c>
      <c r="F747" s="170">
        <v>44404</v>
      </c>
      <c r="H747" s="37" t="s">
        <v>155</v>
      </c>
      <c r="I747" s="37"/>
      <c r="J747" s="4" t="s">
        <v>154</v>
      </c>
      <c r="K747" t="s">
        <v>45</v>
      </c>
      <c r="L747" s="4">
        <v>225</v>
      </c>
      <c r="M747" s="5"/>
      <c r="N747" s="37" t="s">
        <v>46</v>
      </c>
      <c r="O747" s="4">
        <v>100</v>
      </c>
      <c r="P747" s="4"/>
      <c r="Q747" s="12">
        <v>44467</v>
      </c>
      <c r="R747">
        <v>34.247220560000002</v>
      </c>
      <c r="S747" s="64">
        <v>33.697079070000001</v>
      </c>
      <c r="T747" s="64">
        <v>30.87605709</v>
      </c>
      <c r="U747" s="64">
        <v>32.053890789999997</v>
      </c>
      <c r="V747" t="s">
        <v>2096</v>
      </c>
      <c r="W747" s="64"/>
      <c r="X747" s="64"/>
      <c r="AA747" t="s">
        <v>1113</v>
      </c>
    </row>
    <row r="748" spans="1:27">
      <c r="A748" t="s">
        <v>1052</v>
      </c>
      <c r="B748" t="s">
        <v>1912</v>
      </c>
      <c r="C748" t="s">
        <v>1913</v>
      </c>
      <c r="E748" t="s">
        <v>42</v>
      </c>
      <c r="F748" s="5" t="s">
        <v>2097</v>
      </c>
      <c r="H748" s="37" t="s">
        <v>155</v>
      </c>
      <c r="I748" s="37"/>
      <c r="J748" s="4" t="s">
        <v>154</v>
      </c>
      <c r="K748" t="s">
        <v>45</v>
      </c>
      <c r="L748" s="4">
        <v>225</v>
      </c>
      <c r="M748" s="5"/>
      <c r="N748" s="37" t="s">
        <v>46</v>
      </c>
      <c r="O748" s="4">
        <v>100</v>
      </c>
      <c r="P748" s="4"/>
      <c r="Q748" s="12">
        <v>44467</v>
      </c>
      <c r="R748" s="64">
        <v>31.639660259999999</v>
      </c>
      <c r="S748" s="64">
        <v>32.253939170000002</v>
      </c>
      <c r="T748" s="64">
        <v>29.11657194</v>
      </c>
      <c r="U748" s="64">
        <v>29.367447819999999</v>
      </c>
      <c r="V748" t="s">
        <v>2096</v>
      </c>
      <c r="W748" s="64"/>
      <c r="X748" s="64"/>
      <c r="Y748" s="64"/>
      <c r="AA748" t="s">
        <v>1113</v>
      </c>
    </row>
    <row r="749" spans="1:27">
      <c r="A749" t="s">
        <v>1052</v>
      </c>
      <c r="B749" t="s">
        <v>1912</v>
      </c>
      <c r="C749" t="s">
        <v>1913</v>
      </c>
      <c r="E749" t="s">
        <v>42</v>
      </c>
      <c r="F749" s="5">
        <v>44425</v>
      </c>
      <c r="H749" s="37" t="s">
        <v>155</v>
      </c>
      <c r="I749" s="37"/>
      <c r="J749" s="4" t="s">
        <v>154</v>
      </c>
      <c r="K749" t="s">
        <v>45</v>
      </c>
      <c r="L749" s="4">
        <v>225</v>
      </c>
      <c r="M749" s="5"/>
      <c r="N749" s="37" t="s">
        <v>46</v>
      </c>
      <c r="O749" s="4">
        <v>100</v>
      </c>
      <c r="P749" s="4"/>
      <c r="Q749" s="12">
        <v>44467</v>
      </c>
      <c r="R749" s="64">
        <v>34.383859639999997</v>
      </c>
      <c r="S749" s="64">
        <v>34.719057200000002</v>
      </c>
      <c r="T749" s="64">
        <v>31.616520300000001</v>
      </c>
      <c r="U749" s="64">
        <v>32.683633350000001</v>
      </c>
      <c r="V749" t="s">
        <v>2096</v>
      </c>
      <c r="X749" s="64"/>
      <c r="Y749" s="64"/>
      <c r="AA749" t="s">
        <v>1113</v>
      </c>
    </row>
    <row r="750" spans="1:27">
      <c r="A750" t="s">
        <v>1052</v>
      </c>
      <c r="B750" t="s">
        <v>1912</v>
      </c>
      <c r="C750" t="s">
        <v>1913</v>
      </c>
      <c r="E750" t="s">
        <v>42</v>
      </c>
      <c r="F750" s="5">
        <v>44439</v>
      </c>
      <c r="H750" s="37" t="s">
        <v>155</v>
      </c>
      <c r="I750" s="37"/>
      <c r="J750" s="4" t="s">
        <v>154</v>
      </c>
      <c r="K750" t="s">
        <v>45</v>
      </c>
      <c r="L750" s="4">
        <v>225</v>
      </c>
      <c r="M750" s="5"/>
      <c r="N750" s="37" t="s">
        <v>46</v>
      </c>
      <c r="O750" s="4">
        <v>100</v>
      </c>
      <c r="P750" s="4"/>
      <c r="Q750" s="12">
        <v>44467</v>
      </c>
      <c r="R750" s="64">
        <v>36.660807599999998</v>
      </c>
      <c r="S750" s="64">
        <v>36.77921697</v>
      </c>
      <c r="T750" s="64">
        <v>39.074298519999999</v>
      </c>
      <c r="U750" s="64">
        <v>38.572391449999998</v>
      </c>
      <c r="V750" t="s">
        <v>2096</v>
      </c>
      <c r="X750" s="64"/>
      <c r="Y750" s="64"/>
      <c r="AA750" t="s">
        <v>1113</v>
      </c>
    </row>
    <row r="751" spans="1:27">
      <c r="A751" t="s">
        <v>1047</v>
      </c>
      <c r="B751" t="s">
        <v>1912</v>
      </c>
      <c r="C751" t="s">
        <v>1913</v>
      </c>
      <c r="E751" t="s">
        <v>42</v>
      </c>
      <c r="F751" s="5">
        <v>44427</v>
      </c>
      <c r="H751" s="37" t="s">
        <v>155</v>
      </c>
      <c r="I751" s="37"/>
      <c r="J751" s="4" t="s">
        <v>154</v>
      </c>
      <c r="K751" t="s">
        <v>45</v>
      </c>
      <c r="L751" s="4">
        <v>225</v>
      </c>
      <c r="M751" s="5"/>
      <c r="N751" s="37" t="s">
        <v>46</v>
      </c>
      <c r="O751" s="4">
        <v>100</v>
      </c>
      <c r="P751" s="4"/>
      <c r="Q751" s="12">
        <v>44467</v>
      </c>
      <c r="R751" s="64">
        <v>34.065068789999998</v>
      </c>
      <c r="S751" s="64">
        <v>33.801118379999998</v>
      </c>
      <c r="T751" s="64">
        <v>32.081835230000003</v>
      </c>
      <c r="U751" s="64">
        <v>31.231847680000001</v>
      </c>
      <c r="V751" t="s">
        <v>2096</v>
      </c>
      <c r="Y751" s="64"/>
      <c r="AA751" t="s">
        <v>1113</v>
      </c>
    </row>
    <row r="752" spans="1:27">
      <c r="A752" t="s">
        <v>1058</v>
      </c>
      <c r="B752" t="s">
        <v>1912</v>
      </c>
      <c r="C752" t="s">
        <v>1913</v>
      </c>
      <c r="E752" t="s">
        <v>42</v>
      </c>
      <c r="F752" s="5">
        <v>44404</v>
      </c>
      <c r="H752" s="37" t="s">
        <v>155</v>
      </c>
      <c r="I752" s="37"/>
      <c r="J752" s="4" t="s">
        <v>154</v>
      </c>
      <c r="K752" t="s">
        <v>45</v>
      </c>
      <c r="L752" s="4">
        <v>225</v>
      </c>
      <c r="M752" s="5"/>
      <c r="N752" s="37" t="s">
        <v>46</v>
      </c>
      <c r="O752" s="4">
        <v>100</v>
      </c>
      <c r="P752" s="4"/>
      <c r="Q752" s="12">
        <v>44467</v>
      </c>
      <c r="R752" s="64">
        <v>30.696862960000001</v>
      </c>
      <c r="S752" s="64">
        <v>30.9043083</v>
      </c>
      <c r="T752" s="64">
        <v>28.59580192</v>
      </c>
      <c r="U752" s="64">
        <v>28.65681296</v>
      </c>
      <c r="V752" t="s">
        <v>2096</v>
      </c>
      <c r="AA752" t="s">
        <v>1113</v>
      </c>
    </row>
    <row r="753" spans="1:27">
      <c r="A753" t="s">
        <v>1058</v>
      </c>
      <c r="B753" t="s">
        <v>1912</v>
      </c>
      <c r="C753" t="s">
        <v>1913</v>
      </c>
      <c r="E753" t="s">
        <v>42</v>
      </c>
      <c r="F753" s="12">
        <v>44411</v>
      </c>
      <c r="H753" s="37" t="s">
        <v>155</v>
      </c>
      <c r="I753" s="37"/>
      <c r="J753" s="4" t="s">
        <v>154</v>
      </c>
      <c r="K753" t="s">
        <v>45</v>
      </c>
      <c r="L753" s="4">
        <v>225</v>
      </c>
      <c r="M753" s="5"/>
      <c r="N753" s="37" t="s">
        <v>46</v>
      </c>
      <c r="O753" s="4">
        <v>100</v>
      </c>
      <c r="P753" s="4"/>
      <c r="Q753" s="12">
        <v>44467</v>
      </c>
      <c r="R753" s="64">
        <v>30.742330460000002</v>
      </c>
      <c r="S753" s="64">
        <v>30.688955660000001</v>
      </c>
      <c r="T753" s="64">
        <v>30.258802500000002</v>
      </c>
      <c r="U753" s="64">
        <v>31.365144189999999</v>
      </c>
      <c r="V753" t="s">
        <v>2096</v>
      </c>
      <c r="AA753" t="s">
        <v>1113</v>
      </c>
    </row>
    <row r="754" spans="1:27">
      <c r="A754" t="s">
        <v>1058</v>
      </c>
      <c r="B754" t="s">
        <v>1912</v>
      </c>
      <c r="C754" t="s">
        <v>1913</v>
      </c>
      <c r="E754" t="s">
        <v>42</v>
      </c>
      <c r="F754" s="12">
        <v>44425</v>
      </c>
      <c r="H754" s="37" t="s">
        <v>155</v>
      </c>
      <c r="I754" s="37"/>
      <c r="J754" s="4" t="s">
        <v>154</v>
      </c>
      <c r="K754" t="s">
        <v>45</v>
      </c>
      <c r="L754" s="4">
        <v>225</v>
      </c>
      <c r="M754" s="5"/>
      <c r="N754" s="37" t="s">
        <v>46</v>
      </c>
      <c r="O754" s="4">
        <v>100</v>
      </c>
      <c r="P754" s="4"/>
      <c r="Q754" s="12">
        <v>44467</v>
      </c>
      <c r="R754" s="64">
        <v>32.538828369999997</v>
      </c>
      <c r="S754" s="64">
        <v>32.612302960000001</v>
      </c>
      <c r="T754" s="64">
        <v>30.436996709999999</v>
      </c>
      <c r="U754" s="64">
        <v>30.490768159999998</v>
      </c>
      <c r="V754" t="s">
        <v>2096</v>
      </c>
      <c r="AA754" t="s">
        <v>1113</v>
      </c>
    </row>
    <row r="755" spans="1:27">
      <c r="A755" t="s">
        <v>152</v>
      </c>
      <c r="B755" t="s">
        <v>59</v>
      </c>
      <c r="C755" t="s">
        <v>1919</v>
      </c>
      <c r="E755" t="s">
        <v>2098</v>
      </c>
      <c r="F755" s="12">
        <v>44833</v>
      </c>
      <c r="H755" s="37" t="s">
        <v>224</v>
      </c>
      <c r="I755" s="37" t="s">
        <v>1999</v>
      </c>
      <c r="J755" s="4" t="s">
        <v>154</v>
      </c>
      <c r="K755" t="s">
        <v>45</v>
      </c>
      <c r="L755" s="4">
        <v>10</v>
      </c>
      <c r="M755" s="12"/>
      <c r="N755" s="37" t="s">
        <v>224</v>
      </c>
      <c r="O755">
        <v>60</v>
      </c>
      <c r="P755" s="4"/>
      <c r="Q755" s="12">
        <v>44834</v>
      </c>
      <c r="R755">
        <v>37.149972589999997</v>
      </c>
      <c r="S755">
        <v>38.513158439999998</v>
      </c>
      <c r="T755">
        <v>27.188251900000001</v>
      </c>
      <c r="U755">
        <v>27.29079685</v>
      </c>
      <c r="V755" t="s">
        <v>2099</v>
      </c>
      <c r="AA755" t="s">
        <v>218</v>
      </c>
    </row>
    <row r="756" spans="1:27">
      <c r="A756" t="s">
        <v>163</v>
      </c>
      <c r="B756" t="s">
        <v>59</v>
      </c>
      <c r="C756" t="s">
        <v>1919</v>
      </c>
      <c r="E756" t="s">
        <v>49</v>
      </c>
      <c r="F756" s="12">
        <v>44833</v>
      </c>
      <c r="H756" s="37" t="s">
        <v>224</v>
      </c>
      <c r="I756" s="37" t="s">
        <v>1999</v>
      </c>
      <c r="J756" s="4" t="s">
        <v>154</v>
      </c>
      <c r="K756" t="s">
        <v>45</v>
      </c>
      <c r="L756" s="4">
        <v>10</v>
      </c>
      <c r="M756" s="12"/>
      <c r="N756" s="37" t="s">
        <v>224</v>
      </c>
      <c r="O756">
        <v>60</v>
      </c>
      <c r="P756" s="4"/>
      <c r="Q756" s="12">
        <v>44834</v>
      </c>
      <c r="R756">
        <v>37.19335263</v>
      </c>
      <c r="S756">
        <v>37.761900400000002</v>
      </c>
      <c r="T756">
        <v>28.74185018</v>
      </c>
      <c r="U756">
        <v>28.63066341</v>
      </c>
      <c r="V756" t="s">
        <v>2099</v>
      </c>
      <c r="AA756" t="s">
        <v>218</v>
      </c>
    </row>
    <row r="757" spans="1:27">
      <c r="A757" t="s">
        <v>123</v>
      </c>
      <c r="B757" t="s">
        <v>59</v>
      </c>
      <c r="C757" t="s">
        <v>1919</v>
      </c>
      <c r="E757" t="s">
        <v>49</v>
      </c>
      <c r="F757" s="12">
        <v>44833</v>
      </c>
      <c r="H757" s="37" t="s">
        <v>224</v>
      </c>
      <c r="I757" s="37" t="s">
        <v>1999</v>
      </c>
      <c r="J757" s="4" t="s">
        <v>154</v>
      </c>
      <c r="K757" t="s">
        <v>45</v>
      </c>
      <c r="L757" s="4">
        <v>10</v>
      </c>
      <c r="M757" s="12"/>
      <c r="N757" s="37" t="s">
        <v>224</v>
      </c>
      <c r="O757">
        <v>60</v>
      </c>
      <c r="P757" s="4"/>
      <c r="Q757" s="12">
        <v>44834</v>
      </c>
      <c r="R757">
        <v>32.628727130000001</v>
      </c>
      <c r="S757">
        <v>32.581580410000001</v>
      </c>
      <c r="T757">
        <v>26.901845739999999</v>
      </c>
      <c r="U757">
        <v>27.298426769999999</v>
      </c>
      <c r="V757" t="s">
        <v>2099</v>
      </c>
      <c r="AA757" t="s">
        <v>218</v>
      </c>
    </row>
    <row r="758" spans="1:27">
      <c r="A758" t="s">
        <v>152</v>
      </c>
      <c r="B758" t="s">
        <v>59</v>
      </c>
      <c r="C758" t="s">
        <v>1919</v>
      </c>
      <c r="E758" t="s">
        <v>49</v>
      </c>
      <c r="F758" s="12">
        <v>44833</v>
      </c>
      <c r="H758" s="37" t="s">
        <v>224</v>
      </c>
      <c r="I758" s="37" t="s">
        <v>1999</v>
      </c>
      <c r="J758" s="4" t="s">
        <v>154</v>
      </c>
      <c r="K758" t="s">
        <v>45</v>
      </c>
      <c r="L758" s="4">
        <v>10</v>
      </c>
      <c r="M758" s="12"/>
      <c r="N758" s="37" t="s">
        <v>224</v>
      </c>
      <c r="O758">
        <v>60</v>
      </c>
      <c r="P758" s="4"/>
      <c r="Q758" s="12">
        <v>44834</v>
      </c>
      <c r="R758">
        <v>33.440369990000001</v>
      </c>
      <c r="S758">
        <v>33.655670559999997</v>
      </c>
      <c r="T758">
        <v>27.480453560000001</v>
      </c>
      <c r="U758">
        <v>28.48371436</v>
      </c>
      <c r="V758" t="s">
        <v>2099</v>
      </c>
      <c r="AA758" t="s">
        <v>218</v>
      </c>
    </row>
    <row r="759" spans="1:27">
      <c r="A759" t="s">
        <v>163</v>
      </c>
      <c r="B759" t="s">
        <v>59</v>
      </c>
      <c r="C759" t="s">
        <v>1919</v>
      </c>
      <c r="E759" t="s">
        <v>49</v>
      </c>
      <c r="F759" s="12">
        <v>44833</v>
      </c>
      <c r="H759" s="37" t="s">
        <v>136</v>
      </c>
      <c r="I759" s="37"/>
      <c r="J759" s="4" t="s">
        <v>154</v>
      </c>
      <c r="K759" t="s">
        <v>45</v>
      </c>
      <c r="L759" s="4">
        <v>225</v>
      </c>
      <c r="M759" s="5"/>
      <c r="N759" s="37" t="s">
        <v>46</v>
      </c>
      <c r="O759" s="4">
        <v>100</v>
      </c>
      <c r="P759" s="4"/>
      <c r="Q759" s="12">
        <v>44834</v>
      </c>
      <c r="R759" t="s">
        <v>47</v>
      </c>
      <c r="S759">
        <v>35.941597510000001</v>
      </c>
      <c r="T759">
        <v>26.41605084</v>
      </c>
      <c r="U759">
        <v>26.279006410000001</v>
      </c>
      <c r="AA759" t="s">
        <v>218</v>
      </c>
    </row>
    <row r="760" spans="1:27">
      <c r="A760" t="s">
        <v>163</v>
      </c>
      <c r="B760" t="s">
        <v>59</v>
      </c>
      <c r="C760" t="s">
        <v>1919</v>
      </c>
      <c r="E760" t="s">
        <v>42</v>
      </c>
      <c r="F760" s="12">
        <v>44833</v>
      </c>
      <c r="H760" s="37" t="s">
        <v>224</v>
      </c>
      <c r="I760" s="37" t="s">
        <v>1999</v>
      </c>
      <c r="J760" s="4" t="s">
        <v>154</v>
      </c>
      <c r="K760" t="s">
        <v>45</v>
      </c>
      <c r="L760" s="4">
        <v>10</v>
      </c>
      <c r="M760" s="12"/>
      <c r="N760" s="37" t="s">
        <v>224</v>
      </c>
      <c r="O760">
        <v>60</v>
      </c>
      <c r="P760" s="4"/>
      <c r="Q760" s="12">
        <v>44834</v>
      </c>
      <c r="R760">
        <v>34.331330690000001</v>
      </c>
      <c r="S760">
        <v>35.08777577</v>
      </c>
      <c r="T760">
        <v>26.60940669</v>
      </c>
      <c r="U760">
        <v>26.327175950000001</v>
      </c>
      <c r="V760" t="s">
        <v>2099</v>
      </c>
      <c r="AA760" t="s">
        <v>218</v>
      </c>
    </row>
    <row r="761" spans="1:27">
      <c r="A761" t="s">
        <v>152</v>
      </c>
      <c r="B761" t="s">
        <v>59</v>
      </c>
      <c r="C761" t="s">
        <v>1919</v>
      </c>
      <c r="E761" t="s">
        <v>42</v>
      </c>
      <c r="F761" s="12">
        <v>44833</v>
      </c>
      <c r="H761" s="37" t="s">
        <v>136</v>
      </c>
      <c r="I761" s="37"/>
      <c r="J761" s="4" t="s">
        <v>154</v>
      </c>
      <c r="K761" t="s">
        <v>45</v>
      </c>
      <c r="L761" s="4">
        <v>225</v>
      </c>
      <c r="M761" s="5"/>
      <c r="N761" s="37" t="s">
        <v>46</v>
      </c>
      <c r="O761" s="4">
        <v>100</v>
      </c>
      <c r="P761" s="4"/>
      <c r="Q761" s="12">
        <v>44834</v>
      </c>
      <c r="R761">
        <v>36.870742749999998</v>
      </c>
      <c r="S761">
        <v>36.382014939999998</v>
      </c>
      <c r="T761">
        <v>26.23163855</v>
      </c>
      <c r="U761">
        <v>26.1559235</v>
      </c>
      <c r="AA761" t="s">
        <v>218</v>
      </c>
    </row>
    <row r="762" spans="1:27">
      <c r="A762" t="s">
        <v>582</v>
      </c>
      <c r="B762" t="s">
        <v>2086</v>
      </c>
      <c r="C762" t="s">
        <v>1919</v>
      </c>
      <c r="E762" t="s">
        <v>49</v>
      </c>
      <c r="F762" s="12">
        <v>44467</v>
      </c>
      <c r="H762" s="37">
        <v>87</v>
      </c>
      <c r="I762" s="37"/>
      <c r="J762" s="4" t="s">
        <v>154</v>
      </c>
      <c r="K762" t="s">
        <v>45</v>
      </c>
      <c r="L762" s="4"/>
      <c r="M762" s="5"/>
      <c r="N762" s="37"/>
      <c r="O762" s="4"/>
      <c r="P762" s="4"/>
      <c r="Q762" s="12">
        <v>44469</v>
      </c>
      <c r="R762">
        <v>30.25179181</v>
      </c>
      <c r="S762">
        <v>30.383796190000002</v>
      </c>
      <c r="T762">
        <v>27.507796450000001</v>
      </c>
      <c r="U762">
        <v>27.68534283</v>
      </c>
      <c r="W762" s="64"/>
      <c r="AA762" t="s">
        <v>217</v>
      </c>
    </row>
    <row r="763" spans="1:27">
      <c r="A763" t="s">
        <v>582</v>
      </c>
      <c r="B763" t="s">
        <v>2086</v>
      </c>
      <c r="C763" t="s">
        <v>1919</v>
      </c>
      <c r="E763" t="s">
        <v>49</v>
      </c>
      <c r="F763" s="12">
        <v>44467</v>
      </c>
      <c r="H763" s="37" t="s">
        <v>2100</v>
      </c>
      <c r="I763" s="37"/>
      <c r="J763" s="4" t="s">
        <v>154</v>
      </c>
      <c r="K763" t="s">
        <v>45</v>
      </c>
      <c r="L763" s="4"/>
      <c r="M763" s="5"/>
      <c r="N763" s="37"/>
      <c r="O763" s="4"/>
      <c r="P763" s="4"/>
      <c r="Q763" s="12">
        <v>44469</v>
      </c>
      <c r="R763" s="64">
        <v>30.744761690000001</v>
      </c>
      <c r="S763" s="64">
        <v>30.826620760000001</v>
      </c>
      <c r="T763" s="64">
        <v>27.90705496</v>
      </c>
      <c r="U763" s="64">
        <v>28.05796509</v>
      </c>
      <c r="W763" s="64"/>
      <c r="AA763" t="s">
        <v>217</v>
      </c>
    </row>
    <row r="764" spans="1:27">
      <c r="A764" t="s">
        <v>582</v>
      </c>
      <c r="B764" t="s">
        <v>2086</v>
      </c>
      <c r="C764" t="s">
        <v>1919</v>
      </c>
      <c r="E764" t="s">
        <v>49</v>
      </c>
      <c r="F764" s="12">
        <v>44467</v>
      </c>
      <c r="H764" s="37">
        <v>95</v>
      </c>
      <c r="I764" s="37"/>
      <c r="J764" s="4" t="s">
        <v>154</v>
      </c>
      <c r="K764" t="s">
        <v>45</v>
      </c>
      <c r="L764" s="4"/>
      <c r="M764" s="5"/>
      <c r="N764" s="37"/>
      <c r="O764" s="4"/>
      <c r="P764" s="4"/>
      <c r="Q764" s="12">
        <v>44469</v>
      </c>
      <c r="R764" s="64">
        <v>34.564019649999999</v>
      </c>
      <c r="S764" s="64">
        <v>34.909606910000001</v>
      </c>
      <c r="T764" s="64">
        <v>27.716620689999999</v>
      </c>
      <c r="U764" s="64">
        <v>27.646944260000001</v>
      </c>
      <c r="W764" s="64"/>
      <c r="AA764" t="s">
        <v>217</v>
      </c>
    </row>
    <row r="765" spans="1:27">
      <c r="A765" t="s">
        <v>582</v>
      </c>
      <c r="B765" t="s">
        <v>2086</v>
      </c>
      <c r="C765" t="s">
        <v>1919</v>
      </c>
      <c r="E765" t="s">
        <v>49</v>
      </c>
      <c r="F765" s="12">
        <v>44467</v>
      </c>
      <c r="H765" s="37" t="s">
        <v>2101</v>
      </c>
      <c r="I765" s="37"/>
      <c r="J765" s="4" t="s">
        <v>154</v>
      </c>
      <c r="K765" t="s">
        <v>45</v>
      </c>
      <c r="L765" s="4"/>
      <c r="M765" s="5"/>
      <c r="N765" s="37"/>
      <c r="O765" s="4"/>
      <c r="P765" s="4"/>
      <c r="Q765" s="12">
        <v>44469</v>
      </c>
      <c r="R765" s="64">
        <v>34.209748599999998</v>
      </c>
      <c r="S765" s="64">
        <v>34.084409049999998</v>
      </c>
      <c r="T765" s="64">
        <v>27.020110890000002</v>
      </c>
      <c r="U765" s="64">
        <v>27.187050719999998</v>
      </c>
      <c r="W765" s="64"/>
      <c r="AA765" t="s">
        <v>217</v>
      </c>
    </row>
    <row r="766" spans="1:27">
      <c r="A766" t="s">
        <v>87</v>
      </c>
      <c r="B766" t="s">
        <v>61</v>
      </c>
      <c r="C766" t="s">
        <v>1919</v>
      </c>
      <c r="E766" t="s">
        <v>49</v>
      </c>
      <c r="F766" s="12">
        <v>44467</v>
      </c>
      <c r="H766" t="s">
        <v>2075</v>
      </c>
      <c r="I766" t="s">
        <v>66</v>
      </c>
      <c r="J766" s="4" t="s">
        <v>154</v>
      </c>
      <c r="K766" t="s">
        <v>45</v>
      </c>
      <c r="L766" s="4">
        <v>10</v>
      </c>
      <c r="M766" s="12"/>
      <c r="N766" s="37" t="s">
        <v>224</v>
      </c>
      <c r="O766">
        <v>60</v>
      </c>
      <c r="Q766" s="12">
        <v>44469</v>
      </c>
      <c r="R766" s="64">
        <v>33.420993529999997</v>
      </c>
      <c r="S766" s="64">
        <v>33.376140790000001</v>
      </c>
      <c r="T766" s="64">
        <v>27.683797250000001</v>
      </c>
      <c r="U766" s="64">
        <v>27.73832912</v>
      </c>
      <c r="X766" s="64"/>
      <c r="AA766" t="s">
        <v>217</v>
      </c>
    </row>
    <row r="767" spans="1:27">
      <c r="A767" t="s">
        <v>87</v>
      </c>
      <c r="B767" t="s">
        <v>61</v>
      </c>
      <c r="C767" t="s">
        <v>1919</v>
      </c>
      <c r="E767" t="s">
        <v>49</v>
      </c>
      <c r="F767" s="12">
        <v>44467</v>
      </c>
      <c r="H767" t="s">
        <v>312</v>
      </c>
      <c r="I767" t="s">
        <v>518</v>
      </c>
      <c r="J767" s="4" t="s">
        <v>154</v>
      </c>
      <c r="K767" t="s">
        <v>45</v>
      </c>
      <c r="L767" s="4">
        <v>10</v>
      </c>
      <c r="M767" s="12"/>
      <c r="N767" s="37" t="s">
        <v>224</v>
      </c>
      <c r="O767">
        <v>60</v>
      </c>
      <c r="Q767" s="12">
        <v>44469</v>
      </c>
      <c r="R767" s="64">
        <v>33.263549240000003</v>
      </c>
      <c r="S767" s="64">
        <v>33.386227320000003</v>
      </c>
      <c r="T767" s="64">
        <v>29.176962029999999</v>
      </c>
      <c r="U767" s="64">
        <v>28.743096090000002</v>
      </c>
      <c r="X767" s="64"/>
      <c r="AA767" t="s">
        <v>217</v>
      </c>
    </row>
    <row r="768" spans="1:27">
      <c r="A768" t="s">
        <v>2085</v>
      </c>
      <c r="B768" t="s">
        <v>2086</v>
      </c>
      <c r="C768" t="s">
        <v>1919</v>
      </c>
      <c r="E768" t="s">
        <v>49</v>
      </c>
      <c r="F768" s="12">
        <v>44467</v>
      </c>
      <c r="H768" t="s">
        <v>2075</v>
      </c>
      <c r="I768" t="s">
        <v>66</v>
      </c>
      <c r="J768" s="4" t="s">
        <v>154</v>
      </c>
      <c r="K768" t="s">
        <v>45</v>
      </c>
      <c r="L768" s="4">
        <v>10</v>
      </c>
      <c r="M768" s="12"/>
      <c r="N768" s="37" t="s">
        <v>224</v>
      </c>
      <c r="O768">
        <v>60</v>
      </c>
      <c r="Q768" s="12">
        <v>44469</v>
      </c>
      <c r="R768" s="64">
        <v>35.843832740000003</v>
      </c>
      <c r="S768" s="64">
        <v>36.348734280000002</v>
      </c>
      <c r="T768" s="64">
        <v>28.368954519999999</v>
      </c>
      <c r="U768" s="64">
        <v>28.662482740000002</v>
      </c>
      <c r="X768" s="64"/>
      <c r="AA768" t="s">
        <v>217</v>
      </c>
    </row>
    <row r="769" spans="1:27">
      <c r="A769" t="s">
        <v>2085</v>
      </c>
      <c r="B769" t="s">
        <v>2086</v>
      </c>
      <c r="C769" t="s">
        <v>1919</v>
      </c>
      <c r="E769" t="s">
        <v>49</v>
      </c>
      <c r="F769" s="12">
        <v>44467</v>
      </c>
      <c r="H769" t="s">
        <v>312</v>
      </c>
      <c r="I769" t="s">
        <v>518</v>
      </c>
      <c r="J769" s="4" t="s">
        <v>154</v>
      </c>
      <c r="K769" t="s">
        <v>45</v>
      </c>
      <c r="L769" s="4">
        <v>10</v>
      </c>
      <c r="M769" s="12"/>
      <c r="N769" s="37" t="s">
        <v>224</v>
      </c>
      <c r="O769">
        <v>60</v>
      </c>
      <c r="Q769" s="12">
        <v>44469</v>
      </c>
      <c r="R769" s="64">
        <v>37.345882789999997</v>
      </c>
      <c r="S769" s="64">
        <v>36.139964540000001</v>
      </c>
      <c r="T769" s="64">
        <v>28.389482919999999</v>
      </c>
      <c r="U769" s="64">
        <v>28.291725929999998</v>
      </c>
      <c r="X769" s="64"/>
      <c r="AA769" t="s">
        <v>217</v>
      </c>
    </row>
    <row r="770" spans="1:27">
      <c r="A770" t="s">
        <v>196</v>
      </c>
      <c r="B770" t="s">
        <v>61</v>
      </c>
      <c r="C770" t="s">
        <v>1919</v>
      </c>
      <c r="E770" t="s">
        <v>49</v>
      </c>
      <c r="F770" s="12">
        <v>44467</v>
      </c>
      <c r="H770" t="s">
        <v>2075</v>
      </c>
      <c r="I770" t="s">
        <v>66</v>
      </c>
      <c r="J770" s="4" t="s">
        <v>154</v>
      </c>
      <c r="K770" t="s">
        <v>45</v>
      </c>
      <c r="L770" s="4">
        <v>10</v>
      </c>
      <c r="M770" s="12"/>
      <c r="N770" s="37" t="s">
        <v>224</v>
      </c>
      <c r="O770">
        <v>60</v>
      </c>
      <c r="Q770" s="12">
        <v>44469</v>
      </c>
      <c r="R770" s="64">
        <v>32.112122880000001</v>
      </c>
      <c r="S770" s="64" t="s">
        <v>47</v>
      </c>
      <c r="T770" s="64">
        <v>28.462256419999999</v>
      </c>
      <c r="U770" s="64">
        <v>28.5662792</v>
      </c>
      <c r="AA770" t="s">
        <v>217</v>
      </c>
    </row>
    <row r="771" spans="1:27">
      <c r="A771" t="s">
        <v>196</v>
      </c>
      <c r="B771" t="s">
        <v>61</v>
      </c>
      <c r="C771" t="s">
        <v>1919</v>
      </c>
      <c r="E771" t="s">
        <v>49</v>
      </c>
      <c r="F771" s="12">
        <v>44467</v>
      </c>
      <c r="H771" t="s">
        <v>312</v>
      </c>
      <c r="I771" t="s">
        <v>518</v>
      </c>
      <c r="J771" s="4" t="s">
        <v>154</v>
      </c>
      <c r="K771" t="s">
        <v>45</v>
      </c>
      <c r="L771" s="4">
        <v>10</v>
      </c>
      <c r="M771" s="12"/>
      <c r="N771" s="37" t="s">
        <v>224</v>
      </c>
      <c r="O771">
        <v>60</v>
      </c>
      <c r="Q771" s="12">
        <v>44469</v>
      </c>
      <c r="R771" s="64">
        <v>31.81151521</v>
      </c>
      <c r="S771" s="64">
        <v>31.905227679999999</v>
      </c>
      <c r="T771" s="64">
        <v>28.23411729</v>
      </c>
      <c r="U771" s="64">
        <v>28.259331379999999</v>
      </c>
      <c r="AA771" t="s">
        <v>217</v>
      </c>
    </row>
    <row r="772" spans="1:27">
      <c r="A772" t="s">
        <v>207</v>
      </c>
      <c r="B772" t="s">
        <v>2086</v>
      </c>
      <c r="C772" t="s">
        <v>1919</v>
      </c>
      <c r="E772" t="s">
        <v>49</v>
      </c>
      <c r="F772" s="12">
        <v>44467</v>
      </c>
      <c r="H772" t="s">
        <v>2075</v>
      </c>
      <c r="I772" t="s">
        <v>66</v>
      </c>
      <c r="J772" s="4" t="s">
        <v>154</v>
      </c>
      <c r="K772" t="s">
        <v>45</v>
      </c>
      <c r="L772" s="4">
        <v>10</v>
      </c>
      <c r="M772" s="12"/>
      <c r="N772" s="37" t="s">
        <v>224</v>
      </c>
      <c r="O772">
        <v>60</v>
      </c>
      <c r="Q772" s="12">
        <v>44469</v>
      </c>
      <c r="R772" s="64">
        <v>33.856664940000002</v>
      </c>
      <c r="S772" s="64">
        <v>34.013182159999999</v>
      </c>
      <c r="T772" s="64">
        <v>27.348011410000002</v>
      </c>
      <c r="U772" s="64">
        <v>27.573430040000002</v>
      </c>
      <c r="AA772" t="s">
        <v>217</v>
      </c>
    </row>
    <row r="773" spans="1:27">
      <c r="A773" t="s">
        <v>58</v>
      </c>
      <c r="B773" t="s">
        <v>59</v>
      </c>
      <c r="C773" t="s">
        <v>1919</v>
      </c>
      <c r="E773" t="s">
        <v>2098</v>
      </c>
      <c r="F773" s="12">
        <v>44473</v>
      </c>
      <c r="H773" s="37" t="s">
        <v>312</v>
      </c>
      <c r="I773" s="37" t="s">
        <v>518</v>
      </c>
      <c r="J773" s="4" t="s">
        <v>154</v>
      </c>
      <c r="K773" t="s">
        <v>45</v>
      </c>
      <c r="L773" s="4">
        <v>10</v>
      </c>
      <c r="M773" s="12"/>
      <c r="N773" s="37" t="s">
        <v>224</v>
      </c>
      <c r="O773">
        <v>60</v>
      </c>
      <c r="Q773" s="12">
        <v>44474</v>
      </c>
      <c r="R773" s="64" t="s">
        <v>47</v>
      </c>
      <c r="S773" s="64" t="s">
        <v>47</v>
      </c>
      <c r="T773" s="64">
        <v>28.485337569999999</v>
      </c>
      <c r="U773" s="64">
        <v>28.572095999999998</v>
      </c>
      <c r="V773" s="64"/>
      <c r="AA773" t="s">
        <v>233</v>
      </c>
    </row>
    <row r="774" spans="1:27">
      <c r="A774" t="s">
        <v>58</v>
      </c>
      <c r="B774" t="s">
        <v>59</v>
      </c>
      <c r="C774" t="s">
        <v>1919</v>
      </c>
      <c r="E774" t="s">
        <v>2098</v>
      </c>
      <c r="F774" s="12">
        <v>44473</v>
      </c>
      <c r="H774" s="37" t="s">
        <v>2083</v>
      </c>
      <c r="I774" s="37" t="s">
        <v>1999</v>
      </c>
      <c r="J774" s="4" t="s">
        <v>154</v>
      </c>
      <c r="K774" t="s">
        <v>45</v>
      </c>
      <c r="L774" s="4">
        <v>10</v>
      </c>
      <c r="M774" s="12"/>
      <c r="N774" s="37" t="s">
        <v>224</v>
      </c>
      <c r="O774">
        <v>60</v>
      </c>
      <c r="Q774" s="12">
        <v>44474</v>
      </c>
      <c r="R774" s="64" t="s">
        <v>47</v>
      </c>
      <c r="S774" s="64" t="s">
        <v>47</v>
      </c>
      <c r="T774" s="64">
        <v>27.07888552</v>
      </c>
      <c r="U774" s="64">
        <v>26.943811490000002</v>
      </c>
      <c r="V774" s="64"/>
      <c r="AA774" t="s">
        <v>233</v>
      </c>
    </row>
    <row r="775" spans="1:27">
      <c r="A775" t="s">
        <v>1058</v>
      </c>
      <c r="B775" t="s">
        <v>1912</v>
      </c>
      <c r="C775" t="s">
        <v>1913</v>
      </c>
      <c r="E775" t="s">
        <v>42</v>
      </c>
      <c r="F775" s="12">
        <v>44473</v>
      </c>
      <c r="H775" s="37" t="s">
        <v>312</v>
      </c>
      <c r="I775" s="37" t="s">
        <v>518</v>
      </c>
      <c r="J775" s="4" t="s">
        <v>154</v>
      </c>
      <c r="K775" t="s">
        <v>45</v>
      </c>
      <c r="L775" s="4">
        <v>10</v>
      </c>
      <c r="M775" s="12"/>
      <c r="N775" s="37" t="s">
        <v>224</v>
      </c>
      <c r="O775">
        <v>60</v>
      </c>
      <c r="Q775" s="12">
        <v>44474</v>
      </c>
      <c r="R775" s="64">
        <v>33.95251923</v>
      </c>
      <c r="S775" s="64">
        <v>33.460552370000002</v>
      </c>
      <c r="T775" s="64">
        <v>26.712561539999999</v>
      </c>
      <c r="U775" s="64">
        <v>26.837089509999998</v>
      </c>
      <c r="V775" s="64"/>
      <c r="AA775" t="s">
        <v>233</v>
      </c>
    </row>
    <row r="776" spans="1:27">
      <c r="A776" t="s">
        <v>1058</v>
      </c>
      <c r="B776" t="s">
        <v>1912</v>
      </c>
      <c r="C776" t="s">
        <v>1913</v>
      </c>
      <c r="E776" t="s">
        <v>42</v>
      </c>
      <c r="F776" s="12">
        <v>44473</v>
      </c>
      <c r="H776" s="37" t="s">
        <v>2083</v>
      </c>
      <c r="I776" s="37" t="s">
        <v>1999</v>
      </c>
      <c r="J776" s="4" t="s">
        <v>154</v>
      </c>
      <c r="K776" t="s">
        <v>45</v>
      </c>
      <c r="L776" s="4">
        <v>10</v>
      </c>
      <c r="M776" s="12"/>
      <c r="N776" s="37" t="s">
        <v>224</v>
      </c>
      <c r="O776">
        <v>60</v>
      </c>
      <c r="Q776" s="12">
        <v>44474</v>
      </c>
      <c r="R776" s="64">
        <v>35.293337809999997</v>
      </c>
      <c r="S776" s="64">
        <v>38.527734299999999</v>
      </c>
      <c r="T776" s="64">
        <v>27.825925000000002</v>
      </c>
      <c r="U776" s="64">
        <v>27.681681609999998</v>
      </c>
      <c r="V776" s="64"/>
      <c r="AA776" t="s">
        <v>233</v>
      </c>
    </row>
    <row r="777" spans="1:27">
      <c r="A777" t="s">
        <v>1058</v>
      </c>
      <c r="B777" t="s">
        <v>1912</v>
      </c>
      <c r="C777" t="s">
        <v>1913</v>
      </c>
      <c r="E777" t="s">
        <v>42</v>
      </c>
      <c r="F777" s="12">
        <v>44473</v>
      </c>
      <c r="H777" s="37" t="s">
        <v>2102</v>
      </c>
      <c r="I777" s="37" t="s">
        <v>518</v>
      </c>
      <c r="J777" s="4" t="s">
        <v>154</v>
      </c>
      <c r="K777" t="s">
        <v>45</v>
      </c>
      <c r="L777" s="4"/>
      <c r="M777" s="5"/>
      <c r="N777" s="37"/>
      <c r="O777" s="4"/>
      <c r="P777" s="4"/>
      <c r="Q777" s="12">
        <v>44474</v>
      </c>
      <c r="R777" s="64">
        <v>37.461507339999997</v>
      </c>
      <c r="S777" s="64">
        <v>37.085457150000003</v>
      </c>
      <c r="T777" s="64">
        <v>27.206460610000001</v>
      </c>
      <c r="U777" s="64">
        <v>27.284674290000002</v>
      </c>
      <c r="AA777" t="s">
        <v>233</v>
      </c>
    </row>
    <row r="778" spans="1:27">
      <c r="A778" t="s">
        <v>1058</v>
      </c>
      <c r="B778" t="s">
        <v>1912</v>
      </c>
      <c r="C778" t="s">
        <v>1913</v>
      </c>
      <c r="E778" t="s">
        <v>42</v>
      </c>
      <c r="F778" s="12">
        <v>44473</v>
      </c>
      <c r="H778" s="37" t="s">
        <v>2103</v>
      </c>
      <c r="I778" s="37" t="s">
        <v>1999</v>
      </c>
      <c r="J778" s="4" t="s">
        <v>154</v>
      </c>
      <c r="K778" t="s">
        <v>45</v>
      </c>
      <c r="L778" s="4"/>
      <c r="M778" s="5"/>
      <c r="N778" s="37"/>
      <c r="O778" s="4"/>
      <c r="P778" s="4"/>
      <c r="Q778" s="12">
        <v>44474</v>
      </c>
      <c r="R778" s="64" t="s">
        <v>47</v>
      </c>
      <c r="S778" s="64">
        <v>36.912050620000002</v>
      </c>
      <c r="T778" s="64">
        <v>26.6183677</v>
      </c>
      <c r="U778" s="64">
        <v>26.571059689999998</v>
      </c>
      <c r="AA778" t="s">
        <v>233</v>
      </c>
    </row>
    <row r="779" spans="1:27">
      <c r="A779" t="s">
        <v>1058</v>
      </c>
      <c r="B779" t="s">
        <v>1912</v>
      </c>
      <c r="C779" t="s">
        <v>1913</v>
      </c>
      <c r="E779" t="s">
        <v>42</v>
      </c>
      <c r="F779" s="12">
        <v>44473</v>
      </c>
      <c r="H779" s="37" t="s">
        <v>2104</v>
      </c>
      <c r="I779" s="37" t="s">
        <v>518</v>
      </c>
      <c r="J779" s="4" t="s">
        <v>154</v>
      </c>
      <c r="K779" t="s">
        <v>45</v>
      </c>
      <c r="L779" s="4"/>
      <c r="M779" s="5"/>
      <c r="N779" s="37"/>
      <c r="O779" s="4"/>
      <c r="P779" s="4"/>
      <c r="Q779" s="12">
        <v>44474</v>
      </c>
      <c r="R779" s="64">
        <v>37.480095130000002</v>
      </c>
      <c r="S779" s="64">
        <v>35.972738059999998</v>
      </c>
      <c r="T779" s="64">
        <v>29.052480389999999</v>
      </c>
      <c r="U779" s="64">
        <v>28.899103289999999</v>
      </c>
      <c r="AA779" t="s">
        <v>233</v>
      </c>
    </row>
    <row r="780" spans="1:27">
      <c r="A780" t="s">
        <v>1058</v>
      </c>
      <c r="B780" t="s">
        <v>1912</v>
      </c>
      <c r="C780" t="s">
        <v>1913</v>
      </c>
      <c r="E780" t="s">
        <v>42</v>
      </c>
      <c r="F780" s="12">
        <v>44473</v>
      </c>
      <c r="H780" s="37" t="s">
        <v>2105</v>
      </c>
      <c r="I780" s="37" t="s">
        <v>1999</v>
      </c>
      <c r="J780" s="4" t="s">
        <v>154</v>
      </c>
      <c r="K780" t="s">
        <v>45</v>
      </c>
      <c r="L780" s="4"/>
      <c r="M780" s="5"/>
      <c r="N780" s="37"/>
      <c r="O780" s="4"/>
      <c r="P780" s="4"/>
      <c r="Q780" s="12">
        <v>44474</v>
      </c>
      <c r="R780" s="64">
        <v>38.963622540000003</v>
      </c>
      <c r="S780" s="64">
        <v>36.177085329999997</v>
      </c>
      <c r="T780" s="64">
        <v>26.666676509999999</v>
      </c>
      <c r="U780" s="64">
        <v>26.376664439999999</v>
      </c>
      <c r="AA780" t="s">
        <v>233</v>
      </c>
    </row>
    <row r="781" spans="1:27">
      <c r="A781" t="s">
        <v>1050</v>
      </c>
      <c r="B781" t="s">
        <v>1912</v>
      </c>
      <c r="C781" t="s">
        <v>1913</v>
      </c>
      <c r="E781" t="s">
        <v>42</v>
      </c>
      <c r="F781" s="12">
        <v>44473</v>
      </c>
      <c r="H781" s="37" t="s">
        <v>312</v>
      </c>
      <c r="I781" s="37" t="s">
        <v>518</v>
      </c>
      <c r="J781" s="4" t="s">
        <v>154</v>
      </c>
      <c r="K781" t="s">
        <v>45</v>
      </c>
      <c r="L781" s="4">
        <v>10</v>
      </c>
      <c r="M781" s="12"/>
      <c r="N781" s="37" t="s">
        <v>224</v>
      </c>
      <c r="O781">
        <v>60</v>
      </c>
      <c r="Q781" s="12">
        <v>44474</v>
      </c>
      <c r="R781" s="64">
        <v>32.954819550000003</v>
      </c>
      <c r="S781" s="64">
        <v>32.578946549999998</v>
      </c>
      <c r="T781" s="64">
        <v>26.3516388</v>
      </c>
      <c r="U781" s="64">
        <v>26.136394670000001</v>
      </c>
      <c r="AA781" t="s">
        <v>233</v>
      </c>
    </row>
    <row r="782" spans="1:27">
      <c r="A782" t="s">
        <v>1050</v>
      </c>
      <c r="B782" t="s">
        <v>1912</v>
      </c>
      <c r="C782" t="s">
        <v>1913</v>
      </c>
      <c r="E782" t="s">
        <v>42</v>
      </c>
      <c r="F782" s="12">
        <v>44473</v>
      </c>
      <c r="H782" s="37" t="s">
        <v>2083</v>
      </c>
      <c r="I782" s="37" t="s">
        <v>1999</v>
      </c>
      <c r="J782" s="4" t="s">
        <v>154</v>
      </c>
      <c r="K782" t="s">
        <v>45</v>
      </c>
      <c r="L782" s="4">
        <v>10</v>
      </c>
      <c r="M782" s="12"/>
      <c r="N782" s="37" t="s">
        <v>224</v>
      </c>
      <c r="O782">
        <v>60</v>
      </c>
      <c r="Q782" s="12">
        <v>44474</v>
      </c>
      <c r="R782" s="64">
        <v>36.146963120000002</v>
      </c>
      <c r="S782" s="64">
        <v>36.253519369999999</v>
      </c>
      <c r="T782" s="64">
        <v>27.295603740000001</v>
      </c>
      <c r="U782" s="64">
        <v>27.143698969999999</v>
      </c>
      <c r="AA782" t="s">
        <v>233</v>
      </c>
    </row>
    <row r="783" spans="1:27">
      <c r="A783" t="s">
        <v>1056</v>
      </c>
      <c r="B783" t="s">
        <v>1912</v>
      </c>
      <c r="C783" t="s">
        <v>1913</v>
      </c>
      <c r="E783" t="s">
        <v>42</v>
      </c>
      <c r="F783" s="12">
        <v>44473</v>
      </c>
      <c r="H783" s="37" t="s">
        <v>2102</v>
      </c>
      <c r="I783" s="37" t="s">
        <v>518</v>
      </c>
      <c r="J783" s="4" t="s">
        <v>154</v>
      </c>
      <c r="K783" t="s">
        <v>45</v>
      </c>
      <c r="L783" s="4"/>
      <c r="M783" s="5"/>
      <c r="N783" s="37"/>
      <c r="O783" s="4"/>
      <c r="P783" s="4"/>
      <c r="Q783" s="12">
        <v>44474</v>
      </c>
      <c r="R783" s="64">
        <v>36.349810249999997</v>
      </c>
      <c r="S783" s="64">
        <v>36.15877321</v>
      </c>
      <c r="T783" s="64">
        <v>27.87603678</v>
      </c>
      <c r="U783" s="64">
        <v>28.39800318</v>
      </c>
      <c r="AA783" t="s">
        <v>233</v>
      </c>
    </row>
    <row r="784" spans="1:27">
      <c r="A784" t="s">
        <v>1056</v>
      </c>
      <c r="B784" t="s">
        <v>1912</v>
      </c>
      <c r="C784" t="s">
        <v>1913</v>
      </c>
      <c r="E784" t="s">
        <v>42</v>
      </c>
      <c r="F784" s="12">
        <v>44473</v>
      </c>
      <c r="H784" s="37" t="s">
        <v>2103</v>
      </c>
      <c r="I784" s="37" t="s">
        <v>1999</v>
      </c>
      <c r="J784" s="4" t="s">
        <v>154</v>
      </c>
      <c r="K784" t="s">
        <v>45</v>
      </c>
      <c r="L784" s="4"/>
      <c r="M784" s="5"/>
      <c r="N784" s="37"/>
      <c r="O784" s="4"/>
      <c r="P784" s="4"/>
      <c r="Q784" s="12">
        <v>44474</v>
      </c>
      <c r="R784" s="64">
        <v>34.174030969999997</v>
      </c>
      <c r="S784" s="64">
        <v>35.35141935</v>
      </c>
      <c r="T784" s="64">
        <v>26.165788540000001</v>
      </c>
      <c r="U784" s="64">
        <v>26.239312940000001</v>
      </c>
      <c r="AA784" t="s">
        <v>233</v>
      </c>
    </row>
    <row r="785" spans="1:27">
      <c r="A785" t="s">
        <v>1056</v>
      </c>
      <c r="B785" t="s">
        <v>1912</v>
      </c>
      <c r="C785" t="s">
        <v>1913</v>
      </c>
      <c r="E785" t="s">
        <v>42</v>
      </c>
      <c r="F785" s="12">
        <v>44473</v>
      </c>
      <c r="H785" s="37" t="s">
        <v>2104</v>
      </c>
      <c r="I785" s="37" t="s">
        <v>518</v>
      </c>
      <c r="J785" s="4" t="s">
        <v>154</v>
      </c>
      <c r="K785" t="s">
        <v>45</v>
      </c>
      <c r="L785" s="4"/>
      <c r="M785" s="5"/>
      <c r="N785" s="37"/>
      <c r="O785" s="4"/>
      <c r="P785" s="4"/>
      <c r="Q785" s="12">
        <v>44474</v>
      </c>
      <c r="R785" s="64">
        <v>34.102655949999999</v>
      </c>
      <c r="S785" s="64">
        <v>34.329386329999998</v>
      </c>
      <c r="T785" s="64">
        <v>28.804834069999998</v>
      </c>
      <c r="U785" s="64">
        <v>29.00443409</v>
      </c>
      <c r="AA785" t="s">
        <v>233</v>
      </c>
    </row>
    <row r="786" spans="1:27">
      <c r="A786" t="s">
        <v>1056</v>
      </c>
      <c r="B786" t="s">
        <v>1912</v>
      </c>
      <c r="C786" t="s">
        <v>1913</v>
      </c>
      <c r="E786" t="s">
        <v>42</v>
      </c>
      <c r="F786" s="12">
        <v>44473</v>
      </c>
      <c r="H786" s="37" t="s">
        <v>2105</v>
      </c>
      <c r="I786" s="37" t="s">
        <v>1999</v>
      </c>
      <c r="J786" s="4" t="s">
        <v>154</v>
      </c>
      <c r="K786" t="s">
        <v>45</v>
      </c>
      <c r="L786" s="4"/>
      <c r="M786" s="5"/>
      <c r="N786" s="37"/>
      <c r="O786" s="4"/>
      <c r="P786" s="4"/>
      <c r="Q786" s="12">
        <v>44474</v>
      </c>
      <c r="R786" s="64">
        <v>34.250596340000001</v>
      </c>
      <c r="S786" s="64">
        <v>33.2196055</v>
      </c>
      <c r="T786" s="64">
        <v>26.43310292</v>
      </c>
      <c r="U786" s="64">
        <v>26.22798538</v>
      </c>
      <c r="AA786" t="s">
        <v>233</v>
      </c>
    </row>
    <row r="787" spans="1:27">
      <c r="A787" s="36" t="s">
        <v>1064</v>
      </c>
      <c r="B787" t="s">
        <v>1912</v>
      </c>
      <c r="C787" t="s">
        <v>1913</v>
      </c>
      <c r="E787" t="s">
        <v>42</v>
      </c>
      <c r="F787" s="12">
        <v>44473</v>
      </c>
      <c r="H787" t="s">
        <v>312</v>
      </c>
      <c r="I787" s="37" t="s">
        <v>518</v>
      </c>
      <c r="J787" s="4" t="s">
        <v>154</v>
      </c>
      <c r="K787" t="s">
        <v>45</v>
      </c>
      <c r="L787" s="4">
        <v>10</v>
      </c>
      <c r="M787" s="12"/>
      <c r="N787" s="37" t="s">
        <v>224</v>
      </c>
      <c r="O787">
        <v>60</v>
      </c>
      <c r="Q787" s="12">
        <v>44474</v>
      </c>
      <c r="R787" s="64">
        <v>34.984152260000002</v>
      </c>
      <c r="S787" s="64">
        <v>35.090338899999999</v>
      </c>
      <c r="T787" s="64">
        <v>28.050623439999999</v>
      </c>
      <c r="U787" s="64">
        <v>27.412495880000002</v>
      </c>
      <c r="V787" s="64"/>
      <c r="W787" s="64"/>
      <c r="AA787" t="s">
        <v>1114</v>
      </c>
    </row>
    <row r="788" spans="1:27">
      <c r="A788" s="36" t="s">
        <v>1064</v>
      </c>
      <c r="B788" t="s">
        <v>1912</v>
      </c>
      <c r="C788" t="s">
        <v>1913</v>
      </c>
      <c r="E788" t="s">
        <v>42</v>
      </c>
      <c r="F788" s="12">
        <v>44473</v>
      </c>
      <c r="H788" t="s">
        <v>2083</v>
      </c>
      <c r="I788" s="37" t="s">
        <v>1999</v>
      </c>
      <c r="J788" s="4" t="s">
        <v>154</v>
      </c>
      <c r="K788" t="s">
        <v>45</v>
      </c>
      <c r="L788" s="4">
        <v>10</v>
      </c>
      <c r="M788" s="12"/>
      <c r="N788" s="37" t="s">
        <v>224</v>
      </c>
      <c r="O788">
        <v>60</v>
      </c>
      <c r="Q788" s="12">
        <v>44474</v>
      </c>
      <c r="R788" s="64">
        <v>35.1961279</v>
      </c>
      <c r="S788" s="64">
        <v>36.391655540000002</v>
      </c>
      <c r="T788" s="64">
        <v>27.763212230000001</v>
      </c>
      <c r="U788" s="64">
        <v>27.7262694</v>
      </c>
      <c r="V788" s="64"/>
      <c r="W788" s="64"/>
      <c r="AA788" t="s">
        <v>1114</v>
      </c>
    </row>
    <row r="789" spans="1:27">
      <c r="A789" t="s">
        <v>1047</v>
      </c>
      <c r="B789" t="s">
        <v>1912</v>
      </c>
      <c r="C789" t="s">
        <v>1913</v>
      </c>
      <c r="E789" t="s">
        <v>42</v>
      </c>
      <c r="F789" s="12">
        <v>44473</v>
      </c>
      <c r="H789" t="s">
        <v>312</v>
      </c>
      <c r="I789" s="37" t="s">
        <v>518</v>
      </c>
      <c r="J789" s="4" t="s">
        <v>154</v>
      </c>
      <c r="K789" t="s">
        <v>45</v>
      </c>
      <c r="L789" s="4">
        <v>10</v>
      </c>
      <c r="M789" s="12"/>
      <c r="N789" s="37" t="s">
        <v>224</v>
      </c>
      <c r="O789">
        <v>60</v>
      </c>
      <c r="Q789" s="12">
        <v>44474</v>
      </c>
      <c r="R789" s="64">
        <v>32.32540857</v>
      </c>
      <c r="S789" s="64">
        <v>32.366483449999997</v>
      </c>
      <c r="T789" s="64">
        <v>27.909950039999998</v>
      </c>
      <c r="U789" s="64">
        <v>28.114921850000002</v>
      </c>
      <c r="V789" s="64"/>
      <c r="W789" s="64"/>
      <c r="AA789" t="s">
        <v>1114</v>
      </c>
    </row>
    <row r="790" spans="1:27">
      <c r="A790" t="s">
        <v>1047</v>
      </c>
      <c r="B790" t="s">
        <v>1912</v>
      </c>
      <c r="C790" t="s">
        <v>1913</v>
      </c>
      <c r="E790" t="s">
        <v>42</v>
      </c>
      <c r="F790" s="12">
        <v>44473</v>
      </c>
      <c r="H790" t="s">
        <v>2083</v>
      </c>
      <c r="I790" s="37" t="s">
        <v>1999</v>
      </c>
      <c r="J790" s="4" t="s">
        <v>154</v>
      </c>
      <c r="K790" t="s">
        <v>45</v>
      </c>
      <c r="L790" s="4">
        <v>10</v>
      </c>
      <c r="M790" s="12"/>
      <c r="N790" s="37" t="s">
        <v>224</v>
      </c>
      <c r="O790">
        <v>60</v>
      </c>
      <c r="Q790" s="12">
        <v>44474</v>
      </c>
      <c r="R790" s="64">
        <v>35.103774850000001</v>
      </c>
      <c r="S790" s="64">
        <v>35.004635960000002</v>
      </c>
      <c r="T790" s="64">
        <v>26.90660372</v>
      </c>
      <c r="U790" s="64">
        <v>27.060204559999999</v>
      </c>
      <c r="V790" s="64"/>
      <c r="W790" s="64"/>
      <c r="AA790" t="s">
        <v>1114</v>
      </c>
    </row>
    <row r="791" spans="1:27">
      <c r="A791" t="s">
        <v>1056</v>
      </c>
      <c r="B791" t="s">
        <v>1912</v>
      </c>
      <c r="C791" t="s">
        <v>1913</v>
      </c>
      <c r="E791" t="s">
        <v>42</v>
      </c>
      <c r="F791" s="12">
        <v>44473</v>
      </c>
      <c r="H791" t="s">
        <v>312</v>
      </c>
      <c r="I791" s="37" t="s">
        <v>518</v>
      </c>
      <c r="J791" s="4" t="s">
        <v>154</v>
      </c>
      <c r="K791" t="s">
        <v>45</v>
      </c>
      <c r="L791" s="4">
        <v>10</v>
      </c>
      <c r="M791" s="12"/>
      <c r="N791" s="37" t="s">
        <v>224</v>
      </c>
      <c r="O791">
        <v>60</v>
      </c>
      <c r="Q791" s="12">
        <v>44474</v>
      </c>
      <c r="R791" s="64">
        <v>30.1826121</v>
      </c>
      <c r="S791" s="64">
        <v>30.148511129999999</v>
      </c>
      <c r="T791" s="64">
        <v>26.348289619999999</v>
      </c>
      <c r="U791" s="64">
        <v>26.230281919999999</v>
      </c>
      <c r="AA791" t="s">
        <v>1114</v>
      </c>
    </row>
    <row r="792" spans="1:27">
      <c r="A792" t="s">
        <v>1056</v>
      </c>
      <c r="B792" t="s">
        <v>1912</v>
      </c>
      <c r="C792" t="s">
        <v>1913</v>
      </c>
      <c r="E792" t="s">
        <v>42</v>
      </c>
      <c r="F792" s="12">
        <v>44473</v>
      </c>
      <c r="H792" t="s">
        <v>2083</v>
      </c>
      <c r="I792" s="37" t="s">
        <v>1999</v>
      </c>
      <c r="J792" s="4" t="s">
        <v>154</v>
      </c>
      <c r="K792" t="s">
        <v>45</v>
      </c>
      <c r="L792" s="4">
        <v>10</v>
      </c>
      <c r="M792" s="12"/>
      <c r="N792" s="37" t="s">
        <v>224</v>
      </c>
      <c r="O792">
        <v>60</v>
      </c>
      <c r="Q792" s="12">
        <v>44474</v>
      </c>
      <c r="R792" s="64">
        <v>34.346249989999997</v>
      </c>
      <c r="S792" s="64" t="s">
        <v>47</v>
      </c>
      <c r="T792" s="64">
        <v>28.745899900000001</v>
      </c>
      <c r="U792" s="64">
        <v>28.4901576</v>
      </c>
      <c r="AA792" t="s">
        <v>1114</v>
      </c>
    </row>
    <row r="793" spans="1:27">
      <c r="A793" t="s">
        <v>1052</v>
      </c>
      <c r="B793" t="s">
        <v>1912</v>
      </c>
      <c r="C793" t="s">
        <v>1913</v>
      </c>
      <c r="E793" t="s">
        <v>42</v>
      </c>
      <c r="F793" s="12">
        <v>44473</v>
      </c>
      <c r="H793" t="s">
        <v>312</v>
      </c>
      <c r="I793" s="37" t="s">
        <v>518</v>
      </c>
      <c r="J793" s="4" t="s">
        <v>154</v>
      </c>
      <c r="K793" t="s">
        <v>45</v>
      </c>
      <c r="L793" s="4">
        <v>10</v>
      </c>
      <c r="M793" s="12"/>
      <c r="N793" s="37" t="s">
        <v>224</v>
      </c>
      <c r="O793">
        <v>60</v>
      </c>
      <c r="Q793" s="12">
        <v>44474</v>
      </c>
      <c r="R793" s="64">
        <v>35.069305640000003</v>
      </c>
      <c r="S793" s="64">
        <v>35.611219560000002</v>
      </c>
      <c r="T793" s="64">
        <v>26.240481559999999</v>
      </c>
      <c r="U793" s="64">
        <v>26.21879187</v>
      </c>
      <c r="AA793" t="s">
        <v>1114</v>
      </c>
    </row>
    <row r="794" spans="1:27">
      <c r="A794" t="s">
        <v>1052</v>
      </c>
      <c r="B794" t="s">
        <v>1912</v>
      </c>
      <c r="C794" t="s">
        <v>1913</v>
      </c>
      <c r="E794" t="s">
        <v>42</v>
      </c>
      <c r="F794" s="12">
        <v>44473</v>
      </c>
      <c r="H794" t="s">
        <v>2083</v>
      </c>
      <c r="I794" s="37" t="s">
        <v>1999</v>
      </c>
      <c r="J794" s="4" t="s">
        <v>154</v>
      </c>
      <c r="K794" t="s">
        <v>45</v>
      </c>
      <c r="L794" s="4">
        <v>10</v>
      </c>
      <c r="M794" s="12"/>
      <c r="N794" s="37" t="s">
        <v>224</v>
      </c>
      <c r="O794">
        <v>60</v>
      </c>
      <c r="Q794" s="12">
        <v>44474</v>
      </c>
      <c r="R794" s="64">
        <v>39.06891272</v>
      </c>
      <c r="S794" s="64" t="s">
        <v>47</v>
      </c>
      <c r="T794" s="64">
        <v>28.277385370000001</v>
      </c>
      <c r="U794" s="64">
        <v>28.087914940000001</v>
      </c>
      <c r="AA794" t="s">
        <v>1114</v>
      </c>
    </row>
    <row r="795" spans="1:27">
      <c r="A795" t="s">
        <v>209</v>
      </c>
      <c r="B795" t="s">
        <v>2086</v>
      </c>
      <c r="C795" t="s">
        <v>1919</v>
      </c>
      <c r="D795" t="s">
        <v>154</v>
      </c>
      <c r="E795" t="s">
        <v>49</v>
      </c>
      <c r="F795" s="12">
        <v>44473</v>
      </c>
      <c r="H795" t="s">
        <v>312</v>
      </c>
      <c r="I795" s="37" t="s">
        <v>518</v>
      </c>
      <c r="J795" s="4" t="s">
        <v>154</v>
      </c>
      <c r="K795" t="s">
        <v>45</v>
      </c>
      <c r="L795" s="4">
        <v>10</v>
      </c>
      <c r="M795" s="12"/>
      <c r="N795" s="37" t="s">
        <v>224</v>
      </c>
      <c r="O795">
        <v>60</v>
      </c>
      <c r="Q795" s="12">
        <v>44475</v>
      </c>
      <c r="R795" s="64">
        <v>29.54555427</v>
      </c>
      <c r="S795" s="64">
        <v>29.574448400000001</v>
      </c>
      <c r="T795" s="64">
        <v>26.560097649999999</v>
      </c>
      <c r="U795" s="64">
        <v>26.40068196</v>
      </c>
      <c r="AA795" t="s">
        <v>229</v>
      </c>
    </row>
    <row r="796" spans="1:27">
      <c r="A796" t="s">
        <v>209</v>
      </c>
      <c r="B796" t="s">
        <v>2086</v>
      </c>
      <c r="C796" t="s">
        <v>1919</v>
      </c>
      <c r="D796" t="s">
        <v>154</v>
      </c>
      <c r="E796" t="s">
        <v>49</v>
      </c>
      <c r="F796" s="12">
        <v>44473</v>
      </c>
      <c r="H796" t="s">
        <v>2083</v>
      </c>
      <c r="I796" s="37" t="s">
        <v>1999</v>
      </c>
      <c r="J796" s="4" t="s">
        <v>154</v>
      </c>
      <c r="K796" t="s">
        <v>45</v>
      </c>
      <c r="L796" s="4">
        <v>10</v>
      </c>
      <c r="M796" s="12"/>
      <c r="N796" s="37" t="s">
        <v>224</v>
      </c>
      <c r="O796">
        <v>60</v>
      </c>
      <c r="Q796" s="12">
        <v>44475</v>
      </c>
      <c r="R796" s="64">
        <v>31.85177028</v>
      </c>
      <c r="S796" s="64">
        <v>31.607446400000001</v>
      </c>
      <c r="T796" s="64">
        <v>26.91238444</v>
      </c>
      <c r="U796" s="64">
        <v>27.03083122</v>
      </c>
      <c r="V796" s="64"/>
      <c r="AA796" t="s">
        <v>229</v>
      </c>
    </row>
    <row r="797" spans="1:27">
      <c r="A797" t="s">
        <v>230</v>
      </c>
      <c r="B797" t="s">
        <v>2086</v>
      </c>
      <c r="C797" t="s">
        <v>1919</v>
      </c>
      <c r="D797" t="s">
        <v>154</v>
      </c>
      <c r="E797" t="s">
        <v>49</v>
      </c>
      <c r="F797" s="12">
        <v>44473</v>
      </c>
      <c r="H797" t="s">
        <v>312</v>
      </c>
      <c r="I797" s="37" t="s">
        <v>518</v>
      </c>
      <c r="J797" s="4" t="s">
        <v>154</v>
      </c>
      <c r="K797" t="s">
        <v>45</v>
      </c>
      <c r="L797" s="4">
        <v>10</v>
      </c>
      <c r="M797" s="12"/>
      <c r="N797" s="37" t="s">
        <v>224</v>
      </c>
      <c r="O797">
        <v>60</v>
      </c>
      <c r="Q797" s="12">
        <v>44475</v>
      </c>
      <c r="R797" s="64" t="s">
        <v>47</v>
      </c>
      <c r="S797" s="64" t="s">
        <v>47</v>
      </c>
      <c r="T797" s="64">
        <v>27.930938179999998</v>
      </c>
      <c r="U797" s="64">
        <v>27.8901507</v>
      </c>
      <c r="V797" s="64"/>
      <c r="AA797" t="s">
        <v>229</v>
      </c>
    </row>
    <row r="798" spans="1:27">
      <c r="A798" t="s">
        <v>230</v>
      </c>
      <c r="B798" t="s">
        <v>2086</v>
      </c>
      <c r="C798" t="s">
        <v>1919</v>
      </c>
      <c r="D798" t="s">
        <v>154</v>
      </c>
      <c r="E798" t="s">
        <v>49</v>
      </c>
      <c r="F798" s="12">
        <v>44473</v>
      </c>
      <c r="H798" t="s">
        <v>2083</v>
      </c>
      <c r="I798" s="37" t="s">
        <v>1999</v>
      </c>
      <c r="J798" s="4" t="s">
        <v>154</v>
      </c>
      <c r="K798" t="s">
        <v>45</v>
      </c>
      <c r="L798" s="4">
        <v>10</v>
      </c>
      <c r="M798" s="12"/>
      <c r="N798" s="37" t="s">
        <v>224</v>
      </c>
      <c r="O798">
        <v>60</v>
      </c>
      <c r="Q798" s="12">
        <v>44475</v>
      </c>
      <c r="R798" s="64" t="s">
        <v>47</v>
      </c>
      <c r="S798" s="64" t="s">
        <v>47</v>
      </c>
      <c r="T798" s="64">
        <v>31.31769778</v>
      </c>
      <c r="U798" s="64">
        <v>29.361918930000002</v>
      </c>
      <c r="V798" s="64"/>
      <c r="AA798" t="s">
        <v>229</v>
      </c>
    </row>
    <row r="799" spans="1:27">
      <c r="A799" t="s">
        <v>2088</v>
      </c>
      <c r="B799" t="s">
        <v>2086</v>
      </c>
      <c r="C799" t="s">
        <v>1919</v>
      </c>
      <c r="D799" t="s">
        <v>154</v>
      </c>
      <c r="E799" t="s">
        <v>49</v>
      </c>
      <c r="F799" s="12">
        <v>44473</v>
      </c>
      <c r="H799" t="s">
        <v>312</v>
      </c>
      <c r="I799" s="37" t="s">
        <v>518</v>
      </c>
      <c r="J799" s="4" t="s">
        <v>154</v>
      </c>
      <c r="K799" t="s">
        <v>45</v>
      </c>
      <c r="L799" s="4">
        <v>10</v>
      </c>
      <c r="M799" s="12"/>
      <c r="N799" s="37" t="s">
        <v>224</v>
      </c>
      <c r="O799">
        <v>60</v>
      </c>
      <c r="Q799" s="12">
        <v>44475</v>
      </c>
      <c r="R799" s="64">
        <v>32.337158189999997</v>
      </c>
      <c r="S799" s="64">
        <v>32.677324040000002</v>
      </c>
      <c r="T799" s="64">
        <v>30.069072519999999</v>
      </c>
      <c r="U799" s="64">
        <v>31.10004451</v>
      </c>
      <c r="V799" s="64"/>
      <c r="AA799" t="s">
        <v>229</v>
      </c>
    </row>
    <row r="800" spans="1:27">
      <c r="A800" t="s">
        <v>2088</v>
      </c>
      <c r="B800" t="s">
        <v>2086</v>
      </c>
      <c r="C800" t="s">
        <v>1919</v>
      </c>
      <c r="D800" t="s">
        <v>154</v>
      </c>
      <c r="E800" t="s">
        <v>49</v>
      </c>
      <c r="F800" s="12">
        <v>44473</v>
      </c>
      <c r="H800" t="s">
        <v>2083</v>
      </c>
      <c r="I800" s="37" t="s">
        <v>1999</v>
      </c>
      <c r="J800" s="4" t="s">
        <v>154</v>
      </c>
      <c r="K800" t="s">
        <v>45</v>
      </c>
      <c r="L800" s="4">
        <v>10</v>
      </c>
      <c r="M800" s="12"/>
      <c r="N800" s="37" t="s">
        <v>224</v>
      </c>
      <c r="O800">
        <v>60</v>
      </c>
      <c r="Q800" s="12">
        <v>44475</v>
      </c>
      <c r="R800" s="64">
        <v>34.741955470000001</v>
      </c>
      <c r="S800" s="64">
        <v>34.401468289999997</v>
      </c>
      <c r="T800" s="64">
        <v>31.005884810000001</v>
      </c>
      <c r="U800" s="64">
        <v>30.676614529999998</v>
      </c>
      <c r="AA800" t="s">
        <v>229</v>
      </c>
    </row>
    <row r="801" spans="1:27">
      <c r="A801" t="s">
        <v>213</v>
      </c>
      <c r="B801" t="s">
        <v>2086</v>
      </c>
      <c r="C801" t="s">
        <v>1919</v>
      </c>
      <c r="D801" t="s">
        <v>154</v>
      </c>
      <c r="E801" t="s">
        <v>49</v>
      </c>
      <c r="F801" s="12">
        <v>44473</v>
      </c>
      <c r="H801" t="s">
        <v>312</v>
      </c>
      <c r="I801" s="37" t="s">
        <v>518</v>
      </c>
      <c r="J801" s="4" t="s">
        <v>154</v>
      </c>
      <c r="K801" t="s">
        <v>45</v>
      </c>
      <c r="L801" s="4">
        <v>10</v>
      </c>
      <c r="M801" s="12"/>
      <c r="N801" s="37" t="s">
        <v>224</v>
      </c>
      <c r="O801">
        <v>60</v>
      </c>
      <c r="Q801" s="12">
        <v>44475</v>
      </c>
      <c r="R801" s="64" t="s">
        <v>47</v>
      </c>
      <c r="S801" s="64" t="s">
        <v>47</v>
      </c>
      <c r="T801" s="64" t="s">
        <v>47</v>
      </c>
      <c r="U801" s="64" t="s">
        <v>47</v>
      </c>
      <c r="AA801" t="s">
        <v>229</v>
      </c>
    </row>
    <row r="802" spans="1:27">
      <c r="A802" t="s">
        <v>213</v>
      </c>
      <c r="B802" t="s">
        <v>2086</v>
      </c>
      <c r="C802" t="s">
        <v>1919</v>
      </c>
      <c r="D802" t="s">
        <v>154</v>
      </c>
      <c r="E802" t="s">
        <v>49</v>
      </c>
      <c r="F802" s="12">
        <v>44473</v>
      </c>
      <c r="H802" t="s">
        <v>2083</v>
      </c>
      <c r="I802" s="37" t="s">
        <v>1999</v>
      </c>
      <c r="J802" s="4" t="s">
        <v>154</v>
      </c>
      <c r="K802" t="s">
        <v>45</v>
      </c>
      <c r="L802" s="4">
        <v>10</v>
      </c>
      <c r="M802" s="12"/>
      <c r="N802" s="37" t="s">
        <v>224</v>
      </c>
      <c r="O802">
        <v>60</v>
      </c>
      <c r="Q802" s="12">
        <v>44475</v>
      </c>
      <c r="R802" s="64" t="s">
        <v>47</v>
      </c>
      <c r="S802" s="64" t="s">
        <v>47</v>
      </c>
      <c r="T802" s="64" t="s">
        <v>47</v>
      </c>
      <c r="U802" s="64" t="s">
        <v>47</v>
      </c>
      <c r="AA802" t="s">
        <v>229</v>
      </c>
    </row>
    <row r="803" spans="1:27">
      <c r="A803" t="s">
        <v>582</v>
      </c>
      <c r="B803" t="s">
        <v>2086</v>
      </c>
      <c r="C803" t="s">
        <v>1919</v>
      </c>
      <c r="D803" t="s">
        <v>154</v>
      </c>
      <c r="E803" t="s">
        <v>49</v>
      </c>
      <c r="F803" s="12">
        <v>44473</v>
      </c>
      <c r="H803" t="s">
        <v>312</v>
      </c>
      <c r="I803" s="37" t="s">
        <v>518</v>
      </c>
      <c r="J803" s="4" t="s">
        <v>154</v>
      </c>
      <c r="K803" t="s">
        <v>45</v>
      </c>
      <c r="L803" s="4">
        <v>10</v>
      </c>
      <c r="M803" s="12"/>
      <c r="N803" s="37" t="s">
        <v>224</v>
      </c>
      <c r="O803">
        <v>60</v>
      </c>
      <c r="Q803" s="12">
        <v>44475</v>
      </c>
      <c r="R803" s="64">
        <v>35.607683600000001</v>
      </c>
      <c r="S803" s="64">
        <v>36.151364520000001</v>
      </c>
      <c r="T803" s="64">
        <v>27.934866670000002</v>
      </c>
      <c r="U803" s="64">
        <v>28.005943009999999</v>
      </c>
      <c r="AA803" t="s">
        <v>229</v>
      </c>
    </row>
    <row r="804" spans="1:27">
      <c r="A804" t="s">
        <v>582</v>
      </c>
      <c r="B804" t="s">
        <v>2086</v>
      </c>
      <c r="C804" t="s">
        <v>1919</v>
      </c>
      <c r="D804" t="s">
        <v>154</v>
      </c>
      <c r="E804" t="s">
        <v>49</v>
      </c>
      <c r="F804" s="12">
        <v>44473</v>
      </c>
      <c r="H804" t="s">
        <v>2083</v>
      </c>
      <c r="I804" s="37" t="s">
        <v>1999</v>
      </c>
      <c r="J804" s="4" t="s">
        <v>154</v>
      </c>
      <c r="K804" t="s">
        <v>45</v>
      </c>
      <c r="L804" s="4">
        <v>10</v>
      </c>
      <c r="M804" s="12"/>
      <c r="N804" s="37" t="s">
        <v>224</v>
      </c>
      <c r="O804">
        <v>60</v>
      </c>
      <c r="Q804" s="12">
        <v>44475</v>
      </c>
      <c r="R804" s="64">
        <v>35.966195679999998</v>
      </c>
      <c r="S804" s="64">
        <v>35.281410919999999</v>
      </c>
      <c r="T804" s="64">
        <v>27.519052599999998</v>
      </c>
      <c r="U804" s="64">
        <v>27.401819199999998</v>
      </c>
      <c r="AA804" t="s">
        <v>229</v>
      </c>
    </row>
    <row r="805" spans="1:27">
      <c r="A805" t="s">
        <v>1056</v>
      </c>
      <c r="B805" t="s">
        <v>1912</v>
      </c>
      <c r="C805" t="s">
        <v>1913</v>
      </c>
      <c r="E805" t="s">
        <v>42</v>
      </c>
      <c r="F805" s="12">
        <v>44473</v>
      </c>
      <c r="H805" t="s">
        <v>2083</v>
      </c>
      <c r="I805" t="s">
        <v>1999</v>
      </c>
      <c r="J805" s="4" t="s">
        <v>154</v>
      </c>
      <c r="K805" t="s">
        <v>45</v>
      </c>
      <c r="L805" s="4">
        <v>10</v>
      </c>
      <c r="M805" s="12"/>
      <c r="N805" s="37" t="s">
        <v>224</v>
      </c>
      <c r="O805">
        <v>60</v>
      </c>
      <c r="Q805" s="12">
        <v>44475</v>
      </c>
      <c r="R805" s="64">
        <v>34.53109173</v>
      </c>
      <c r="S805" s="64">
        <v>34.040758779999997</v>
      </c>
      <c r="T805" s="64">
        <v>28.251740399999999</v>
      </c>
      <c r="U805" s="64">
        <v>28.245418369999999</v>
      </c>
      <c r="W805" s="64"/>
      <c r="AA805" t="s">
        <v>229</v>
      </c>
    </row>
    <row r="806" spans="1:27">
      <c r="A806" t="s">
        <v>58</v>
      </c>
      <c r="B806" s="36" t="s">
        <v>59</v>
      </c>
      <c r="C806" t="s">
        <v>1919</v>
      </c>
      <c r="F806" s="12">
        <v>44473</v>
      </c>
      <c r="H806" t="s">
        <v>312</v>
      </c>
      <c r="I806" s="37" t="s">
        <v>518</v>
      </c>
      <c r="J806" s="4" t="s">
        <v>154</v>
      </c>
      <c r="K806" t="s">
        <v>45</v>
      </c>
      <c r="L806" s="4">
        <v>10</v>
      </c>
      <c r="M806" s="12"/>
      <c r="N806" s="37" t="s">
        <v>224</v>
      </c>
      <c r="O806">
        <v>60</v>
      </c>
      <c r="Q806" s="12">
        <v>44475</v>
      </c>
      <c r="R806" s="64" t="s">
        <v>47</v>
      </c>
      <c r="S806" s="64" t="s">
        <v>47</v>
      </c>
      <c r="T806" s="64">
        <v>26.584940230000001</v>
      </c>
      <c r="U806" s="64">
        <v>26.947375319999999</v>
      </c>
      <c r="W806" s="64"/>
      <c r="AA806" t="s">
        <v>231</v>
      </c>
    </row>
    <row r="807" spans="1:27">
      <c r="A807" t="s">
        <v>58</v>
      </c>
      <c r="B807" s="36" t="s">
        <v>59</v>
      </c>
      <c r="C807" t="s">
        <v>1919</v>
      </c>
      <c r="F807" s="12">
        <v>44473</v>
      </c>
      <c r="H807" t="s">
        <v>2083</v>
      </c>
      <c r="I807" s="37" t="s">
        <v>1999</v>
      </c>
      <c r="J807" s="4" t="s">
        <v>154</v>
      </c>
      <c r="K807" t="s">
        <v>45</v>
      </c>
      <c r="L807" s="4">
        <v>10</v>
      </c>
      <c r="M807" s="12"/>
      <c r="N807" s="37" t="s">
        <v>224</v>
      </c>
      <c r="O807">
        <v>60</v>
      </c>
      <c r="Q807" s="12">
        <v>44475</v>
      </c>
      <c r="R807" s="64" t="s">
        <v>47</v>
      </c>
      <c r="S807" s="64" t="s">
        <v>47</v>
      </c>
      <c r="T807" s="64">
        <v>25.69952481</v>
      </c>
      <c r="U807" s="64">
        <v>27.012665869999999</v>
      </c>
      <c r="W807" s="64"/>
      <c r="Y807" s="64"/>
      <c r="AA807" t="s">
        <v>231</v>
      </c>
    </row>
    <row r="808" spans="1:27">
      <c r="A808" t="s">
        <v>208</v>
      </c>
      <c r="B808" t="s">
        <v>2086</v>
      </c>
      <c r="C808" t="s">
        <v>1919</v>
      </c>
      <c r="E808" t="s">
        <v>49</v>
      </c>
      <c r="F808" s="12">
        <v>44473</v>
      </c>
      <c r="H808" t="s">
        <v>312</v>
      </c>
      <c r="I808" s="37" t="s">
        <v>518</v>
      </c>
      <c r="J808" s="4" t="s">
        <v>154</v>
      </c>
      <c r="K808" t="s">
        <v>45</v>
      </c>
      <c r="L808" s="4">
        <v>10</v>
      </c>
      <c r="M808" s="12"/>
      <c r="N808" s="37" t="s">
        <v>224</v>
      </c>
      <c r="O808">
        <v>60</v>
      </c>
      <c r="Q808" s="12">
        <v>44475</v>
      </c>
      <c r="R808" s="64">
        <v>33.024946</v>
      </c>
      <c r="S808" s="64">
        <v>32.873151649999997</v>
      </c>
      <c r="T808" s="64">
        <v>25.87422986</v>
      </c>
      <c r="U808" s="64">
        <v>27.69883192</v>
      </c>
      <c r="W808" s="64"/>
      <c r="Y808" s="64"/>
      <c r="AA808" t="s">
        <v>231</v>
      </c>
    </row>
    <row r="809" spans="1:27">
      <c r="A809" t="s">
        <v>208</v>
      </c>
      <c r="B809" t="s">
        <v>2086</v>
      </c>
      <c r="C809" t="s">
        <v>1919</v>
      </c>
      <c r="E809" t="s">
        <v>49</v>
      </c>
      <c r="F809" s="12">
        <v>44473</v>
      </c>
      <c r="H809" t="s">
        <v>2083</v>
      </c>
      <c r="I809" s="37" t="s">
        <v>1999</v>
      </c>
      <c r="J809" s="4" t="s">
        <v>154</v>
      </c>
      <c r="K809" t="s">
        <v>45</v>
      </c>
      <c r="L809" s="4">
        <v>10</v>
      </c>
      <c r="M809" s="12"/>
      <c r="N809" s="37" t="s">
        <v>224</v>
      </c>
      <c r="O809">
        <v>60</v>
      </c>
      <c r="Q809" s="12">
        <v>44475</v>
      </c>
      <c r="R809" s="64">
        <v>35.035600770000002</v>
      </c>
      <c r="S809" s="64">
        <v>34.912309229999998</v>
      </c>
      <c r="T809" s="64">
        <v>26.79424663</v>
      </c>
      <c r="U809" s="64">
        <v>26.527652759999999</v>
      </c>
      <c r="W809" s="64"/>
      <c r="AA809" t="s">
        <v>231</v>
      </c>
    </row>
    <row r="810" spans="1:27">
      <c r="A810" t="s">
        <v>234</v>
      </c>
      <c r="B810" t="s">
        <v>2086</v>
      </c>
      <c r="C810" t="s">
        <v>1919</v>
      </c>
      <c r="E810" t="s">
        <v>49</v>
      </c>
      <c r="F810" s="12">
        <v>44473</v>
      </c>
      <c r="H810" t="s">
        <v>312</v>
      </c>
      <c r="I810" s="37" t="s">
        <v>518</v>
      </c>
      <c r="J810" s="4" t="s">
        <v>154</v>
      </c>
      <c r="K810" t="s">
        <v>45</v>
      </c>
      <c r="L810" s="4">
        <v>10</v>
      </c>
      <c r="M810" s="12"/>
      <c r="N810" s="37" t="s">
        <v>224</v>
      </c>
      <c r="O810">
        <v>60</v>
      </c>
      <c r="Q810" s="12">
        <v>44475</v>
      </c>
      <c r="R810" s="64">
        <v>32.55900149</v>
      </c>
      <c r="S810" s="64">
        <v>32.556766510000003</v>
      </c>
      <c r="T810" s="64">
        <v>26.894062699999999</v>
      </c>
      <c r="U810" s="64">
        <v>27.752495419999999</v>
      </c>
      <c r="W810" s="64"/>
      <c r="AA810" t="s">
        <v>231</v>
      </c>
    </row>
    <row r="811" spans="1:27">
      <c r="A811" t="s">
        <v>234</v>
      </c>
      <c r="B811" t="s">
        <v>2086</v>
      </c>
      <c r="C811" t="s">
        <v>1919</v>
      </c>
      <c r="E811" t="s">
        <v>49</v>
      </c>
      <c r="F811" s="12">
        <v>44473</v>
      </c>
      <c r="H811" t="s">
        <v>2083</v>
      </c>
      <c r="I811" s="37" t="s">
        <v>1999</v>
      </c>
      <c r="J811" s="4" t="s">
        <v>154</v>
      </c>
      <c r="K811" t="s">
        <v>45</v>
      </c>
      <c r="L811" s="4">
        <v>10</v>
      </c>
      <c r="M811" s="12"/>
      <c r="N811" s="37" t="s">
        <v>224</v>
      </c>
      <c r="O811">
        <v>60</v>
      </c>
      <c r="Q811" s="12">
        <v>44475</v>
      </c>
      <c r="R811" s="64">
        <v>35.386285790000002</v>
      </c>
      <c r="S811" s="64">
        <v>36.2006455</v>
      </c>
      <c r="T811" s="64">
        <v>27.98131214</v>
      </c>
      <c r="U811" s="64">
        <v>27.31649298</v>
      </c>
      <c r="AA811" t="s">
        <v>231</v>
      </c>
    </row>
    <row r="812" spans="1:27">
      <c r="A812" t="s">
        <v>232</v>
      </c>
      <c r="B812" t="s">
        <v>2086</v>
      </c>
      <c r="C812" t="s">
        <v>1919</v>
      </c>
      <c r="E812" t="s">
        <v>49</v>
      </c>
      <c r="F812" s="12">
        <v>44473</v>
      </c>
      <c r="H812" t="s">
        <v>312</v>
      </c>
      <c r="I812" s="37" t="s">
        <v>518</v>
      </c>
      <c r="J812" s="4" t="s">
        <v>154</v>
      </c>
      <c r="K812" t="s">
        <v>45</v>
      </c>
      <c r="L812" s="4">
        <v>10</v>
      </c>
      <c r="M812" s="12"/>
      <c r="N812" s="37" t="s">
        <v>224</v>
      </c>
      <c r="O812">
        <v>60</v>
      </c>
      <c r="Q812" s="12">
        <v>44475</v>
      </c>
      <c r="R812" s="64">
        <v>25.157624760000001</v>
      </c>
      <c r="S812" s="64">
        <v>25.192495279999999</v>
      </c>
      <c r="T812" s="64">
        <v>27.795686499999999</v>
      </c>
      <c r="U812" s="64">
        <v>28.47379273</v>
      </c>
      <c r="AA812" t="s">
        <v>231</v>
      </c>
    </row>
    <row r="813" spans="1:27">
      <c r="A813" t="s">
        <v>232</v>
      </c>
      <c r="B813" t="s">
        <v>2086</v>
      </c>
      <c r="C813" t="s">
        <v>1919</v>
      </c>
      <c r="E813" t="s">
        <v>49</v>
      </c>
      <c r="F813" s="12">
        <v>44473</v>
      </c>
      <c r="H813" t="s">
        <v>2083</v>
      </c>
      <c r="I813" s="37" t="s">
        <v>1999</v>
      </c>
      <c r="J813" s="4" t="s">
        <v>154</v>
      </c>
      <c r="K813" t="s">
        <v>45</v>
      </c>
      <c r="L813" s="4">
        <v>10</v>
      </c>
      <c r="M813" s="12"/>
      <c r="N813" s="37" t="s">
        <v>224</v>
      </c>
      <c r="O813">
        <v>60</v>
      </c>
      <c r="Q813" s="12">
        <v>44475</v>
      </c>
      <c r="R813" s="64">
        <v>26.132984029999999</v>
      </c>
      <c r="S813" s="64">
        <v>26.420114460000001</v>
      </c>
      <c r="T813" s="64">
        <v>29.09844013</v>
      </c>
      <c r="U813" s="64">
        <v>27.36218813</v>
      </c>
      <c r="AA813" t="s">
        <v>231</v>
      </c>
    </row>
    <row r="814" spans="1:27">
      <c r="A814" t="s">
        <v>2085</v>
      </c>
      <c r="B814" t="s">
        <v>2086</v>
      </c>
      <c r="C814" t="s">
        <v>1919</v>
      </c>
      <c r="E814" t="s">
        <v>49</v>
      </c>
      <c r="F814" s="12">
        <v>44473</v>
      </c>
      <c r="H814" t="s">
        <v>312</v>
      </c>
      <c r="I814" s="37" t="s">
        <v>518</v>
      </c>
      <c r="J814" s="4" t="s">
        <v>154</v>
      </c>
      <c r="K814" t="s">
        <v>45</v>
      </c>
      <c r="L814" s="4">
        <v>10</v>
      </c>
      <c r="M814" s="12"/>
      <c r="N814" s="37" t="s">
        <v>224</v>
      </c>
      <c r="O814">
        <v>60</v>
      </c>
      <c r="Q814" s="12">
        <v>44475</v>
      </c>
      <c r="R814" s="64">
        <v>30.195908800000002</v>
      </c>
      <c r="S814" s="64">
        <v>30.54373906</v>
      </c>
      <c r="T814" s="64">
        <v>28.16922044</v>
      </c>
      <c r="U814" s="64">
        <v>27.817568519999998</v>
      </c>
      <c r="AA814" t="s">
        <v>231</v>
      </c>
    </row>
    <row r="815" spans="1:27">
      <c r="A815" t="s">
        <v>2085</v>
      </c>
      <c r="B815" t="s">
        <v>2086</v>
      </c>
      <c r="C815" t="s">
        <v>1919</v>
      </c>
      <c r="E815" t="s">
        <v>49</v>
      </c>
      <c r="F815" s="12">
        <v>44473</v>
      </c>
      <c r="H815" t="s">
        <v>2083</v>
      </c>
      <c r="I815" s="37" t="s">
        <v>1999</v>
      </c>
      <c r="J815" s="4" t="s">
        <v>154</v>
      </c>
      <c r="K815" t="s">
        <v>45</v>
      </c>
      <c r="L815" s="4">
        <v>10</v>
      </c>
      <c r="M815" s="12"/>
      <c r="N815" s="37" t="s">
        <v>224</v>
      </c>
      <c r="O815">
        <v>60</v>
      </c>
      <c r="Q815" s="12">
        <v>44475</v>
      </c>
      <c r="R815" s="64">
        <v>32.054143320000001</v>
      </c>
      <c r="S815" s="64">
        <v>31.924897120000001</v>
      </c>
      <c r="T815" s="64">
        <v>30.481833890000001</v>
      </c>
      <c r="U815" s="64">
        <v>29.520327590000001</v>
      </c>
      <c r="AA815" t="s">
        <v>231</v>
      </c>
    </row>
    <row r="816" spans="1:27">
      <c r="A816" t="s">
        <v>213</v>
      </c>
      <c r="B816" t="s">
        <v>2086</v>
      </c>
      <c r="C816" t="s">
        <v>1919</v>
      </c>
      <c r="D816" t="s">
        <v>154</v>
      </c>
      <c r="E816" t="s">
        <v>49</v>
      </c>
      <c r="F816" s="12">
        <v>44473</v>
      </c>
      <c r="H816" t="s">
        <v>312</v>
      </c>
      <c r="I816" s="37" t="s">
        <v>518</v>
      </c>
      <c r="J816" s="4" t="s">
        <v>154</v>
      </c>
      <c r="K816" t="s">
        <v>45</v>
      </c>
      <c r="L816" s="4">
        <v>10</v>
      </c>
      <c r="M816" s="12"/>
      <c r="N816" s="37" t="s">
        <v>224</v>
      </c>
      <c r="O816">
        <v>60</v>
      </c>
      <c r="Q816" s="12">
        <v>44476</v>
      </c>
      <c r="R816" s="64" t="s">
        <v>47</v>
      </c>
      <c r="S816" s="64" t="s">
        <v>47</v>
      </c>
      <c r="T816" s="64">
        <v>26.11232601</v>
      </c>
      <c r="U816" s="64">
        <v>26.123269740000001</v>
      </c>
      <c r="V816" s="64"/>
      <c r="AA816" t="s">
        <v>225</v>
      </c>
    </row>
    <row r="817" spans="1:28">
      <c r="A817" t="s">
        <v>213</v>
      </c>
      <c r="B817" t="s">
        <v>2086</v>
      </c>
      <c r="C817" t="s">
        <v>1919</v>
      </c>
      <c r="D817" t="s">
        <v>154</v>
      </c>
      <c r="E817" t="s">
        <v>49</v>
      </c>
      <c r="F817" s="12">
        <v>44473</v>
      </c>
      <c r="H817" t="s">
        <v>2083</v>
      </c>
      <c r="I817" s="37" t="s">
        <v>1999</v>
      </c>
      <c r="J817" s="4" t="s">
        <v>154</v>
      </c>
      <c r="K817" t="s">
        <v>45</v>
      </c>
      <c r="L817" s="4">
        <v>10</v>
      </c>
      <c r="M817" s="12"/>
      <c r="N817" s="37" t="s">
        <v>224</v>
      </c>
      <c r="O817">
        <v>60</v>
      </c>
      <c r="Q817" s="12">
        <v>44476</v>
      </c>
      <c r="R817" s="64" t="s">
        <v>47</v>
      </c>
      <c r="S817" s="64" t="s">
        <v>47</v>
      </c>
      <c r="T817" s="64">
        <v>25.328273490000001</v>
      </c>
      <c r="U817" s="64">
        <v>25.39577371</v>
      </c>
      <c r="V817" s="64"/>
      <c r="AA817" t="s">
        <v>225</v>
      </c>
    </row>
    <row r="818" spans="1:28">
      <c r="A818" t="s">
        <v>193</v>
      </c>
      <c r="B818" t="s">
        <v>2106</v>
      </c>
      <c r="C818" t="s">
        <v>1919</v>
      </c>
      <c r="E818" t="s">
        <v>49</v>
      </c>
      <c r="F818" s="12">
        <v>44473</v>
      </c>
      <c r="H818" t="s">
        <v>312</v>
      </c>
      <c r="I818" s="37" t="s">
        <v>518</v>
      </c>
      <c r="J818" s="4" t="s">
        <v>154</v>
      </c>
      <c r="K818" t="s">
        <v>45</v>
      </c>
      <c r="L818" s="4">
        <v>10</v>
      </c>
      <c r="M818" s="12"/>
      <c r="N818" s="37" t="s">
        <v>224</v>
      </c>
      <c r="O818">
        <v>60</v>
      </c>
      <c r="Q818" s="12">
        <v>44476</v>
      </c>
      <c r="R818" s="64">
        <v>36.301517949999997</v>
      </c>
      <c r="S818" s="64">
        <v>36.28505767</v>
      </c>
      <c r="T818" s="64">
        <v>37.774189540000002</v>
      </c>
      <c r="U818" s="64">
        <v>38.280226980000002</v>
      </c>
      <c r="V818" s="64"/>
      <c r="AA818" t="s">
        <v>225</v>
      </c>
    </row>
    <row r="819" spans="1:28">
      <c r="A819" t="s">
        <v>193</v>
      </c>
      <c r="B819" t="s">
        <v>2106</v>
      </c>
      <c r="C819" t="s">
        <v>1919</v>
      </c>
      <c r="E819" t="s">
        <v>49</v>
      </c>
      <c r="F819" s="12">
        <v>44473</v>
      </c>
      <c r="H819" t="s">
        <v>2083</v>
      </c>
      <c r="I819" s="37" t="s">
        <v>1999</v>
      </c>
      <c r="J819" s="4" t="s">
        <v>154</v>
      </c>
      <c r="K819" t="s">
        <v>45</v>
      </c>
      <c r="L819" s="4">
        <v>10</v>
      </c>
      <c r="M819" s="12"/>
      <c r="N819" s="37" t="s">
        <v>224</v>
      </c>
      <c r="O819">
        <v>60</v>
      </c>
      <c r="Q819" s="12">
        <v>44476</v>
      </c>
      <c r="R819" s="64">
        <v>37.72804721</v>
      </c>
      <c r="S819" s="64">
        <v>36.364571990000002</v>
      </c>
      <c r="T819" s="64">
        <v>26.22626722</v>
      </c>
      <c r="U819" s="64">
        <v>26.409547060000001</v>
      </c>
      <c r="V819" s="64"/>
      <c r="AA819" t="s">
        <v>225</v>
      </c>
    </row>
    <row r="820" spans="1:28">
      <c r="A820" t="s">
        <v>196</v>
      </c>
      <c r="B820" t="s">
        <v>61</v>
      </c>
      <c r="C820" t="s">
        <v>1919</v>
      </c>
      <c r="E820" t="s">
        <v>49</v>
      </c>
      <c r="F820" s="12">
        <v>44473</v>
      </c>
      <c r="H820" t="s">
        <v>312</v>
      </c>
      <c r="I820" s="37" t="s">
        <v>518</v>
      </c>
      <c r="J820" s="4" t="s">
        <v>154</v>
      </c>
      <c r="K820" t="s">
        <v>45</v>
      </c>
      <c r="L820" s="4">
        <v>10</v>
      </c>
      <c r="M820" s="12"/>
      <c r="N820" s="37" t="s">
        <v>224</v>
      </c>
      <c r="O820">
        <v>60</v>
      </c>
      <c r="Q820" s="12">
        <v>44476</v>
      </c>
      <c r="R820" s="64">
        <v>33.673307399999999</v>
      </c>
      <c r="S820" s="64">
        <v>33.0189047</v>
      </c>
      <c r="T820" s="64">
        <v>38.438974999999999</v>
      </c>
      <c r="U820" s="64">
        <v>39.336151399999999</v>
      </c>
      <c r="AA820" t="s">
        <v>225</v>
      </c>
    </row>
    <row r="821" spans="1:28">
      <c r="A821" t="s">
        <v>196</v>
      </c>
      <c r="B821" t="s">
        <v>61</v>
      </c>
      <c r="C821" t="s">
        <v>1919</v>
      </c>
      <c r="E821" t="s">
        <v>49</v>
      </c>
      <c r="F821" s="12">
        <v>44473</v>
      </c>
      <c r="H821" t="s">
        <v>2083</v>
      </c>
      <c r="I821" s="37" t="s">
        <v>1999</v>
      </c>
      <c r="J821" s="4" t="s">
        <v>154</v>
      </c>
      <c r="K821" t="s">
        <v>45</v>
      </c>
      <c r="L821" s="4">
        <v>10</v>
      </c>
      <c r="M821" s="12"/>
      <c r="N821" s="37" t="s">
        <v>224</v>
      </c>
      <c r="O821">
        <v>60</v>
      </c>
      <c r="Q821" s="12">
        <v>44476</v>
      </c>
      <c r="R821" s="64">
        <v>37.61565109</v>
      </c>
      <c r="S821" s="64">
        <v>36.178948669999997</v>
      </c>
      <c r="T821" s="64">
        <v>26.120267980000001</v>
      </c>
      <c r="U821" s="64">
        <v>26.035077059999999</v>
      </c>
      <c r="AA821" t="s">
        <v>225</v>
      </c>
    </row>
    <row r="822" spans="1:28">
      <c r="A822" t="s">
        <v>87</v>
      </c>
      <c r="B822" t="s">
        <v>61</v>
      </c>
      <c r="C822" t="s">
        <v>1919</v>
      </c>
      <c r="E822" t="s">
        <v>49</v>
      </c>
      <c r="F822" s="12">
        <v>44473</v>
      </c>
      <c r="H822" t="s">
        <v>312</v>
      </c>
      <c r="I822" s="37" t="s">
        <v>518</v>
      </c>
      <c r="J822" s="4" t="s">
        <v>154</v>
      </c>
      <c r="K822" t="s">
        <v>45</v>
      </c>
      <c r="L822" s="4">
        <v>10</v>
      </c>
      <c r="M822" s="12"/>
      <c r="N822" s="37" t="s">
        <v>224</v>
      </c>
      <c r="O822">
        <v>60</v>
      </c>
      <c r="Q822" s="12">
        <v>44476</v>
      </c>
      <c r="R822" s="64">
        <v>37.140136910000003</v>
      </c>
      <c r="S822" s="64">
        <v>38.712919409999998</v>
      </c>
      <c r="T822" s="64">
        <v>40.290190889999998</v>
      </c>
      <c r="U822" s="64">
        <v>38.174798070000001</v>
      </c>
      <c r="AA822" t="s">
        <v>225</v>
      </c>
    </row>
    <row r="823" spans="1:28">
      <c r="A823" t="s">
        <v>87</v>
      </c>
      <c r="B823" t="s">
        <v>61</v>
      </c>
      <c r="C823" t="s">
        <v>1919</v>
      </c>
      <c r="E823" t="s">
        <v>49</v>
      </c>
      <c r="F823" s="12">
        <v>44473</v>
      </c>
      <c r="H823" t="s">
        <v>2083</v>
      </c>
      <c r="I823" s="37" t="s">
        <v>1999</v>
      </c>
      <c r="J823" s="4" t="s">
        <v>154</v>
      </c>
      <c r="K823" t="s">
        <v>45</v>
      </c>
      <c r="L823" s="4">
        <v>10</v>
      </c>
      <c r="M823" s="12"/>
      <c r="N823" s="37" t="s">
        <v>224</v>
      </c>
      <c r="O823">
        <v>60</v>
      </c>
      <c r="Q823" s="12">
        <v>44476</v>
      </c>
      <c r="R823" s="64">
        <v>36.336023949999998</v>
      </c>
      <c r="S823" s="64">
        <v>38.876974320000002</v>
      </c>
      <c r="T823" s="64">
        <v>25.836556699999999</v>
      </c>
      <c r="U823" s="64">
        <v>25.536563040000001</v>
      </c>
      <c r="AA823" t="s">
        <v>225</v>
      </c>
    </row>
    <row r="824" spans="1:28">
      <c r="A824" t="s">
        <v>2107</v>
      </c>
      <c r="B824" t="s">
        <v>583</v>
      </c>
      <c r="C824" t="s">
        <v>1919</v>
      </c>
      <c r="E824" t="s">
        <v>49</v>
      </c>
      <c r="F824" s="12">
        <v>44473</v>
      </c>
      <c r="H824" t="s">
        <v>312</v>
      </c>
      <c r="I824" s="37" t="s">
        <v>518</v>
      </c>
      <c r="J824" s="4" t="s">
        <v>154</v>
      </c>
      <c r="K824" t="s">
        <v>45</v>
      </c>
      <c r="L824" s="4">
        <v>10</v>
      </c>
      <c r="M824" s="12"/>
      <c r="N824" s="37" t="s">
        <v>224</v>
      </c>
      <c r="O824">
        <v>60</v>
      </c>
      <c r="Q824" s="12">
        <v>44476</v>
      </c>
      <c r="R824" s="64">
        <v>31.54176747</v>
      </c>
      <c r="S824" s="64">
        <v>31.604675019999998</v>
      </c>
      <c r="T824" s="64">
        <v>37.435575419999999</v>
      </c>
      <c r="U824" s="64">
        <v>37.478181200000002</v>
      </c>
      <c r="AA824" t="s">
        <v>225</v>
      </c>
    </row>
    <row r="825" spans="1:28">
      <c r="A825" t="s">
        <v>2107</v>
      </c>
      <c r="B825" t="s">
        <v>583</v>
      </c>
      <c r="C825" t="s">
        <v>1919</v>
      </c>
      <c r="E825" t="s">
        <v>49</v>
      </c>
      <c r="F825" s="12">
        <v>44473</v>
      </c>
      <c r="H825" t="s">
        <v>2083</v>
      </c>
      <c r="I825" s="37" t="s">
        <v>1999</v>
      </c>
      <c r="J825" s="4" t="s">
        <v>154</v>
      </c>
      <c r="K825" t="s">
        <v>45</v>
      </c>
      <c r="L825" s="4">
        <v>10</v>
      </c>
      <c r="M825" s="12"/>
      <c r="N825" s="37" t="s">
        <v>224</v>
      </c>
      <c r="O825">
        <v>60</v>
      </c>
      <c r="Q825" s="12">
        <v>44476</v>
      </c>
      <c r="R825" s="64">
        <v>33.471539079999999</v>
      </c>
      <c r="S825" s="64">
        <v>33.789818590000003</v>
      </c>
      <c r="T825" s="64">
        <v>25.50390749</v>
      </c>
      <c r="U825" s="64">
        <v>25.73155496</v>
      </c>
      <c r="AA825" t="s">
        <v>225</v>
      </c>
    </row>
    <row r="826" spans="1:28">
      <c r="A826" t="s">
        <v>227</v>
      </c>
      <c r="B826" t="s">
        <v>228</v>
      </c>
      <c r="C826" t="s">
        <v>1919</v>
      </c>
      <c r="E826" t="s">
        <v>49</v>
      </c>
      <c r="F826" s="12">
        <v>44473</v>
      </c>
      <c r="H826" t="s">
        <v>312</v>
      </c>
      <c r="I826" s="37" t="s">
        <v>518</v>
      </c>
      <c r="J826" s="4" t="s">
        <v>154</v>
      </c>
      <c r="K826" t="s">
        <v>45</v>
      </c>
      <c r="L826" s="4">
        <v>10</v>
      </c>
      <c r="M826" s="12"/>
      <c r="N826" s="37" t="s">
        <v>224</v>
      </c>
      <c r="O826">
        <v>60</v>
      </c>
      <c r="Q826" s="12">
        <v>44476</v>
      </c>
      <c r="R826" s="64" t="s">
        <v>47</v>
      </c>
      <c r="S826" s="64" t="s">
        <v>47</v>
      </c>
      <c r="T826" s="64">
        <v>40.360277089999997</v>
      </c>
      <c r="U826" s="64">
        <v>39.654571089999997</v>
      </c>
      <c r="AA826" t="s">
        <v>225</v>
      </c>
    </row>
    <row r="827" spans="1:28">
      <c r="A827" t="s">
        <v>227</v>
      </c>
      <c r="B827" t="s">
        <v>228</v>
      </c>
      <c r="C827" t="s">
        <v>1919</v>
      </c>
      <c r="E827" t="s">
        <v>49</v>
      </c>
      <c r="F827" s="12">
        <v>44473</v>
      </c>
      <c r="H827" t="s">
        <v>2083</v>
      </c>
      <c r="I827" s="37" t="s">
        <v>1999</v>
      </c>
      <c r="J827" s="4" t="s">
        <v>154</v>
      </c>
      <c r="K827" t="s">
        <v>45</v>
      </c>
      <c r="L827" s="4">
        <v>10</v>
      </c>
      <c r="M827" s="12"/>
      <c r="N827" s="37" t="s">
        <v>224</v>
      </c>
      <c r="O827">
        <v>60</v>
      </c>
      <c r="Q827" s="12">
        <v>44476</v>
      </c>
      <c r="R827" s="64" t="s">
        <v>47</v>
      </c>
      <c r="S827" s="64">
        <v>38.605958960000002</v>
      </c>
      <c r="T827" s="64">
        <v>38.331214060000001</v>
      </c>
      <c r="U827" s="64">
        <v>40.929366620000003</v>
      </c>
      <c r="AA827" t="s">
        <v>225</v>
      </c>
    </row>
    <row r="828" spans="1:28">
      <c r="A828" t="s">
        <v>1058</v>
      </c>
      <c r="B828" t="s">
        <v>1912</v>
      </c>
      <c r="C828" t="s">
        <v>1913</v>
      </c>
      <c r="E828" t="s">
        <v>42</v>
      </c>
      <c r="F828" s="12">
        <v>44480</v>
      </c>
      <c r="H828" t="s">
        <v>312</v>
      </c>
      <c r="I828" s="37" t="s">
        <v>518</v>
      </c>
      <c r="J828" s="4" t="s">
        <v>154</v>
      </c>
      <c r="K828" t="s">
        <v>45</v>
      </c>
      <c r="L828" s="4">
        <v>10</v>
      </c>
      <c r="M828" s="12"/>
      <c r="N828" s="37" t="s">
        <v>224</v>
      </c>
      <c r="O828">
        <v>60</v>
      </c>
      <c r="Q828" s="12">
        <v>44481</v>
      </c>
      <c r="R828">
        <v>32.166024</v>
      </c>
      <c r="S828">
        <v>32.160799160000003</v>
      </c>
      <c r="T828">
        <v>25.52557367</v>
      </c>
      <c r="U828">
        <v>25.625110339999999</v>
      </c>
      <c r="V828" s="64"/>
      <c r="AA828" t="s">
        <v>239</v>
      </c>
      <c r="AB828" t="s">
        <v>2108</v>
      </c>
    </row>
    <row r="829" spans="1:28">
      <c r="A829" t="s">
        <v>1058</v>
      </c>
      <c r="B829" t="s">
        <v>1912</v>
      </c>
      <c r="C829" t="s">
        <v>1913</v>
      </c>
      <c r="E829" t="s">
        <v>42</v>
      </c>
      <c r="F829" s="12">
        <v>44480</v>
      </c>
      <c r="H829" t="s">
        <v>2083</v>
      </c>
      <c r="I829" s="37" t="s">
        <v>1999</v>
      </c>
      <c r="J829" s="4" t="s">
        <v>154</v>
      </c>
      <c r="K829" t="s">
        <v>45</v>
      </c>
      <c r="L829" s="4">
        <v>10</v>
      </c>
      <c r="M829" s="12"/>
      <c r="N829" s="37" t="s">
        <v>224</v>
      </c>
      <c r="O829">
        <v>60</v>
      </c>
      <c r="Q829" s="12">
        <v>44481</v>
      </c>
      <c r="R829" s="64">
        <v>36.439605229999998</v>
      </c>
      <c r="S829" s="64">
        <v>35.437472210000003</v>
      </c>
      <c r="T829" s="64">
        <v>26.167056809999998</v>
      </c>
      <c r="U829" s="64">
        <v>26.296360790000001</v>
      </c>
      <c r="V829" s="64"/>
      <c r="AA829" t="s">
        <v>239</v>
      </c>
      <c r="AB829" t="s">
        <v>2109</v>
      </c>
    </row>
    <row r="830" spans="1:28">
      <c r="A830" t="s">
        <v>58</v>
      </c>
      <c r="B830" t="s">
        <v>59</v>
      </c>
      <c r="C830" t="s">
        <v>1919</v>
      </c>
      <c r="E830" t="s">
        <v>42</v>
      </c>
      <c r="F830" s="12">
        <v>44480</v>
      </c>
      <c r="H830" t="s">
        <v>312</v>
      </c>
      <c r="I830" s="37" t="s">
        <v>518</v>
      </c>
      <c r="J830" s="4" t="s">
        <v>154</v>
      </c>
      <c r="K830" t="s">
        <v>45</v>
      </c>
      <c r="L830" s="4">
        <v>10</v>
      </c>
      <c r="M830" s="12"/>
      <c r="N830" s="37" t="s">
        <v>224</v>
      </c>
      <c r="O830">
        <v>60</v>
      </c>
      <c r="Q830" s="12">
        <v>44481</v>
      </c>
      <c r="R830" s="64" t="s">
        <v>47</v>
      </c>
      <c r="S830" s="64" t="s">
        <v>47</v>
      </c>
      <c r="T830" s="64">
        <v>27.045887780000001</v>
      </c>
      <c r="U830" s="64">
        <v>27.02535907</v>
      </c>
      <c r="V830" s="64"/>
      <c r="AA830" t="s">
        <v>239</v>
      </c>
      <c r="AB830" t="s">
        <v>2110</v>
      </c>
    </row>
    <row r="831" spans="1:28">
      <c r="A831" t="s">
        <v>58</v>
      </c>
      <c r="B831" t="s">
        <v>59</v>
      </c>
      <c r="C831" t="s">
        <v>1919</v>
      </c>
      <c r="E831" t="s">
        <v>42</v>
      </c>
      <c r="F831" s="12">
        <v>44480</v>
      </c>
      <c r="H831" t="s">
        <v>2083</v>
      </c>
      <c r="I831" s="37" t="s">
        <v>1999</v>
      </c>
      <c r="J831" s="4" t="s">
        <v>154</v>
      </c>
      <c r="K831" t="s">
        <v>45</v>
      </c>
      <c r="L831" s="4">
        <v>10</v>
      </c>
      <c r="M831" s="12"/>
      <c r="N831" s="37" t="s">
        <v>224</v>
      </c>
      <c r="O831">
        <v>60</v>
      </c>
      <c r="Q831" s="12">
        <v>44481</v>
      </c>
      <c r="R831" s="64" t="s">
        <v>47</v>
      </c>
      <c r="S831" s="64" t="s">
        <v>47</v>
      </c>
      <c r="T831" s="64">
        <v>26.519765410000002</v>
      </c>
      <c r="U831" s="64">
        <v>26.6467156</v>
      </c>
      <c r="V831" s="64"/>
      <c r="AA831" t="s">
        <v>239</v>
      </c>
      <c r="AB831" t="s">
        <v>2111</v>
      </c>
    </row>
    <row r="832" spans="1:28">
      <c r="A832" t="s">
        <v>1052</v>
      </c>
      <c r="B832" t="s">
        <v>1912</v>
      </c>
      <c r="C832" t="s">
        <v>1913</v>
      </c>
      <c r="E832" t="s">
        <v>42</v>
      </c>
      <c r="F832" s="12">
        <v>44480</v>
      </c>
      <c r="H832" t="s">
        <v>312</v>
      </c>
      <c r="I832" s="37" t="s">
        <v>518</v>
      </c>
      <c r="J832" s="4" t="s">
        <v>154</v>
      </c>
      <c r="K832" t="s">
        <v>45</v>
      </c>
      <c r="L832" s="4">
        <v>10</v>
      </c>
      <c r="M832" s="12"/>
      <c r="N832" s="37" t="s">
        <v>224</v>
      </c>
      <c r="O832">
        <v>60</v>
      </c>
      <c r="Q832" s="12">
        <v>44481</v>
      </c>
      <c r="R832" s="64">
        <v>36.066931539999999</v>
      </c>
      <c r="S832" s="64">
        <v>37.093440219999998</v>
      </c>
      <c r="T832" s="64">
        <v>26.360389430000001</v>
      </c>
      <c r="U832" s="64">
        <v>26.212972870000002</v>
      </c>
      <c r="AA832" t="s">
        <v>239</v>
      </c>
      <c r="AB832" t="s">
        <v>2112</v>
      </c>
    </row>
    <row r="833" spans="1:28">
      <c r="A833" t="s">
        <v>1052</v>
      </c>
      <c r="B833" t="s">
        <v>1912</v>
      </c>
      <c r="C833" t="s">
        <v>1913</v>
      </c>
      <c r="E833" t="s">
        <v>42</v>
      </c>
      <c r="F833" s="12">
        <v>44480</v>
      </c>
      <c r="H833" t="s">
        <v>2083</v>
      </c>
      <c r="I833" s="37" t="s">
        <v>1999</v>
      </c>
      <c r="J833" s="4" t="s">
        <v>154</v>
      </c>
      <c r="K833" t="s">
        <v>45</v>
      </c>
      <c r="L833" s="4">
        <v>10</v>
      </c>
      <c r="M833" s="12"/>
      <c r="N833" s="37" t="s">
        <v>224</v>
      </c>
      <c r="O833">
        <v>60</v>
      </c>
      <c r="Q833" s="12">
        <v>44481</v>
      </c>
      <c r="R833" s="64">
        <v>37.496429139999996</v>
      </c>
      <c r="S833" s="64">
        <v>36.975082960000002</v>
      </c>
      <c r="T833" s="64">
        <v>26.130533069999998</v>
      </c>
      <c r="U833" s="64">
        <v>26.047280919999999</v>
      </c>
      <c r="AA833" t="s">
        <v>239</v>
      </c>
      <c r="AB833" t="s">
        <v>2113</v>
      </c>
    </row>
    <row r="834" spans="1:28">
      <c r="A834" t="s">
        <v>1056</v>
      </c>
      <c r="B834" t="s">
        <v>1912</v>
      </c>
      <c r="C834" t="s">
        <v>1913</v>
      </c>
      <c r="E834" t="s">
        <v>42</v>
      </c>
      <c r="F834" s="12">
        <v>44480</v>
      </c>
      <c r="H834" t="s">
        <v>312</v>
      </c>
      <c r="I834" s="37" t="s">
        <v>518</v>
      </c>
      <c r="J834" s="4" t="s">
        <v>154</v>
      </c>
      <c r="K834" t="s">
        <v>45</v>
      </c>
      <c r="L834" s="4">
        <v>10</v>
      </c>
      <c r="M834" s="12"/>
      <c r="N834" s="37" t="s">
        <v>224</v>
      </c>
      <c r="O834">
        <v>60</v>
      </c>
      <c r="Q834" s="12">
        <v>44481</v>
      </c>
      <c r="R834" s="64">
        <v>33.503575210000001</v>
      </c>
      <c r="S834" s="64">
        <v>33.059292599999999</v>
      </c>
      <c r="T834" s="64">
        <v>25.54884079</v>
      </c>
      <c r="U834" s="64">
        <v>25.5848181</v>
      </c>
      <c r="AA834" t="s">
        <v>239</v>
      </c>
      <c r="AB834" t="s">
        <v>2114</v>
      </c>
    </row>
    <row r="835" spans="1:28">
      <c r="A835" t="s">
        <v>1056</v>
      </c>
      <c r="B835" t="s">
        <v>1912</v>
      </c>
      <c r="C835" t="s">
        <v>1913</v>
      </c>
      <c r="E835" t="s">
        <v>42</v>
      </c>
      <c r="F835" s="12">
        <v>44480</v>
      </c>
      <c r="H835" t="s">
        <v>2083</v>
      </c>
      <c r="I835" s="37" t="s">
        <v>1999</v>
      </c>
      <c r="J835" s="4" t="s">
        <v>154</v>
      </c>
      <c r="K835" t="s">
        <v>45</v>
      </c>
      <c r="L835" s="4">
        <v>10</v>
      </c>
      <c r="M835" s="12"/>
      <c r="N835" s="37" t="s">
        <v>224</v>
      </c>
      <c r="O835">
        <v>60</v>
      </c>
      <c r="Q835" s="12">
        <v>44481</v>
      </c>
      <c r="R835" s="64">
        <v>38.546551600000001</v>
      </c>
      <c r="S835" s="64">
        <v>36.299323739999998</v>
      </c>
      <c r="T835" s="64">
        <v>26.026278300000001</v>
      </c>
      <c r="U835" s="64">
        <v>26.0123234</v>
      </c>
      <c r="AA835" t="s">
        <v>239</v>
      </c>
      <c r="AB835" t="s">
        <v>2115</v>
      </c>
    </row>
    <row r="836" spans="1:28">
      <c r="A836" t="s">
        <v>1047</v>
      </c>
      <c r="B836" t="s">
        <v>1912</v>
      </c>
      <c r="C836" t="s">
        <v>1913</v>
      </c>
      <c r="E836" t="s">
        <v>42</v>
      </c>
      <c r="F836" s="12">
        <v>44480</v>
      </c>
      <c r="H836" t="s">
        <v>312</v>
      </c>
      <c r="I836" s="37" t="s">
        <v>518</v>
      </c>
      <c r="J836" s="4" t="s">
        <v>154</v>
      </c>
      <c r="K836" t="s">
        <v>45</v>
      </c>
      <c r="L836" s="4">
        <v>10</v>
      </c>
      <c r="M836" s="12"/>
      <c r="N836" s="37" t="s">
        <v>224</v>
      </c>
      <c r="O836">
        <v>60</v>
      </c>
      <c r="Q836" s="12">
        <v>44481</v>
      </c>
      <c r="R836" s="64">
        <v>33.652782340000002</v>
      </c>
      <c r="S836" s="64">
        <v>34.098238379999998</v>
      </c>
      <c r="T836" s="64">
        <v>26.86170568</v>
      </c>
      <c r="U836" s="64">
        <v>26.893097690000001</v>
      </c>
      <c r="AA836" t="s">
        <v>239</v>
      </c>
      <c r="AB836" t="s">
        <v>2116</v>
      </c>
    </row>
    <row r="837" spans="1:28">
      <c r="A837" t="s">
        <v>1047</v>
      </c>
      <c r="B837" t="s">
        <v>1912</v>
      </c>
      <c r="C837" t="s">
        <v>1913</v>
      </c>
      <c r="E837" t="s">
        <v>42</v>
      </c>
      <c r="F837" s="12">
        <v>44480</v>
      </c>
      <c r="H837" t="s">
        <v>2083</v>
      </c>
      <c r="I837" s="37" t="s">
        <v>1999</v>
      </c>
      <c r="J837" s="4" t="s">
        <v>154</v>
      </c>
      <c r="K837" t="s">
        <v>45</v>
      </c>
      <c r="L837" s="4">
        <v>10</v>
      </c>
      <c r="M837" s="12"/>
      <c r="N837" s="37" t="s">
        <v>224</v>
      </c>
      <c r="O837">
        <v>60</v>
      </c>
      <c r="Q837" s="12">
        <v>44481</v>
      </c>
      <c r="R837" s="64" t="s">
        <v>47</v>
      </c>
      <c r="S837" s="64">
        <v>37.582824309999999</v>
      </c>
      <c r="T837" s="64">
        <v>26.03942842</v>
      </c>
      <c r="U837" s="64">
        <v>26.09748231</v>
      </c>
      <c r="AA837" t="s">
        <v>239</v>
      </c>
      <c r="AB837" t="s">
        <v>2117</v>
      </c>
    </row>
    <row r="838" spans="1:28">
      <c r="A838" t="s">
        <v>1050</v>
      </c>
      <c r="B838" t="s">
        <v>1912</v>
      </c>
      <c r="C838" t="s">
        <v>1913</v>
      </c>
      <c r="E838" t="s">
        <v>42</v>
      </c>
      <c r="F838" s="12">
        <v>44480</v>
      </c>
      <c r="H838" t="s">
        <v>312</v>
      </c>
      <c r="I838" s="37" t="s">
        <v>518</v>
      </c>
      <c r="J838" s="4" t="s">
        <v>154</v>
      </c>
      <c r="K838" t="s">
        <v>45</v>
      </c>
      <c r="L838" s="4">
        <v>10</v>
      </c>
      <c r="M838" s="12"/>
      <c r="N838" s="37" t="s">
        <v>224</v>
      </c>
      <c r="O838">
        <v>60</v>
      </c>
      <c r="Q838" s="12">
        <v>44481</v>
      </c>
      <c r="R838" s="64">
        <v>33.454807189999997</v>
      </c>
      <c r="S838" s="64">
        <v>33.255718639999998</v>
      </c>
      <c r="T838" s="64">
        <v>25.504064979999999</v>
      </c>
      <c r="U838" s="64">
        <v>25.51075187</v>
      </c>
      <c r="AA838" t="s">
        <v>239</v>
      </c>
      <c r="AB838" t="s">
        <v>2118</v>
      </c>
    </row>
    <row r="839" spans="1:28">
      <c r="A839" t="s">
        <v>1050</v>
      </c>
      <c r="B839" t="s">
        <v>1912</v>
      </c>
      <c r="C839" t="s">
        <v>1913</v>
      </c>
      <c r="E839" t="s">
        <v>42</v>
      </c>
      <c r="F839" s="12">
        <v>44480</v>
      </c>
      <c r="H839" t="s">
        <v>2083</v>
      </c>
      <c r="I839" s="37" t="s">
        <v>1999</v>
      </c>
      <c r="J839" s="4" t="s">
        <v>154</v>
      </c>
      <c r="K839" t="s">
        <v>45</v>
      </c>
      <c r="L839" s="4">
        <v>10</v>
      </c>
      <c r="M839" s="12"/>
      <c r="N839" s="37" t="s">
        <v>224</v>
      </c>
      <c r="O839">
        <v>60</v>
      </c>
      <c r="Q839" s="12">
        <v>44481</v>
      </c>
      <c r="R839" s="64">
        <v>36.475115350000003</v>
      </c>
      <c r="S839" s="64" t="s">
        <v>47</v>
      </c>
      <c r="T839" s="64">
        <v>26.697230430000001</v>
      </c>
      <c r="U839" s="64">
        <v>26.89557009</v>
      </c>
      <c r="AA839" t="s">
        <v>239</v>
      </c>
      <c r="AB839" t="s">
        <v>2119</v>
      </c>
    </row>
    <row r="840" spans="1:28">
      <c r="A840" t="s">
        <v>1064</v>
      </c>
      <c r="B840" t="s">
        <v>1912</v>
      </c>
      <c r="C840" t="s">
        <v>1913</v>
      </c>
      <c r="E840" t="s">
        <v>42</v>
      </c>
      <c r="F840" s="12">
        <v>44480</v>
      </c>
      <c r="H840" t="s">
        <v>312</v>
      </c>
      <c r="I840" s="37" t="s">
        <v>518</v>
      </c>
      <c r="J840" s="4" t="s">
        <v>154</v>
      </c>
      <c r="K840" t="s">
        <v>45</v>
      </c>
      <c r="L840" s="4">
        <v>10</v>
      </c>
      <c r="M840" s="12"/>
      <c r="N840" s="37" t="s">
        <v>224</v>
      </c>
      <c r="O840">
        <v>60</v>
      </c>
      <c r="Q840" s="12">
        <v>44481</v>
      </c>
      <c r="R840" s="64" t="s">
        <v>47</v>
      </c>
      <c r="S840" s="64" t="s">
        <v>47</v>
      </c>
      <c r="T840" s="64">
        <v>25.554012329999999</v>
      </c>
      <c r="U840" s="64">
        <v>25.811420510000001</v>
      </c>
      <c r="AA840" t="s">
        <v>239</v>
      </c>
      <c r="AB840" t="s">
        <v>2120</v>
      </c>
    </row>
    <row r="841" spans="1:28">
      <c r="A841" t="s">
        <v>1064</v>
      </c>
      <c r="B841" t="s">
        <v>1912</v>
      </c>
      <c r="C841" t="s">
        <v>1913</v>
      </c>
      <c r="E841" t="s">
        <v>42</v>
      </c>
      <c r="F841" s="12">
        <v>44480</v>
      </c>
      <c r="H841" t="s">
        <v>2083</v>
      </c>
      <c r="I841" s="37" t="s">
        <v>1999</v>
      </c>
      <c r="J841" s="4" t="s">
        <v>154</v>
      </c>
      <c r="K841" t="s">
        <v>45</v>
      </c>
      <c r="L841" s="4">
        <v>10</v>
      </c>
      <c r="M841" s="12"/>
      <c r="N841" s="37" t="s">
        <v>224</v>
      </c>
      <c r="O841">
        <v>60</v>
      </c>
      <c r="Q841" s="12">
        <v>44481</v>
      </c>
      <c r="R841" s="64" t="s">
        <v>47</v>
      </c>
      <c r="S841" s="64" t="s">
        <v>47</v>
      </c>
      <c r="T841" s="64">
        <v>26.396106249999999</v>
      </c>
      <c r="U841" s="64">
        <v>26.672677650000001</v>
      </c>
      <c r="AA841" t="s">
        <v>239</v>
      </c>
      <c r="AB841" t="s">
        <v>2121</v>
      </c>
    </row>
    <row r="842" spans="1:28">
      <c r="A842" t="s">
        <v>1047</v>
      </c>
      <c r="B842" t="s">
        <v>1912</v>
      </c>
      <c r="C842" t="s">
        <v>1913</v>
      </c>
      <c r="E842" t="s">
        <v>42</v>
      </c>
      <c r="F842" s="12">
        <v>44480</v>
      </c>
      <c r="H842" t="s">
        <v>2102</v>
      </c>
      <c r="I842" t="s">
        <v>518</v>
      </c>
      <c r="J842" s="4" t="s">
        <v>154</v>
      </c>
      <c r="K842" t="s">
        <v>45</v>
      </c>
      <c r="L842" s="4"/>
      <c r="M842" s="12"/>
      <c r="N842" s="37"/>
      <c r="Q842" s="12">
        <v>44482</v>
      </c>
      <c r="R842" s="64">
        <v>32.520000000000003</v>
      </c>
      <c r="S842" s="64">
        <v>32.590000000000003</v>
      </c>
      <c r="T842" s="64">
        <v>26.26</v>
      </c>
      <c r="U842" s="64">
        <v>26.46</v>
      </c>
      <c r="AA842" t="s">
        <v>1687</v>
      </c>
    </row>
    <row r="843" spans="1:28">
      <c r="A843" t="s">
        <v>1047</v>
      </c>
      <c r="B843" t="s">
        <v>1912</v>
      </c>
      <c r="C843" t="s">
        <v>1913</v>
      </c>
      <c r="E843" t="s">
        <v>42</v>
      </c>
      <c r="F843" s="12">
        <v>44480</v>
      </c>
      <c r="H843" t="s">
        <v>2103</v>
      </c>
      <c r="I843" t="s">
        <v>1999</v>
      </c>
      <c r="J843" s="4" t="s">
        <v>154</v>
      </c>
      <c r="K843" t="s">
        <v>45</v>
      </c>
      <c r="L843" s="4"/>
      <c r="M843" s="12"/>
      <c r="N843" s="37"/>
      <c r="Q843" s="12">
        <v>44482</v>
      </c>
      <c r="R843" s="64">
        <v>37.97</v>
      </c>
      <c r="S843" s="64">
        <v>37.89</v>
      </c>
      <c r="T843" s="64">
        <v>31.13</v>
      </c>
      <c r="U843" s="64">
        <v>31.17</v>
      </c>
      <c r="AA843" t="s">
        <v>1687</v>
      </c>
    </row>
    <row r="844" spans="1:28">
      <c r="A844" t="s">
        <v>1047</v>
      </c>
      <c r="B844" t="s">
        <v>1912</v>
      </c>
      <c r="C844" t="s">
        <v>1913</v>
      </c>
      <c r="E844" t="s">
        <v>42</v>
      </c>
      <c r="F844" s="12">
        <v>44480</v>
      </c>
      <c r="H844" t="s">
        <v>2104</v>
      </c>
      <c r="I844" t="s">
        <v>518</v>
      </c>
      <c r="J844" s="4" t="s">
        <v>154</v>
      </c>
      <c r="K844" t="s">
        <v>45</v>
      </c>
      <c r="L844" s="4"/>
      <c r="M844" s="12"/>
      <c r="N844" s="37"/>
      <c r="Q844" s="12">
        <v>44482</v>
      </c>
      <c r="R844" s="64">
        <v>32.58</v>
      </c>
      <c r="S844" s="64">
        <v>33.07</v>
      </c>
      <c r="T844" s="64">
        <v>29.02</v>
      </c>
      <c r="U844" s="64">
        <v>29.04</v>
      </c>
      <c r="AA844" t="s">
        <v>1687</v>
      </c>
    </row>
    <row r="845" spans="1:28">
      <c r="A845" t="s">
        <v>1047</v>
      </c>
      <c r="B845" t="s">
        <v>1912</v>
      </c>
      <c r="C845" t="s">
        <v>1913</v>
      </c>
      <c r="E845" t="s">
        <v>42</v>
      </c>
      <c r="F845" s="12">
        <v>44480</v>
      </c>
      <c r="H845" t="s">
        <v>2105</v>
      </c>
      <c r="I845" t="s">
        <v>1999</v>
      </c>
      <c r="J845" s="4" t="s">
        <v>154</v>
      </c>
      <c r="K845" t="s">
        <v>45</v>
      </c>
      <c r="L845" s="4"/>
      <c r="M845" s="12"/>
      <c r="N845" s="37"/>
      <c r="Q845" s="12">
        <v>44482</v>
      </c>
      <c r="R845" s="64">
        <v>36.72</v>
      </c>
      <c r="S845" s="64">
        <v>36.21</v>
      </c>
      <c r="T845" s="64">
        <v>27.09</v>
      </c>
      <c r="U845" s="64">
        <v>27.06</v>
      </c>
      <c r="AA845" t="s">
        <v>1687</v>
      </c>
    </row>
    <row r="846" spans="1:28">
      <c r="A846" t="s">
        <v>1050</v>
      </c>
      <c r="B846" t="s">
        <v>1912</v>
      </c>
      <c r="C846" t="s">
        <v>1913</v>
      </c>
      <c r="E846" t="s">
        <v>42</v>
      </c>
      <c r="F846" s="12">
        <v>44480</v>
      </c>
      <c r="H846" t="s">
        <v>2102</v>
      </c>
      <c r="I846" t="s">
        <v>518</v>
      </c>
      <c r="J846" s="4" t="s">
        <v>154</v>
      </c>
      <c r="K846" t="s">
        <v>45</v>
      </c>
      <c r="L846" s="4"/>
      <c r="M846" s="12"/>
      <c r="N846" s="37"/>
      <c r="Q846" s="12">
        <v>44482</v>
      </c>
      <c r="R846" s="64">
        <v>34.96</v>
      </c>
      <c r="S846" s="64">
        <v>34.4</v>
      </c>
      <c r="T846" s="64">
        <v>26.86</v>
      </c>
      <c r="U846" s="64">
        <v>26.88</v>
      </c>
      <c r="AA846" t="s">
        <v>1687</v>
      </c>
    </row>
    <row r="847" spans="1:28">
      <c r="A847" t="s">
        <v>1050</v>
      </c>
      <c r="B847" t="s">
        <v>1912</v>
      </c>
      <c r="C847" t="s">
        <v>1913</v>
      </c>
      <c r="E847" t="s">
        <v>42</v>
      </c>
      <c r="F847" s="12">
        <v>44480</v>
      </c>
      <c r="H847" t="s">
        <v>2103</v>
      </c>
      <c r="I847" t="s">
        <v>1999</v>
      </c>
      <c r="J847" s="4" t="s">
        <v>154</v>
      </c>
      <c r="K847" t="s">
        <v>45</v>
      </c>
      <c r="L847" s="4"/>
      <c r="M847" s="12"/>
      <c r="N847" s="37"/>
      <c r="Q847" s="12">
        <v>44482</v>
      </c>
      <c r="R847" s="64">
        <v>36.85</v>
      </c>
      <c r="S847" s="64">
        <v>37.86</v>
      </c>
      <c r="T847" s="64">
        <v>26.76</v>
      </c>
      <c r="U847" s="64">
        <v>26.69</v>
      </c>
      <c r="AA847" t="s">
        <v>1687</v>
      </c>
    </row>
    <row r="848" spans="1:28">
      <c r="A848" t="s">
        <v>1050</v>
      </c>
      <c r="B848" t="s">
        <v>1912</v>
      </c>
      <c r="C848" t="s">
        <v>1913</v>
      </c>
      <c r="E848" t="s">
        <v>42</v>
      </c>
      <c r="F848" s="12">
        <v>44480</v>
      </c>
      <c r="H848" t="s">
        <v>2104</v>
      </c>
      <c r="I848" t="s">
        <v>518</v>
      </c>
      <c r="J848" s="4" t="s">
        <v>154</v>
      </c>
      <c r="K848" t="s">
        <v>45</v>
      </c>
      <c r="L848" s="4"/>
      <c r="M848" s="12"/>
      <c r="N848" s="37"/>
      <c r="Q848" s="12">
        <v>44482</v>
      </c>
      <c r="R848" s="64">
        <v>33.200000000000003</v>
      </c>
      <c r="S848" s="64">
        <v>33.020000000000003</v>
      </c>
      <c r="T848" s="64">
        <v>27.68</v>
      </c>
      <c r="U848" s="64">
        <v>27.71</v>
      </c>
      <c r="AA848" t="s">
        <v>1687</v>
      </c>
    </row>
    <row r="849" spans="1:27">
      <c r="A849" t="s">
        <v>1050</v>
      </c>
      <c r="B849" t="s">
        <v>1912</v>
      </c>
      <c r="C849" t="s">
        <v>1913</v>
      </c>
      <c r="E849" t="s">
        <v>42</v>
      </c>
      <c r="F849" s="12">
        <v>44480</v>
      </c>
      <c r="H849" t="s">
        <v>2105</v>
      </c>
      <c r="I849" t="s">
        <v>1999</v>
      </c>
      <c r="J849" s="4" t="s">
        <v>154</v>
      </c>
      <c r="K849" t="s">
        <v>45</v>
      </c>
      <c r="L849" s="4"/>
      <c r="M849" s="12"/>
      <c r="N849" s="37"/>
      <c r="Q849" s="12">
        <v>44482</v>
      </c>
      <c r="R849" s="64">
        <v>35.78</v>
      </c>
      <c r="S849" s="64">
        <v>36.21</v>
      </c>
      <c r="T849" s="64">
        <v>27.33</v>
      </c>
      <c r="U849" s="64">
        <v>27.28</v>
      </c>
      <c r="AA849" t="s">
        <v>1687</v>
      </c>
    </row>
    <row r="850" spans="1:27">
      <c r="A850" t="s">
        <v>1056</v>
      </c>
      <c r="B850" t="s">
        <v>1912</v>
      </c>
      <c r="C850" t="s">
        <v>1913</v>
      </c>
      <c r="E850" t="s">
        <v>42</v>
      </c>
      <c r="F850" s="12">
        <v>44480</v>
      </c>
      <c r="H850" t="s">
        <v>2102</v>
      </c>
      <c r="I850" t="s">
        <v>518</v>
      </c>
      <c r="J850" s="4" t="s">
        <v>154</v>
      </c>
      <c r="K850" t="s">
        <v>45</v>
      </c>
      <c r="L850" s="4"/>
      <c r="M850" s="12"/>
      <c r="N850" s="37"/>
      <c r="Q850" s="12">
        <v>44482</v>
      </c>
      <c r="R850" s="64">
        <v>35.17</v>
      </c>
      <c r="S850" s="64">
        <v>35.19</v>
      </c>
      <c r="T850" s="64">
        <v>27.51</v>
      </c>
      <c r="U850" s="64">
        <v>27.71</v>
      </c>
      <c r="AA850" t="s">
        <v>1687</v>
      </c>
    </row>
    <row r="851" spans="1:27">
      <c r="A851" t="s">
        <v>1056</v>
      </c>
      <c r="B851" t="s">
        <v>1912</v>
      </c>
      <c r="C851" t="s">
        <v>1913</v>
      </c>
      <c r="E851" t="s">
        <v>42</v>
      </c>
      <c r="F851" s="12">
        <v>44480</v>
      </c>
      <c r="H851" t="s">
        <v>2103</v>
      </c>
      <c r="I851" t="s">
        <v>1999</v>
      </c>
      <c r="J851" s="4" t="s">
        <v>154</v>
      </c>
      <c r="K851" t="s">
        <v>45</v>
      </c>
      <c r="L851" s="4"/>
      <c r="M851" s="12"/>
      <c r="N851" s="37"/>
      <c r="Q851" s="12">
        <v>44482</v>
      </c>
      <c r="R851" s="64">
        <v>36.94</v>
      </c>
      <c r="S851" s="64">
        <v>38.86</v>
      </c>
      <c r="T851" s="64">
        <v>26.24</v>
      </c>
      <c r="U851" s="64">
        <v>26.33</v>
      </c>
      <c r="AA851" t="s">
        <v>1687</v>
      </c>
    </row>
    <row r="852" spans="1:27">
      <c r="A852" t="s">
        <v>1056</v>
      </c>
      <c r="B852" t="s">
        <v>1912</v>
      </c>
      <c r="C852" t="s">
        <v>1913</v>
      </c>
      <c r="E852" t="s">
        <v>42</v>
      </c>
      <c r="F852" s="12">
        <v>44480</v>
      </c>
      <c r="H852" t="s">
        <v>2104</v>
      </c>
      <c r="I852" t="s">
        <v>518</v>
      </c>
      <c r="J852" s="4" t="s">
        <v>154</v>
      </c>
      <c r="K852" t="s">
        <v>45</v>
      </c>
      <c r="L852" s="4"/>
      <c r="M852" s="12"/>
      <c r="N852" s="37"/>
      <c r="Q852" s="12">
        <v>44482</v>
      </c>
      <c r="R852" s="64">
        <v>32.44</v>
      </c>
      <c r="S852" s="64">
        <v>32.21</v>
      </c>
      <c r="T852" s="64">
        <v>27.1</v>
      </c>
      <c r="U852" s="64">
        <v>27.19</v>
      </c>
      <c r="AA852" t="s">
        <v>1687</v>
      </c>
    </row>
    <row r="853" spans="1:27">
      <c r="A853" t="s">
        <v>1056</v>
      </c>
      <c r="B853" t="s">
        <v>1912</v>
      </c>
      <c r="C853" t="s">
        <v>1913</v>
      </c>
      <c r="E853" t="s">
        <v>42</v>
      </c>
      <c r="F853" s="12">
        <v>44480</v>
      </c>
      <c r="H853" t="s">
        <v>2105</v>
      </c>
      <c r="I853" t="s">
        <v>1999</v>
      </c>
      <c r="J853" s="4" t="s">
        <v>154</v>
      </c>
      <c r="K853" t="s">
        <v>45</v>
      </c>
      <c r="L853" s="4"/>
      <c r="M853" s="12"/>
      <c r="N853" s="37"/>
      <c r="Q853" s="12">
        <v>44482</v>
      </c>
      <c r="R853" s="64">
        <v>36.74</v>
      </c>
      <c r="S853" s="64">
        <v>35.880000000000003</v>
      </c>
      <c r="T853" s="64">
        <v>27.39</v>
      </c>
      <c r="U853" s="64">
        <v>27.16</v>
      </c>
      <c r="AA853" t="s">
        <v>1687</v>
      </c>
    </row>
    <row r="854" spans="1:27">
      <c r="A854" t="s">
        <v>1058</v>
      </c>
      <c r="B854" t="s">
        <v>1912</v>
      </c>
      <c r="C854" t="s">
        <v>1913</v>
      </c>
      <c r="E854" t="s">
        <v>42</v>
      </c>
      <c r="F854" s="12">
        <v>44480</v>
      </c>
      <c r="H854" t="s">
        <v>2102</v>
      </c>
      <c r="I854" t="s">
        <v>518</v>
      </c>
      <c r="J854" s="4" t="s">
        <v>154</v>
      </c>
      <c r="K854" t="s">
        <v>45</v>
      </c>
      <c r="L854" s="4"/>
      <c r="M854" s="12"/>
      <c r="N854" s="37"/>
      <c r="Q854" s="12">
        <v>44482</v>
      </c>
      <c r="R854" s="64">
        <v>33.86</v>
      </c>
      <c r="S854" s="64">
        <v>33.71</v>
      </c>
      <c r="T854" s="64">
        <v>26.71</v>
      </c>
      <c r="U854" s="64">
        <v>26.8</v>
      </c>
      <c r="AA854" t="s">
        <v>1687</v>
      </c>
    </row>
    <row r="855" spans="1:27">
      <c r="A855" t="s">
        <v>1058</v>
      </c>
      <c r="B855" t="s">
        <v>1912</v>
      </c>
      <c r="C855" t="s">
        <v>1913</v>
      </c>
      <c r="E855" t="s">
        <v>42</v>
      </c>
      <c r="F855" s="12">
        <v>44480</v>
      </c>
      <c r="H855" t="s">
        <v>2103</v>
      </c>
      <c r="I855" t="s">
        <v>1999</v>
      </c>
      <c r="J855" s="4" t="s">
        <v>154</v>
      </c>
      <c r="K855" t="s">
        <v>45</v>
      </c>
      <c r="L855" s="4"/>
      <c r="M855" s="12"/>
      <c r="N855" s="37"/>
      <c r="Q855" s="12">
        <v>44482</v>
      </c>
      <c r="R855" s="64">
        <v>38.229999999999997</v>
      </c>
      <c r="S855" s="64">
        <v>35.909999999999997</v>
      </c>
      <c r="T855" s="64">
        <v>26</v>
      </c>
      <c r="U855" s="64">
        <v>26.07</v>
      </c>
      <c r="AA855" t="s">
        <v>1687</v>
      </c>
    </row>
    <row r="856" spans="1:27">
      <c r="A856" t="s">
        <v>1058</v>
      </c>
      <c r="B856" t="s">
        <v>1912</v>
      </c>
      <c r="C856" t="s">
        <v>1913</v>
      </c>
      <c r="E856" t="s">
        <v>42</v>
      </c>
      <c r="F856" s="12">
        <v>44480</v>
      </c>
      <c r="H856" t="s">
        <v>2104</v>
      </c>
      <c r="I856" t="s">
        <v>518</v>
      </c>
      <c r="J856" s="4" t="s">
        <v>154</v>
      </c>
      <c r="K856" t="s">
        <v>45</v>
      </c>
      <c r="L856" s="4"/>
      <c r="M856" s="12"/>
      <c r="N856" s="37"/>
      <c r="Q856" s="12">
        <v>44482</v>
      </c>
      <c r="R856" s="64">
        <v>32.03</v>
      </c>
      <c r="S856" s="64">
        <v>31.55</v>
      </c>
      <c r="T856" s="64">
        <v>27.31</v>
      </c>
      <c r="U856" s="64">
        <v>27.15</v>
      </c>
      <c r="AA856" t="s">
        <v>1687</v>
      </c>
    </row>
    <row r="857" spans="1:27">
      <c r="A857" t="s">
        <v>1058</v>
      </c>
      <c r="B857" t="s">
        <v>1912</v>
      </c>
      <c r="C857" t="s">
        <v>1913</v>
      </c>
      <c r="E857" t="s">
        <v>42</v>
      </c>
      <c r="F857" s="12">
        <v>44480</v>
      </c>
      <c r="H857" t="s">
        <v>2105</v>
      </c>
      <c r="I857" t="s">
        <v>1999</v>
      </c>
      <c r="J857" s="4" t="s">
        <v>154</v>
      </c>
      <c r="K857" t="s">
        <v>45</v>
      </c>
      <c r="L857" s="4"/>
      <c r="M857" s="12"/>
      <c r="N857" s="37"/>
      <c r="Q857" s="12">
        <v>44482</v>
      </c>
      <c r="R857" s="64">
        <v>35.619999999999997</v>
      </c>
      <c r="S857" s="64">
        <v>35.770000000000003</v>
      </c>
      <c r="T857" s="64">
        <v>27.17</v>
      </c>
      <c r="U857" s="64">
        <v>27.09</v>
      </c>
      <c r="AA857" t="s">
        <v>1687</v>
      </c>
    </row>
    <row r="858" spans="1:27">
      <c r="A858" t="s">
        <v>232</v>
      </c>
      <c r="B858" t="s">
        <v>2086</v>
      </c>
      <c r="C858" t="s">
        <v>1919</v>
      </c>
      <c r="E858" t="s">
        <v>49</v>
      </c>
      <c r="F858" s="12">
        <v>44480</v>
      </c>
      <c r="H858" t="s">
        <v>2102</v>
      </c>
      <c r="I858" t="s">
        <v>518</v>
      </c>
      <c r="J858" t="s">
        <v>154</v>
      </c>
      <c r="K858" t="s">
        <v>45</v>
      </c>
      <c r="Q858" s="12">
        <v>44483</v>
      </c>
      <c r="R858" t="s">
        <v>2122</v>
      </c>
      <c r="S858" t="s">
        <v>2122</v>
      </c>
      <c r="T858">
        <v>36.702063160000002</v>
      </c>
      <c r="U858">
        <v>37.735622309999997</v>
      </c>
      <c r="AA858" t="s">
        <v>240</v>
      </c>
    </row>
    <row r="859" spans="1:27">
      <c r="A859" t="s">
        <v>232</v>
      </c>
      <c r="B859" t="s">
        <v>2086</v>
      </c>
      <c r="C859" t="s">
        <v>1919</v>
      </c>
      <c r="E859" t="s">
        <v>49</v>
      </c>
      <c r="F859" s="12">
        <v>44480</v>
      </c>
      <c r="H859" t="s">
        <v>2103</v>
      </c>
      <c r="I859" t="s">
        <v>1999</v>
      </c>
      <c r="J859" t="s">
        <v>154</v>
      </c>
      <c r="K859" t="s">
        <v>45</v>
      </c>
      <c r="Q859" s="12">
        <v>44483</v>
      </c>
      <c r="R859" t="s">
        <v>2122</v>
      </c>
      <c r="S859" t="s">
        <v>2122</v>
      </c>
      <c r="T859">
        <v>26.198987840000001</v>
      </c>
      <c r="U859">
        <v>26.190006960000002</v>
      </c>
      <c r="AA859" t="s">
        <v>240</v>
      </c>
    </row>
    <row r="860" spans="1:27">
      <c r="A860" t="s">
        <v>232</v>
      </c>
      <c r="B860" t="s">
        <v>2086</v>
      </c>
      <c r="C860" t="s">
        <v>1919</v>
      </c>
      <c r="E860" t="s">
        <v>49</v>
      </c>
      <c r="F860" s="12">
        <v>44480</v>
      </c>
      <c r="H860" t="s">
        <v>2104</v>
      </c>
      <c r="I860" t="s">
        <v>518</v>
      </c>
      <c r="J860" t="s">
        <v>154</v>
      </c>
      <c r="K860" t="s">
        <v>45</v>
      </c>
      <c r="Q860" s="12">
        <v>44483</v>
      </c>
      <c r="R860" t="s">
        <v>2122</v>
      </c>
      <c r="S860" t="s">
        <v>2122</v>
      </c>
      <c r="T860">
        <v>33.498113529999998</v>
      </c>
      <c r="U860">
        <v>33.229669440000002</v>
      </c>
      <c r="AA860" t="s">
        <v>240</v>
      </c>
    </row>
    <row r="861" spans="1:27">
      <c r="A861" t="s">
        <v>232</v>
      </c>
      <c r="B861" t="s">
        <v>2086</v>
      </c>
      <c r="C861" t="s">
        <v>1919</v>
      </c>
      <c r="E861" t="s">
        <v>49</v>
      </c>
      <c r="F861" s="12">
        <v>44480</v>
      </c>
      <c r="H861" t="s">
        <v>2105</v>
      </c>
      <c r="I861" t="s">
        <v>1999</v>
      </c>
      <c r="J861" t="s">
        <v>154</v>
      </c>
      <c r="K861" t="s">
        <v>45</v>
      </c>
      <c r="Q861" s="12">
        <v>44483</v>
      </c>
      <c r="R861" t="s">
        <v>2122</v>
      </c>
      <c r="S861" t="s">
        <v>2122</v>
      </c>
      <c r="T861">
        <v>26.558128190000001</v>
      </c>
      <c r="U861">
        <v>26.604529800000002</v>
      </c>
      <c r="AA861" t="s">
        <v>240</v>
      </c>
    </row>
    <row r="862" spans="1:27">
      <c r="A862" t="s">
        <v>232</v>
      </c>
      <c r="B862" t="s">
        <v>2086</v>
      </c>
      <c r="C862" t="s">
        <v>1919</v>
      </c>
      <c r="E862" t="s">
        <v>49</v>
      </c>
      <c r="F862" s="12">
        <v>44480</v>
      </c>
      <c r="H862" t="s">
        <v>312</v>
      </c>
      <c r="I862" t="s">
        <v>518</v>
      </c>
      <c r="J862" t="s">
        <v>154</v>
      </c>
      <c r="K862" t="s">
        <v>45</v>
      </c>
      <c r="L862">
        <v>10</v>
      </c>
      <c r="N862" t="s">
        <v>224</v>
      </c>
      <c r="O862">
        <v>60</v>
      </c>
      <c r="Q862" s="12">
        <v>44483</v>
      </c>
      <c r="R862" t="s">
        <v>2122</v>
      </c>
      <c r="S862" t="s">
        <v>2122</v>
      </c>
      <c r="T862">
        <v>26.855020840000002</v>
      </c>
      <c r="U862">
        <v>26.936791700000001</v>
      </c>
      <c r="AA862" t="s">
        <v>240</v>
      </c>
    </row>
    <row r="863" spans="1:27">
      <c r="A863" t="s">
        <v>232</v>
      </c>
      <c r="B863" t="s">
        <v>2086</v>
      </c>
      <c r="C863" t="s">
        <v>1919</v>
      </c>
      <c r="E863" t="s">
        <v>49</v>
      </c>
      <c r="F863" s="12">
        <v>44480</v>
      </c>
      <c r="H863" t="s">
        <v>2083</v>
      </c>
      <c r="I863" t="s">
        <v>1999</v>
      </c>
      <c r="J863" t="s">
        <v>154</v>
      </c>
      <c r="K863" t="s">
        <v>45</v>
      </c>
      <c r="L863">
        <v>10</v>
      </c>
      <c r="N863" t="s">
        <v>224</v>
      </c>
      <c r="O863">
        <v>60</v>
      </c>
      <c r="Q863" s="12">
        <v>44483</v>
      </c>
      <c r="R863" t="s">
        <v>2122</v>
      </c>
      <c r="S863">
        <v>38.834364370000003</v>
      </c>
      <c r="T863">
        <v>25.797448920000001</v>
      </c>
      <c r="U863">
        <v>26.016288450000001</v>
      </c>
      <c r="AA863" t="s">
        <v>240</v>
      </c>
    </row>
    <row r="864" spans="1:27">
      <c r="A864" t="s">
        <v>232</v>
      </c>
      <c r="B864" t="s">
        <v>2086</v>
      </c>
      <c r="C864" t="s">
        <v>1919</v>
      </c>
      <c r="E864" t="s">
        <v>49</v>
      </c>
      <c r="F864" s="12">
        <v>44480</v>
      </c>
      <c r="H864" t="s">
        <v>2123</v>
      </c>
      <c r="I864" t="s">
        <v>1999</v>
      </c>
      <c r="J864" t="s">
        <v>154</v>
      </c>
      <c r="K864" t="s">
        <v>45</v>
      </c>
      <c r="L864">
        <v>10</v>
      </c>
      <c r="N864" t="s">
        <v>224</v>
      </c>
      <c r="O864">
        <v>60</v>
      </c>
      <c r="Q864" s="12">
        <v>44483</v>
      </c>
      <c r="R864" t="s">
        <v>2122</v>
      </c>
      <c r="S864">
        <v>37.39323349</v>
      </c>
      <c r="T864">
        <v>25.88311783</v>
      </c>
      <c r="U864">
        <v>25.799172089999999</v>
      </c>
    </row>
    <row r="865" spans="1:28">
      <c r="A865" t="s">
        <v>235</v>
      </c>
      <c r="B865" t="s">
        <v>2086</v>
      </c>
      <c r="C865" t="s">
        <v>1919</v>
      </c>
      <c r="E865" t="s">
        <v>49</v>
      </c>
      <c r="F865" s="12">
        <v>44480</v>
      </c>
      <c r="H865" t="s">
        <v>2102</v>
      </c>
      <c r="I865" t="s">
        <v>518</v>
      </c>
      <c r="J865" t="s">
        <v>154</v>
      </c>
      <c r="K865" t="s">
        <v>45</v>
      </c>
      <c r="Q865" s="12">
        <v>44483</v>
      </c>
      <c r="R865">
        <v>32.171088009999998</v>
      </c>
      <c r="S865">
        <v>33.095381580000002</v>
      </c>
      <c r="T865">
        <v>27.026878310000001</v>
      </c>
      <c r="U865">
        <v>26.56412937</v>
      </c>
      <c r="AA865" t="s">
        <v>240</v>
      </c>
    </row>
    <row r="866" spans="1:28">
      <c r="A866" t="s">
        <v>235</v>
      </c>
      <c r="B866" t="s">
        <v>2086</v>
      </c>
      <c r="C866" t="s">
        <v>1919</v>
      </c>
      <c r="E866" t="s">
        <v>49</v>
      </c>
      <c r="F866" s="12">
        <v>44480</v>
      </c>
      <c r="H866" t="s">
        <v>2103</v>
      </c>
      <c r="I866" t="s">
        <v>1999</v>
      </c>
      <c r="J866" t="s">
        <v>154</v>
      </c>
      <c r="K866" t="s">
        <v>45</v>
      </c>
      <c r="Q866" s="12">
        <v>44483</v>
      </c>
      <c r="R866">
        <v>35.229488269999997</v>
      </c>
      <c r="S866">
        <v>34.68502161</v>
      </c>
      <c r="T866">
        <v>26.994208839999999</v>
      </c>
      <c r="U866">
        <v>27.108299169999999</v>
      </c>
      <c r="AA866" t="s">
        <v>240</v>
      </c>
    </row>
    <row r="867" spans="1:28">
      <c r="A867" t="s">
        <v>235</v>
      </c>
      <c r="B867" t="s">
        <v>2086</v>
      </c>
      <c r="C867" t="s">
        <v>1919</v>
      </c>
      <c r="E867" t="s">
        <v>49</v>
      </c>
      <c r="F867" s="12">
        <v>44480</v>
      </c>
      <c r="H867" t="s">
        <v>2104</v>
      </c>
      <c r="I867" t="s">
        <v>518</v>
      </c>
      <c r="J867" t="s">
        <v>154</v>
      </c>
      <c r="K867" t="s">
        <v>45</v>
      </c>
      <c r="Q867" s="12">
        <v>44483</v>
      </c>
      <c r="R867">
        <v>32.479873869999999</v>
      </c>
      <c r="S867">
        <v>32.370652040000003</v>
      </c>
      <c r="T867">
        <v>29.540514430000002</v>
      </c>
      <c r="U867">
        <v>29.689743</v>
      </c>
      <c r="AA867" t="s">
        <v>240</v>
      </c>
    </row>
    <row r="868" spans="1:28">
      <c r="A868" t="s">
        <v>235</v>
      </c>
      <c r="B868" t="s">
        <v>2086</v>
      </c>
      <c r="C868" t="s">
        <v>1919</v>
      </c>
      <c r="E868" t="s">
        <v>49</v>
      </c>
      <c r="F868" s="12">
        <v>44480</v>
      </c>
      <c r="H868" t="s">
        <v>2105</v>
      </c>
      <c r="I868" t="s">
        <v>1999</v>
      </c>
      <c r="J868" t="s">
        <v>154</v>
      </c>
      <c r="K868" t="s">
        <v>45</v>
      </c>
      <c r="Q868" s="12">
        <v>44483</v>
      </c>
      <c r="R868">
        <v>35.691348490000003</v>
      </c>
      <c r="S868">
        <v>35.197443980000003</v>
      </c>
      <c r="T868">
        <v>27.949115280000001</v>
      </c>
      <c r="U868">
        <v>27.67896902</v>
      </c>
      <c r="AA868" t="s">
        <v>240</v>
      </c>
    </row>
    <row r="869" spans="1:28">
      <c r="A869" t="s">
        <v>235</v>
      </c>
      <c r="B869" t="s">
        <v>2086</v>
      </c>
      <c r="C869" t="s">
        <v>1919</v>
      </c>
      <c r="E869" t="s">
        <v>49</v>
      </c>
      <c r="F869" s="12">
        <v>44480</v>
      </c>
      <c r="H869" t="s">
        <v>312</v>
      </c>
      <c r="I869" t="s">
        <v>518</v>
      </c>
      <c r="J869" t="s">
        <v>154</v>
      </c>
      <c r="K869" t="s">
        <v>45</v>
      </c>
      <c r="L869">
        <v>10</v>
      </c>
      <c r="N869" t="s">
        <v>224</v>
      </c>
      <c r="O869">
        <v>60</v>
      </c>
      <c r="Q869" s="12">
        <v>44483</v>
      </c>
      <c r="R869">
        <v>33.342891010000002</v>
      </c>
      <c r="S869">
        <v>33.468474039999997</v>
      </c>
      <c r="T869">
        <v>26.563996039999999</v>
      </c>
      <c r="U869">
        <v>26.625481010000001</v>
      </c>
      <c r="AA869" t="s">
        <v>240</v>
      </c>
    </row>
    <row r="870" spans="1:28">
      <c r="A870" t="s">
        <v>235</v>
      </c>
      <c r="B870" t="s">
        <v>2086</v>
      </c>
      <c r="C870" t="s">
        <v>1919</v>
      </c>
      <c r="E870" t="s">
        <v>49</v>
      </c>
      <c r="F870" s="12">
        <v>44480</v>
      </c>
      <c r="H870" t="s">
        <v>2083</v>
      </c>
      <c r="I870" t="s">
        <v>1999</v>
      </c>
      <c r="J870" t="s">
        <v>154</v>
      </c>
      <c r="K870" t="s">
        <v>45</v>
      </c>
      <c r="L870">
        <v>10</v>
      </c>
      <c r="N870" t="s">
        <v>224</v>
      </c>
      <c r="O870">
        <v>60</v>
      </c>
      <c r="Q870" s="12">
        <v>44483</v>
      </c>
      <c r="R870">
        <v>35.732671910000001</v>
      </c>
      <c r="S870">
        <v>35.733150979999998</v>
      </c>
      <c r="T870">
        <v>26.92924726</v>
      </c>
      <c r="U870">
        <v>26.967601729999998</v>
      </c>
      <c r="AA870" t="s">
        <v>240</v>
      </c>
    </row>
    <row r="871" spans="1:28">
      <c r="A871" t="s">
        <v>235</v>
      </c>
      <c r="B871" t="s">
        <v>2086</v>
      </c>
      <c r="C871" t="s">
        <v>1919</v>
      </c>
      <c r="E871" t="s">
        <v>49</v>
      </c>
      <c r="F871" s="12">
        <v>44480</v>
      </c>
      <c r="H871" t="s">
        <v>2123</v>
      </c>
      <c r="I871" t="s">
        <v>1999</v>
      </c>
      <c r="J871" t="s">
        <v>154</v>
      </c>
      <c r="K871" t="s">
        <v>45</v>
      </c>
      <c r="L871">
        <v>10</v>
      </c>
      <c r="N871" t="s">
        <v>224</v>
      </c>
      <c r="O871">
        <v>60</v>
      </c>
      <c r="Q871" s="12">
        <v>44483</v>
      </c>
      <c r="R871">
        <v>33.999711320000003</v>
      </c>
      <c r="S871">
        <v>34.28276503</v>
      </c>
      <c r="T871">
        <v>27.128013509999999</v>
      </c>
      <c r="U871">
        <v>27.88592088</v>
      </c>
    </row>
    <row r="872" spans="1:28">
      <c r="A872" t="s">
        <v>163</v>
      </c>
      <c r="B872" s="36" t="s">
        <v>59</v>
      </c>
      <c r="C872" t="s">
        <v>1919</v>
      </c>
      <c r="E872" t="s">
        <v>42</v>
      </c>
      <c r="F872" s="12">
        <v>44480</v>
      </c>
      <c r="H872" t="s">
        <v>312</v>
      </c>
      <c r="I872" s="37" t="s">
        <v>518</v>
      </c>
      <c r="J872" s="4" t="s">
        <v>154</v>
      </c>
      <c r="K872" t="s">
        <v>45</v>
      </c>
      <c r="L872" s="4">
        <v>10</v>
      </c>
      <c r="M872" s="12"/>
      <c r="N872" s="37" t="s">
        <v>224</v>
      </c>
      <c r="O872">
        <v>60</v>
      </c>
      <c r="Q872" s="12">
        <v>44483</v>
      </c>
      <c r="R872" s="64">
        <v>37.050752129999999</v>
      </c>
      <c r="S872" s="64">
        <v>37.344599279999997</v>
      </c>
      <c r="T872" s="64">
        <v>25.699481760000001</v>
      </c>
      <c r="U872" s="64">
        <v>25.94013245</v>
      </c>
      <c r="W872" s="64"/>
      <c r="AA872" t="s">
        <v>238</v>
      </c>
      <c r="AB872" t="s">
        <v>2124</v>
      </c>
    </row>
    <row r="873" spans="1:28">
      <c r="A873" t="s">
        <v>163</v>
      </c>
      <c r="B873" s="36" t="s">
        <v>59</v>
      </c>
      <c r="C873" t="s">
        <v>1919</v>
      </c>
      <c r="E873" t="s">
        <v>42</v>
      </c>
      <c r="F873" s="12">
        <v>44480</v>
      </c>
      <c r="H873" t="s">
        <v>2083</v>
      </c>
      <c r="I873" s="37" t="s">
        <v>1999</v>
      </c>
      <c r="J873" s="4" t="s">
        <v>154</v>
      </c>
      <c r="K873" t="s">
        <v>45</v>
      </c>
      <c r="L873" s="4">
        <v>10</v>
      </c>
      <c r="M873" s="12"/>
      <c r="N873" s="37" t="s">
        <v>224</v>
      </c>
      <c r="O873">
        <v>60</v>
      </c>
      <c r="Q873" s="12">
        <v>44483</v>
      </c>
      <c r="R873" s="64" t="s">
        <v>47</v>
      </c>
      <c r="S873" s="64">
        <v>38.641215150000001</v>
      </c>
      <c r="T873" s="64">
        <v>26.43020928</v>
      </c>
      <c r="U873" s="64">
        <v>26.285550489999999</v>
      </c>
      <c r="W873" s="64"/>
      <c r="AA873" t="s">
        <v>238</v>
      </c>
      <c r="AB873" t="s">
        <v>2125</v>
      </c>
    </row>
    <row r="874" spans="1:28">
      <c r="A874" t="s">
        <v>152</v>
      </c>
      <c r="B874" s="36" t="s">
        <v>59</v>
      </c>
      <c r="C874" t="s">
        <v>1919</v>
      </c>
      <c r="E874" t="s">
        <v>42</v>
      </c>
      <c r="F874" s="12">
        <v>44480</v>
      </c>
      <c r="H874" t="s">
        <v>312</v>
      </c>
      <c r="I874" s="37" t="s">
        <v>518</v>
      </c>
      <c r="J874" s="4" t="s">
        <v>154</v>
      </c>
      <c r="K874" t="s">
        <v>45</v>
      </c>
      <c r="L874" s="4">
        <v>10</v>
      </c>
      <c r="M874" s="12"/>
      <c r="N874" s="37" t="s">
        <v>224</v>
      </c>
      <c r="O874">
        <v>60</v>
      </c>
      <c r="Q874" s="12">
        <v>44483</v>
      </c>
      <c r="R874" s="64">
        <v>37.031197370000001</v>
      </c>
      <c r="S874" s="64" t="s">
        <v>47</v>
      </c>
      <c r="T874" s="64">
        <v>25.976281199999999</v>
      </c>
      <c r="U874" s="64">
        <v>25.875532410000002</v>
      </c>
      <c r="W874" s="64"/>
      <c r="AA874" t="s">
        <v>238</v>
      </c>
      <c r="AB874" t="s">
        <v>2126</v>
      </c>
    </row>
    <row r="875" spans="1:28">
      <c r="A875" s="184" t="s">
        <v>152</v>
      </c>
      <c r="B875" s="201" t="s">
        <v>59</v>
      </c>
      <c r="C875" s="184" t="s">
        <v>1919</v>
      </c>
      <c r="D875" s="184"/>
      <c r="E875" s="184" t="s">
        <v>42</v>
      </c>
      <c r="F875" s="202">
        <v>44480</v>
      </c>
      <c r="G875" s="184"/>
      <c r="H875" s="184" t="s">
        <v>2083</v>
      </c>
      <c r="I875" s="203" t="s">
        <v>1999</v>
      </c>
      <c r="J875" s="204" t="s">
        <v>154</v>
      </c>
      <c r="K875" t="s">
        <v>45</v>
      </c>
      <c r="L875" s="204">
        <v>10</v>
      </c>
      <c r="M875" s="202"/>
      <c r="N875" s="203" t="s">
        <v>224</v>
      </c>
      <c r="O875" s="184">
        <v>60</v>
      </c>
      <c r="P875" s="184"/>
      <c r="Q875" s="202">
        <v>44483</v>
      </c>
      <c r="R875" s="205" t="s">
        <v>47</v>
      </c>
      <c r="S875" s="184"/>
      <c r="T875" s="184"/>
      <c r="U875" s="184"/>
      <c r="V875" s="184"/>
      <c r="W875" s="205"/>
      <c r="X875" s="184"/>
      <c r="Y875" s="184"/>
      <c r="Z875" s="184"/>
      <c r="AA875" s="184" t="s">
        <v>238</v>
      </c>
      <c r="AB875" t="s">
        <v>2127</v>
      </c>
    </row>
    <row r="876" spans="1:28">
      <c r="A876" t="s">
        <v>163</v>
      </c>
      <c r="B876" s="36" t="s">
        <v>59</v>
      </c>
      <c r="C876" t="s">
        <v>1919</v>
      </c>
      <c r="E876" t="s">
        <v>49</v>
      </c>
      <c r="F876" s="12">
        <v>44480</v>
      </c>
      <c r="H876" t="s">
        <v>312</v>
      </c>
      <c r="I876" s="37" t="s">
        <v>518</v>
      </c>
      <c r="J876" s="4" t="s">
        <v>154</v>
      </c>
      <c r="K876" t="s">
        <v>45</v>
      </c>
      <c r="L876" s="4">
        <v>10</v>
      </c>
      <c r="M876" s="12"/>
      <c r="N876" s="37" t="s">
        <v>224</v>
      </c>
      <c r="O876">
        <v>60</v>
      </c>
      <c r="Q876" s="12">
        <v>44483</v>
      </c>
      <c r="R876" s="64">
        <v>30.253761480000001</v>
      </c>
      <c r="S876" s="64">
        <v>30.167885609999999</v>
      </c>
      <c r="T876" s="64">
        <v>26.398704840000001</v>
      </c>
      <c r="U876" s="64">
        <v>26.390818960000001</v>
      </c>
      <c r="AA876" t="s">
        <v>238</v>
      </c>
      <c r="AB876" t="s">
        <v>2128</v>
      </c>
    </row>
    <row r="877" spans="1:28">
      <c r="A877" t="s">
        <v>163</v>
      </c>
      <c r="B877" s="36" t="s">
        <v>59</v>
      </c>
      <c r="C877" t="s">
        <v>1919</v>
      </c>
      <c r="E877" t="s">
        <v>49</v>
      </c>
      <c r="F877" s="12">
        <v>44480</v>
      </c>
      <c r="H877" t="s">
        <v>2083</v>
      </c>
      <c r="I877" s="37" t="s">
        <v>1999</v>
      </c>
      <c r="J877" s="4" t="s">
        <v>154</v>
      </c>
      <c r="K877" t="s">
        <v>45</v>
      </c>
      <c r="L877" s="4">
        <v>10</v>
      </c>
      <c r="M877" s="12"/>
      <c r="N877" s="37" t="s">
        <v>224</v>
      </c>
      <c r="O877">
        <v>60</v>
      </c>
      <c r="Q877" s="12">
        <v>44483</v>
      </c>
      <c r="R877" s="64">
        <v>33.464118980000002</v>
      </c>
      <c r="S877" s="64">
        <v>33.197019009999998</v>
      </c>
      <c r="T877" s="64">
        <v>26.720053629999999</v>
      </c>
      <c r="U877" s="64">
        <v>26.564758049999998</v>
      </c>
      <c r="AA877" t="s">
        <v>238</v>
      </c>
      <c r="AB877" t="s">
        <v>2129</v>
      </c>
    </row>
    <row r="878" spans="1:28">
      <c r="A878" t="s">
        <v>123</v>
      </c>
      <c r="B878" s="36" t="s">
        <v>59</v>
      </c>
      <c r="C878" t="s">
        <v>1919</v>
      </c>
      <c r="E878" t="s">
        <v>49</v>
      </c>
      <c r="F878" s="12">
        <v>44480</v>
      </c>
      <c r="H878" t="s">
        <v>312</v>
      </c>
      <c r="I878" s="37" t="s">
        <v>518</v>
      </c>
      <c r="J878" s="4" t="s">
        <v>154</v>
      </c>
      <c r="K878" t="s">
        <v>45</v>
      </c>
      <c r="L878" s="4">
        <v>10</v>
      </c>
      <c r="M878" s="12"/>
      <c r="N878" s="37" t="s">
        <v>224</v>
      </c>
      <c r="O878">
        <v>60</v>
      </c>
      <c r="Q878" s="12">
        <v>44483</v>
      </c>
      <c r="R878" s="64">
        <v>34.017073259999997</v>
      </c>
      <c r="S878" s="64">
        <v>33.929833510000002</v>
      </c>
      <c r="T878" s="64">
        <v>26.070260179999998</v>
      </c>
      <c r="U878" s="64">
        <v>25.952932279999999</v>
      </c>
      <c r="AA878" t="s">
        <v>238</v>
      </c>
      <c r="AB878" t="s">
        <v>2130</v>
      </c>
    </row>
    <row r="879" spans="1:28">
      <c r="A879" t="s">
        <v>123</v>
      </c>
      <c r="B879" s="36" t="s">
        <v>59</v>
      </c>
      <c r="C879" t="s">
        <v>1919</v>
      </c>
      <c r="E879" t="s">
        <v>49</v>
      </c>
      <c r="F879" s="12">
        <v>44480</v>
      </c>
      <c r="H879" t="s">
        <v>2083</v>
      </c>
      <c r="I879" s="37" t="s">
        <v>1999</v>
      </c>
      <c r="J879" s="4" t="s">
        <v>154</v>
      </c>
      <c r="K879" t="s">
        <v>45</v>
      </c>
      <c r="L879" s="4">
        <v>10</v>
      </c>
      <c r="M879" s="12"/>
      <c r="N879" s="37" t="s">
        <v>224</v>
      </c>
      <c r="O879">
        <v>60</v>
      </c>
      <c r="Q879" s="12">
        <v>44483</v>
      </c>
      <c r="R879" s="64">
        <v>37.157556079999999</v>
      </c>
      <c r="S879" s="64">
        <v>36.430110689999999</v>
      </c>
      <c r="T879" s="64">
        <v>25.9505661</v>
      </c>
      <c r="U879" s="64">
        <v>25.88265925</v>
      </c>
      <c r="AA879" t="s">
        <v>238</v>
      </c>
      <c r="AB879" t="s">
        <v>2131</v>
      </c>
    </row>
    <row r="880" spans="1:28">
      <c r="A880" t="s">
        <v>152</v>
      </c>
      <c r="B880" s="36" t="s">
        <v>59</v>
      </c>
      <c r="C880" t="s">
        <v>1919</v>
      </c>
      <c r="E880" t="s">
        <v>49</v>
      </c>
      <c r="F880" s="12">
        <v>44480</v>
      </c>
      <c r="H880" t="s">
        <v>312</v>
      </c>
      <c r="I880" s="37" t="s">
        <v>518</v>
      </c>
      <c r="J880" s="4" t="s">
        <v>154</v>
      </c>
      <c r="K880" t="s">
        <v>45</v>
      </c>
      <c r="L880" s="4">
        <v>10</v>
      </c>
      <c r="M880" s="12"/>
      <c r="N880" s="37" t="s">
        <v>224</v>
      </c>
      <c r="O880">
        <v>60</v>
      </c>
      <c r="Q880" s="12">
        <v>44483</v>
      </c>
      <c r="R880" s="64">
        <v>34.405838029999998</v>
      </c>
      <c r="S880" s="64">
        <v>34.221298419999997</v>
      </c>
      <c r="T880" s="64">
        <v>25.93628498</v>
      </c>
      <c r="U880" s="64">
        <v>25.796005040000001</v>
      </c>
      <c r="AA880" t="s">
        <v>238</v>
      </c>
      <c r="AB880" t="s">
        <v>2132</v>
      </c>
    </row>
    <row r="881" spans="1:28">
      <c r="A881" t="s">
        <v>152</v>
      </c>
      <c r="B881" s="36" t="s">
        <v>59</v>
      </c>
      <c r="C881" t="s">
        <v>1919</v>
      </c>
      <c r="E881" t="s">
        <v>49</v>
      </c>
      <c r="F881" s="12">
        <v>44480</v>
      </c>
      <c r="H881" t="s">
        <v>2083</v>
      </c>
      <c r="I881" s="37" t="s">
        <v>1999</v>
      </c>
      <c r="J881" s="4" t="s">
        <v>154</v>
      </c>
      <c r="K881" t="s">
        <v>45</v>
      </c>
      <c r="L881" s="4">
        <v>10</v>
      </c>
      <c r="M881" s="12"/>
      <c r="N881" s="37" t="s">
        <v>224</v>
      </c>
      <c r="O881">
        <v>60</v>
      </c>
      <c r="Q881" s="12">
        <v>44483</v>
      </c>
      <c r="R881" s="64">
        <v>37.286741650000003</v>
      </c>
      <c r="S881" s="64">
        <v>39.066889279999998</v>
      </c>
      <c r="T881" s="64">
        <v>26.40892904</v>
      </c>
      <c r="U881" s="64">
        <v>26.45058757</v>
      </c>
      <c r="AA881" t="s">
        <v>238</v>
      </c>
      <c r="AB881" t="s">
        <v>2133</v>
      </c>
    </row>
    <row r="882" spans="1:28">
      <c r="A882" t="s">
        <v>2088</v>
      </c>
      <c r="B882" t="s">
        <v>2086</v>
      </c>
      <c r="C882" t="s">
        <v>1919</v>
      </c>
      <c r="E882" t="s">
        <v>49</v>
      </c>
      <c r="F882" s="12">
        <v>44480</v>
      </c>
      <c r="H882" t="s">
        <v>312</v>
      </c>
      <c r="I882" s="37" t="s">
        <v>518</v>
      </c>
      <c r="J882" s="4" t="s">
        <v>154</v>
      </c>
      <c r="K882" t="s">
        <v>45</v>
      </c>
      <c r="L882" s="4">
        <v>10</v>
      </c>
      <c r="M882" s="12"/>
      <c r="N882" s="37" t="s">
        <v>224</v>
      </c>
      <c r="O882">
        <v>60</v>
      </c>
      <c r="Q882" s="12">
        <v>44483</v>
      </c>
      <c r="R882" s="64">
        <v>36.05230469</v>
      </c>
      <c r="S882" s="64">
        <v>35.959611000000002</v>
      </c>
      <c r="T882" s="64">
        <v>29.92745528</v>
      </c>
      <c r="U882" s="64">
        <v>30.221383960000001</v>
      </c>
      <c r="V882" s="64"/>
      <c r="AA882" t="s">
        <v>237</v>
      </c>
      <c r="AB882" t="s">
        <v>2134</v>
      </c>
    </row>
    <row r="883" spans="1:28">
      <c r="A883" t="s">
        <v>2088</v>
      </c>
      <c r="B883" t="s">
        <v>2086</v>
      </c>
      <c r="C883" t="s">
        <v>1919</v>
      </c>
      <c r="E883" t="s">
        <v>49</v>
      </c>
      <c r="F883" s="12">
        <v>44480</v>
      </c>
      <c r="H883" t="s">
        <v>2083</v>
      </c>
      <c r="I883" s="37" t="s">
        <v>1999</v>
      </c>
      <c r="J883" s="4" t="s">
        <v>154</v>
      </c>
      <c r="K883" t="s">
        <v>45</v>
      </c>
      <c r="L883" s="4">
        <v>10</v>
      </c>
      <c r="M883" s="12"/>
      <c r="N883" s="37" t="s">
        <v>224</v>
      </c>
      <c r="O883">
        <v>60</v>
      </c>
      <c r="Q883" s="12">
        <v>44483</v>
      </c>
      <c r="R883">
        <v>37.185769469999997</v>
      </c>
      <c r="S883">
        <v>38.558755310000002</v>
      </c>
      <c r="T883">
        <v>30.11637185</v>
      </c>
      <c r="U883">
        <v>29.410622350000001</v>
      </c>
      <c r="V883" s="64"/>
      <c r="AA883" t="s">
        <v>237</v>
      </c>
      <c r="AB883" t="s">
        <v>2135</v>
      </c>
    </row>
    <row r="884" spans="1:28">
      <c r="A884" t="s">
        <v>2088</v>
      </c>
      <c r="B884" t="s">
        <v>2086</v>
      </c>
      <c r="C884" t="s">
        <v>1919</v>
      </c>
      <c r="E884" t="s">
        <v>49</v>
      </c>
      <c r="F884" s="12">
        <v>44480</v>
      </c>
      <c r="H884" t="s">
        <v>312</v>
      </c>
      <c r="I884" s="37" t="s">
        <v>518</v>
      </c>
      <c r="J884" s="4" t="s">
        <v>154</v>
      </c>
      <c r="K884" t="s">
        <v>45</v>
      </c>
      <c r="L884" s="4">
        <v>10</v>
      </c>
      <c r="M884" s="12"/>
      <c r="N884" s="37" t="s">
        <v>224</v>
      </c>
      <c r="O884">
        <v>60</v>
      </c>
      <c r="Q884" s="12">
        <v>44483</v>
      </c>
      <c r="R884" s="64">
        <v>34.103972589999998</v>
      </c>
      <c r="S884" s="64">
        <v>34.819350489999998</v>
      </c>
      <c r="T884" s="64">
        <v>25.740998300000001</v>
      </c>
      <c r="U884" s="64">
        <v>26.053654949999999</v>
      </c>
      <c r="V884" s="64"/>
      <c r="AA884" t="s">
        <v>237</v>
      </c>
      <c r="AB884" t="s">
        <v>2136</v>
      </c>
    </row>
    <row r="885" spans="1:28">
      <c r="A885" t="s">
        <v>2088</v>
      </c>
      <c r="B885" t="s">
        <v>2086</v>
      </c>
      <c r="C885" t="s">
        <v>1919</v>
      </c>
      <c r="E885" t="s">
        <v>49</v>
      </c>
      <c r="F885" s="12">
        <v>44480</v>
      </c>
      <c r="H885" t="s">
        <v>2083</v>
      </c>
      <c r="I885" s="37" t="s">
        <v>1999</v>
      </c>
      <c r="J885" s="4" t="s">
        <v>154</v>
      </c>
      <c r="K885" t="s">
        <v>45</v>
      </c>
      <c r="L885" s="4">
        <v>10</v>
      </c>
      <c r="M885" s="12"/>
      <c r="N885" s="37" t="s">
        <v>224</v>
      </c>
      <c r="O885">
        <v>60</v>
      </c>
      <c r="Q885" s="12">
        <v>44483</v>
      </c>
      <c r="R885" s="64">
        <v>37.070389499999997</v>
      </c>
      <c r="S885" s="64">
        <v>39.235005360000002</v>
      </c>
      <c r="T885" s="64">
        <v>26.275560089999999</v>
      </c>
      <c r="U885" s="64">
        <v>26.256000650000001</v>
      </c>
      <c r="V885" s="64"/>
      <c r="AA885" t="s">
        <v>237</v>
      </c>
      <c r="AB885" t="s">
        <v>2137</v>
      </c>
    </row>
    <row r="886" spans="1:28">
      <c r="A886" t="s">
        <v>2088</v>
      </c>
      <c r="B886" t="s">
        <v>2086</v>
      </c>
      <c r="C886" t="s">
        <v>1919</v>
      </c>
      <c r="E886" t="s">
        <v>49</v>
      </c>
      <c r="F886" s="12">
        <v>44480</v>
      </c>
      <c r="H886" t="s">
        <v>2102</v>
      </c>
      <c r="I886" t="s">
        <v>518</v>
      </c>
      <c r="J886" s="4" t="s">
        <v>154</v>
      </c>
      <c r="K886" t="s">
        <v>45</v>
      </c>
      <c r="Q886" s="12">
        <v>44483</v>
      </c>
      <c r="R886" s="64">
        <v>34.11281383</v>
      </c>
      <c r="S886" s="64">
        <v>34.655192470000003</v>
      </c>
      <c r="T886" s="64">
        <v>27.127279850000001</v>
      </c>
      <c r="U886" s="64">
        <v>27.202395060000001</v>
      </c>
      <c r="AA886" t="s">
        <v>237</v>
      </c>
    </row>
    <row r="887" spans="1:28">
      <c r="A887" t="s">
        <v>2088</v>
      </c>
      <c r="B887" t="s">
        <v>2086</v>
      </c>
      <c r="C887" t="s">
        <v>1919</v>
      </c>
      <c r="E887" t="s">
        <v>49</v>
      </c>
      <c r="F887" s="12">
        <v>44480</v>
      </c>
      <c r="H887" t="s">
        <v>2103</v>
      </c>
      <c r="I887" t="s">
        <v>1999</v>
      </c>
      <c r="J887" s="4" t="s">
        <v>154</v>
      </c>
      <c r="K887" t="s">
        <v>45</v>
      </c>
      <c r="Q887" s="12">
        <v>44483</v>
      </c>
      <c r="R887" s="64">
        <v>36.270635079999998</v>
      </c>
      <c r="S887" s="64">
        <v>37.704063910000002</v>
      </c>
      <c r="T887" s="64">
        <v>26.899866230000001</v>
      </c>
      <c r="U887" s="64">
        <v>27.201397790000001</v>
      </c>
      <c r="AA887" t="s">
        <v>237</v>
      </c>
    </row>
    <row r="888" spans="1:28">
      <c r="A888" t="s">
        <v>2088</v>
      </c>
      <c r="B888" t="s">
        <v>2086</v>
      </c>
      <c r="C888" t="s">
        <v>1919</v>
      </c>
      <c r="E888" t="s">
        <v>49</v>
      </c>
      <c r="F888" s="12">
        <v>44480</v>
      </c>
      <c r="H888" t="s">
        <v>2104</v>
      </c>
      <c r="I888" t="s">
        <v>518</v>
      </c>
      <c r="J888" s="4" t="s">
        <v>154</v>
      </c>
      <c r="K888" t="s">
        <v>45</v>
      </c>
      <c r="Q888" s="12">
        <v>44483</v>
      </c>
      <c r="R888" s="64">
        <v>34.856584849999997</v>
      </c>
      <c r="S888" s="64">
        <v>34.111620809999998</v>
      </c>
      <c r="T888" s="64">
        <v>28.605462360000001</v>
      </c>
      <c r="U888" s="64">
        <v>28.75854983</v>
      </c>
      <c r="AA888" t="s">
        <v>237</v>
      </c>
    </row>
    <row r="889" spans="1:28">
      <c r="A889" t="s">
        <v>2088</v>
      </c>
      <c r="B889" t="s">
        <v>2086</v>
      </c>
      <c r="C889" t="s">
        <v>1919</v>
      </c>
      <c r="E889" t="s">
        <v>49</v>
      </c>
      <c r="F889" s="12">
        <v>44480</v>
      </c>
      <c r="H889" t="s">
        <v>2105</v>
      </c>
      <c r="I889" t="s">
        <v>1999</v>
      </c>
      <c r="J889" s="4" t="s">
        <v>154</v>
      </c>
      <c r="K889" t="s">
        <v>45</v>
      </c>
      <c r="Q889" s="12">
        <v>44483</v>
      </c>
      <c r="R889" s="64">
        <v>36.092603080000004</v>
      </c>
      <c r="S889" s="64">
        <v>36.99911487</v>
      </c>
      <c r="T889" s="64">
        <v>27.871208679999999</v>
      </c>
      <c r="U889" s="64">
        <v>27.910909149999998</v>
      </c>
      <c r="AA889" t="s">
        <v>237</v>
      </c>
    </row>
    <row r="890" spans="1:28">
      <c r="A890" t="s">
        <v>209</v>
      </c>
      <c r="B890" t="s">
        <v>2086</v>
      </c>
      <c r="C890" t="s">
        <v>1919</v>
      </c>
      <c r="E890" t="s">
        <v>49</v>
      </c>
      <c r="F890" s="12">
        <v>44480</v>
      </c>
      <c r="H890" t="s">
        <v>312</v>
      </c>
      <c r="I890" s="37" t="s">
        <v>518</v>
      </c>
      <c r="J890" s="4" t="s">
        <v>154</v>
      </c>
      <c r="K890" t="s">
        <v>45</v>
      </c>
      <c r="L890" s="4">
        <v>10</v>
      </c>
      <c r="M890" s="12"/>
      <c r="N890" s="37" t="s">
        <v>224</v>
      </c>
      <c r="O890">
        <v>60</v>
      </c>
      <c r="Q890" s="12">
        <v>44483</v>
      </c>
      <c r="R890" s="64">
        <v>38.708499600000003</v>
      </c>
      <c r="S890" s="64">
        <v>35.691386020000003</v>
      </c>
      <c r="T890" s="64">
        <v>27.109354840000002</v>
      </c>
      <c r="U890" s="64">
        <v>27.30521096</v>
      </c>
      <c r="AA890" t="s">
        <v>237</v>
      </c>
      <c r="AB890" t="s">
        <v>2138</v>
      </c>
    </row>
    <row r="891" spans="1:28">
      <c r="A891" t="s">
        <v>209</v>
      </c>
      <c r="B891" t="s">
        <v>2086</v>
      </c>
      <c r="C891" t="s">
        <v>1919</v>
      </c>
      <c r="E891" t="s">
        <v>49</v>
      </c>
      <c r="F891" s="12">
        <v>44480</v>
      </c>
      <c r="H891" t="s">
        <v>2083</v>
      </c>
      <c r="I891" s="37" t="s">
        <v>1999</v>
      </c>
      <c r="J891" s="4" t="s">
        <v>154</v>
      </c>
      <c r="K891" t="s">
        <v>45</v>
      </c>
      <c r="L891" s="4">
        <v>10</v>
      </c>
      <c r="M891" s="12"/>
      <c r="N891" s="37" t="s">
        <v>224</v>
      </c>
      <c r="O891">
        <v>60</v>
      </c>
      <c r="Q891" s="12">
        <v>44483</v>
      </c>
      <c r="R891" s="64">
        <v>36.561859560000002</v>
      </c>
      <c r="S891" s="64">
        <v>35.257328360000002</v>
      </c>
      <c r="T891" s="64">
        <v>27.136208119999999</v>
      </c>
      <c r="U891" s="64">
        <v>27.164276210000001</v>
      </c>
      <c r="AA891" t="s">
        <v>237</v>
      </c>
      <c r="AB891" t="s">
        <v>2139</v>
      </c>
    </row>
    <row r="892" spans="1:28">
      <c r="A892" t="s">
        <v>209</v>
      </c>
      <c r="B892" t="s">
        <v>2086</v>
      </c>
      <c r="C892" t="s">
        <v>1919</v>
      </c>
      <c r="E892" t="s">
        <v>49</v>
      </c>
      <c r="F892" s="12">
        <v>44480</v>
      </c>
      <c r="H892" t="s">
        <v>312</v>
      </c>
      <c r="I892" s="37" t="s">
        <v>518</v>
      </c>
      <c r="J892" s="4" t="s">
        <v>154</v>
      </c>
      <c r="K892" t="s">
        <v>45</v>
      </c>
      <c r="L892" s="4">
        <v>10</v>
      </c>
      <c r="M892" s="12"/>
      <c r="N892" s="37" t="s">
        <v>224</v>
      </c>
      <c r="O892">
        <v>60</v>
      </c>
      <c r="Q892" s="12">
        <v>44483</v>
      </c>
      <c r="R892" s="64">
        <v>34.455234279999999</v>
      </c>
      <c r="S892" s="64">
        <v>34.755029039999997</v>
      </c>
      <c r="T892" s="64">
        <v>26.484235630000001</v>
      </c>
      <c r="U892" s="64">
        <v>26.243025930000002</v>
      </c>
      <c r="AA892" t="s">
        <v>237</v>
      </c>
      <c r="AB892" t="s">
        <v>2140</v>
      </c>
    </row>
    <row r="893" spans="1:28">
      <c r="A893" t="s">
        <v>209</v>
      </c>
      <c r="B893" t="s">
        <v>2086</v>
      </c>
      <c r="C893" t="s">
        <v>1919</v>
      </c>
      <c r="E893" t="s">
        <v>49</v>
      </c>
      <c r="F893" s="12">
        <v>44480</v>
      </c>
      <c r="H893" t="s">
        <v>2083</v>
      </c>
      <c r="I893" s="37" t="s">
        <v>1999</v>
      </c>
      <c r="J893" s="4" t="s">
        <v>154</v>
      </c>
      <c r="K893" t="s">
        <v>45</v>
      </c>
      <c r="L893" s="4">
        <v>10</v>
      </c>
      <c r="M893" s="12"/>
      <c r="N893" s="37" t="s">
        <v>224</v>
      </c>
      <c r="O893">
        <v>60</v>
      </c>
      <c r="Q893" s="12">
        <v>44483</v>
      </c>
      <c r="R893" s="64">
        <v>37.33356861</v>
      </c>
      <c r="S893" s="64">
        <v>37.274552100000001</v>
      </c>
      <c r="T893" s="64">
        <v>26.358739320000002</v>
      </c>
      <c r="U893" s="64">
        <v>25.898828179999999</v>
      </c>
      <c r="AA893" t="s">
        <v>237</v>
      </c>
      <c r="AB893" t="s">
        <v>2141</v>
      </c>
    </row>
    <row r="894" spans="1:28">
      <c r="A894" t="s">
        <v>209</v>
      </c>
      <c r="B894" t="s">
        <v>2086</v>
      </c>
      <c r="C894" t="s">
        <v>1919</v>
      </c>
      <c r="E894" t="s">
        <v>49</v>
      </c>
      <c r="F894" s="12">
        <v>44480</v>
      </c>
      <c r="H894" t="s">
        <v>2102</v>
      </c>
      <c r="I894" t="s">
        <v>518</v>
      </c>
      <c r="J894" s="4" t="s">
        <v>154</v>
      </c>
      <c r="K894" t="s">
        <v>45</v>
      </c>
      <c r="Q894" s="12">
        <v>44483</v>
      </c>
      <c r="R894" s="64">
        <v>33.985676089999998</v>
      </c>
      <c r="S894" s="64">
        <v>34.258909090000003</v>
      </c>
      <c r="T894" s="64">
        <v>26.608782529999999</v>
      </c>
      <c r="U894" s="64">
        <v>26.618603839999999</v>
      </c>
      <c r="AA894" t="s">
        <v>237</v>
      </c>
    </row>
    <row r="895" spans="1:28">
      <c r="A895" t="s">
        <v>209</v>
      </c>
      <c r="B895" t="s">
        <v>2086</v>
      </c>
      <c r="C895" t="s">
        <v>1919</v>
      </c>
      <c r="E895" t="s">
        <v>49</v>
      </c>
      <c r="F895" s="12">
        <v>44480</v>
      </c>
      <c r="H895" t="s">
        <v>2103</v>
      </c>
      <c r="I895" t="s">
        <v>1999</v>
      </c>
      <c r="J895" s="4" t="s">
        <v>154</v>
      </c>
      <c r="K895" t="s">
        <v>45</v>
      </c>
      <c r="Q895" s="12">
        <v>44483</v>
      </c>
      <c r="R895" s="64" t="s">
        <v>47</v>
      </c>
      <c r="S895" s="64">
        <v>36.949681310000003</v>
      </c>
      <c r="T895" s="64">
        <v>27.182399419999999</v>
      </c>
      <c r="U895" s="64">
        <v>27.193441140000001</v>
      </c>
      <c r="AA895" t="s">
        <v>237</v>
      </c>
    </row>
    <row r="896" spans="1:28">
      <c r="A896" t="s">
        <v>209</v>
      </c>
      <c r="B896" t="s">
        <v>2086</v>
      </c>
      <c r="C896" t="s">
        <v>1919</v>
      </c>
      <c r="E896" t="s">
        <v>49</v>
      </c>
      <c r="F896" s="12">
        <v>44480</v>
      </c>
      <c r="H896" t="s">
        <v>2104</v>
      </c>
      <c r="I896" t="s">
        <v>518</v>
      </c>
      <c r="J896" s="4" t="s">
        <v>154</v>
      </c>
      <c r="K896" t="s">
        <v>45</v>
      </c>
      <c r="Q896" s="12">
        <v>44483</v>
      </c>
      <c r="R896" s="64">
        <v>33.854107900000002</v>
      </c>
      <c r="S896" s="64">
        <v>34.19779716</v>
      </c>
      <c r="T896" s="64">
        <v>28.346832549999998</v>
      </c>
      <c r="U896" s="64">
        <v>28.116052790000001</v>
      </c>
      <c r="AA896" t="s">
        <v>237</v>
      </c>
    </row>
    <row r="897" spans="1:28">
      <c r="A897" t="s">
        <v>209</v>
      </c>
      <c r="B897" t="s">
        <v>2086</v>
      </c>
      <c r="C897" t="s">
        <v>1919</v>
      </c>
      <c r="E897" t="s">
        <v>49</v>
      </c>
      <c r="F897" s="12">
        <v>44480</v>
      </c>
      <c r="H897" t="s">
        <v>2105</v>
      </c>
      <c r="I897" t="s">
        <v>1999</v>
      </c>
      <c r="J897" s="4" t="s">
        <v>154</v>
      </c>
      <c r="K897" t="s">
        <v>45</v>
      </c>
      <c r="Q897" s="12">
        <v>44483</v>
      </c>
      <c r="R897" s="64">
        <v>38.072017430000002</v>
      </c>
      <c r="S897" s="64">
        <v>36.900436800000001</v>
      </c>
      <c r="T897" s="64">
        <v>27.33741818</v>
      </c>
      <c r="U897" s="64">
        <v>27.211609989999999</v>
      </c>
      <c r="AA897" t="s">
        <v>237</v>
      </c>
    </row>
    <row r="898" spans="1:28">
      <c r="A898" t="s">
        <v>1052</v>
      </c>
      <c r="B898" t="s">
        <v>1912</v>
      </c>
      <c r="C898" t="s">
        <v>1913</v>
      </c>
      <c r="E898" t="s">
        <v>42</v>
      </c>
      <c r="F898" s="12">
        <v>44487</v>
      </c>
      <c r="H898" t="s">
        <v>312</v>
      </c>
      <c r="I898" s="37" t="s">
        <v>518</v>
      </c>
      <c r="J898" s="4" t="s">
        <v>154</v>
      </c>
      <c r="K898" t="s">
        <v>45</v>
      </c>
      <c r="L898" s="4">
        <v>10</v>
      </c>
      <c r="M898" s="12"/>
      <c r="N898" s="37" t="s">
        <v>224</v>
      </c>
      <c r="O898">
        <v>60</v>
      </c>
      <c r="Q898" s="12">
        <v>44488</v>
      </c>
      <c r="R898" s="64">
        <v>36.133753120000002</v>
      </c>
      <c r="S898" s="64">
        <v>36.097332899999998</v>
      </c>
      <c r="T898" s="64">
        <v>26.177612140000001</v>
      </c>
      <c r="U898" s="64">
        <v>26.484809739999999</v>
      </c>
      <c r="V898" s="64"/>
      <c r="AA898" t="s">
        <v>244</v>
      </c>
      <c r="AB898" t="s">
        <v>1117</v>
      </c>
    </row>
    <row r="899" spans="1:28">
      <c r="A899" t="s">
        <v>1052</v>
      </c>
      <c r="B899" t="s">
        <v>1912</v>
      </c>
      <c r="C899" t="s">
        <v>1913</v>
      </c>
      <c r="E899" t="s">
        <v>42</v>
      </c>
      <c r="F899" s="12">
        <v>44487</v>
      </c>
      <c r="H899" t="s">
        <v>2083</v>
      </c>
      <c r="I899" s="37" t="s">
        <v>1999</v>
      </c>
      <c r="J899" s="4" t="s">
        <v>154</v>
      </c>
      <c r="K899" t="s">
        <v>45</v>
      </c>
      <c r="L899" s="4">
        <v>10</v>
      </c>
      <c r="M899" s="12"/>
      <c r="N899" s="37" t="s">
        <v>224</v>
      </c>
      <c r="O899">
        <v>60</v>
      </c>
      <c r="Q899" s="12">
        <v>44488</v>
      </c>
      <c r="R899" s="64" t="s">
        <v>47</v>
      </c>
      <c r="S899" s="64">
        <v>38.633023989999998</v>
      </c>
      <c r="T899" s="64">
        <v>26.924154699999999</v>
      </c>
      <c r="U899" s="64">
        <v>26.705889920000001</v>
      </c>
      <c r="V899" s="64"/>
      <c r="AA899" t="s">
        <v>244</v>
      </c>
      <c r="AB899" t="s">
        <v>2142</v>
      </c>
    </row>
    <row r="900" spans="1:28">
      <c r="A900" t="s">
        <v>58</v>
      </c>
      <c r="B900" t="s">
        <v>59</v>
      </c>
      <c r="C900" t="s">
        <v>1919</v>
      </c>
      <c r="E900" t="s">
        <v>42</v>
      </c>
      <c r="F900" s="12">
        <v>44487</v>
      </c>
      <c r="H900" t="s">
        <v>312</v>
      </c>
      <c r="I900" s="37" t="s">
        <v>518</v>
      </c>
      <c r="J900" s="4" t="s">
        <v>154</v>
      </c>
      <c r="K900" t="s">
        <v>45</v>
      </c>
      <c r="L900" s="4">
        <v>10</v>
      </c>
      <c r="M900" s="12"/>
      <c r="N900" s="37" t="s">
        <v>224</v>
      </c>
      <c r="O900">
        <v>60</v>
      </c>
      <c r="Q900" s="12">
        <v>44488</v>
      </c>
      <c r="R900" s="64" t="s">
        <v>47</v>
      </c>
      <c r="S900" s="64" t="s">
        <v>47</v>
      </c>
      <c r="T900" s="64">
        <v>27.935143759999999</v>
      </c>
      <c r="U900" s="64">
        <v>27.853290909999998</v>
      </c>
      <c r="AA900" t="s">
        <v>244</v>
      </c>
      <c r="AB900" t="s">
        <v>245</v>
      </c>
    </row>
    <row r="901" spans="1:28">
      <c r="A901" t="s">
        <v>58</v>
      </c>
      <c r="B901" t="s">
        <v>59</v>
      </c>
      <c r="C901" t="s">
        <v>1919</v>
      </c>
      <c r="E901" t="s">
        <v>42</v>
      </c>
      <c r="F901" s="12">
        <v>44487</v>
      </c>
      <c r="H901" t="s">
        <v>2083</v>
      </c>
      <c r="I901" s="37" t="s">
        <v>1999</v>
      </c>
      <c r="J901" s="4" t="s">
        <v>154</v>
      </c>
      <c r="K901" t="s">
        <v>45</v>
      </c>
      <c r="L901" s="4">
        <v>10</v>
      </c>
      <c r="M901" s="12"/>
      <c r="N901" s="37" t="s">
        <v>224</v>
      </c>
      <c r="O901">
        <v>60</v>
      </c>
      <c r="Q901" s="12">
        <v>44488</v>
      </c>
      <c r="R901" s="64" t="s">
        <v>47</v>
      </c>
      <c r="S901" s="64" t="s">
        <v>47</v>
      </c>
      <c r="T901" s="64">
        <v>26.44107824</v>
      </c>
      <c r="U901" s="64">
        <v>26.36378607</v>
      </c>
      <c r="AA901" t="s">
        <v>244</v>
      </c>
      <c r="AB901" t="s">
        <v>2143</v>
      </c>
    </row>
    <row r="902" spans="1:28">
      <c r="A902" t="s">
        <v>1064</v>
      </c>
      <c r="B902" t="s">
        <v>1912</v>
      </c>
      <c r="C902" t="s">
        <v>1913</v>
      </c>
      <c r="E902" t="s">
        <v>42</v>
      </c>
      <c r="F902" s="12">
        <v>44487</v>
      </c>
      <c r="H902" t="s">
        <v>312</v>
      </c>
      <c r="I902" s="37" t="s">
        <v>518</v>
      </c>
      <c r="J902" s="4" t="s">
        <v>154</v>
      </c>
      <c r="K902" t="s">
        <v>45</v>
      </c>
      <c r="L902" s="4">
        <v>10</v>
      </c>
      <c r="M902" s="12"/>
      <c r="N902" s="37" t="s">
        <v>224</v>
      </c>
      <c r="O902">
        <v>60</v>
      </c>
      <c r="Q902" s="12">
        <v>44488</v>
      </c>
      <c r="R902" s="64" t="s">
        <v>47</v>
      </c>
      <c r="S902" s="64" t="s">
        <v>47</v>
      </c>
      <c r="T902" s="64">
        <v>25.837852399999999</v>
      </c>
      <c r="U902" s="64">
        <v>26.070194099999998</v>
      </c>
      <c r="AA902" t="s">
        <v>244</v>
      </c>
      <c r="AB902" t="s">
        <v>1121</v>
      </c>
    </row>
    <row r="903" spans="1:28">
      <c r="A903" t="s">
        <v>1064</v>
      </c>
      <c r="B903" t="s">
        <v>1912</v>
      </c>
      <c r="C903" t="s">
        <v>1913</v>
      </c>
      <c r="E903" t="s">
        <v>42</v>
      </c>
      <c r="F903" s="12">
        <v>44487</v>
      </c>
      <c r="H903" t="s">
        <v>2083</v>
      </c>
      <c r="I903" s="37" t="s">
        <v>1999</v>
      </c>
      <c r="J903" s="4" t="s">
        <v>154</v>
      </c>
      <c r="K903" t="s">
        <v>45</v>
      </c>
      <c r="L903" s="4">
        <v>10</v>
      </c>
      <c r="M903" s="12"/>
      <c r="N903" s="37" t="s">
        <v>224</v>
      </c>
      <c r="O903">
        <v>60</v>
      </c>
      <c r="Q903" s="12">
        <v>44488</v>
      </c>
      <c r="R903" s="64" t="s">
        <v>47</v>
      </c>
      <c r="S903" s="64" t="s">
        <v>47</v>
      </c>
      <c r="T903" s="64">
        <v>26.30462314</v>
      </c>
      <c r="U903" s="64">
        <v>26.17763807</v>
      </c>
      <c r="AA903" t="s">
        <v>244</v>
      </c>
      <c r="AB903" t="s">
        <v>2144</v>
      </c>
    </row>
    <row r="904" spans="1:28">
      <c r="A904" t="s">
        <v>1056</v>
      </c>
      <c r="B904" t="s">
        <v>1912</v>
      </c>
      <c r="C904" t="s">
        <v>1913</v>
      </c>
      <c r="E904" t="s">
        <v>42</v>
      </c>
      <c r="F904" s="12">
        <v>44487</v>
      </c>
      <c r="H904" t="s">
        <v>2083</v>
      </c>
      <c r="I904" t="s">
        <v>1999</v>
      </c>
      <c r="J904" s="4" t="s">
        <v>154</v>
      </c>
      <c r="K904" t="s">
        <v>45</v>
      </c>
      <c r="L904" s="4">
        <v>10</v>
      </c>
      <c r="M904" s="12"/>
      <c r="N904" s="37" t="s">
        <v>224</v>
      </c>
      <c r="O904">
        <v>60</v>
      </c>
      <c r="Q904" s="12">
        <v>44489</v>
      </c>
      <c r="R904" s="38">
        <v>35.810269779999999</v>
      </c>
      <c r="S904" s="38">
        <v>36.122623359999999</v>
      </c>
      <c r="T904" s="38">
        <v>25.658339229999999</v>
      </c>
      <c r="U904" s="38">
        <v>25.780308699999999</v>
      </c>
      <c r="W904" s="38"/>
      <c r="AA904" t="s">
        <v>1115</v>
      </c>
      <c r="AB904" t="s">
        <v>2145</v>
      </c>
    </row>
    <row r="905" spans="1:28">
      <c r="A905" t="s">
        <v>1056</v>
      </c>
      <c r="B905" t="s">
        <v>1912</v>
      </c>
      <c r="C905" t="s">
        <v>1913</v>
      </c>
      <c r="E905" t="s">
        <v>42</v>
      </c>
      <c r="F905" s="12">
        <v>44487</v>
      </c>
      <c r="H905" t="s">
        <v>2102</v>
      </c>
      <c r="I905" t="s">
        <v>518</v>
      </c>
      <c r="J905" s="4" t="s">
        <v>154</v>
      </c>
      <c r="K905" t="s">
        <v>45</v>
      </c>
      <c r="L905" s="4"/>
      <c r="M905" s="12"/>
      <c r="N905" s="37"/>
      <c r="Q905" s="12">
        <v>44489</v>
      </c>
      <c r="R905" s="38">
        <v>37.664240900000003</v>
      </c>
      <c r="S905" s="38">
        <v>36.921404369999998</v>
      </c>
      <c r="T905" s="38">
        <v>28.111365249999999</v>
      </c>
      <c r="U905" s="38">
        <v>28.08613334</v>
      </c>
      <c r="W905" s="38"/>
      <c r="AA905" t="s">
        <v>1115</v>
      </c>
    </row>
    <row r="906" spans="1:28">
      <c r="A906" t="s">
        <v>1056</v>
      </c>
      <c r="B906" t="s">
        <v>1912</v>
      </c>
      <c r="C906" t="s">
        <v>1913</v>
      </c>
      <c r="E906" t="s">
        <v>42</v>
      </c>
      <c r="F906" s="12">
        <v>44487</v>
      </c>
      <c r="H906" t="s">
        <v>2103</v>
      </c>
      <c r="I906" t="s">
        <v>1999</v>
      </c>
      <c r="J906" s="4" t="s">
        <v>154</v>
      </c>
      <c r="K906" t="s">
        <v>45</v>
      </c>
      <c r="L906" s="4"/>
      <c r="M906" s="12"/>
      <c r="N906" s="37"/>
      <c r="Q906" s="12">
        <v>44489</v>
      </c>
      <c r="R906" s="38">
        <v>38.690136969999998</v>
      </c>
      <c r="S906" s="38">
        <v>36.130634909999998</v>
      </c>
      <c r="T906" s="38">
        <v>26.498145300000001</v>
      </c>
      <c r="U906" s="38">
        <v>26.361192750000001</v>
      </c>
      <c r="W906" s="38"/>
      <c r="AA906" t="s">
        <v>1115</v>
      </c>
    </row>
    <row r="907" spans="1:28">
      <c r="A907" t="s">
        <v>1056</v>
      </c>
      <c r="B907" t="s">
        <v>1912</v>
      </c>
      <c r="C907" t="s">
        <v>1913</v>
      </c>
      <c r="E907" t="s">
        <v>42</v>
      </c>
      <c r="F907" s="12">
        <v>44487</v>
      </c>
      <c r="H907" t="s">
        <v>2104</v>
      </c>
      <c r="I907" t="s">
        <v>518</v>
      </c>
      <c r="J907" s="4" t="s">
        <v>154</v>
      </c>
      <c r="K907" t="s">
        <v>45</v>
      </c>
      <c r="L907" s="4"/>
      <c r="M907" s="12"/>
      <c r="N907" s="37"/>
      <c r="Q907" s="12">
        <v>44489</v>
      </c>
      <c r="R907" s="38">
        <v>33.613579639999998</v>
      </c>
      <c r="S907" s="38">
        <v>34.409795289999998</v>
      </c>
      <c r="T907" s="38">
        <v>27.31769147</v>
      </c>
      <c r="U907" s="38">
        <v>27.350147329999999</v>
      </c>
      <c r="W907" s="38"/>
      <c r="AA907" t="s">
        <v>1115</v>
      </c>
    </row>
    <row r="908" spans="1:28">
      <c r="A908" t="s">
        <v>1056</v>
      </c>
      <c r="B908" t="s">
        <v>1912</v>
      </c>
      <c r="C908" t="s">
        <v>1913</v>
      </c>
      <c r="E908" t="s">
        <v>42</v>
      </c>
      <c r="F908" s="12">
        <v>44487</v>
      </c>
      <c r="H908" t="s">
        <v>2105</v>
      </c>
      <c r="I908" t="s">
        <v>1999</v>
      </c>
      <c r="J908" s="4" t="s">
        <v>154</v>
      </c>
      <c r="K908" t="s">
        <v>45</v>
      </c>
      <c r="L908" s="4"/>
      <c r="M908" s="12"/>
      <c r="N908" s="37"/>
      <c r="Q908" s="12">
        <v>44489</v>
      </c>
      <c r="R908" s="38">
        <v>38.114909879999999</v>
      </c>
      <c r="S908" s="38">
        <v>37.678725579999998</v>
      </c>
      <c r="T908" s="38">
        <v>27.312469579999998</v>
      </c>
      <c r="U908" s="38">
        <v>27.071138560000001</v>
      </c>
      <c r="AA908" t="s">
        <v>1115</v>
      </c>
    </row>
    <row r="909" spans="1:28">
      <c r="A909" t="s">
        <v>1058</v>
      </c>
      <c r="B909" t="s">
        <v>1912</v>
      </c>
      <c r="C909" t="s">
        <v>1913</v>
      </c>
      <c r="E909" t="s">
        <v>42</v>
      </c>
      <c r="F909" s="12">
        <v>44487</v>
      </c>
      <c r="H909" t="s">
        <v>2083</v>
      </c>
      <c r="I909" t="s">
        <v>1999</v>
      </c>
      <c r="J909" s="4" t="s">
        <v>154</v>
      </c>
      <c r="K909" t="s">
        <v>45</v>
      </c>
      <c r="L909" s="4">
        <v>10</v>
      </c>
      <c r="M909" s="12"/>
      <c r="N909" s="37" t="s">
        <v>224</v>
      </c>
      <c r="O909">
        <v>60</v>
      </c>
      <c r="Q909" s="12">
        <v>44489</v>
      </c>
      <c r="R909" s="38" t="s">
        <v>47</v>
      </c>
      <c r="S909" s="38">
        <v>37.989333940000002</v>
      </c>
      <c r="T909" s="38">
        <v>25.465346109999999</v>
      </c>
      <c r="U909" s="38">
        <v>25.580419559999999</v>
      </c>
      <c r="AA909" t="s">
        <v>1115</v>
      </c>
      <c r="AB909" t="s">
        <v>2146</v>
      </c>
    </row>
    <row r="910" spans="1:28">
      <c r="A910" t="s">
        <v>1058</v>
      </c>
      <c r="B910" t="s">
        <v>1912</v>
      </c>
      <c r="C910" t="s">
        <v>1913</v>
      </c>
      <c r="E910" t="s">
        <v>42</v>
      </c>
      <c r="F910" s="12">
        <v>44487</v>
      </c>
      <c r="H910" t="s">
        <v>2102</v>
      </c>
      <c r="I910" t="s">
        <v>518</v>
      </c>
      <c r="J910" s="4" t="s">
        <v>154</v>
      </c>
      <c r="K910" t="s">
        <v>45</v>
      </c>
      <c r="L910" s="4"/>
      <c r="M910" s="12"/>
      <c r="N910" s="37"/>
      <c r="Q910" s="12">
        <v>44489</v>
      </c>
      <c r="R910" s="38">
        <v>34.632890879999998</v>
      </c>
      <c r="S910" s="38">
        <v>34.422437639999998</v>
      </c>
      <c r="T910" s="38">
        <v>26.699456319999999</v>
      </c>
      <c r="U910" s="38">
        <v>26.78602729</v>
      </c>
      <c r="AA910" t="s">
        <v>1119</v>
      </c>
    </row>
    <row r="911" spans="1:28">
      <c r="A911" t="s">
        <v>1058</v>
      </c>
      <c r="B911" t="s">
        <v>1912</v>
      </c>
      <c r="C911" t="s">
        <v>1913</v>
      </c>
      <c r="E911" t="s">
        <v>42</v>
      </c>
      <c r="F911" s="12">
        <v>44487</v>
      </c>
      <c r="H911" t="s">
        <v>2103</v>
      </c>
      <c r="I911" t="s">
        <v>1999</v>
      </c>
      <c r="J911" s="4" t="s">
        <v>154</v>
      </c>
      <c r="K911" t="s">
        <v>45</v>
      </c>
      <c r="L911" s="4"/>
      <c r="M911" s="12"/>
      <c r="N911" s="37"/>
      <c r="Q911" s="12">
        <v>44489</v>
      </c>
      <c r="R911" s="38" t="s">
        <v>47</v>
      </c>
      <c r="S911" s="38">
        <v>42.984073729999999</v>
      </c>
      <c r="T911" s="38">
        <v>26.128047930000001</v>
      </c>
      <c r="U911" s="38">
        <v>26.000165849999998</v>
      </c>
      <c r="AA911" t="s">
        <v>1119</v>
      </c>
    </row>
    <row r="912" spans="1:28">
      <c r="A912" t="s">
        <v>1058</v>
      </c>
      <c r="B912" t="s">
        <v>1912</v>
      </c>
      <c r="C912" t="s">
        <v>1913</v>
      </c>
      <c r="E912" t="s">
        <v>42</v>
      </c>
      <c r="F912" s="12">
        <v>44487</v>
      </c>
      <c r="H912" t="s">
        <v>2104</v>
      </c>
      <c r="I912" t="s">
        <v>518</v>
      </c>
      <c r="J912" s="4" t="s">
        <v>154</v>
      </c>
      <c r="K912" t="s">
        <v>45</v>
      </c>
      <c r="L912" s="4"/>
      <c r="M912" s="12"/>
      <c r="N912" s="37"/>
      <c r="Q912" s="12">
        <v>44489</v>
      </c>
      <c r="R912" s="38">
        <v>32.218850719999999</v>
      </c>
      <c r="S912" s="38">
        <v>32.565292030000002</v>
      </c>
      <c r="T912" s="38">
        <v>26.573210289999999</v>
      </c>
      <c r="U912" s="38">
        <v>26.32149321</v>
      </c>
      <c r="AA912" t="s">
        <v>1119</v>
      </c>
    </row>
    <row r="913" spans="1:28">
      <c r="A913" t="s">
        <v>1058</v>
      </c>
      <c r="B913" t="s">
        <v>1912</v>
      </c>
      <c r="C913" t="s">
        <v>1913</v>
      </c>
      <c r="E913" t="s">
        <v>42</v>
      </c>
      <c r="F913" s="12">
        <v>44487</v>
      </c>
      <c r="H913" t="s">
        <v>2105</v>
      </c>
      <c r="I913" t="s">
        <v>1999</v>
      </c>
      <c r="J913" s="4" t="s">
        <v>154</v>
      </c>
      <c r="K913" t="s">
        <v>45</v>
      </c>
      <c r="L913" s="4"/>
      <c r="M913" s="12"/>
      <c r="N913" s="37"/>
      <c r="Q913" s="12">
        <v>44489</v>
      </c>
      <c r="R913" s="38">
        <v>35.566801980000001</v>
      </c>
      <c r="S913" s="38">
        <v>36.428529490000003</v>
      </c>
      <c r="T913" s="38">
        <v>26.87758178</v>
      </c>
      <c r="U913" s="38">
        <v>27.129531849999999</v>
      </c>
      <c r="AA913" t="s">
        <v>1119</v>
      </c>
    </row>
    <row r="914" spans="1:28">
      <c r="A914" t="s">
        <v>1047</v>
      </c>
      <c r="B914" t="s">
        <v>1912</v>
      </c>
      <c r="C914" t="s">
        <v>1913</v>
      </c>
      <c r="E914" t="s">
        <v>42</v>
      </c>
      <c r="F914" s="12">
        <v>44487</v>
      </c>
      <c r="H914" t="s">
        <v>2083</v>
      </c>
      <c r="I914" t="s">
        <v>1999</v>
      </c>
      <c r="J914" s="4" t="s">
        <v>154</v>
      </c>
      <c r="K914" t="s">
        <v>45</v>
      </c>
      <c r="L914" s="4">
        <v>10</v>
      </c>
      <c r="M914" s="12"/>
      <c r="N914" s="37" t="s">
        <v>224</v>
      </c>
      <c r="O914">
        <v>60</v>
      </c>
      <c r="Q914" s="12">
        <v>44489</v>
      </c>
      <c r="R914" s="38">
        <v>36.692116519999999</v>
      </c>
      <c r="S914" s="38">
        <v>37.175120479999997</v>
      </c>
      <c r="T914" s="38">
        <v>25.275136750000001</v>
      </c>
      <c r="U914" s="38">
        <v>25.006913300000001</v>
      </c>
      <c r="W914" s="38"/>
      <c r="AA914" t="s">
        <v>1115</v>
      </c>
      <c r="AB914" t="s">
        <v>2147</v>
      </c>
    </row>
    <row r="915" spans="1:28">
      <c r="A915" t="s">
        <v>1047</v>
      </c>
      <c r="B915" t="s">
        <v>1912</v>
      </c>
      <c r="C915" t="s">
        <v>1913</v>
      </c>
      <c r="E915" t="s">
        <v>42</v>
      </c>
      <c r="F915" s="12">
        <v>44487</v>
      </c>
      <c r="H915" t="s">
        <v>2102</v>
      </c>
      <c r="I915" t="s">
        <v>518</v>
      </c>
      <c r="J915" s="4" t="s">
        <v>154</v>
      </c>
      <c r="K915" t="s">
        <v>45</v>
      </c>
      <c r="L915" s="4"/>
      <c r="M915" s="12"/>
      <c r="N915" s="37"/>
      <c r="Q915" s="12">
        <v>44489</v>
      </c>
      <c r="R915" s="38" t="s">
        <v>47</v>
      </c>
      <c r="S915" s="38" t="s">
        <v>47</v>
      </c>
      <c r="T915" s="38">
        <v>36.05862407</v>
      </c>
      <c r="U915" s="38">
        <v>35.073901130000003</v>
      </c>
      <c r="W915" s="38"/>
      <c r="AA915" t="s">
        <v>1115</v>
      </c>
    </row>
    <row r="916" spans="1:28">
      <c r="A916" t="s">
        <v>1047</v>
      </c>
      <c r="B916" t="s">
        <v>1912</v>
      </c>
      <c r="C916" t="s">
        <v>1913</v>
      </c>
      <c r="E916" t="s">
        <v>42</v>
      </c>
      <c r="F916" s="12">
        <v>44487</v>
      </c>
      <c r="H916" t="s">
        <v>2103</v>
      </c>
      <c r="I916" t="s">
        <v>1999</v>
      </c>
      <c r="J916" s="4" t="s">
        <v>154</v>
      </c>
      <c r="K916" t="s">
        <v>45</v>
      </c>
      <c r="L916" s="4"/>
      <c r="M916" s="12"/>
      <c r="N916" s="37"/>
      <c r="Q916" s="12">
        <v>44489</v>
      </c>
      <c r="R916" s="38">
        <v>41.182489680000003</v>
      </c>
      <c r="S916" s="38" t="s">
        <v>47</v>
      </c>
      <c r="T916" s="38">
        <v>26.101558919999999</v>
      </c>
      <c r="U916" s="38">
        <v>26.255719859999999</v>
      </c>
      <c r="W916" s="38"/>
      <c r="AA916" t="s">
        <v>1115</v>
      </c>
    </row>
    <row r="917" spans="1:28">
      <c r="A917" t="s">
        <v>1047</v>
      </c>
      <c r="B917" t="s">
        <v>1912</v>
      </c>
      <c r="C917" t="s">
        <v>1913</v>
      </c>
      <c r="E917" t="s">
        <v>42</v>
      </c>
      <c r="F917" s="12">
        <v>44487</v>
      </c>
      <c r="H917" t="s">
        <v>2104</v>
      </c>
      <c r="I917" t="s">
        <v>518</v>
      </c>
      <c r="J917" s="4" t="s">
        <v>154</v>
      </c>
      <c r="K917" t="s">
        <v>45</v>
      </c>
      <c r="L917" s="4"/>
      <c r="M917" s="12"/>
      <c r="N917" s="37"/>
      <c r="Q917" s="12">
        <v>44489</v>
      </c>
      <c r="R917" s="38">
        <v>37.649820439999999</v>
      </c>
      <c r="S917" s="38">
        <v>36.618646490000003</v>
      </c>
      <c r="T917" s="38">
        <v>31.688207550000001</v>
      </c>
      <c r="U917" s="38">
        <v>31.70387474</v>
      </c>
      <c r="W917" s="38"/>
      <c r="AA917" t="s">
        <v>1115</v>
      </c>
    </row>
    <row r="918" spans="1:28">
      <c r="A918" t="s">
        <v>1047</v>
      </c>
      <c r="B918" t="s">
        <v>1912</v>
      </c>
      <c r="C918" t="s">
        <v>1913</v>
      </c>
      <c r="E918" t="s">
        <v>42</v>
      </c>
      <c r="F918" s="12">
        <v>44487</v>
      </c>
      <c r="H918" t="s">
        <v>2105</v>
      </c>
      <c r="I918" t="s">
        <v>1999</v>
      </c>
      <c r="J918" s="4" t="s">
        <v>154</v>
      </c>
      <c r="K918" t="s">
        <v>45</v>
      </c>
      <c r="L918" s="4"/>
      <c r="M918" s="12"/>
      <c r="N918" s="37"/>
      <c r="Q918" s="12">
        <v>44489</v>
      </c>
      <c r="R918" s="38" t="s">
        <v>47</v>
      </c>
      <c r="S918" s="38">
        <v>36.342767000000002</v>
      </c>
      <c r="T918" s="38">
        <v>26.85744583</v>
      </c>
      <c r="U918" s="38">
        <v>26.719119719999998</v>
      </c>
      <c r="W918" s="38"/>
      <c r="AA918" t="s">
        <v>1115</v>
      </c>
    </row>
    <row r="919" spans="1:28">
      <c r="A919" t="s">
        <v>1050</v>
      </c>
      <c r="B919" t="s">
        <v>1912</v>
      </c>
      <c r="C919" t="s">
        <v>1913</v>
      </c>
      <c r="E919" t="s">
        <v>42</v>
      </c>
      <c r="F919" s="12">
        <v>44487</v>
      </c>
      <c r="H919" t="s">
        <v>2083</v>
      </c>
      <c r="I919" t="s">
        <v>1999</v>
      </c>
      <c r="J919" s="4" t="s">
        <v>154</v>
      </c>
      <c r="K919" t="s">
        <v>45</v>
      </c>
      <c r="L919" s="4">
        <v>10</v>
      </c>
      <c r="M919" s="12"/>
      <c r="N919" s="37" t="s">
        <v>224</v>
      </c>
      <c r="O919">
        <v>60</v>
      </c>
      <c r="Q919" s="12">
        <v>44489</v>
      </c>
      <c r="R919" s="38">
        <v>37.142052980000003</v>
      </c>
      <c r="S919" s="38">
        <v>38.404091970000003</v>
      </c>
      <c r="T919" s="38">
        <v>26.508588670000002</v>
      </c>
      <c r="U919" s="38">
        <v>26.631596200000001</v>
      </c>
      <c r="W919" s="38"/>
      <c r="AA919" t="s">
        <v>1115</v>
      </c>
      <c r="AB919" t="s">
        <v>2148</v>
      </c>
    </row>
    <row r="920" spans="1:28">
      <c r="A920" t="s">
        <v>1050</v>
      </c>
      <c r="B920" t="s">
        <v>1912</v>
      </c>
      <c r="C920" t="s">
        <v>1913</v>
      </c>
      <c r="E920" t="s">
        <v>42</v>
      </c>
      <c r="F920" s="12">
        <v>44487</v>
      </c>
      <c r="H920" t="s">
        <v>2102</v>
      </c>
      <c r="I920" t="s">
        <v>518</v>
      </c>
      <c r="J920" s="4" t="s">
        <v>154</v>
      </c>
      <c r="K920" t="s">
        <v>45</v>
      </c>
      <c r="Q920" s="12">
        <v>44489</v>
      </c>
      <c r="R920" s="38">
        <v>39.08432406</v>
      </c>
      <c r="S920" s="38">
        <v>39.106577199999997</v>
      </c>
      <c r="T920" s="38">
        <v>28.061438469999999</v>
      </c>
      <c r="U920" s="38">
        <v>28.008710929999999</v>
      </c>
      <c r="W920" s="38"/>
      <c r="AA920" t="s">
        <v>1119</v>
      </c>
    </row>
    <row r="921" spans="1:28">
      <c r="A921" t="s">
        <v>1050</v>
      </c>
      <c r="B921" t="s">
        <v>1912</v>
      </c>
      <c r="C921" t="s">
        <v>1913</v>
      </c>
      <c r="E921" t="s">
        <v>42</v>
      </c>
      <c r="F921" s="12">
        <v>44487</v>
      </c>
      <c r="H921" t="s">
        <v>2103</v>
      </c>
      <c r="I921" t="s">
        <v>1999</v>
      </c>
      <c r="J921" s="4" t="s">
        <v>154</v>
      </c>
      <c r="K921" t="s">
        <v>45</v>
      </c>
      <c r="Q921" s="12">
        <v>44489</v>
      </c>
      <c r="R921" s="38">
        <v>37.943403670000002</v>
      </c>
      <c r="S921" s="38">
        <v>38.218705249999999</v>
      </c>
      <c r="T921" s="38">
        <v>26.389596969999999</v>
      </c>
      <c r="U921" s="38">
        <v>26.145454610000002</v>
      </c>
      <c r="AA921" t="s">
        <v>1119</v>
      </c>
    </row>
    <row r="922" spans="1:28">
      <c r="A922" t="s">
        <v>1050</v>
      </c>
      <c r="B922" t="s">
        <v>1912</v>
      </c>
      <c r="C922" t="s">
        <v>1913</v>
      </c>
      <c r="E922" t="s">
        <v>42</v>
      </c>
      <c r="F922" s="12">
        <v>44487</v>
      </c>
      <c r="H922" t="s">
        <v>2104</v>
      </c>
      <c r="I922" t="s">
        <v>518</v>
      </c>
      <c r="J922" s="4" t="s">
        <v>154</v>
      </c>
      <c r="K922" t="s">
        <v>45</v>
      </c>
      <c r="Q922" s="12">
        <v>44489</v>
      </c>
      <c r="R922" s="38">
        <v>35.020700740000002</v>
      </c>
      <c r="S922" s="38">
        <v>35.819441550000001</v>
      </c>
      <c r="T922" s="38">
        <v>27.323320209999999</v>
      </c>
      <c r="U922" s="38">
        <v>27.24319418</v>
      </c>
      <c r="AA922" t="s">
        <v>1119</v>
      </c>
    </row>
    <row r="923" spans="1:28">
      <c r="A923" t="s">
        <v>1050</v>
      </c>
      <c r="B923" t="s">
        <v>1912</v>
      </c>
      <c r="C923" t="s">
        <v>1913</v>
      </c>
      <c r="E923" t="s">
        <v>42</v>
      </c>
      <c r="F923" s="12">
        <v>44487</v>
      </c>
      <c r="H923" t="s">
        <v>2105</v>
      </c>
      <c r="I923" t="s">
        <v>1999</v>
      </c>
      <c r="J923" s="4" t="s">
        <v>154</v>
      </c>
      <c r="K923" t="s">
        <v>45</v>
      </c>
      <c r="Q923" s="12">
        <v>44489</v>
      </c>
      <c r="R923" s="38">
        <v>38.030878110000003</v>
      </c>
      <c r="S923" s="38">
        <v>37.096682649999998</v>
      </c>
      <c r="T923" s="38">
        <v>27.413889430000001</v>
      </c>
      <c r="U923" s="38">
        <v>27.363849200000001</v>
      </c>
      <c r="AA923" t="s">
        <v>1119</v>
      </c>
    </row>
    <row r="924" spans="1:28">
      <c r="A924" t="s">
        <v>1050</v>
      </c>
      <c r="B924" t="s">
        <v>1912</v>
      </c>
      <c r="C924" t="s">
        <v>1913</v>
      </c>
      <c r="E924" t="s">
        <v>42</v>
      </c>
      <c r="F924" s="12">
        <v>44487</v>
      </c>
      <c r="H924" t="s">
        <v>2105</v>
      </c>
      <c r="I924" t="s">
        <v>1999</v>
      </c>
      <c r="J924" s="4" t="s">
        <v>154</v>
      </c>
      <c r="K924" t="s">
        <v>45</v>
      </c>
      <c r="Q924" s="12">
        <v>44489</v>
      </c>
      <c r="R924">
        <v>38.965089999999996</v>
      </c>
      <c r="S924" s="38">
        <v>38.089199999999998</v>
      </c>
      <c r="T924" s="38">
        <v>27.530940000000001</v>
      </c>
      <c r="U924" s="38">
        <v>27.08558</v>
      </c>
      <c r="AA924" t="s">
        <v>1115</v>
      </c>
    </row>
    <row r="925" spans="1:28">
      <c r="A925" t="s">
        <v>232</v>
      </c>
      <c r="B925" t="s">
        <v>2086</v>
      </c>
      <c r="C925" t="s">
        <v>1919</v>
      </c>
      <c r="E925" t="s">
        <v>49</v>
      </c>
      <c r="F925" s="12">
        <v>44488</v>
      </c>
      <c r="H925" t="s">
        <v>2083</v>
      </c>
      <c r="I925" t="s">
        <v>1999</v>
      </c>
      <c r="J925" s="4" t="s">
        <v>154</v>
      </c>
      <c r="K925" t="s">
        <v>45</v>
      </c>
      <c r="L925" s="4">
        <v>10</v>
      </c>
      <c r="M925" s="12"/>
      <c r="N925" s="37" t="s">
        <v>224</v>
      </c>
      <c r="O925">
        <v>60</v>
      </c>
      <c r="Q925" s="12">
        <v>44490</v>
      </c>
      <c r="R925" s="38">
        <v>37.411344909999997</v>
      </c>
      <c r="S925" s="38" t="s">
        <v>47</v>
      </c>
      <c r="T925" s="38">
        <v>25.505622110000001</v>
      </c>
      <c r="U925" s="38">
        <v>25.080198920000001</v>
      </c>
      <c r="W925" s="38"/>
      <c r="AA925" t="s">
        <v>242</v>
      </c>
      <c r="AB925" t="s">
        <v>2149</v>
      </c>
    </row>
    <row r="926" spans="1:28">
      <c r="A926" t="s">
        <v>213</v>
      </c>
      <c r="B926" t="s">
        <v>2086</v>
      </c>
      <c r="C926" t="s">
        <v>1919</v>
      </c>
      <c r="E926" t="s">
        <v>49</v>
      </c>
      <c r="F926" s="12">
        <v>44488</v>
      </c>
      <c r="H926" t="s">
        <v>2083</v>
      </c>
      <c r="I926" t="s">
        <v>1999</v>
      </c>
      <c r="J926" s="4" t="s">
        <v>154</v>
      </c>
      <c r="K926" t="s">
        <v>45</v>
      </c>
      <c r="L926" s="4">
        <v>10</v>
      </c>
      <c r="M926" s="12"/>
      <c r="N926" s="37" t="s">
        <v>224</v>
      </c>
      <c r="O926">
        <v>60</v>
      </c>
      <c r="Q926" s="12">
        <v>44490</v>
      </c>
      <c r="R926" s="38" t="s">
        <v>47</v>
      </c>
      <c r="S926" s="38" t="s">
        <v>47</v>
      </c>
      <c r="T926" s="38">
        <v>28.1085916</v>
      </c>
      <c r="U926" s="38">
        <v>28.13323656</v>
      </c>
      <c r="W926" s="38"/>
      <c r="AA926" t="s">
        <v>242</v>
      </c>
      <c r="AB926" t="s">
        <v>2150</v>
      </c>
    </row>
    <row r="927" spans="1:28">
      <c r="A927" t="s">
        <v>582</v>
      </c>
      <c r="B927" t="s">
        <v>2086</v>
      </c>
      <c r="C927" t="s">
        <v>1919</v>
      </c>
      <c r="E927" t="s">
        <v>49</v>
      </c>
      <c r="F927" s="12">
        <v>44488</v>
      </c>
      <c r="H927" t="s">
        <v>2083</v>
      </c>
      <c r="I927" t="s">
        <v>1999</v>
      </c>
      <c r="J927" s="4" t="s">
        <v>154</v>
      </c>
      <c r="K927" t="s">
        <v>45</v>
      </c>
      <c r="L927" s="4">
        <v>10</v>
      </c>
      <c r="M927" s="12"/>
      <c r="N927" s="37" t="s">
        <v>224</v>
      </c>
      <c r="O927">
        <v>60</v>
      </c>
      <c r="Q927" s="12">
        <v>44490</v>
      </c>
      <c r="R927" s="38" t="s">
        <v>47</v>
      </c>
      <c r="S927" s="38">
        <v>37.306834340000002</v>
      </c>
      <c r="T927" s="38">
        <v>25.053443170000001</v>
      </c>
      <c r="U927" s="38">
        <v>25.147869050000001</v>
      </c>
      <c r="W927" s="38"/>
      <c r="AA927" t="s">
        <v>242</v>
      </c>
      <c r="AB927" t="s">
        <v>2151</v>
      </c>
    </row>
    <row r="928" spans="1:28">
      <c r="A928" t="s">
        <v>121</v>
      </c>
      <c r="B928" t="s">
        <v>59</v>
      </c>
      <c r="C928" t="s">
        <v>1919</v>
      </c>
      <c r="E928" t="s">
        <v>49</v>
      </c>
      <c r="F928" s="12">
        <v>44489</v>
      </c>
      <c r="H928" t="s">
        <v>2083</v>
      </c>
      <c r="I928" t="s">
        <v>1999</v>
      </c>
      <c r="J928" s="4" t="s">
        <v>154</v>
      </c>
      <c r="K928" t="s">
        <v>45</v>
      </c>
      <c r="L928" s="4">
        <v>10</v>
      </c>
      <c r="M928" s="12"/>
      <c r="N928" s="37" t="s">
        <v>224</v>
      </c>
      <c r="O928">
        <v>60</v>
      </c>
      <c r="Q928" s="12">
        <v>44490</v>
      </c>
      <c r="R928" s="38">
        <v>37.538748269999999</v>
      </c>
      <c r="S928" s="38">
        <v>37.786165420000003</v>
      </c>
      <c r="T928" s="38">
        <v>25.060801319999999</v>
      </c>
      <c r="U928" s="38">
        <v>24.50175904</v>
      </c>
      <c r="W928" s="38"/>
      <c r="AA928" t="s">
        <v>242</v>
      </c>
      <c r="AB928" t="s">
        <v>2152</v>
      </c>
    </row>
    <row r="929" spans="1:28">
      <c r="A929" t="s">
        <v>152</v>
      </c>
      <c r="B929" t="s">
        <v>59</v>
      </c>
      <c r="C929" t="s">
        <v>1919</v>
      </c>
      <c r="E929" t="s">
        <v>42</v>
      </c>
      <c r="F929" s="12">
        <v>44489</v>
      </c>
      <c r="H929" t="s">
        <v>2083</v>
      </c>
      <c r="I929" t="s">
        <v>1999</v>
      </c>
      <c r="J929" s="4" t="s">
        <v>154</v>
      </c>
      <c r="K929" t="s">
        <v>45</v>
      </c>
      <c r="L929" s="4">
        <v>10</v>
      </c>
      <c r="M929" s="12"/>
      <c r="N929" s="37" t="s">
        <v>224</v>
      </c>
      <c r="O929">
        <v>60</v>
      </c>
      <c r="Q929" s="12">
        <v>44490</v>
      </c>
      <c r="R929" s="38" t="s">
        <v>47</v>
      </c>
      <c r="S929" s="38" t="s">
        <v>47</v>
      </c>
      <c r="T929" s="38">
        <v>25.853944909999999</v>
      </c>
      <c r="U929" s="38">
        <v>25.88684172</v>
      </c>
      <c r="AA929" t="s">
        <v>242</v>
      </c>
      <c r="AB929" t="s">
        <v>2153</v>
      </c>
    </row>
    <row r="930" spans="1:28">
      <c r="A930" t="s">
        <v>58</v>
      </c>
      <c r="B930" t="s">
        <v>59</v>
      </c>
      <c r="C930" t="s">
        <v>1919</v>
      </c>
      <c r="E930" t="s">
        <v>49</v>
      </c>
      <c r="F930" s="12">
        <v>44488</v>
      </c>
      <c r="H930" t="s">
        <v>2083</v>
      </c>
      <c r="I930" t="s">
        <v>1999</v>
      </c>
      <c r="J930" s="4" t="s">
        <v>154</v>
      </c>
      <c r="K930" t="s">
        <v>45</v>
      </c>
      <c r="L930" s="4">
        <v>10</v>
      </c>
      <c r="M930" s="12"/>
      <c r="N930" s="37" t="s">
        <v>224</v>
      </c>
      <c r="O930">
        <v>60</v>
      </c>
      <c r="Q930" s="12">
        <v>44490</v>
      </c>
      <c r="R930" s="38" t="s">
        <v>47</v>
      </c>
      <c r="S930" s="38" t="s">
        <v>47</v>
      </c>
      <c r="T930" s="38">
        <v>25.291918290000002</v>
      </c>
      <c r="U930" s="38">
        <v>25.557360899999999</v>
      </c>
      <c r="AA930" t="s">
        <v>242</v>
      </c>
      <c r="AB930" t="s">
        <v>2154</v>
      </c>
    </row>
    <row r="931" spans="1:28">
      <c r="A931" t="s">
        <v>207</v>
      </c>
      <c r="B931" t="s">
        <v>2086</v>
      </c>
      <c r="C931" t="s">
        <v>1919</v>
      </c>
      <c r="E931" t="s">
        <v>49</v>
      </c>
      <c r="F931" s="12">
        <v>44488</v>
      </c>
      <c r="H931" t="s">
        <v>2083</v>
      </c>
      <c r="I931" t="s">
        <v>1999</v>
      </c>
      <c r="J931" s="4" t="s">
        <v>154</v>
      </c>
      <c r="K931" t="s">
        <v>45</v>
      </c>
      <c r="L931" s="4">
        <v>10</v>
      </c>
      <c r="M931" s="12"/>
      <c r="N931" s="37" t="s">
        <v>224</v>
      </c>
      <c r="O931">
        <v>60</v>
      </c>
      <c r="Q931" s="12">
        <v>44490</v>
      </c>
      <c r="R931" s="38">
        <v>37.304438939999997</v>
      </c>
      <c r="S931" s="38">
        <v>37.51309629</v>
      </c>
      <c r="T931" s="38">
        <v>25.308620099999999</v>
      </c>
      <c r="U931" s="38">
        <v>25.010432219999998</v>
      </c>
      <c r="AA931" t="s">
        <v>242</v>
      </c>
      <c r="AB931" t="s">
        <v>2155</v>
      </c>
    </row>
    <row r="932" spans="1:28">
      <c r="A932" t="s">
        <v>2156</v>
      </c>
      <c r="B932" t="s">
        <v>2086</v>
      </c>
      <c r="C932" t="s">
        <v>1919</v>
      </c>
      <c r="E932" t="s">
        <v>49</v>
      </c>
      <c r="F932" s="12">
        <v>44488</v>
      </c>
      <c r="H932" t="s">
        <v>2083</v>
      </c>
      <c r="I932" t="s">
        <v>1999</v>
      </c>
      <c r="J932" s="4" t="s">
        <v>154</v>
      </c>
      <c r="K932" t="s">
        <v>45</v>
      </c>
      <c r="L932" s="4">
        <v>10</v>
      </c>
      <c r="M932" s="12"/>
      <c r="N932" s="37" t="s">
        <v>224</v>
      </c>
      <c r="O932">
        <v>60</v>
      </c>
      <c r="Q932" s="12">
        <v>44490</v>
      </c>
      <c r="R932" s="38">
        <v>37.450269939999998</v>
      </c>
      <c r="S932" s="38" t="s">
        <v>47</v>
      </c>
      <c r="T932" s="38">
        <v>24.852561649999998</v>
      </c>
      <c r="U932" s="38">
        <v>25.108245749999998</v>
      </c>
      <c r="AA932" t="s">
        <v>242</v>
      </c>
      <c r="AB932" t="s">
        <v>2157</v>
      </c>
    </row>
    <row r="933" spans="1:28">
      <c r="A933" t="s">
        <v>230</v>
      </c>
      <c r="B933" t="s">
        <v>2086</v>
      </c>
      <c r="C933" t="s">
        <v>1919</v>
      </c>
      <c r="E933" t="s">
        <v>49</v>
      </c>
      <c r="F933" s="12">
        <v>44488</v>
      </c>
      <c r="H933" t="s">
        <v>2083</v>
      </c>
      <c r="I933" t="s">
        <v>1999</v>
      </c>
      <c r="J933" s="4" t="s">
        <v>154</v>
      </c>
      <c r="K933" t="s">
        <v>45</v>
      </c>
      <c r="L933" s="4">
        <v>10</v>
      </c>
      <c r="M933" s="12"/>
      <c r="N933" s="37" t="s">
        <v>224</v>
      </c>
      <c r="O933">
        <v>60</v>
      </c>
      <c r="Q933" s="12">
        <v>44490</v>
      </c>
      <c r="R933" s="38" t="s">
        <v>47</v>
      </c>
      <c r="S933" s="38" t="s">
        <v>47</v>
      </c>
      <c r="T933" s="38">
        <v>25.674216149999999</v>
      </c>
      <c r="U933" s="38">
        <v>25.379296839999999</v>
      </c>
      <c r="W933" s="38"/>
      <c r="AA933" t="s">
        <v>242</v>
      </c>
      <c r="AB933" t="s">
        <v>2158</v>
      </c>
    </row>
    <row r="934" spans="1:28">
      <c r="A934" t="s">
        <v>2088</v>
      </c>
      <c r="B934" t="s">
        <v>2086</v>
      </c>
      <c r="C934" t="s">
        <v>1919</v>
      </c>
      <c r="E934" t="s">
        <v>49</v>
      </c>
      <c r="F934" s="12">
        <v>44488</v>
      </c>
      <c r="H934" t="s">
        <v>2083</v>
      </c>
      <c r="I934" t="s">
        <v>1999</v>
      </c>
      <c r="J934" s="4" t="s">
        <v>154</v>
      </c>
      <c r="K934" t="s">
        <v>45</v>
      </c>
      <c r="L934" s="4">
        <v>10</v>
      </c>
      <c r="M934" s="12"/>
      <c r="N934" s="37" t="s">
        <v>224</v>
      </c>
      <c r="O934">
        <v>60</v>
      </c>
      <c r="Q934" s="12">
        <v>44490</v>
      </c>
      <c r="R934" s="38">
        <v>34.547594109999999</v>
      </c>
      <c r="S934" s="38">
        <v>34.066941030000002</v>
      </c>
      <c r="T934" s="38">
        <v>26.022034810000001</v>
      </c>
      <c r="U934" s="38">
        <v>26.14505419</v>
      </c>
      <c r="W934" s="38"/>
      <c r="AA934" t="s">
        <v>247</v>
      </c>
      <c r="AB934" t="s">
        <v>2159</v>
      </c>
    </row>
    <row r="935" spans="1:28">
      <c r="A935" t="s">
        <v>2088</v>
      </c>
      <c r="B935" t="s">
        <v>2086</v>
      </c>
      <c r="C935" t="s">
        <v>1919</v>
      </c>
      <c r="E935" t="s">
        <v>49</v>
      </c>
      <c r="F935" s="12">
        <v>44488</v>
      </c>
      <c r="H935" t="s">
        <v>2102</v>
      </c>
      <c r="I935" t="s">
        <v>518</v>
      </c>
      <c r="J935" s="4" t="s">
        <v>154</v>
      </c>
      <c r="K935" t="s">
        <v>45</v>
      </c>
      <c r="Q935" s="12">
        <v>44490</v>
      </c>
      <c r="R935" s="38">
        <v>34.041346429999997</v>
      </c>
      <c r="S935" s="38">
        <v>33.682923049999999</v>
      </c>
      <c r="T935" s="38">
        <v>26.822932260000002</v>
      </c>
      <c r="U935" s="38">
        <v>27.045369149999999</v>
      </c>
      <c r="W935" s="38"/>
      <c r="AA935" t="s">
        <v>247</v>
      </c>
    </row>
    <row r="936" spans="1:28">
      <c r="A936" t="s">
        <v>2088</v>
      </c>
      <c r="B936" t="s">
        <v>2086</v>
      </c>
      <c r="C936" t="s">
        <v>1919</v>
      </c>
      <c r="E936" t="s">
        <v>49</v>
      </c>
      <c r="F936" s="12">
        <v>44488</v>
      </c>
      <c r="H936" t="s">
        <v>2103</v>
      </c>
      <c r="I936" t="s">
        <v>1999</v>
      </c>
      <c r="J936" s="4" t="s">
        <v>154</v>
      </c>
      <c r="K936" t="s">
        <v>45</v>
      </c>
      <c r="Q936" s="12">
        <v>44490</v>
      </c>
      <c r="R936" s="38">
        <v>35.430434290000001</v>
      </c>
      <c r="S936" s="38">
        <v>35.186841209999997</v>
      </c>
      <c r="T936" s="38">
        <v>26.257560170000001</v>
      </c>
      <c r="U936" s="38">
        <v>26.182767630000001</v>
      </c>
      <c r="W936" s="38"/>
      <c r="AA936" t="s">
        <v>247</v>
      </c>
    </row>
    <row r="937" spans="1:28">
      <c r="A937" t="s">
        <v>2088</v>
      </c>
      <c r="B937" t="s">
        <v>2086</v>
      </c>
      <c r="C937" t="s">
        <v>1919</v>
      </c>
      <c r="E937" t="s">
        <v>49</v>
      </c>
      <c r="F937" s="12">
        <v>44488</v>
      </c>
      <c r="H937" t="s">
        <v>2104</v>
      </c>
      <c r="I937" t="s">
        <v>518</v>
      </c>
      <c r="J937" s="4" t="s">
        <v>154</v>
      </c>
      <c r="K937" t="s">
        <v>45</v>
      </c>
      <c r="Q937" s="12">
        <v>44490</v>
      </c>
      <c r="R937" s="38">
        <v>32.196199929999999</v>
      </c>
      <c r="S937" s="38">
        <v>32.758834270000001</v>
      </c>
      <c r="T937" s="38">
        <v>27.440873</v>
      </c>
      <c r="U937" s="38">
        <v>27.776819329999999</v>
      </c>
      <c r="W937" s="38"/>
      <c r="AA937" t="s">
        <v>247</v>
      </c>
    </row>
    <row r="938" spans="1:28">
      <c r="A938" t="s">
        <v>2088</v>
      </c>
      <c r="B938" t="s">
        <v>2086</v>
      </c>
      <c r="C938" t="s">
        <v>1919</v>
      </c>
      <c r="E938" t="s">
        <v>49</v>
      </c>
      <c r="F938" s="12">
        <v>44488</v>
      </c>
      <c r="H938" t="s">
        <v>2105</v>
      </c>
      <c r="I938" t="s">
        <v>1999</v>
      </c>
      <c r="J938" s="4" t="s">
        <v>154</v>
      </c>
      <c r="K938" t="s">
        <v>45</v>
      </c>
      <c r="Q938" s="12">
        <v>44490</v>
      </c>
      <c r="R938" s="38">
        <v>35.204435279999998</v>
      </c>
      <c r="S938" s="38">
        <v>33.905539750000003</v>
      </c>
      <c r="T938" s="38">
        <v>27.524781839999999</v>
      </c>
      <c r="U938" s="38">
        <v>27.176248149999999</v>
      </c>
      <c r="AA938" t="s">
        <v>247</v>
      </c>
    </row>
    <row r="939" spans="1:28">
      <c r="A939" t="s">
        <v>208</v>
      </c>
      <c r="B939" t="s">
        <v>2086</v>
      </c>
      <c r="C939" t="s">
        <v>1919</v>
      </c>
      <c r="E939" t="s">
        <v>49</v>
      </c>
      <c r="F939" s="12">
        <v>44488</v>
      </c>
      <c r="H939" t="s">
        <v>2083</v>
      </c>
      <c r="J939" s="4" t="s">
        <v>154</v>
      </c>
      <c r="K939" t="s">
        <v>45</v>
      </c>
      <c r="L939" s="4">
        <v>10</v>
      </c>
      <c r="M939" s="12"/>
      <c r="N939" s="37" t="s">
        <v>224</v>
      </c>
      <c r="O939">
        <v>60</v>
      </c>
      <c r="Q939" s="12">
        <v>44490</v>
      </c>
      <c r="R939" s="38">
        <v>34.872726299999997</v>
      </c>
      <c r="S939" s="38">
        <v>34.11012693</v>
      </c>
      <c r="T939" s="38">
        <v>25.753605010000001</v>
      </c>
      <c r="U939" s="38">
        <v>25.597003109999999</v>
      </c>
      <c r="AA939" t="s">
        <v>247</v>
      </c>
      <c r="AB939" t="s">
        <v>2160</v>
      </c>
    </row>
    <row r="940" spans="1:28">
      <c r="A940" t="s">
        <v>208</v>
      </c>
      <c r="B940" t="s">
        <v>2086</v>
      </c>
      <c r="C940" t="s">
        <v>1919</v>
      </c>
      <c r="E940" t="s">
        <v>49</v>
      </c>
      <c r="F940" s="12">
        <v>44488</v>
      </c>
      <c r="H940" t="s">
        <v>2102</v>
      </c>
      <c r="I940" t="s">
        <v>518</v>
      </c>
      <c r="J940" s="4" t="s">
        <v>154</v>
      </c>
      <c r="K940" t="s">
        <v>45</v>
      </c>
      <c r="Q940" s="12">
        <v>44490</v>
      </c>
      <c r="R940" s="38">
        <v>33.623922479999997</v>
      </c>
      <c r="S940" s="38">
        <v>33.266334219999997</v>
      </c>
      <c r="T940" s="38">
        <v>26.69972963</v>
      </c>
      <c r="U940" s="38">
        <v>26.901834650000001</v>
      </c>
      <c r="AA940" t="s">
        <v>247</v>
      </c>
    </row>
    <row r="941" spans="1:28">
      <c r="A941" t="s">
        <v>208</v>
      </c>
      <c r="B941" t="s">
        <v>2086</v>
      </c>
      <c r="C941" t="s">
        <v>1919</v>
      </c>
      <c r="E941" t="s">
        <v>49</v>
      </c>
      <c r="F941" s="12">
        <v>44488</v>
      </c>
      <c r="H941" t="s">
        <v>2103</v>
      </c>
      <c r="I941" t="s">
        <v>1999</v>
      </c>
      <c r="J941" s="4" t="s">
        <v>154</v>
      </c>
      <c r="K941" t="s">
        <v>45</v>
      </c>
      <c r="Q941" s="12">
        <v>44490</v>
      </c>
      <c r="R941" s="38">
        <v>34.44204508</v>
      </c>
      <c r="S941" s="38">
        <v>35.485446150000001</v>
      </c>
      <c r="T941" s="38">
        <v>26.174108560000001</v>
      </c>
      <c r="U941" s="38">
        <v>26.429295329999999</v>
      </c>
      <c r="AA941" t="s">
        <v>247</v>
      </c>
    </row>
    <row r="942" spans="1:28">
      <c r="A942" t="s">
        <v>208</v>
      </c>
      <c r="B942" t="s">
        <v>2086</v>
      </c>
      <c r="C942" t="s">
        <v>1919</v>
      </c>
      <c r="E942" t="s">
        <v>49</v>
      </c>
      <c r="F942" s="12">
        <v>44488</v>
      </c>
      <c r="H942" t="s">
        <v>2104</v>
      </c>
      <c r="I942" t="s">
        <v>518</v>
      </c>
      <c r="J942" s="4" t="s">
        <v>154</v>
      </c>
      <c r="K942" t="s">
        <v>45</v>
      </c>
      <c r="Q942" s="12">
        <v>44490</v>
      </c>
      <c r="R942" s="38">
        <v>33.06315841</v>
      </c>
      <c r="S942" s="38">
        <v>32.261979189999998</v>
      </c>
      <c r="T942" s="38">
        <v>27.036405869999999</v>
      </c>
      <c r="U942" s="38">
        <v>26.84272198</v>
      </c>
      <c r="AA942" t="s">
        <v>247</v>
      </c>
    </row>
    <row r="943" spans="1:28">
      <c r="A943" t="s">
        <v>208</v>
      </c>
      <c r="B943" t="s">
        <v>2086</v>
      </c>
      <c r="C943" t="s">
        <v>1919</v>
      </c>
      <c r="E943" t="s">
        <v>49</v>
      </c>
      <c r="F943" s="12">
        <v>44488</v>
      </c>
      <c r="H943" t="s">
        <v>2105</v>
      </c>
      <c r="I943" t="s">
        <v>1999</v>
      </c>
      <c r="J943" s="4" t="s">
        <v>154</v>
      </c>
      <c r="K943" t="s">
        <v>45</v>
      </c>
      <c r="Q943" s="12">
        <v>44490</v>
      </c>
      <c r="R943" s="38">
        <v>34.209398890000003</v>
      </c>
      <c r="S943" s="38">
        <v>34.146285990000003</v>
      </c>
      <c r="T943" s="38">
        <v>26.917647710000001</v>
      </c>
      <c r="U943" s="38">
        <v>26.69664942</v>
      </c>
      <c r="AA943" t="s">
        <v>247</v>
      </c>
    </row>
    <row r="944" spans="1:28">
      <c r="A944" t="s">
        <v>2161</v>
      </c>
      <c r="B944" t="s">
        <v>2086</v>
      </c>
      <c r="C944" t="s">
        <v>1919</v>
      </c>
      <c r="E944" t="s">
        <v>49</v>
      </c>
      <c r="F944" s="12">
        <v>44488</v>
      </c>
      <c r="H944" t="s">
        <v>2083</v>
      </c>
      <c r="I944" t="s">
        <v>1999</v>
      </c>
      <c r="J944" s="4" t="s">
        <v>154</v>
      </c>
      <c r="K944" t="s">
        <v>45</v>
      </c>
      <c r="L944" s="4">
        <v>10</v>
      </c>
      <c r="M944" s="12"/>
      <c r="N944" s="37" t="s">
        <v>224</v>
      </c>
      <c r="O944">
        <v>60</v>
      </c>
      <c r="Q944" s="12">
        <v>44490</v>
      </c>
      <c r="R944" s="38" t="s">
        <v>47</v>
      </c>
      <c r="S944" s="38" t="s">
        <v>47</v>
      </c>
      <c r="T944" s="38">
        <v>26.007385660000001</v>
      </c>
      <c r="U944" s="38">
        <v>25.902355920000002</v>
      </c>
      <c r="AA944" t="s">
        <v>247</v>
      </c>
      <c r="AB944" t="s">
        <v>2162</v>
      </c>
    </row>
    <row r="945" spans="1:28">
      <c r="A945" t="s">
        <v>121</v>
      </c>
      <c r="B945" t="s">
        <v>59</v>
      </c>
      <c r="C945" t="s">
        <v>1919</v>
      </c>
      <c r="E945" t="s">
        <v>42</v>
      </c>
      <c r="F945" s="12">
        <v>44489</v>
      </c>
      <c r="H945" t="s">
        <v>2083</v>
      </c>
      <c r="I945" t="s">
        <v>1999</v>
      </c>
      <c r="J945" s="4" t="s">
        <v>154</v>
      </c>
      <c r="K945" t="s">
        <v>45</v>
      </c>
      <c r="L945" s="4">
        <v>10</v>
      </c>
      <c r="M945" s="12"/>
      <c r="N945" s="37" t="s">
        <v>224</v>
      </c>
      <c r="O945">
        <v>60</v>
      </c>
      <c r="Q945" s="12">
        <v>44490</v>
      </c>
      <c r="R945" s="38" t="s">
        <v>47</v>
      </c>
      <c r="S945" s="38" t="s">
        <v>47</v>
      </c>
      <c r="T945" s="38">
        <v>26.54480362</v>
      </c>
      <c r="U945" s="38">
        <v>26.682677479999999</v>
      </c>
      <c r="AA945" t="s">
        <v>247</v>
      </c>
      <c r="AB945" t="s">
        <v>2163</v>
      </c>
    </row>
    <row r="946" spans="1:28">
      <c r="A946" t="s">
        <v>87</v>
      </c>
      <c r="B946" t="s">
        <v>61</v>
      </c>
      <c r="C946" t="s">
        <v>1919</v>
      </c>
      <c r="E946" t="s">
        <v>49</v>
      </c>
      <c r="F946" s="12">
        <v>44488</v>
      </c>
      <c r="H946" t="s">
        <v>2083</v>
      </c>
      <c r="I946" t="s">
        <v>1999</v>
      </c>
      <c r="J946" s="4" t="s">
        <v>154</v>
      </c>
      <c r="K946" t="s">
        <v>45</v>
      </c>
      <c r="L946" s="4">
        <v>10</v>
      </c>
      <c r="M946" s="12"/>
      <c r="N946" s="37" t="s">
        <v>224</v>
      </c>
      <c r="O946">
        <v>60</v>
      </c>
      <c r="Q946" s="12">
        <v>44490</v>
      </c>
      <c r="R946" s="38">
        <v>34.566744079999999</v>
      </c>
      <c r="S946" s="38">
        <v>34.159826809999998</v>
      </c>
      <c r="T946" s="38">
        <v>26.036869849999999</v>
      </c>
      <c r="U946" s="38">
        <v>26.561968350000001</v>
      </c>
      <c r="AA946" t="s">
        <v>247</v>
      </c>
      <c r="AB946" t="s">
        <v>2164</v>
      </c>
    </row>
    <row r="947" spans="1:28">
      <c r="A947" t="s">
        <v>235</v>
      </c>
      <c r="B947" t="s">
        <v>200</v>
      </c>
      <c r="C947" t="s">
        <v>1919</v>
      </c>
      <c r="E947" t="s">
        <v>49</v>
      </c>
      <c r="F947" s="12">
        <v>44488</v>
      </c>
      <c r="H947" t="s">
        <v>136</v>
      </c>
      <c r="I947" s="37" t="s">
        <v>1999</v>
      </c>
      <c r="J947" s="4" t="s">
        <v>154</v>
      </c>
      <c r="K947" t="s">
        <v>45</v>
      </c>
      <c r="L947" s="4">
        <v>10</v>
      </c>
      <c r="M947" s="12"/>
      <c r="N947" s="37" t="s">
        <v>136</v>
      </c>
      <c r="Q947" s="12">
        <v>44490</v>
      </c>
      <c r="R947" s="64">
        <v>36.569940000000003</v>
      </c>
      <c r="S947" s="64" t="s">
        <v>47</v>
      </c>
      <c r="T947" s="64">
        <v>25.673030000000001</v>
      </c>
      <c r="U947" s="64">
        <v>25.77084</v>
      </c>
      <c r="AA947" t="s">
        <v>251</v>
      </c>
    </row>
    <row r="948" spans="1:28">
      <c r="A948" t="s">
        <v>235</v>
      </c>
      <c r="B948" t="s">
        <v>200</v>
      </c>
      <c r="C948" t="s">
        <v>1919</v>
      </c>
      <c r="E948" t="s">
        <v>49</v>
      </c>
      <c r="F948" s="12">
        <v>44488</v>
      </c>
      <c r="H948" t="s">
        <v>136</v>
      </c>
      <c r="I948" s="37" t="s">
        <v>518</v>
      </c>
      <c r="J948" s="4" t="s">
        <v>154</v>
      </c>
      <c r="K948" t="s">
        <v>45</v>
      </c>
      <c r="L948" s="4">
        <v>10</v>
      </c>
      <c r="M948" s="12"/>
      <c r="N948" s="37" t="s">
        <v>136</v>
      </c>
      <c r="Q948" s="12">
        <v>44490</v>
      </c>
      <c r="R948" s="64">
        <v>38.761809999999997</v>
      </c>
      <c r="S948" s="64">
        <v>36.43873</v>
      </c>
      <c r="T948" s="64">
        <v>27.63653</v>
      </c>
      <c r="U948" s="64">
        <v>27.595009999999998</v>
      </c>
      <c r="AA948" t="s">
        <v>251</v>
      </c>
    </row>
    <row r="949" spans="1:28">
      <c r="A949" t="s">
        <v>235</v>
      </c>
      <c r="B949" t="s">
        <v>200</v>
      </c>
      <c r="C949" t="s">
        <v>1919</v>
      </c>
      <c r="E949" t="s">
        <v>49</v>
      </c>
      <c r="F949" s="12">
        <v>44488</v>
      </c>
      <c r="H949" t="s">
        <v>136</v>
      </c>
      <c r="I949" s="37" t="s">
        <v>1999</v>
      </c>
      <c r="J949" s="4" t="s">
        <v>154</v>
      </c>
      <c r="K949" t="s">
        <v>45</v>
      </c>
      <c r="L949" s="4">
        <v>40</v>
      </c>
      <c r="M949" s="12"/>
      <c r="N949" s="37" t="s">
        <v>136</v>
      </c>
      <c r="Q949" s="12">
        <v>44490</v>
      </c>
      <c r="R949" s="64">
        <v>36.694890000000001</v>
      </c>
      <c r="S949" s="64">
        <v>36.305259999999997</v>
      </c>
      <c r="T949">
        <v>26.15859</v>
      </c>
      <c r="U949">
        <v>26.018190000000001</v>
      </c>
      <c r="AA949" t="s">
        <v>251</v>
      </c>
    </row>
    <row r="950" spans="1:28">
      <c r="A950" t="s">
        <v>235</v>
      </c>
      <c r="B950" t="s">
        <v>200</v>
      </c>
      <c r="C950" t="s">
        <v>1919</v>
      </c>
      <c r="E950" t="s">
        <v>49</v>
      </c>
      <c r="F950" s="12">
        <v>44488</v>
      </c>
      <c r="H950" t="s">
        <v>136</v>
      </c>
      <c r="I950" s="37" t="s">
        <v>518</v>
      </c>
      <c r="J950" s="4" t="s">
        <v>154</v>
      </c>
      <c r="K950" t="s">
        <v>45</v>
      </c>
      <c r="L950" s="4">
        <v>40</v>
      </c>
      <c r="M950" s="12"/>
      <c r="N950" s="37" t="s">
        <v>136</v>
      </c>
      <c r="Q950" s="12">
        <v>44490</v>
      </c>
      <c r="R950" s="64">
        <v>35.013330000000003</v>
      </c>
      <c r="S950" s="64">
        <v>34.945239999999998</v>
      </c>
      <c r="T950">
        <v>27.200009999999999</v>
      </c>
      <c r="U950">
        <v>27.178380000000001</v>
      </c>
      <c r="AA950" t="s">
        <v>251</v>
      </c>
    </row>
    <row r="951" spans="1:28">
      <c r="A951" t="s">
        <v>209</v>
      </c>
      <c r="B951" t="s">
        <v>200</v>
      </c>
      <c r="C951" t="s">
        <v>1919</v>
      </c>
      <c r="E951" t="s">
        <v>49</v>
      </c>
      <c r="F951" s="12">
        <v>44488</v>
      </c>
      <c r="H951" t="s">
        <v>136</v>
      </c>
      <c r="I951" s="37" t="s">
        <v>1999</v>
      </c>
      <c r="J951" s="4" t="s">
        <v>154</v>
      </c>
      <c r="K951" t="s">
        <v>45</v>
      </c>
      <c r="L951" s="4">
        <v>10</v>
      </c>
      <c r="M951" s="12"/>
      <c r="N951" s="37" t="s">
        <v>136</v>
      </c>
      <c r="Q951" s="12">
        <v>44490</v>
      </c>
      <c r="R951" s="64" t="s">
        <v>47</v>
      </c>
      <c r="S951" s="64" t="s">
        <v>47</v>
      </c>
      <c r="T951" s="64">
        <v>26.224060000000001</v>
      </c>
      <c r="U951" s="64">
        <v>26.316859999999998</v>
      </c>
      <c r="AA951" t="s">
        <v>251</v>
      </c>
    </row>
    <row r="952" spans="1:28">
      <c r="A952" t="s">
        <v>209</v>
      </c>
      <c r="B952" t="s">
        <v>200</v>
      </c>
      <c r="C952" t="s">
        <v>1919</v>
      </c>
      <c r="E952" t="s">
        <v>49</v>
      </c>
      <c r="F952" s="12">
        <v>44488</v>
      </c>
      <c r="H952" t="s">
        <v>136</v>
      </c>
      <c r="I952" s="37" t="s">
        <v>518</v>
      </c>
      <c r="J952" s="4" t="s">
        <v>154</v>
      </c>
      <c r="K952" t="s">
        <v>45</v>
      </c>
      <c r="L952" s="4">
        <v>10</v>
      </c>
      <c r="M952" s="12"/>
      <c r="N952" s="37" t="s">
        <v>136</v>
      </c>
      <c r="Q952" s="12">
        <v>44490</v>
      </c>
      <c r="R952" s="64">
        <v>36.119109999999999</v>
      </c>
      <c r="S952" s="64">
        <v>37.695010000000003</v>
      </c>
      <c r="T952" s="64">
        <v>26.941490000000002</v>
      </c>
      <c r="U952" s="64">
        <v>26.898420000000002</v>
      </c>
      <c r="AA952" t="s">
        <v>251</v>
      </c>
    </row>
    <row r="953" spans="1:28">
      <c r="A953" t="s">
        <v>209</v>
      </c>
      <c r="B953" t="s">
        <v>200</v>
      </c>
      <c r="C953" t="s">
        <v>1919</v>
      </c>
      <c r="E953" t="s">
        <v>49</v>
      </c>
      <c r="F953" s="12">
        <v>44488</v>
      </c>
      <c r="H953" t="s">
        <v>136</v>
      </c>
      <c r="I953" s="37" t="s">
        <v>1999</v>
      </c>
      <c r="J953" s="4" t="s">
        <v>154</v>
      </c>
      <c r="K953" t="s">
        <v>45</v>
      </c>
      <c r="L953" s="4">
        <v>40</v>
      </c>
      <c r="M953" s="12"/>
      <c r="N953" s="37" t="s">
        <v>136</v>
      </c>
      <c r="Q953" s="12">
        <v>44490</v>
      </c>
      <c r="R953" s="64">
        <v>39.085369999999998</v>
      </c>
      <c r="S953" s="64">
        <v>39.073749999999997</v>
      </c>
      <c r="T953" s="64">
        <v>27.1008</v>
      </c>
      <c r="U953" s="64">
        <v>27.284330000000001</v>
      </c>
      <c r="AA953" t="s">
        <v>251</v>
      </c>
    </row>
    <row r="954" spans="1:28">
      <c r="A954" t="s">
        <v>209</v>
      </c>
      <c r="B954" t="s">
        <v>200</v>
      </c>
      <c r="C954" t="s">
        <v>1919</v>
      </c>
      <c r="E954" t="s">
        <v>49</v>
      </c>
      <c r="F954" s="12">
        <v>44488</v>
      </c>
      <c r="H954" t="s">
        <v>136</v>
      </c>
      <c r="I954" s="37" t="s">
        <v>518</v>
      </c>
      <c r="J954" s="4" t="s">
        <v>154</v>
      </c>
      <c r="K954" t="s">
        <v>45</v>
      </c>
      <c r="L954" s="4">
        <v>40</v>
      </c>
      <c r="M954" s="12"/>
      <c r="N954" s="37" t="s">
        <v>136</v>
      </c>
      <c r="Q954" s="12">
        <v>44490</v>
      </c>
      <c r="R954" s="64">
        <v>35.039239999999999</v>
      </c>
      <c r="S954" s="64">
        <v>36.181750000000001</v>
      </c>
      <c r="T954" s="64">
        <v>27.435469999999999</v>
      </c>
      <c r="U954" s="64">
        <v>27.77646</v>
      </c>
      <c r="AA954" t="s">
        <v>251</v>
      </c>
    </row>
    <row r="955" spans="1:28">
      <c r="A955" t="s">
        <v>123</v>
      </c>
      <c r="B955" s="36" t="s">
        <v>59</v>
      </c>
      <c r="C955" t="s">
        <v>1919</v>
      </c>
      <c r="E955" t="s">
        <v>49</v>
      </c>
      <c r="F955" s="12">
        <v>44489</v>
      </c>
      <c r="H955" t="s">
        <v>2083</v>
      </c>
      <c r="I955" s="37" t="s">
        <v>1999</v>
      </c>
      <c r="J955" s="4" t="s">
        <v>154</v>
      </c>
      <c r="K955" t="s">
        <v>45</v>
      </c>
      <c r="L955" s="4">
        <v>10</v>
      </c>
      <c r="M955" s="12"/>
      <c r="N955" s="37" t="s">
        <v>224</v>
      </c>
      <c r="O955">
        <v>60</v>
      </c>
      <c r="Q955" s="12">
        <v>44490</v>
      </c>
      <c r="R955" s="64">
        <v>39.069519999999997</v>
      </c>
      <c r="S955" s="64">
        <v>37.812010000000001</v>
      </c>
      <c r="T955" s="64">
        <v>26.551030000000001</v>
      </c>
      <c r="U955" s="64">
        <v>26.723769999999998</v>
      </c>
      <c r="AA955" t="s">
        <v>251</v>
      </c>
      <c r="AB955" s="206" t="s">
        <v>2165</v>
      </c>
    </row>
    <row r="956" spans="1:28">
      <c r="A956" t="s">
        <v>152</v>
      </c>
      <c r="B956" s="36" t="s">
        <v>59</v>
      </c>
      <c r="C956" t="s">
        <v>1919</v>
      </c>
      <c r="E956" t="s">
        <v>49</v>
      </c>
      <c r="F956" s="12">
        <v>44489</v>
      </c>
      <c r="H956" t="s">
        <v>2083</v>
      </c>
      <c r="I956" s="37" t="s">
        <v>1999</v>
      </c>
      <c r="J956" s="4" t="s">
        <v>154</v>
      </c>
      <c r="K956" t="s">
        <v>45</v>
      </c>
      <c r="L956" s="4">
        <v>10</v>
      </c>
      <c r="M956" s="12"/>
      <c r="N956" s="37" t="s">
        <v>224</v>
      </c>
      <c r="O956">
        <v>60</v>
      </c>
      <c r="Q956" s="12">
        <v>44490</v>
      </c>
      <c r="R956" s="64">
        <v>37.312280000000001</v>
      </c>
      <c r="S956" s="64">
        <v>36.949829999999999</v>
      </c>
      <c r="T956" s="64">
        <v>26.729050000000001</v>
      </c>
      <c r="U956" s="64">
        <v>26.812940000000001</v>
      </c>
      <c r="AA956" t="s">
        <v>251</v>
      </c>
      <c r="AB956" s="206" t="s">
        <v>2166</v>
      </c>
    </row>
    <row r="957" spans="1:28">
      <c r="A957" t="s">
        <v>196</v>
      </c>
      <c r="B957" t="s">
        <v>200</v>
      </c>
      <c r="C957" t="s">
        <v>1919</v>
      </c>
      <c r="E957" t="s">
        <v>49</v>
      </c>
      <c r="F957" s="12">
        <v>44489</v>
      </c>
      <c r="H957" t="s">
        <v>2083</v>
      </c>
      <c r="I957" s="37" t="s">
        <v>1999</v>
      </c>
      <c r="J957" s="4" t="s">
        <v>154</v>
      </c>
      <c r="K957" t="s">
        <v>45</v>
      </c>
      <c r="L957" s="4">
        <v>10</v>
      </c>
      <c r="M957" s="12"/>
      <c r="N957" s="37" t="s">
        <v>224</v>
      </c>
      <c r="O957">
        <v>60</v>
      </c>
      <c r="Q957" s="12">
        <v>44490</v>
      </c>
      <c r="R957" s="64">
        <v>35.74295</v>
      </c>
      <c r="S957" s="64">
        <v>35.893369999999997</v>
      </c>
      <c r="T957" s="64">
        <v>26.092600000000001</v>
      </c>
      <c r="U957" s="64">
        <v>26.060140000000001</v>
      </c>
      <c r="AA957" t="s">
        <v>251</v>
      </c>
      <c r="AB957" t="s">
        <v>2167</v>
      </c>
    </row>
    <row r="958" spans="1:28">
      <c r="A958" t="s">
        <v>209</v>
      </c>
      <c r="B958" t="s">
        <v>200</v>
      </c>
      <c r="C958" t="s">
        <v>1919</v>
      </c>
      <c r="E958" t="s">
        <v>49</v>
      </c>
      <c r="F958" s="12">
        <v>44488</v>
      </c>
      <c r="H958" t="s">
        <v>2083</v>
      </c>
      <c r="I958" s="37" t="s">
        <v>1999</v>
      </c>
      <c r="J958" s="4" t="s">
        <v>154</v>
      </c>
      <c r="K958" t="s">
        <v>45</v>
      </c>
      <c r="L958" s="4">
        <v>10</v>
      </c>
      <c r="M958" s="12"/>
      <c r="N958" s="37" t="s">
        <v>224</v>
      </c>
      <c r="O958">
        <v>60</v>
      </c>
      <c r="Q958" s="12">
        <v>44490</v>
      </c>
      <c r="R958" s="64">
        <v>37.705469999999998</v>
      </c>
      <c r="S958" s="64">
        <v>37.135849999999998</v>
      </c>
      <c r="T958" s="64">
        <v>26.068960000000001</v>
      </c>
      <c r="U958" s="64">
        <v>26.090330000000002</v>
      </c>
      <c r="AA958" t="s">
        <v>251</v>
      </c>
      <c r="AB958" t="s">
        <v>2168</v>
      </c>
    </row>
    <row r="959" spans="1:28">
      <c r="A959" t="s">
        <v>235</v>
      </c>
      <c r="B959" t="s">
        <v>200</v>
      </c>
      <c r="C959" t="s">
        <v>1919</v>
      </c>
      <c r="E959" t="s">
        <v>49</v>
      </c>
      <c r="F959" s="12">
        <v>44488</v>
      </c>
      <c r="H959" t="s">
        <v>2083</v>
      </c>
      <c r="I959" s="37" t="s">
        <v>1999</v>
      </c>
      <c r="J959" s="4" t="s">
        <v>154</v>
      </c>
      <c r="K959" t="s">
        <v>45</v>
      </c>
      <c r="L959" s="4">
        <v>10</v>
      </c>
      <c r="M959" s="12"/>
      <c r="N959" s="37" t="s">
        <v>224</v>
      </c>
      <c r="O959">
        <v>60</v>
      </c>
      <c r="Q959" s="12">
        <v>44490</v>
      </c>
      <c r="R959" s="64">
        <v>38.57987</v>
      </c>
      <c r="S959" s="64" t="s">
        <v>47</v>
      </c>
      <c r="T959" s="64">
        <v>25.251729999999998</v>
      </c>
      <c r="U959" s="64">
        <v>25.342279999999999</v>
      </c>
      <c r="AA959" t="s">
        <v>251</v>
      </c>
      <c r="AB959" t="s">
        <v>2169</v>
      </c>
    </row>
    <row r="960" spans="1:28">
      <c r="A960" t="s">
        <v>1056</v>
      </c>
      <c r="B960" t="s">
        <v>1912</v>
      </c>
      <c r="C960" t="s">
        <v>1913</v>
      </c>
      <c r="E960" t="s">
        <v>42</v>
      </c>
      <c r="F960" s="12">
        <v>44494</v>
      </c>
      <c r="H960" t="s">
        <v>136</v>
      </c>
      <c r="I960" t="s">
        <v>1999</v>
      </c>
      <c r="J960" s="4" t="s">
        <v>154</v>
      </c>
      <c r="K960" t="s">
        <v>45</v>
      </c>
      <c r="L960" s="4">
        <v>10</v>
      </c>
      <c r="M960" s="12"/>
      <c r="N960" s="37" t="s">
        <v>136</v>
      </c>
      <c r="Q960" s="12">
        <v>44496</v>
      </c>
      <c r="R960" s="38">
        <v>36.516719999999999</v>
      </c>
      <c r="S960" s="38" t="s">
        <v>47</v>
      </c>
      <c r="T960" s="38">
        <v>25.87152</v>
      </c>
      <c r="U960" s="38">
        <v>25.95844</v>
      </c>
      <c r="AA960" t="s">
        <v>1131</v>
      </c>
    </row>
    <row r="961" spans="1:27">
      <c r="A961" t="s">
        <v>1056</v>
      </c>
      <c r="B961" t="s">
        <v>1912</v>
      </c>
      <c r="C961" t="s">
        <v>1913</v>
      </c>
      <c r="E961" t="s">
        <v>42</v>
      </c>
      <c r="F961" s="12">
        <v>44494</v>
      </c>
      <c r="H961" t="s">
        <v>136</v>
      </c>
      <c r="I961" t="s">
        <v>518</v>
      </c>
      <c r="J961" s="4" t="s">
        <v>154</v>
      </c>
      <c r="K961" t="s">
        <v>45</v>
      </c>
      <c r="L961" s="4">
        <v>10</v>
      </c>
      <c r="M961" s="12"/>
      <c r="N961" s="37" t="s">
        <v>136</v>
      </c>
      <c r="Q961" s="12">
        <v>44496</v>
      </c>
      <c r="R961" s="38">
        <v>38.438969999999998</v>
      </c>
      <c r="S961" s="38">
        <v>38.457920000000001</v>
      </c>
      <c r="T961" s="38">
        <v>27.070070000000001</v>
      </c>
      <c r="U961" s="38">
        <v>27.272079999999999</v>
      </c>
      <c r="AA961" t="s">
        <v>1131</v>
      </c>
    </row>
    <row r="962" spans="1:27">
      <c r="A962" t="s">
        <v>1056</v>
      </c>
      <c r="B962" t="s">
        <v>1912</v>
      </c>
      <c r="C962" t="s">
        <v>1913</v>
      </c>
      <c r="E962" t="s">
        <v>42</v>
      </c>
      <c r="F962" s="12">
        <v>44494</v>
      </c>
      <c r="H962" t="s">
        <v>136</v>
      </c>
      <c r="I962" t="s">
        <v>1999</v>
      </c>
      <c r="J962" s="4" t="s">
        <v>154</v>
      </c>
      <c r="K962" t="s">
        <v>45</v>
      </c>
      <c r="L962" s="4">
        <v>40</v>
      </c>
      <c r="M962" s="12"/>
      <c r="N962" s="37" t="s">
        <v>136</v>
      </c>
      <c r="Q962" s="12">
        <v>44496</v>
      </c>
      <c r="R962" s="38">
        <v>34.981569999999998</v>
      </c>
      <c r="S962" s="38">
        <v>35.989359999999998</v>
      </c>
      <c r="T962" s="38">
        <v>26.34769</v>
      </c>
      <c r="U962" s="38">
        <v>26.47307</v>
      </c>
      <c r="AA962" t="s">
        <v>1131</v>
      </c>
    </row>
    <row r="963" spans="1:27">
      <c r="A963" t="s">
        <v>1056</v>
      </c>
      <c r="B963" t="s">
        <v>1912</v>
      </c>
      <c r="C963" t="s">
        <v>1913</v>
      </c>
      <c r="E963" t="s">
        <v>42</v>
      </c>
      <c r="F963" s="12">
        <v>44494</v>
      </c>
      <c r="H963" t="s">
        <v>136</v>
      </c>
      <c r="I963" t="s">
        <v>518</v>
      </c>
      <c r="J963" s="4" t="s">
        <v>154</v>
      </c>
      <c r="K963" t="s">
        <v>45</v>
      </c>
      <c r="L963" s="4">
        <v>40</v>
      </c>
      <c r="M963" s="12"/>
      <c r="N963" s="37" t="s">
        <v>136</v>
      </c>
      <c r="Q963" s="12">
        <v>44496</v>
      </c>
      <c r="R963" s="38">
        <v>33.52393</v>
      </c>
      <c r="S963" s="38">
        <v>33.476799999999997</v>
      </c>
      <c r="T963" s="38">
        <v>26.912769999999998</v>
      </c>
      <c r="U963" s="38">
        <v>26.35351</v>
      </c>
      <c r="AA963" t="s">
        <v>1131</v>
      </c>
    </row>
    <row r="964" spans="1:27">
      <c r="A964" t="s">
        <v>1058</v>
      </c>
      <c r="B964" t="s">
        <v>1912</v>
      </c>
      <c r="C964" t="s">
        <v>1913</v>
      </c>
      <c r="E964" t="s">
        <v>42</v>
      </c>
      <c r="F964" s="12">
        <v>44494</v>
      </c>
      <c r="H964" t="s">
        <v>136</v>
      </c>
      <c r="I964" t="s">
        <v>1999</v>
      </c>
      <c r="J964" s="4" t="s">
        <v>154</v>
      </c>
      <c r="K964" t="s">
        <v>45</v>
      </c>
      <c r="L964" s="4">
        <v>10</v>
      </c>
      <c r="M964" s="12"/>
      <c r="N964" s="37" t="s">
        <v>136</v>
      </c>
      <c r="Q964" s="12">
        <v>44496</v>
      </c>
      <c r="R964" s="38">
        <v>36.293810000000001</v>
      </c>
      <c r="S964" s="38">
        <v>36.57938</v>
      </c>
      <c r="T964" s="38">
        <v>26.171679999999999</v>
      </c>
      <c r="U964" s="38">
        <v>26.064039999999999</v>
      </c>
      <c r="AA964" t="s">
        <v>1131</v>
      </c>
    </row>
    <row r="965" spans="1:27">
      <c r="A965" t="s">
        <v>1058</v>
      </c>
      <c r="B965" t="s">
        <v>1912</v>
      </c>
      <c r="C965" t="s">
        <v>1913</v>
      </c>
      <c r="E965" t="s">
        <v>42</v>
      </c>
      <c r="F965" s="12">
        <v>44494</v>
      </c>
      <c r="H965" t="s">
        <v>136</v>
      </c>
      <c r="I965" t="s">
        <v>518</v>
      </c>
      <c r="J965" s="4" t="s">
        <v>154</v>
      </c>
      <c r="K965" t="s">
        <v>45</v>
      </c>
      <c r="L965" s="4">
        <v>10</v>
      </c>
      <c r="M965" s="12"/>
      <c r="N965" s="37" t="s">
        <v>136</v>
      </c>
      <c r="Q965" s="12">
        <v>44496</v>
      </c>
      <c r="R965" s="38">
        <v>35.66122</v>
      </c>
      <c r="S965" s="38">
        <v>35.029859999999999</v>
      </c>
      <c r="T965" s="38">
        <v>26.38475</v>
      </c>
      <c r="U965" s="38">
        <v>26.503789999999999</v>
      </c>
      <c r="AA965" t="s">
        <v>1131</v>
      </c>
    </row>
    <row r="966" spans="1:27">
      <c r="A966" t="s">
        <v>1058</v>
      </c>
      <c r="B966" t="s">
        <v>1912</v>
      </c>
      <c r="C966" t="s">
        <v>1913</v>
      </c>
      <c r="E966" t="s">
        <v>42</v>
      </c>
      <c r="F966" s="12">
        <v>44494</v>
      </c>
      <c r="H966" t="s">
        <v>136</v>
      </c>
      <c r="I966" t="s">
        <v>1999</v>
      </c>
      <c r="J966" s="4" t="s">
        <v>154</v>
      </c>
      <c r="K966" t="s">
        <v>45</v>
      </c>
      <c r="L966" s="4">
        <v>40</v>
      </c>
      <c r="M966" s="12"/>
      <c r="N966" s="37" t="s">
        <v>136</v>
      </c>
      <c r="Q966" s="12">
        <v>44496</v>
      </c>
      <c r="R966" s="38">
        <v>33.316000000000003</v>
      </c>
      <c r="S966" s="38">
        <v>34.171419999999998</v>
      </c>
      <c r="T966" s="38">
        <v>26.95945</v>
      </c>
      <c r="U966" s="38">
        <v>26.970510000000001</v>
      </c>
      <c r="AA966" t="s">
        <v>1131</v>
      </c>
    </row>
    <row r="967" spans="1:27">
      <c r="A967" t="s">
        <v>1058</v>
      </c>
      <c r="B967" t="s">
        <v>1912</v>
      </c>
      <c r="C967" t="s">
        <v>1913</v>
      </c>
      <c r="E967" t="s">
        <v>42</v>
      </c>
      <c r="F967" s="12">
        <v>44494</v>
      </c>
      <c r="H967" t="s">
        <v>136</v>
      </c>
      <c r="I967" t="s">
        <v>518</v>
      </c>
      <c r="J967" s="4" t="s">
        <v>154</v>
      </c>
      <c r="K967" t="s">
        <v>45</v>
      </c>
      <c r="L967" s="4">
        <v>40</v>
      </c>
      <c r="M967" s="12"/>
      <c r="N967" s="37" t="s">
        <v>136</v>
      </c>
      <c r="Q967" s="12">
        <v>44496</v>
      </c>
      <c r="R967" s="38">
        <v>32.516959999999997</v>
      </c>
      <c r="S967" s="38">
        <v>32.304270000000002</v>
      </c>
      <c r="T967" s="38">
        <v>26.543299999999999</v>
      </c>
      <c r="U967" s="38">
        <v>26.34066</v>
      </c>
      <c r="AA967" t="s">
        <v>1131</v>
      </c>
    </row>
    <row r="968" spans="1:27">
      <c r="A968" t="s">
        <v>208</v>
      </c>
      <c r="B968" t="s">
        <v>2086</v>
      </c>
      <c r="C968" t="s">
        <v>1919</v>
      </c>
      <c r="E968" t="s">
        <v>49</v>
      </c>
      <c r="F968" s="12">
        <v>44495</v>
      </c>
      <c r="H968" t="s">
        <v>2102</v>
      </c>
      <c r="I968" t="s">
        <v>518</v>
      </c>
      <c r="J968" s="4" t="s">
        <v>154</v>
      </c>
      <c r="K968" t="s">
        <v>45</v>
      </c>
      <c r="Q968" s="12">
        <v>44497</v>
      </c>
      <c r="R968" s="38">
        <v>27.771669410000001</v>
      </c>
      <c r="S968" s="38">
        <v>27.982662019999999</v>
      </c>
      <c r="T968" s="38">
        <v>26.739297069999999</v>
      </c>
      <c r="U968" s="38">
        <v>26.725409979999998</v>
      </c>
      <c r="W968" s="38"/>
      <c r="AA968" t="s">
        <v>294</v>
      </c>
    </row>
    <row r="969" spans="1:27">
      <c r="A969" t="s">
        <v>208</v>
      </c>
      <c r="B969" t="s">
        <v>2086</v>
      </c>
      <c r="C969" t="s">
        <v>1919</v>
      </c>
      <c r="E969" t="s">
        <v>49</v>
      </c>
      <c r="F969" s="12">
        <v>44495</v>
      </c>
      <c r="H969" t="s">
        <v>2103</v>
      </c>
      <c r="I969" t="s">
        <v>1999</v>
      </c>
      <c r="J969" s="4" t="s">
        <v>154</v>
      </c>
      <c r="K969" t="s">
        <v>45</v>
      </c>
      <c r="Q969" s="12">
        <v>44497</v>
      </c>
      <c r="R969" s="38">
        <v>28.340121119999999</v>
      </c>
      <c r="S969" s="38">
        <v>28.765391829999999</v>
      </c>
      <c r="T969" s="38">
        <v>25.944886910000001</v>
      </c>
      <c r="U969" s="38">
        <v>25.800659599999999</v>
      </c>
      <c r="W969" s="38"/>
      <c r="AA969" t="s">
        <v>294</v>
      </c>
    </row>
    <row r="970" spans="1:27">
      <c r="A970" t="s">
        <v>208</v>
      </c>
      <c r="B970" t="s">
        <v>2086</v>
      </c>
      <c r="C970" t="s">
        <v>1919</v>
      </c>
      <c r="E970" t="s">
        <v>49</v>
      </c>
      <c r="F970" s="12">
        <v>44495</v>
      </c>
      <c r="H970" t="s">
        <v>2104</v>
      </c>
      <c r="I970" t="s">
        <v>518</v>
      </c>
      <c r="J970" s="4" t="s">
        <v>154</v>
      </c>
      <c r="K970" t="s">
        <v>45</v>
      </c>
      <c r="Q970" s="12">
        <v>44497</v>
      </c>
      <c r="R970" s="38">
        <v>27.08523946</v>
      </c>
      <c r="S970" s="38">
        <v>27.046297580000001</v>
      </c>
      <c r="T970" s="38">
        <v>28.305093100000001</v>
      </c>
      <c r="U970" s="38">
        <v>29.627944589999998</v>
      </c>
      <c r="W970" s="38"/>
      <c r="AA970" t="s">
        <v>294</v>
      </c>
    </row>
    <row r="971" spans="1:27">
      <c r="A971" t="s">
        <v>208</v>
      </c>
      <c r="B971" t="s">
        <v>2086</v>
      </c>
      <c r="C971" t="s">
        <v>1919</v>
      </c>
      <c r="E971" t="s">
        <v>49</v>
      </c>
      <c r="F971" s="12">
        <v>44495</v>
      </c>
      <c r="H971" t="s">
        <v>2105</v>
      </c>
      <c r="I971" t="s">
        <v>1999</v>
      </c>
      <c r="J971" s="4" t="s">
        <v>154</v>
      </c>
      <c r="K971" t="s">
        <v>45</v>
      </c>
      <c r="Q971" s="12">
        <v>44497</v>
      </c>
      <c r="R971" s="38">
        <v>27.053479729999999</v>
      </c>
      <c r="S971" s="38">
        <v>27.384813390000001</v>
      </c>
      <c r="T971" s="38">
        <v>27.340506130000001</v>
      </c>
      <c r="U971" s="38">
        <v>26.99408249</v>
      </c>
      <c r="W971" s="38"/>
      <c r="AA971" t="s">
        <v>294</v>
      </c>
    </row>
    <row r="972" spans="1:27">
      <c r="A972" t="s">
        <v>2088</v>
      </c>
      <c r="B972" t="s">
        <v>2086</v>
      </c>
      <c r="C972" t="s">
        <v>1919</v>
      </c>
      <c r="E972" t="s">
        <v>49</v>
      </c>
      <c r="F972" s="12">
        <v>44495</v>
      </c>
      <c r="H972" t="s">
        <v>2102</v>
      </c>
      <c r="I972" t="s">
        <v>518</v>
      </c>
      <c r="J972" s="4" t="s">
        <v>154</v>
      </c>
      <c r="K972" t="s">
        <v>45</v>
      </c>
      <c r="Q972" s="12">
        <v>44497</v>
      </c>
      <c r="R972" s="38">
        <v>35.940680319999998</v>
      </c>
      <c r="S972" s="38">
        <v>36.362191709999998</v>
      </c>
      <c r="T972" s="38">
        <v>26.736678260000001</v>
      </c>
      <c r="U972" s="38">
        <v>26.807036199999999</v>
      </c>
      <c r="AA972" t="s">
        <v>294</v>
      </c>
    </row>
    <row r="973" spans="1:27">
      <c r="A973" t="s">
        <v>2088</v>
      </c>
      <c r="B973" t="s">
        <v>2086</v>
      </c>
      <c r="C973" t="s">
        <v>1919</v>
      </c>
      <c r="E973" t="s">
        <v>49</v>
      </c>
      <c r="F973" s="12">
        <v>44495</v>
      </c>
      <c r="H973" t="s">
        <v>2103</v>
      </c>
      <c r="I973" t="s">
        <v>1999</v>
      </c>
      <c r="J973" s="4" t="s">
        <v>154</v>
      </c>
      <c r="K973" t="s">
        <v>45</v>
      </c>
      <c r="Q973" s="12">
        <v>44497</v>
      </c>
      <c r="R973" s="38" t="s">
        <v>47</v>
      </c>
      <c r="S973" s="38">
        <v>38.73226614</v>
      </c>
      <c r="T973" s="38">
        <v>26.032556190000001</v>
      </c>
      <c r="U973" s="38">
        <v>26.060623020000001</v>
      </c>
      <c r="AA973" t="s">
        <v>294</v>
      </c>
    </row>
    <row r="974" spans="1:27">
      <c r="A974" t="s">
        <v>2088</v>
      </c>
      <c r="B974" t="s">
        <v>2086</v>
      </c>
      <c r="C974" t="s">
        <v>1919</v>
      </c>
      <c r="E974" t="s">
        <v>49</v>
      </c>
      <c r="F974" s="12">
        <v>44495</v>
      </c>
      <c r="H974" t="s">
        <v>2104</v>
      </c>
      <c r="I974" t="s">
        <v>518</v>
      </c>
      <c r="J974" s="4" t="s">
        <v>154</v>
      </c>
      <c r="K974" t="s">
        <v>45</v>
      </c>
      <c r="Q974" s="12">
        <v>44497</v>
      </c>
      <c r="R974" s="38">
        <v>34.465581630000003</v>
      </c>
      <c r="S974" s="38">
        <v>34.917508349999999</v>
      </c>
      <c r="T974" s="38">
        <v>29.250352110000001</v>
      </c>
      <c r="U974" s="38">
        <v>29.034487479999999</v>
      </c>
      <c r="AA974" t="s">
        <v>294</v>
      </c>
    </row>
    <row r="975" spans="1:27">
      <c r="A975" t="s">
        <v>2088</v>
      </c>
      <c r="B975" t="s">
        <v>2086</v>
      </c>
      <c r="C975" t="s">
        <v>1919</v>
      </c>
      <c r="E975" t="s">
        <v>49</v>
      </c>
      <c r="F975" s="12">
        <v>44495</v>
      </c>
      <c r="H975" t="s">
        <v>2105</v>
      </c>
      <c r="I975" t="s">
        <v>1999</v>
      </c>
      <c r="J975" s="4" t="s">
        <v>154</v>
      </c>
      <c r="K975" t="s">
        <v>45</v>
      </c>
      <c r="Q975" s="12">
        <v>44497</v>
      </c>
      <c r="R975" s="38">
        <v>38.663856610000003</v>
      </c>
      <c r="S975" s="38">
        <v>36.771876570000003</v>
      </c>
      <c r="T975" s="38">
        <v>26.596921040000002</v>
      </c>
      <c r="U975" s="38">
        <v>26.548658490000001</v>
      </c>
      <c r="AA975" t="s">
        <v>294</v>
      </c>
    </row>
    <row r="976" spans="1:27">
      <c r="A976" t="s">
        <v>207</v>
      </c>
      <c r="B976" t="s">
        <v>2086</v>
      </c>
      <c r="C976" t="s">
        <v>1919</v>
      </c>
      <c r="E976" t="s">
        <v>49</v>
      </c>
      <c r="F976" s="12">
        <v>44495</v>
      </c>
      <c r="H976" t="s">
        <v>2102</v>
      </c>
      <c r="I976" t="s">
        <v>518</v>
      </c>
      <c r="J976" s="4" t="s">
        <v>154</v>
      </c>
      <c r="K976" t="s">
        <v>45</v>
      </c>
      <c r="Q976" s="12">
        <v>44497</v>
      </c>
      <c r="R976" s="38">
        <v>32.785304259999997</v>
      </c>
      <c r="S976" s="38">
        <v>32.605998550000002</v>
      </c>
      <c r="T976" s="38">
        <v>25.16798168</v>
      </c>
      <c r="U976" s="38">
        <v>25.30373955</v>
      </c>
      <c r="W976" s="38"/>
      <c r="AA976" t="s">
        <v>290</v>
      </c>
    </row>
    <row r="977" spans="1:27">
      <c r="A977" t="s">
        <v>207</v>
      </c>
      <c r="B977" t="s">
        <v>2086</v>
      </c>
      <c r="C977" t="s">
        <v>1919</v>
      </c>
      <c r="E977" t="s">
        <v>49</v>
      </c>
      <c r="F977" s="12">
        <v>44495</v>
      </c>
      <c r="H977" t="s">
        <v>2103</v>
      </c>
      <c r="I977" t="s">
        <v>1999</v>
      </c>
      <c r="J977" s="4" t="s">
        <v>154</v>
      </c>
      <c r="K977" t="s">
        <v>45</v>
      </c>
      <c r="Q977" s="12">
        <v>44497</v>
      </c>
      <c r="R977" s="38">
        <v>34.09159373</v>
      </c>
      <c r="S977" s="38">
        <v>33.971850609999997</v>
      </c>
      <c r="T977" s="38">
        <v>24.578966269999999</v>
      </c>
      <c r="U977" s="38">
        <v>24.68308802</v>
      </c>
      <c r="W977" s="38"/>
      <c r="AA977" t="s">
        <v>290</v>
      </c>
    </row>
    <row r="978" spans="1:27">
      <c r="A978" t="s">
        <v>207</v>
      </c>
      <c r="B978" t="s">
        <v>2086</v>
      </c>
      <c r="C978" t="s">
        <v>1919</v>
      </c>
      <c r="E978" t="s">
        <v>49</v>
      </c>
      <c r="F978" s="12">
        <v>44495</v>
      </c>
      <c r="H978" t="s">
        <v>2104</v>
      </c>
      <c r="I978" t="s">
        <v>518</v>
      </c>
      <c r="J978" s="4" t="s">
        <v>154</v>
      </c>
      <c r="K978" t="s">
        <v>45</v>
      </c>
      <c r="Q978" s="12">
        <v>44497</v>
      </c>
      <c r="R978" s="38">
        <v>32.093191330000003</v>
      </c>
      <c r="S978" s="38">
        <v>32.066289519999998</v>
      </c>
      <c r="T978" s="38">
        <v>26.383022400000002</v>
      </c>
      <c r="U978" s="38">
        <v>26.34060603</v>
      </c>
      <c r="AA978" t="s">
        <v>290</v>
      </c>
    </row>
    <row r="979" spans="1:27">
      <c r="A979" t="s">
        <v>207</v>
      </c>
      <c r="B979" t="s">
        <v>2086</v>
      </c>
      <c r="C979" t="s">
        <v>1919</v>
      </c>
      <c r="E979" t="s">
        <v>49</v>
      </c>
      <c r="F979" s="12">
        <v>44495</v>
      </c>
      <c r="H979" t="s">
        <v>2105</v>
      </c>
      <c r="I979" t="s">
        <v>1999</v>
      </c>
      <c r="J979" s="4" t="s">
        <v>154</v>
      </c>
      <c r="K979" t="s">
        <v>45</v>
      </c>
      <c r="Q979" s="12">
        <v>44497</v>
      </c>
      <c r="R979" s="38">
        <v>32.632485279999997</v>
      </c>
      <c r="S979" s="38">
        <v>32.607261020000003</v>
      </c>
      <c r="T979" s="38">
        <v>25.231034149999999</v>
      </c>
      <c r="U979" s="38">
        <v>25.10942768</v>
      </c>
      <c r="AA979" t="s">
        <v>290</v>
      </c>
    </row>
    <row r="980" spans="1:27">
      <c r="A980" t="s">
        <v>582</v>
      </c>
      <c r="B980" t="s">
        <v>2086</v>
      </c>
      <c r="C980" t="s">
        <v>1919</v>
      </c>
      <c r="E980" t="s">
        <v>49</v>
      </c>
      <c r="F980" s="12">
        <v>44495</v>
      </c>
      <c r="H980" t="s">
        <v>2102</v>
      </c>
      <c r="I980" t="s">
        <v>518</v>
      </c>
      <c r="J980" s="4" t="s">
        <v>154</v>
      </c>
      <c r="K980" t="s">
        <v>45</v>
      </c>
      <c r="Q980" s="12">
        <v>44497</v>
      </c>
      <c r="R980" s="38" t="s">
        <v>47</v>
      </c>
      <c r="S980" s="38" t="s">
        <v>47</v>
      </c>
      <c r="T980" s="38">
        <v>24.742112179999999</v>
      </c>
      <c r="U980" s="38">
        <v>24.799607829999999</v>
      </c>
      <c r="AA980" t="s">
        <v>290</v>
      </c>
    </row>
    <row r="981" spans="1:27">
      <c r="A981" t="s">
        <v>582</v>
      </c>
      <c r="B981" t="s">
        <v>2086</v>
      </c>
      <c r="C981" t="s">
        <v>1919</v>
      </c>
      <c r="E981" t="s">
        <v>49</v>
      </c>
      <c r="F981" s="12">
        <v>44495</v>
      </c>
      <c r="H981" t="s">
        <v>2103</v>
      </c>
      <c r="I981" t="s">
        <v>1999</v>
      </c>
      <c r="J981" s="4" t="s">
        <v>154</v>
      </c>
      <c r="K981" t="s">
        <v>45</v>
      </c>
      <c r="Q981" s="12">
        <v>44497</v>
      </c>
      <c r="R981" s="38" t="s">
        <v>47</v>
      </c>
      <c r="S981" s="38" t="s">
        <v>47</v>
      </c>
      <c r="T981" s="38">
        <v>24.3453366</v>
      </c>
      <c r="U981" s="38">
        <v>24.612348969999999</v>
      </c>
      <c r="AA981" t="s">
        <v>290</v>
      </c>
    </row>
    <row r="982" spans="1:27">
      <c r="A982" t="s">
        <v>582</v>
      </c>
      <c r="B982" t="s">
        <v>2086</v>
      </c>
      <c r="C982" t="s">
        <v>1919</v>
      </c>
      <c r="E982" t="s">
        <v>49</v>
      </c>
      <c r="F982" s="12">
        <v>44495</v>
      </c>
      <c r="H982" t="s">
        <v>2104</v>
      </c>
      <c r="I982" t="s">
        <v>518</v>
      </c>
      <c r="J982" s="4" t="s">
        <v>154</v>
      </c>
      <c r="K982" t="s">
        <v>45</v>
      </c>
      <c r="Q982" s="12">
        <v>44497</v>
      </c>
      <c r="R982" s="38">
        <v>38.322612020000001</v>
      </c>
      <c r="S982" s="38" t="s">
        <v>47</v>
      </c>
      <c r="T982" s="38">
        <v>26.200794009999999</v>
      </c>
      <c r="U982" s="38">
        <v>26.73732382</v>
      </c>
      <c r="AA982" t="s">
        <v>290</v>
      </c>
    </row>
    <row r="983" spans="1:27">
      <c r="A983" t="s">
        <v>582</v>
      </c>
      <c r="B983" t="s">
        <v>2086</v>
      </c>
      <c r="C983" t="s">
        <v>1919</v>
      </c>
      <c r="E983" t="s">
        <v>49</v>
      </c>
      <c r="F983" s="12">
        <v>44495</v>
      </c>
      <c r="H983" t="s">
        <v>2105</v>
      </c>
      <c r="I983" t="s">
        <v>1999</v>
      </c>
      <c r="J983" s="4" t="s">
        <v>154</v>
      </c>
      <c r="K983" t="s">
        <v>45</v>
      </c>
      <c r="Q983" s="12">
        <v>44497</v>
      </c>
      <c r="R983" s="38">
        <v>38.448551309999999</v>
      </c>
      <c r="S983" s="38" t="s">
        <v>47</v>
      </c>
      <c r="T983" s="38">
        <v>24.975069999999999</v>
      </c>
      <c r="U983" s="38">
        <v>25.117855110000001</v>
      </c>
      <c r="AA983" t="s">
        <v>290</v>
      </c>
    </row>
    <row r="984" spans="1:27">
      <c r="A984" t="s">
        <v>1064</v>
      </c>
      <c r="B984" t="s">
        <v>1912</v>
      </c>
      <c r="C984" t="s">
        <v>1913</v>
      </c>
      <c r="E984" t="s">
        <v>42</v>
      </c>
      <c r="F984" s="12">
        <v>44501</v>
      </c>
      <c r="H984" t="s">
        <v>2083</v>
      </c>
      <c r="I984" t="s">
        <v>1999</v>
      </c>
      <c r="J984" s="4" t="s">
        <v>154</v>
      </c>
      <c r="K984" t="s">
        <v>45</v>
      </c>
      <c r="L984" s="4">
        <v>10</v>
      </c>
      <c r="M984" s="12"/>
      <c r="N984" s="37" t="s">
        <v>224</v>
      </c>
      <c r="O984">
        <v>60</v>
      </c>
      <c r="Q984" s="12">
        <v>44502</v>
      </c>
      <c r="R984" s="38" t="s">
        <v>47</v>
      </c>
      <c r="S984" s="38">
        <v>41.978060720000002</v>
      </c>
      <c r="T984" s="38">
        <v>27.954769410000001</v>
      </c>
      <c r="U984" s="38">
        <v>27.929398939999999</v>
      </c>
      <c r="W984" s="38"/>
      <c r="AA984" t="s">
        <v>1150</v>
      </c>
    </row>
    <row r="985" spans="1:27">
      <c r="A985" t="s">
        <v>1052</v>
      </c>
      <c r="B985" t="s">
        <v>1912</v>
      </c>
      <c r="C985" t="s">
        <v>1913</v>
      </c>
      <c r="E985" t="s">
        <v>42</v>
      </c>
      <c r="F985" s="12">
        <v>44501</v>
      </c>
      <c r="H985" t="s">
        <v>2083</v>
      </c>
      <c r="I985" t="s">
        <v>1999</v>
      </c>
      <c r="J985" s="4" t="s">
        <v>154</v>
      </c>
      <c r="K985" t="s">
        <v>45</v>
      </c>
      <c r="L985" s="4">
        <v>10</v>
      </c>
      <c r="M985" s="12"/>
      <c r="N985" s="37" t="s">
        <v>224</v>
      </c>
      <c r="O985">
        <v>60</v>
      </c>
      <c r="Q985" s="12">
        <v>44502</v>
      </c>
      <c r="R985" s="38" t="s">
        <v>47</v>
      </c>
      <c r="S985" s="38" t="s">
        <v>47</v>
      </c>
      <c r="T985" s="38">
        <v>26.553472419999999</v>
      </c>
      <c r="U985" s="38">
        <v>26.564853240000001</v>
      </c>
      <c r="W985" s="38"/>
      <c r="AA985" t="s">
        <v>1150</v>
      </c>
    </row>
    <row r="986" spans="1:27">
      <c r="A986" t="s">
        <v>1056</v>
      </c>
      <c r="B986" t="s">
        <v>1912</v>
      </c>
      <c r="C986" t="s">
        <v>1913</v>
      </c>
      <c r="E986" t="s">
        <v>42</v>
      </c>
      <c r="F986" s="12">
        <v>44501</v>
      </c>
      <c r="H986" t="s">
        <v>2083</v>
      </c>
      <c r="I986" t="s">
        <v>1999</v>
      </c>
      <c r="J986" s="4" t="s">
        <v>154</v>
      </c>
      <c r="K986" t="s">
        <v>45</v>
      </c>
      <c r="L986" s="4">
        <v>10</v>
      </c>
      <c r="M986" s="12"/>
      <c r="N986" s="37" t="s">
        <v>224</v>
      </c>
      <c r="O986">
        <v>60</v>
      </c>
      <c r="Q986" s="12">
        <v>44502</v>
      </c>
      <c r="R986" s="38">
        <v>38.939690990000003</v>
      </c>
      <c r="S986" s="38" t="s">
        <v>47</v>
      </c>
      <c r="T986" s="38">
        <v>26.803305890000001</v>
      </c>
      <c r="U986" s="38">
        <v>26.894051489999999</v>
      </c>
      <c r="W986" s="38"/>
      <c r="AA986" t="s">
        <v>1150</v>
      </c>
    </row>
    <row r="987" spans="1:27">
      <c r="A987" t="s">
        <v>1050</v>
      </c>
      <c r="B987" t="s">
        <v>1912</v>
      </c>
      <c r="C987" t="s">
        <v>1913</v>
      </c>
      <c r="E987" t="s">
        <v>42</v>
      </c>
      <c r="F987" s="12">
        <v>44508</v>
      </c>
      <c r="H987" t="s">
        <v>2102</v>
      </c>
      <c r="I987" t="s">
        <v>2170</v>
      </c>
      <c r="J987" s="4" t="s">
        <v>154</v>
      </c>
      <c r="K987" t="s">
        <v>45</v>
      </c>
      <c r="Q987" s="12">
        <v>44510</v>
      </c>
      <c r="R987" s="38">
        <v>35.581579670000004</v>
      </c>
      <c r="S987" s="38">
        <v>35.72344683</v>
      </c>
      <c r="T987" s="38">
        <v>27.777155260000001</v>
      </c>
      <c r="U987" s="38">
        <v>27.738251680000001</v>
      </c>
      <c r="W987" s="38"/>
      <c r="AA987" t="s">
        <v>338</v>
      </c>
    </row>
    <row r="988" spans="1:27">
      <c r="A988" t="s">
        <v>1050</v>
      </c>
      <c r="B988" t="s">
        <v>1912</v>
      </c>
      <c r="C988" t="s">
        <v>1913</v>
      </c>
      <c r="E988" t="s">
        <v>42</v>
      </c>
      <c r="F988" s="12">
        <v>44508</v>
      </c>
      <c r="H988" t="s">
        <v>2103</v>
      </c>
      <c r="I988" t="s">
        <v>1999</v>
      </c>
      <c r="J988" s="4" t="s">
        <v>154</v>
      </c>
      <c r="K988" t="s">
        <v>45</v>
      </c>
      <c r="Q988" s="12">
        <v>44510</v>
      </c>
      <c r="R988" s="38" t="s">
        <v>47</v>
      </c>
      <c r="S988" s="38" t="s">
        <v>47</v>
      </c>
      <c r="T988" s="38">
        <v>26.360246239999999</v>
      </c>
      <c r="U988" s="38">
        <v>26.667836579999999</v>
      </c>
      <c r="W988" s="38"/>
      <c r="AA988" t="s">
        <v>338</v>
      </c>
    </row>
    <row r="989" spans="1:27">
      <c r="A989" t="s">
        <v>1050</v>
      </c>
      <c r="B989" t="s">
        <v>1912</v>
      </c>
      <c r="C989" t="s">
        <v>1913</v>
      </c>
      <c r="E989" t="s">
        <v>42</v>
      </c>
      <c r="F989" s="12">
        <v>44508</v>
      </c>
      <c r="H989" t="s">
        <v>2104</v>
      </c>
      <c r="I989" t="s">
        <v>2170</v>
      </c>
      <c r="J989" s="4" t="s">
        <v>154</v>
      </c>
      <c r="K989" t="s">
        <v>45</v>
      </c>
      <c r="Q989" s="12">
        <v>44510</v>
      </c>
      <c r="R989" s="38">
        <v>35.596140890000001</v>
      </c>
      <c r="S989" s="38">
        <v>35.056645320000001</v>
      </c>
      <c r="T989" s="38">
        <v>31.70389711</v>
      </c>
      <c r="U989" s="38">
        <v>31.760897480000001</v>
      </c>
      <c r="W989" s="38"/>
      <c r="AA989" t="s">
        <v>338</v>
      </c>
    </row>
    <row r="990" spans="1:27">
      <c r="A990" t="s">
        <v>1050</v>
      </c>
      <c r="B990" t="s">
        <v>1912</v>
      </c>
      <c r="C990" t="s">
        <v>1913</v>
      </c>
      <c r="E990" t="s">
        <v>42</v>
      </c>
      <c r="F990" s="12">
        <v>44508</v>
      </c>
      <c r="H990" t="s">
        <v>2105</v>
      </c>
      <c r="I990" t="s">
        <v>1999</v>
      </c>
      <c r="J990" s="4" t="s">
        <v>154</v>
      </c>
      <c r="K990" t="s">
        <v>45</v>
      </c>
      <c r="Q990" s="12">
        <v>44510</v>
      </c>
      <c r="R990" s="38">
        <v>37.629105449999997</v>
      </c>
      <c r="S990" s="38">
        <v>36.683445290000002</v>
      </c>
      <c r="T990" s="38">
        <v>26.232635699999999</v>
      </c>
      <c r="U990" s="38">
        <v>26.132518390000001</v>
      </c>
      <c r="W990" s="38"/>
      <c r="AA990" t="s">
        <v>338</v>
      </c>
    </row>
    <row r="991" spans="1:27">
      <c r="A991" t="s">
        <v>1056</v>
      </c>
      <c r="B991" t="s">
        <v>1912</v>
      </c>
      <c r="C991" t="s">
        <v>1913</v>
      </c>
      <c r="E991" t="s">
        <v>42</v>
      </c>
      <c r="F991" s="12">
        <v>44508</v>
      </c>
      <c r="H991" t="s">
        <v>2102</v>
      </c>
      <c r="I991" t="s">
        <v>2170</v>
      </c>
      <c r="J991" s="4" t="s">
        <v>154</v>
      </c>
      <c r="K991" t="s">
        <v>45</v>
      </c>
      <c r="Q991" s="12">
        <v>44510</v>
      </c>
      <c r="R991" s="38">
        <v>34.523447900000001</v>
      </c>
      <c r="S991" s="38">
        <v>34.821095579999998</v>
      </c>
      <c r="T991" s="38">
        <v>27.03828081</v>
      </c>
      <c r="U991" s="38">
        <v>27.047069530000002</v>
      </c>
      <c r="W991" s="38"/>
      <c r="AA991" t="s">
        <v>1161</v>
      </c>
    </row>
    <row r="992" spans="1:27">
      <c r="A992" t="s">
        <v>1056</v>
      </c>
      <c r="B992" t="s">
        <v>1912</v>
      </c>
      <c r="C992" t="s">
        <v>1913</v>
      </c>
      <c r="E992" t="s">
        <v>42</v>
      </c>
      <c r="F992" s="12">
        <v>44508</v>
      </c>
      <c r="H992" t="s">
        <v>2103</v>
      </c>
      <c r="I992" t="s">
        <v>1999</v>
      </c>
      <c r="J992" s="4" t="s">
        <v>154</v>
      </c>
      <c r="K992" t="s">
        <v>45</v>
      </c>
      <c r="Q992" s="12">
        <v>44510</v>
      </c>
      <c r="R992" s="38">
        <v>37.223838069999999</v>
      </c>
      <c r="S992" s="38">
        <v>36.96270998</v>
      </c>
      <c r="T992" s="38">
        <v>26.752714489999999</v>
      </c>
      <c r="U992" s="38">
        <v>26.573515260000001</v>
      </c>
      <c r="W992" s="38"/>
      <c r="AA992" t="s">
        <v>1161</v>
      </c>
    </row>
    <row r="993" spans="1:27">
      <c r="A993" t="s">
        <v>1056</v>
      </c>
      <c r="B993" t="s">
        <v>1912</v>
      </c>
      <c r="C993" t="s">
        <v>1913</v>
      </c>
      <c r="E993" t="s">
        <v>42</v>
      </c>
      <c r="F993" s="12">
        <v>44508</v>
      </c>
      <c r="H993" t="s">
        <v>2104</v>
      </c>
      <c r="I993" t="s">
        <v>2170</v>
      </c>
      <c r="J993" s="4" t="s">
        <v>154</v>
      </c>
      <c r="K993" t="s">
        <v>45</v>
      </c>
      <c r="Q993" s="12">
        <v>44510</v>
      </c>
      <c r="R993" s="38">
        <v>34.11379651</v>
      </c>
      <c r="S993" s="38">
        <v>33.847992949999998</v>
      </c>
      <c r="T993" s="38">
        <v>28.24477924</v>
      </c>
      <c r="U993" s="38">
        <v>28.252446030000002</v>
      </c>
      <c r="W993" s="38"/>
      <c r="AA993" t="s">
        <v>1161</v>
      </c>
    </row>
    <row r="994" spans="1:27">
      <c r="A994" t="s">
        <v>1056</v>
      </c>
      <c r="B994" t="s">
        <v>1912</v>
      </c>
      <c r="C994" t="s">
        <v>1913</v>
      </c>
      <c r="E994" t="s">
        <v>42</v>
      </c>
      <c r="F994" s="12">
        <v>44508</v>
      </c>
      <c r="H994" t="s">
        <v>2105</v>
      </c>
      <c r="I994" t="s">
        <v>1999</v>
      </c>
      <c r="J994" s="4" t="s">
        <v>154</v>
      </c>
      <c r="K994" t="s">
        <v>45</v>
      </c>
      <c r="Q994" s="12">
        <v>44510</v>
      </c>
      <c r="R994" s="38">
        <v>36.93737659</v>
      </c>
      <c r="S994" s="38">
        <v>37.884050420000001</v>
      </c>
      <c r="T994" s="38">
        <v>26.951035990000001</v>
      </c>
      <c r="U994" s="38">
        <v>26.917372749999998</v>
      </c>
      <c r="W994" s="38"/>
      <c r="AA994" t="s">
        <v>1161</v>
      </c>
    </row>
    <row r="995" spans="1:27">
      <c r="A995" t="s">
        <v>1047</v>
      </c>
      <c r="B995" t="s">
        <v>1912</v>
      </c>
      <c r="C995" t="s">
        <v>1913</v>
      </c>
      <c r="E995" t="s">
        <v>42</v>
      </c>
      <c r="F995" s="12">
        <v>44508</v>
      </c>
      <c r="H995" t="s">
        <v>2102</v>
      </c>
      <c r="I995" t="s">
        <v>2170</v>
      </c>
      <c r="J995" s="4" t="s">
        <v>154</v>
      </c>
      <c r="K995" t="s">
        <v>45</v>
      </c>
      <c r="Q995" s="12">
        <v>44510</v>
      </c>
      <c r="R995" s="38">
        <v>33.20071197</v>
      </c>
      <c r="S995" s="38">
        <v>32.916936470000003</v>
      </c>
      <c r="T995" s="38">
        <v>28.594073219999999</v>
      </c>
      <c r="U995" s="38">
        <v>28.572383500000001</v>
      </c>
      <c r="AA995" t="s">
        <v>1161</v>
      </c>
    </row>
    <row r="996" spans="1:27">
      <c r="A996" t="s">
        <v>1047</v>
      </c>
      <c r="B996" t="s">
        <v>1912</v>
      </c>
      <c r="C996" t="s">
        <v>1913</v>
      </c>
      <c r="E996" t="s">
        <v>42</v>
      </c>
      <c r="F996" s="12">
        <v>44508</v>
      </c>
      <c r="H996" t="s">
        <v>2103</v>
      </c>
      <c r="I996" t="s">
        <v>1999</v>
      </c>
      <c r="J996" s="4" t="s">
        <v>154</v>
      </c>
      <c r="K996" t="s">
        <v>45</v>
      </c>
      <c r="Q996" s="12">
        <v>44510</v>
      </c>
      <c r="R996" s="38">
        <v>36.334101320000002</v>
      </c>
      <c r="S996" s="38">
        <v>35.6893697</v>
      </c>
      <c r="T996" s="38">
        <v>26.594756459999999</v>
      </c>
      <c r="U996" s="38">
        <v>26.556298429999998</v>
      </c>
      <c r="AA996" t="s">
        <v>1161</v>
      </c>
    </row>
    <row r="997" spans="1:27">
      <c r="A997" t="s">
        <v>1047</v>
      </c>
      <c r="B997" t="s">
        <v>1912</v>
      </c>
      <c r="C997" t="s">
        <v>1913</v>
      </c>
      <c r="E997" t="s">
        <v>42</v>
      </c>
      <c r="F997" s="12">
        <v>44508</v>
      </c>
      <c r="H997" t="s">
        <v>2104</v>
      </c>
      <c r="I997" t="s">
        <v>2170</v>
      </c>
      <c r="J997" s="4" t="s">
        <v>154</v>
      </c>
      <c r="K997" t="s">
        <v>45</v>
      </c>
      <c r="Q997" s="12">
        <v>44510</v>
      </c>
      <c r="R997" s="38">
        <v>31.54238956</v>
      </c>
      <c r="S997" s="38">
        <v>31.550915920000001</v>
      </c>
      <c r="T997" s="38">
        <v>28.75352668</v>
      </c>
      <c r="U997" s="38">
        <v>28.686690120000002</v>
      </c>
      <c r="AA997" t="s">
        <v>1161</v>
      </c>
    </row>
    <row r="998" spans="1:27">
      <c r="A998" t="s">
        <v>1047</v>
      </c>
      <c r="B998" t="s">
        <v>1912</v>
      </c>
      <c r="C998" t="s">
        <v>1913</v>
      </c>
      <c r="E998" t="s">
        <v>42</v>
      </c>
      <c r="F998" s="12">
        <v>44508</v>
      </c>
      <c r="H998" t="s">
        <v>2105</v>
      </c>
      <c r="I998" t="s">
        <v>1999</v>
      </c>
      <c r="J998" s="4" t="s">
        <v>154</v>
      </c>
      <c r="K998" t="s">
        <v>45</v>
      </c>
      <c r="Q998" s="12">
        <v>44510</v>
      </c>
      <c r="R998" s="38">
        <v>34.212124070000002</v>
      </c>
      <c r="S998" s="38">
        <v>34.352405230000002</v>
      </c>
      <c r="T998" s="38">
        <v>27.580168759999999</v>
      </c>
      <c r="U998" s="38">
        <v>27.68252708</v>
      </c>
      <c r="AA998" t="s">
        <v>1161</v>
      </c>
    </row>
    <row r="999" spans="1:27">
      <c r="A999" t="s">
        <v>1058</v>
      </c>
      <c r="B999" t="s">
        <v>1912</v>
      </c>
      <c r="C999" t="s">
        <v>1913</v>
      </c>
      <c r="E999" t="s">
        <v>42</v>
      </c>
      <c r="F999" s="12">
        <v>44508</v>
      </c>
      <c r="H999" t="s">
        <v>2102</v>
      </c>
      <c r="I999" t="s">
        <v>2170</v>
      </c>
      <c r="J999" s="4" t="s">
        <v>154</v>
      </c>
      <c r="K999" t="s">
        <v>45</v>
      </c>
      <c r="Q999" s="12">
        <v>44510</v>
      </c>
      <c r="R999" s="38">
        <v>35.927624209999998</v>
      </c>
      <c r="S999" s="38">
        <v>35.371016730000001</v>
      </c>
      <c r="T999" s="38">
        <v>27.138488209999998</v>
      </c>
      <c r="U999" s="38">
        <v>27.054129400000001</v>
      </c>
      <c r="AA999" t="s">
        <v>1161</v>
      </c>
    </row>
    <row r="1000" spans="1:27">
      <c r="A1000" t="s">
        <v>1058</v>
      </c>
      <c r="B1000" t="s">
        <v>1912</v>
      </c>
      <c r="C1000" t="s">
        <v>1913</v>
      </c>
      <c r="E1000" t="s">
        <v>42</v>
      </c>
      <c r="F1000" s="12">
        <v>44508</v>
      </c>
      <c r="H1000" t="s">
        <v>2103</v>
      </c>
      <c r="I1000" t="s">
        <v>1999</v>
      </c>
      <c r="J1000" s="4" t="s">
        <v>154</v>
      </c>
      <c r="K1000" t="s">
        <v>45</v>
      </c>
      <c r="Q1000" s="12">
        <v>44510</v>
      </c>
      <c r="R1000" s="38">
        <v>37.854279949999999</v>
      </c>
      <c r="S1000" s="38">
        <v>37.801473770000001</v>
      </c>
      <c r="T1000" s="38">
        <v>26.50380225</v>
      </c>
      <c r="U1000" s="38">
        <v>26.252805120000001</v>
      </c>
      <c r="AA1000" t="s">
        <v>1161</v>
      </c>
    </row>
    <row r="1001" spans="1:27">
      <c r="A1001" t="s">
        <v>1058</v>
      </c>
      <c r="B1001" t="s">
        <v>1912</v>
      </c>
      <c r="C1001" t="s">
        <v>1913</v>
      </c>
      <c r="E1001" t="s">
        <v>42</v>
      </c>
      <c r="F1001" s="12">
        <v>44508</v>
      </c>
      <c r="H1001" t="s">
        <v>2104</v>
      </c>
      <c r="I1001" t="s">
        <v>2170</v>
      </c>
      <c r="J1001" s="4" t="s">
        <v>154</v>
      </c>
      <c r="K1001" t="s">
        <v>45</v>
      </c>
      <c r="Q1001" s="12">
        <v>44510</v>
      </c>
      <c r="R1001" s="38">
        <v>36.1632386</v>
      </c>
      <c r="S1001" s="38">
        <v>36.3000665</v>
      </c>
      <c r="T1001" s="38">
        <v>29.044487329999999</v>
      </c>
      <c r="U1001" s="38">
        <v>29.046392310000002</v>
      </c>
      <c r="AA1001" t="s">
        <v>1161</v>
      </c>
    </row>
    <row r="1002" spans="1:27">
      <c r="A1002" t="s">
        <v>1058</v>
      </c>
      <c r="B1002" t="s">
        <v>1912</v>
      </c>
      <c r="C1002" t="s">
        <v>1913</v>
      </c>
      <c r="E1002" t="s">
        <v>42</v>
      </c>
      <c r="F1002" s="12">
        <v>44508</v>
      </c>
      <c r="H1002" t="s">
        <v>2105</v>
      </c>
      <c r="I1002" t="s">
        <v>1999</v>
      </c>
      <c r="J1002" s="4" t="s">
        <v>154</v>
      </c>
      <c r="K1002" t="s">
        <v>45</v>
      </c>
      <c r="Q1002" s="12">
        <v>44510</v>
      </c>
      <c r="R1002" s="38">
        <v>37.06601371</v>
      </c>
      <c r="S1002" s="38">
        <v>36.292625090000001</v>
      </c>
      <c r="T1002" s="38">
        <v>27.290974609999999</v>
      </c>
      <c r="U1002" s="38">
        <v>27.19232396</v>
      </c>
      <c r="AA1002" t="s">
        <v>1161</v>
      </c>
    </row>
    <row r="1003" spans="1:27">
      <c r="A1003" t="s">
        <v>152</v>
      </c>
      <c r="B1003" t="s">
        <v>59</v>
      </c>
      <c r="C1003" t="s">
        <v>1919</v>
      </c>
      <c r="E1003" t="s">
        <v>2171</v>
      </c>
      <c r="F1003" s="12">
        <v>44510</v>
      </c>
      <c r="H1003" t="s">
        <v>2102</v>
      </c>
      <c r="I1003" t="s">
        <v>2170</v>
      </c>
      <c r="J1003" s="4" t="s">
        <v>154</v>
      </c>
      <c r="K1003" t="s">
        <v>45</v>
      </c>
      <c r="Q1003" s="12">
        <v>44511</v>
      </c>
      <c r="R1003" s="38">
        <v>36.904341879999997</v>
      </c>
      <c r="S1003" s="38">
        <v>36.481628139999998</v>
      </c>
      <c r="T1003" s="38">
        <v>29.673515630000001</v>
      </c>
      <c r="U1003" s="38">
        <v>29.474634099999999</v>
      </c>
      <c r="W1003" s="38"/>
      <c r="AA1003" t="s">
        <v>344</v>
      </c>
    </row>
    <row r="1004" spans="1:27">
      <c r="A1004" t="s">
        <v>152</v>
      </c>
      <c r="B1004" t="s">
        <v>59</v>
      </c>
      <c r="C1004" t="s">
        <v>1919</v>
      </c>
      <c r="E1004" t="s">
        <v>2171</v>
      </c>
      <c r="F1004" s="12">
        <v>44510</v>
      </c>
      <c r="H1004" t="s">
        <v>2103</v>
      </c>
      <c r="I1004" t="s">
        <v>1999</v>
      </c>
      <c r="J1004" s="4" t="s">
        <v>154</v>
      </c>
      <c r="K1004" t="s">
        <v>45</v>
      </c>
      <c r="Q1004" s="12">
        <v>44511</v>
      </c>
      <c r="R1004" s="38" t="s">
        <v>47</v>
      </c>
      <c r="S1004" s="38">
        <v>38.000629310000001</v>
      </c>
      <c r="T1004" s="38">
        <v>29.583286749999999</v>
      </c>
      <c r="U1004" s="38">
        <v>29.584068439999999</v>
      </c>
      <c r="W1004" s="38"/>
      <c r="AA1004" t="s">
        <v>344</v>
      </c>
    </row>
    <row r="1005" spans="1:27">
      <c r="A1005" t="s">
        <v>152</v>
      </c>
      <c r="B1005" t="s">
        <v>59</v>
      </c>
      <c r="C1005" t="s">
        <v>1919</v>
      </c>
      <c r="E1005" t="s">
        <v>2171</v>
      </c>
      <c r="F1005" s="12">
        <v>44510</v>
      </c>
      <c r="H1005" t="s">
        <v>2104</v>
      </c>
      <c r="I1005" t="s">
        <v>2170</v>
      </c>
      <c r="J1005" s="4" t="s">
        <v>154</v>
      </c>
      <c r="K1005" t="s">
        <v>45</v>
      </c>
      <c r="Q1005" s="12">
        <v>44511</v>
      </c>
      <c r="R1005" s="38">
        <v>37.922552949999996</v>
      </c>
      <c r="S1005" s="38">
        <v>39.401547729999997</v>
      </c>
      <c r="T1005" s="38">
        <v>31.03998236</v>
      </c>
      <c r="U1005" s="38">
        <v>30.839454199999999</v>
      </c>
      <c r="W1005" s="38"/>
      <c r="AA1005" t="s">
        <v>344</v>
      </c>
    </row>
    <row r="1006" spans="1:27">
      <c r="A1006" t="s">
        <v>152</v>
      </c>
      <c r="B1006" t="s">
        <v>59</v>
      </c>
      <c r="C1006" t="s">
        <v>1919</v>
      </c>
      <c r="E1006" t="s">
        <v>2171</v>
      </c>
      <c r="F1006" s="12">
        <v>44510</v>
      </c>
      <c r="H1006" t="s">
        <v>2105</v>
      </c>
      <c r="I1006" t="s">
        <v>1999</v>
      </c>
      <c r="J1006" s="4" t="s">
        <v>154</v>
      </c>
      <c r="K1006" t="s">
        <v>45</v>
      </c>
      <c r="Q1006" s="12">
        <v>44511</v>
      </c>
      <c r="R1006" s="38">
        <v>39.193981579999999</v>
      </c>
      <c r="S1006" s="38">
        <v>39.13001732</v>
      </c>
      <c r="T1006" s="38">
        <v>29.804817230000001</v>
      </c>
      <c r="U1006" s="38">
        <v>30.092447459999999</v>
      </c>
      <c r="W1006" s="38"/>
      <c r="AA1006" t="s">
        <v>344</v>
      </c>
    </row>
    <row r="1007" spans="1:27">
      <c r="A1007" t="s">
        <v>123</v>
      </c>
      <c r="B1007" t="s">
        <v>59</v>
      </c>
      <c r="C1007" t="s">
        <v>1919</v>
      </c>
      <c r="E1007" t="s">
        <v>2171</v>
      </c>
      <c r="F1007" s="12">
        <v>44510</v>
      </c>
      <c r="H1007" t="s">
        <v>2102</v>
      </c>
      <c r="I1007" t="s">
        <v>2170</v>
      </c>
      <c r="J1007" s="4" t="s">
        <v>154</v>
      </c>
      <c r="K1007" t="s">
        <v>45</v>
      </c>
      <c r="Q1007" s="12">
        <v>44511</v>
      </c>
      <c r="R1007" s="38">
        <v>36.29982219</v>
      </c>
      <c r="S1007" s="38">
        <v>36.721412020000002</v>
      </c>
      <c r="T1007" s="38">
        <v>28.372821429999998</v>
      </c>
      <c r="U1007" s="38">
        <v>28.482193120000002</v>
      </c>
      <c r="W1007" s="38"/>
      <c r="AA1007" t="s">
        <v>344</v>
      </c>
    </row>
    <row r="1008" spans="1:27">
      <c r="A1008" t="s">
        <v>123</v>
      </c>
      <c r="B1008" t="s">
        <v>59</v>
      </c>
      <c r="C1008" t="s">
        <v>1919</v>
      </c>
      <c r="E1008" t="s">
        <v>2171</v>
      </c>
      <c r="F1008" s="12">
        <v>44510</v>
      </c>
      <c r="H1008" t="s">
        <v>2103</v>
      </c>
      <c r="I1008" t="s">
        <v>1999</v>
      </c>
      <c r="J1008" s="4" t="s">
        <v>154</v>
      </c>
      <c r="K1008" t="s">
        <v>45</v>
      </c>
      <c r="Q1008" s="12">
        <v>44511</v>
      </c>
      <c r="R1008" s="38">
        <v>37.27129429</v>
      </c>
      <c r="S1008" s="38">
        <v>37.978311339999998</v>
      </c>
      <c r="T1008" s="38">
        <v>28.055643979999999</v>
      </c>
      <c r="U1008" s="38">
        <v>28.227673209999999</v>
      </c>
      <c r="W1008" s="38"/>
      <c r="AA1008" t="s">
        <v>344</v>
      </c>
    </row>
    <row r="1009" spans="1:27">
      <c r="A1009" t="s">
        <v>123</v>
      </c>
      <c r="B1009" t="s">
        <v>59</v>
      </c>
      <c r="C1009" t="s">
        <v>1919</v>
      </c>
      <c r="E1009" t="s">
        <v>2171</v>
      </c>
      <c r="F1009" s="12">
        <v>44510</v>
      </c>
      <c r="H1009" t="s">
        <v>2104</v>
      </c>
      <c r="I1009" t="s">
        <v>2170</v>
      </c>
      <c r="J1009" s="4" t="s">
        <v>154</v>
      </c>
      <c r="K1009" t="s">
        <v>45</v>
      </c>
      <c r="Q1009" s="12">
        <v>44511</v>
      </c>
      <c r="R1009" s="38">
        <v>38.05699336</v>
      </c>
      <c r="S1009" s="38">
        <v>36.775514979999997</v>
      </c>
      <c r="T1009" s="38">
        <v>31.09244975</v>
      </c>
      <c r="U1009" s="38">
        <v>31.136240090000001</v>
      </c>
      <c r="W1009" s="38"/>
      <c r="AA1009" t="s">
        <v>344</v>
      </c>
    </row>
    <row r="1010" spans="1:27">
      <c r="A1010" t="s">
        <v>123</v>
      </c>
      <c r="B1010" t="s">
        <v>59</v>
      </c>
      <c r="C1010" t="s">
        <v>1919</v>
      </c>
      <c r="E1010" t="s">
        <v>2171</v>
      </c>
      <c r="F1010" s="12">
        <v>44510</v>
      </c>
      <c r="H1010" t="s">
        <v>2105</v>
      </c>
      <c r="I1010" t="s">
        <v>1999</v>
      </c>
      <c r="J1010" s="4" t="s">
        <v>154</v>
      </c>
      <c r="K1010" t="s">
        <v>45</v>
      </c>
      <c r="Q1010" s="12">
        <v>44511</v>
      </c>
      <c r="R1010" s="38">
        <v>36.078248180000003</v>
      </c>
      <c r="S1010" s="38">
        <v>37.723438209999998</v>
      </c>
      <c r="T1010" s="38">
        <v>30.05626007</v>
      </c>
      <c r="U1010" s="38">
        <v>29.855381749999999</v>
      </c>
      <c r="W1010" s="38"/>
      <c r="AA1010" t="s">
        <v>344</v>
      </c>
    </row>
    <row r="1011" spans="1:27">
      <c r="A1011" t="s">
        <v>203</v>
      </c>
      <c r="B1011" t="s">
        <v>200</v>
      </c>
      <c r="C1011" t="s">
        <v>1919</v>
      </c>
      <c r="E1011" t="s">
        <v>49</v>
      </c>
      <c r="F1011" s="12">
        <v>44509</v>
      </c>
      <c r="H1011" t="s">
        <v>2102</v>
      </c>
      <c r="I1011" t="s">
        <v>2170</v>
      </c>
      <c r="J1011" s="4" t="s">
        <v>154</v>
      </c>
      <c r="K1011" t="s">
        <v>45</v>
      </c>
      <c r="Q1011" s="12">
        <v>44511</v>
      </c>
      <c r="R1011" s="38">
        <v>35.171440279999999</v>
      </c>
      <c r="S1011" s="38">
        <v>35.227169529999998</v>
      </c>
      <c r="T1011" s="38">
        <v>27.75830122</v>
      </c>
      <c r="U1011" s="38">
        <v>27.64653143</v>
      </c>
      <c r="AA1011" t="s">
        <v>344</v>
      </c>
    </row>
    <row r="1012" spans="1:27">
      <c r="A1012" t="s">
        <v>203</v>
      </c>
      <c r="B1012" t="s">
        <v>200</v>
      </c>
      <c r="C1012" t="s">
        <v>1919</v>
      </c>
      <c r="E1012" t="s">
        <v>49</v>
      </c>
      <c r="F1012" s="12">
        <v>44509</v>
      </c>
      <c r="H1012" t="s">
        <v>2103</v>
      </c>
      <c r="I1012" t="s">
        <v>1999</v>
      </c>
      <c r="J1012" s="4" t="s">
        <v>154</v>
      </c>
      <c r="K1012" t="s">
        <v>45</v>
      </c>
      <c r="Q1012" s="12">
        <v>44511</v>
      </c>
      <c r="R1012" s="38">
        <v>37.854272549999997</v>
      </c>
      <c r="S1012" s="38">
        <v>37.980205490000003</v>
      </c>
      <c r="T1012" s="38">
        <v>27.05529297</v>
      </c>
      <c r="U1012" s="38">
        <v>26.978220780000001</v>
      </c>
      <c r="AA1012" t="s">
        <v>344</v>
      </c>
    </row>
    <row r="1013" spans="1:27">
      <c r="A1013" t="s">
        <v>203</v>
      </c>
      <c r="B1013" t="s">
        <v>200</v>
      </c>
      <c r="C1013" t="s">
        <v>1919</v>
      </c>
      <c r="E1013" t="s">
        <v>49</v>
      </c>
      <c r="F1013" s="12">
        <v>44509</v>
      </c>
      <c r="H1013" t="s">
        <v>2104</v>
      </c>
      <c r="I1013" t="s">
        <v>2170</v>
      </c>
      <c r="J1013" s="4" t="s">
        <v>154</v>
      </c>
      <c r="K1013" t="s">
        <v>45</v>
      </c>
      <c r="Q1013" s="12">
        <v>44511</v>
      </c>
      <c r="R1013" s="38">
        <v>35.49439083</v>
      </c>
      <c r="S1013" s="38">
        <v>35.337511329999998</v>
      </c>
      <c r="T1013" s="38">
        <v>30.539180689999998</v>
      </c>
      <c r="U1013" s="38">
        <v>30.475179619999999</v>
      </c>
      <c r="AA1013" t="s">
        <v>344</v>
      </c>
    </row>
    <row r="1014" spans="1:27">
      <c r="A1014" t="s">
        <v>203</v>
      </c>
      <c r="B1014" t="s">
        <v>200</v>
      </c>
      <c r="C1014" t="s">
        <v>1919</v>
      </c>
      <c r="E1014" t="s">
        <v>49</v>
      </c>
      <c r="F1014" s="12">
        <v>44509</v>
      </c>
      <c r="H1014" t="s">
        <v>2105</v>
      </c>
      <c r="I1014" t="s">
        <v>1999</v>
      </c>
      <c r="J1014" s="4" t="s">
        <v>154</v>
      </c>
      <c r="K1014" t="s">
        <v>45</v>
      </c>
      <c r="Q1014" s="12">
        <v>44511</v>
      </c>
      <c r="R1014" s="38">
        <v>38.087489169999998</v>
      </c>
      <c r="S1014" s="38">
        <v>37.546116140000002</v>
      </c>
      <c r="T1014" s="38">
        <v>27.064571239999999</v>
      </c>
      <c r="U1014" s="38">
        <v>27.037295480000001</v>
      </c>
      <c r="AA1014" t="s">
        <v>344</v>
      </c>
    </row>
    <row r="1015" spans="1:27">
      <c r="A1015" t="s">
        <v>193</v>
      </c>
      <c r="B1015" t="s">
        <v>194</v>
      </c>
      <c r="C1015" t="s">
        <v>1919</v>
      </c>
      <c r="E1015" t="s">
        <v>49</v>
      </c>
      <c r="F1015" s="12">
        <v>44510</v>
      </c>
      <c r="H1015" t="s">
        <v>2102</v>
      </c>
      <c r="I1015" t="s">
        <v>2170</v>
      </c>
      <c r="J1015" s="4" t="s">
        <v>154</v>
      </c>
      <c r="K1015" t="s">
        <v>45</v>
      </c>
      <c r="Q1015" s="12">
        <v>44511</v>
      </c>
      <c r="R1015" s="38">
        <v>33.885512970000001</v>
      </c>
      <c r="S1015" s="38">
        <v>34.672775289999997</v>
      </c>
      <c r="T1015" s="38">
        <v>29.517840069999998</v>
      </c>
      <c r="U1015" s="38">
        <v>29.525707659999998</v>
      </c>
      <c r="AA1015" t="s">
        <v>344</v>
      </c>
    </row>
    <row r="1016" spans="1:27">
      <c r="A1016" t="s">
        <v>193</v>
      </c>
      <c r="B1016" t="s">
        <v>194</v>
      </c>
      <c r="C1016" t="s">
        <v>1919</v>
      </c>
      <c r="E1016" t="s">
        <v>49</v>
      </c>
      <c r="F1016" s="12">
        <v>44510</v>
      </c>
      <c r="H1016" t="s">
        <v>2103</v>
      </c>
      <c r="I1016" t="s">
        <v>1999</v>
      </c>
      <c r="J1016" s="4" t="s">
        <v>154</v>
      </c>
      <c r="K1016" t="s">
        <v>45</v>
      </c>
      <c r="Q1016" s="12">
        <v>44511</v>
      </c>
      <c r="R1016" s="38">
        <v>34.374344530000002</v>
      </c>
      <c r="S1016" s="38">
        <v>34.630480030000001</v>
      </c>
      <c r="T1016" s="38">
        <v>27.474953769999999</v>
      </c>
      <c r="U1016" s="38">
        <v>27.424083899999999</v>
      </c>
      <c r="AA1016" t="s">
        <v>344</v>
      </c>
    </row>
    <row r="1017" spans="1:27">
      <c r="A1017" t="s">
        <v>193</v>
      </c>
      <c r="B1017" t="s">
        <v>194</v>
      </c>
      <c r="C1017" t="s">
        <v>1919</v>
      </c>
      <c r="E1017" t="s">
        <v>49</v>
      </c>
      <c r="F1017" s="12">
        <v>44510</v>
      </c>
      <c r="H1017" t="s">
        <v>2104</v>
      </c>
      <c r="I1017" t="s">
        <v>2170</v>
      </c>
      <c r="J1017" s="4" t="s">
        <v>154</v>
      </c>
      <c r="K1017" t="s">
        <v>45</v>
      </c>
      <c r="Q1017" s="12">
        <v>44511</v>
      </c>
      <c r="R1017" s="38">
        <v>33.68706899</v>
      </c>
      <c r="S1017" s="38">
        <v>33.474001469999997</v>
      </c>
      <c r="T1017" s="38">
        <v>30.534895240000001</v>
      </c>
      <c r="U1017" s="38">
        <v>30.604884899999998</v>
      </c>
      <c r="AA1017" t="s">
        <v>344</v>
      </c>
    </row>
    <row r="1018" spans="1:27">
      <c r="A1018" t="s">
        <v>193</v>
      </c>
      <c r="B1018" t="s">
        <v>194</v>
      </c>
      <c r="C1018" t="s">
        <v>1919</v>
      </c>
      <c r="E1018" t="s">
        <v>49</v>
      </c>
      <c r="F1018" s="12">
        <v>44510</v>
      </c>
      <c r="H1018" t="s">
        <v>2105</v>
      </c>
      <c r="I1018" t="s">
        <v>1999</v>
      </c>
      <c r="J1018" s="4" t="s">
        <v>154</v>
      </c>
      <c r="K1018" t="s">
        <v>45</v>
      </c>
      <c r="Q1018" s="12">
        <v>44511</v>
      </c>
      <c r="R1018" s="38">
        <v>33.331532840000001</v>
      </c>
      <c r="S1018" s="38">
        <v>33.64271712</v>
      </c>
      <c r="T1018" s="38">
        <v>29.489275129999999</v>
      </c>
      <c r="U1018" s="38">
        <v>29.623025720000001</v>
      </c>
      <c r="AA1018" t="s">
        <v>344</v>
      </c>
    </row>
    <row r="1019" spans="1:27">
      <c r="A1019" t="s">
        <v>58</v>
      </c>
      <c r="B1019" t="s">
        <v>59</v>
      </c>
      <c r="C1019" t="s">
        <v>1919</v>
      </c>
      <c r="E1019" t="s">
        <v>42</v>
      </c>
      <c r="F1019" s="12">
        <v>44515</v>
      </c>
      <c r="H1019" t="s">
        <v>2172</v>
      </c>
      <c r="J1019" s="4" t="s">
        <v>154</v>
      </c>
      <c r="K1019" t="s">
        <v>45</v>
      </c>
      <c r="Q1019" s="12">
        <v>44516</v>
      </c>
      <c r="R1019" t="s">
        <v>47</v>
      </c>
      <c r="S1019" t="s">
        <v>47</v>
      </c>
      <c r="T1019">
        <v>28.90239863</v>
      </c>
      <c r="U1019">
        <v>29.299373840000001</v>
      </c>
      <c r="AA1019" t="s">
        <v>385</v>
      </c>
    </row>
    <row r="1020" spans="1:27">
      <c r="A1020" t="s">
        <v>58</v>
      </c>
      <c r="B1020" t="s">
        <v>59</v>
      </c>
      <c r="C1020" t="s">
        <v>1919</v>
      </c>
      <c r="E1020" t="s">
        <v>42</v>
      </c>
      <c r="F1020" s="12">
        <v>44515</v>
      </c>
      <c r="J1020" s="4" t="s">
        <v>154</v>
      </c>
      <c r="K1020" t="s">
        <v>45</v>
      </c>
      <c r="Q1020" s="12">
        <v>44516</v>
      </c>
    </row>
    <row r="1021" spans="1:27">
      <c r="A1021" t="s">
        <v>1052</v>
      </c>
      <c r="B1021" t="s">
        <v>1912</v>
      </c>
      <c r="C1021" t="s">
        <v>1913</v>
      </c>
      <c r="E1021" t="s">
        <v>42</v>
      </c>
      <c r="F1021" s="12">
        <v>44515</v>
      </c>
      <c r="H1021" t="s">
        <v>2172</v>
      </c>
      <c r="J1021" s="4" t="s">
        <v>154</v>
      </c>
      <c r="K1021" t="s">
        <v>45</v>
      </c>
      <c r="Q1021" s="12">
        <v>44516</v>
      </c>
      <c r="R1021">
        <v>34.651515740000001</v>
      </c>
      <c r="S1021">
        <v>34.806007299999997</v>
      </c>
      <c r="T1021">
        <v>29.420423459999999</v>
      </c>
      <c r="U1021">
        <v>29.175667199999999</v>
      </c>
      <c r="AA1021" t="s">
        <v>385</v>
      </c>
    </row>
    <row r="1022" spans="1:27">
      <c r="A1022" t="s">
        <v>1052</v>
      </c>
      <c r="B1022" t="s">
        <v>1912</v>
      </c>
      <c r="C1022" t="s">
        <v>1913</v>
      </c>
      <c r="E1022" t="s">
        <v>42</v>
      </c>
      <c r="F1022" s="12">
        <v>44515</v>
      </c>
      <c r="J1022" s="4" t="s">
        <v>154</v>
      </c>
      <c r="K1022" t="s">
        <v>45</v>
      </c>
      <c r="Q1022" s="12">
        <v>44516</v>
      </c>
    </row>
    <row r="1023" spans="1:27">
      <c r="A1023" t="s">
        <v>282</v>
      </c>
      <c r="B1023" t="s">
        <v>200</v>
      </c>
      <c r="C1023" t="s">
        <v>1919</v>
      </c>
      <c r="E1023" t="s">
        <v>49</v>
      </c>
      <c r="F1023" s="12">
        <v>44514</v>
      </c>
      <c r="H1023" t="s">
        <v>2172</v>
      </c>
      <c r="J1023" s="4" t="s">
        <v>154</v>
      </c>
      <c r="K1023" t="s">
        <v>45</v>
      </c>
      <c r="Q1023" s="12">
        <v>44516</v>
      </c>
      <c r="R1023">
        <v>38.67408708</v>
      </c>
      <c r="S1023" t="s">
        <v>47</v>
      </c>
      <c r="T1023">
        <v>33.717294449999997</v>
      </c>
      <c r="U1023">
        <v>33.863417269999999</v>
      </c>
      <c r="AA1023" t="s">
        <v>385</v>
      </c>
    </row>
    <row r="1024" spans="1:27">
      <c r="A1024" t="s">
        <v>282</v>
      </c>
      <c r="B1024" t="s">
        <v>200</v>
      </c>
      <c r="C1024" t="s">
        <v>1919</v>
      </c>
      <c r="E1024" t="s">
        <v>49</v>
      </c>
      <c r="F1024" s="12">
        <v>44514</v>
      </c>
      <c r="J1024" s="4" t="s">
        <v>154</v>
      </c>
      <c r="K1024" t="s">
        <v>45</v>
      </c>
      <c r="Q1024" s="12">
        <v>44516</v>
      </c>
    </row>
    <row r="1025" spans="1:27">
      <c r="A1025" t="s">
        <v>275</v>
      </c>
      <c r="B1025" t="s">
        <v>200</v>
      </c>
      <c r="C1025" t="s">
        <v>1919</v>
      </c>
      <c r="E1025" t="s">
        <v>49</v>
      </c>
      <c r="F1025" s="12">
        <v>44514</v>
      </c>
      <c r="H1025" t="s">
        <v>2172</v>
      </c>
      <c r="J1025" s="4" t="s">
        <v>154</v>
      </c>
      <c r="K1025" t="s">
        <v>45</v>
      </c>
      <c r="Q1025" s="12">
        <v>44516</v>
      </c>
      <c r="R1025">
        <v>33.58719284</v>
      </c>
      <c r="S1025">
        <v>33.795000590000001</v>
      </c>
      <c r="T1025">
        <v>30.790162760000001</v>
      </c>
      <c r="U1025">
        <v>30.67459465</v>
      </c>
      <c r="AA1025" t="s">
        <v>385</v>
      </c>
    </row>
    <row r="1026" spans="1:27">
      <c r="A1026" t="s">
        <v>275</v>
      </c>
      <c r="B1026" t="s">
        <v>200</v>
      </c>
      <c r="C1026" t="s">
        <v>1919</v>
      </c>
      <c r="E1026" t="s">
        <v>49</v>
      </c>
      <c r="F1026" s="12">
        <v>44514</v>
      </c>
      <c r="J1026" s="4" t="s">
        <v>154</v>
      </c>
      <c r="K1026" t="s">
        <v>45</v>
      </c>
      <c r="Q1026" s="12">
        <v>44516</v>
      </c>
    </row>
    <row r="1027" spans="1:27">
      <c r="A1027" t="s">
        <v>2173</v>
      </c>
      <c r="B1027" t="s">
        <v>200</v>
      </c>
      <c r="C1027" t="s">
        <v>1919</v>
      </c>
      <c r="E1027" t="s">
        <v>49</v>
      </c>
      <c r="F1027" s="12">
        <v>44514</v>
      </c>
      <c r="H1027" t="s">
        <v>2172</v>
      </c>
      <c r="J1027" s="4" t="s">
        <v>154</v>
      </c>
      <c r="K1027" t="s">
        <v>45</v>
      </c>
      <c r="Q1027" s="12">
        <v>44516</v>
      </c>
      <c r="R1027">
        <v>37.18593637</v>
      </c>
      <c r="S1027">
        <v>37.6500828</v>
      </c>
      <c r="T1027">
        <v>32.159810950000001</v>
      </c>
      <c r="U1027">
        <v>32.823175450000001</v>
      </c>
      <c r="AA1027" t="s">
        <v>385</v>
      </c>
    </row>
    <row r="1028" spans="1:27">
      <c r="A1028" t="s">
        <v>2173</v>
      </c>
      <c r="B1028" t="s">
        <v>200</v>
      </c>
      <c r="C1028" t="s">
        <v>1919</v>
      </c>
      <c r="E1028" t="s">
        <v>49</v>
      </c>
      <c r="F1028" s="12">
        <v>44514</v>
      </c>
      <c r="J1028" s="4" t="s">
        <v>154</v>
      </c>
      <c r="K1028" t="s">
        <v>45</v>
      </c>
      <c r="Q1028" s="12">
        <v>44516</v>
      </c>
    </row>
    <row r="1029" spans="1:27">
      <c r="A1029" t="s">
        <v>1931</v>
      </c>
      <c r="B1029" t="s">
        <v>1912</v>
      </c>
      <c r="C1029" t="s">
        <v>1913</v>
      </c>
      <c r="E1029" t="s">
        <v>42</v>
      </c>
      <c r="F1029" s="12">
        <v>44515</v>
      </c>
      <c r="H1029" t="s">
        <v>2172</v>
      </c>
      <c r="J1029" s="4" t="s">
        <v>154</v>
      </c>
      <c r="K1029" t="s">
        <v>45</v>
      </c>
      <c r="Q1029" s="12">
        <v>44516</v>
      </c>
      <c r="R1029" t="s">
        <v>47</v>
      </c>
      <c r="S1029" t="s">
        <v>47</v>
      </c>
      <c r="T1029">
        <v>30.61752933</v>
      </c>
      <c r="U1029">
        <v>30.559986640000002</v>
      </c>
      <c r="AA1029" t="s">
        <v>385</v>
      </c>
    </row>
    <row r="1030" spans="1:27">
      <c r="A1030" t="s">
        <v>1064</v>
      </c>
      <c r="B1030" t="s">
        <v>1912</v>
      </c>
      <c r="C1030" t="s">
        <v>1913</v>
      </c>
      <c r="E1030" t="s">
        <v>42</v>
      </c>
      <c r="F1030" s="12">
        <v>44515</v>
      </c>
      <c r="J1030" s="4" t="s">
        <v>154</v>
      </c>
      <c r="K1030" t="s">
        <v>45</v>
      </c>
      <c r="Q1030" s="12">
        <v>44516</v>
      </c>
    </row>
    <row r="1031" spans="1:27">
      <c r="A1031" t="s">
        <v>1058</v>
      </c>
      <c r="B1031" t="s">
        <v>1912</v>
      </c>
      <c r="C1031" t="s">
        <v>1913</v>
      </c>
      <c r="E1031" t="s">
        <v>42</v>
      </c>
      <c r="F1031" s="12">
        <v>44515</v>
      </c>
      <c r="H1031" t="s">
        <v>2102</v>
      </c>
      <c r="I1031" t="s">
        <v>2170</v>
      </c>
      <c r="J1031" s="4" t="s">
        <v>154</v>
      </c>
      <c r="K1031" t="s">
        <v>45</v>
      </c>
      <c r="Q1031" s="12">
        <v>44517</v>
      </c>
      <c r="R1031">
        <v>35.845585450000002</v>
      </c>
      <c r="S1031">
        <v>34.785234410000001</v>
      </c>
      <c r="T1031">
        <v>27.491274069999999</v>
      </c>
      <c r="U1031">
        <v>27.328376769999998</v>
      </c>
      <c r="AA1031" t="s">
        <v>1170</v>
      </c>
    </row>
    <row r="1032" spans="1:27">
      <c r="A1032" t="s">
        <v>1058</v>
      </c>
      <c r="B1032" t="s">
        <v>1912</v>
      </c>
      <c r="C1032" t="s">
        <v>1913</v>
      </c>
      <c r="E1032" t="s">
        <v>42</v>
      </c>
      <c r="F1032" s="12">
        <v>44515</v>
      </c>
      <c r="H1032" t="s">
        <v>2103</v>
      </c>
      <c r="I1032" t="s">
        <v>1999</v>
      </c>
      <c r="J1032" s="4" t="s">
        <v>154</v>
      </c>
      <c r="K1032" t="s">
        <v>45</v>
      </c>
      <c r="Q1032" s="12">
        <v>44517</v>
      </c>
      <c r="R1032">
        <v>38.704876839999997</v>
      </c>
      <c r="S1032" t="s">
        <v>47</v>
      </c>
      <c r="T1032">
        <v>26.656701779999999</v>
      </c>
      <c r="U1032">
        <v>26.717987669999999</v>
      </c>
      <c r="AA1032" t="s">
        <v>1170</v>
      </c>
    </row>
    <row r="1033" spans="1:27">
      <c r="A1033" t="s">
        <v>1058</v>
      </c>
      <c r="B1033" t="s">
        <v>1912</v>
      </c>
      <c r="C1033" t="s">
        <v>1913</v>
      </c>
      <c r="E1033" t="s">
        <v>42</v>
      </c>
      <c r="F1033" s="12">
        <v>44515</v>
      </c>
      <c r="H1033" t="s">
        <v>2104</v>
      </c>
      <c r="I1033" t="s">
        <v>2170</v>
      </c>
      <c r="J1033" s="4" t="s">
        <v>154</v>
      </c>
      <c r="K1033" t="s">
        <v>45</v>
      </c>
      <c r="Q1033" s="12">
        <v>44517</v>
      </c>
      <c r="R1033">
        <v>36.496432349999999</v>
      </c>
      <c r="S1033">
        <v>35.604912730000002</v>
      </c>
      <c r="T1033">
        <v>28.62693342</v>
      </c>
      <c r="U1033">
        <v>28.646977769999999</v>
      </c>
      <c r="AA1033" t="s">
        <v>1170</v>
      </c>
    </row>
    <row r="1034" spans="1:27">
      <c r="A1034" t="s">
        <v>1058</v>
      </c>
      <c r="B1034" t="s">
        <v>1912</v>
      </c>
      <c r="C1034" t="s">
        <v>1913</v>
      </c>
      <c r="E1034" t="s">
        <v>42</v>
      </c>
      <c r="F1034" s="12">
        <v>44515</v>
      </c>
      <c r="H1034" t="s">
        <v>2105</v>
      </c>
      <c r="I1034" t="s">
        <v>1999</v>
      </c>
      <c r="J1034" s="4" t="s">
        <v>154</v>
      </c>
      <c r="K1034" t="s">
        <v>45</v>
      </c>
      <c r="Q1034" s="12">
        <v>44517</v>
      </c>
      <c r="R1034">
        <v>36.137862349999999</v>
      </c>
      <c r="S1034" t="s">
        <v>47</v>
      </c>
      <c r="T1034">
        <v>26.880991380000001</v>
      </c>
      <c r="U1034">
        <v>26.7184183</v>
      </c>
      <c r="AA1034" t="s">
        <v>1170</v>
      </c>
    </row>
    <row r="1035" spans="1:27">
      <c r="A1035" t="s">
        <v>1058</v>
      </c>
      <c r="B1035" t="s">
        <v>1912</v>
      </c>
      <c r="C1035" t="s">
        <v>1913</v>
      </c>
      <c r="E1035" t="s">
        <v>42</v>
      </c>
      <c r="F1035" s="12">
        <v>44515</v>
      </c>
      <c r="H1035" t="s">
        <v>2174</v>
      </c>
      <c r="J1035" s="4" t="s">
        <v>154</v>
      </c>
      <c r="K1035" t="s">
        <v>45</v>
      </c>
      <c r="Q1035" s="12">
        <v>44517</v>
      </c>
      <c r="R1035">
        <v>35.489231969999999</v>
      </c>
      <c r="S1035">
        <v>35.607540919999998</v>
      </c>
      <c r="T1035" t="s">
        <v>47</v>
      </c>
      <c r="U1035" t="s">
        <v>47</v>
      </c>
      <c r="AA1035" t="s">
        <v>1170</v>
      </c>
    </row>
    <row r="1036" spans="1:27">
      <c r="A1036" t="s">
        <v>1058</v>
      </c>
      <c r="B1036" t="s">
        <v>1912</v>
      </c>
      <c r="C1036" t="s">
        <v>1913</v>
      </c>
      <c r="E1036" t="s">
        <v>42</v>
      </c>
      <c r="F1036" s="12">
        <v>44515</v>
      </c>
      <c r="H1036" t="s">
        <v>2172</v>
      </c>
      <c r="J1036" s="4" t="s">
        <v>154</v>
      </c>
      <c r="K1036" t="s">
        <v>45</v>
      </c>
      <c r="Q1036" s="12">
        <v>44517</v>
      </c>
      <c r="R1036">
        <v>34.820619270000002</v>
      </c>
      <c r="S1036">
        <v>35.292779359999997</v>
      </c>
      <c r="T1036">
        <v>33.393919320000002</v>
      </c>
      <c r="U1036">
        <v>33.388750160000001</v>
      </c>
      <c r="AA1036" t="s">
        <v>1170</v>
      </c>
    </row>
    <row r="1037" spans="1:27">
      <c r="A1037" t="s">
        <v>1050</v>
      </c>
      <c r="B1037" t="s">
        <v>1912</v>
      </c>
      <c r="C1037" t="s">
        <v>1913</v>
      </c>
      <c r="E1037" t="s">
        <v>42</v>
      </c>
      <c r="F1037" s="12">
        <v>44515</v>
      </c>
      <c r="H1037" t="s">
        <v>2102</v>
      </c>
      <c r="I1037" t="s">
        <v>2170</v>
      </c>
      <c r="J1037" s="4" t="s">
        <v>154</v>
      </c>
      <c r="K1037" t="s">
        <v>45</v>
      </c>
      <c r="Q1037" s="12">
        <v>44517</v>
      </c>
      <c r="R1037">
        <v>35.397428249999997</v>
      </c>
      <c r="S1037">
        <v>35.293493220000002</v>
      </c>
      <c r="T1037">
        <v>26.99038388</v>
      </c>
      <c r="U1037">
        <v>26.850401000000002</v>
      </c>
      <c r="AA1037" t="s">
        <v>1170</v>
      </c>
    </row>
    <row r="1038" spans="1:27">
      <c r="A1038" t="s">
        <v>1050</v>
      </c>
      <c r="B1038" t="s">
        <v>1912</v>
      </c>
      <c r="C1038" t="s">
        <v>1913</v>
      </c>
      <c r="E1038" t="s">
        <v>42</v>
      </c>
      <c r="F1038" s="12">
        <v>44515</v>
      </c>
      <c r="H1038" t="s">
        <v>2103</v>
      </c>
      <c r="I1038" t="s">
        <v>1999</v>
      </c>
      <c r="J1038" s="4" t="s">
        <v>154</v>
      </c>
      <c r="K1038" t="s">
        <v>45</v>
      </c>
      <c r="Q1038" s="12">
        <v>44517</v>
      </c>
      <c r="R1038" t="s">
        <v>47</v>
      </c>
      <c r="S1038">
        <v>37.807934369999998</v>
      </c>
      <c r="T1038">
        <v>26.190655970000002</v>
      </c>
      <c r="U1038">
        <v>26.273954150000002</v>
      </c>
      <c r="AA1038" t="s">
        <v>1170</v>
      </c>
    </row>
    <row r="1039" spans="1:27">
      <c r="A1039" t="s">
        <v>1050</v>
      </c>
      <c r="B1039" t="s">
        <v>1912</v>
      </c>
      <c r="C1039" t="s">
        <v>1913</v>
      </c>
      <c r="E1039" t="s">
        <v>42</v>
      </c>
      <c r="F1039" s="12">
        <v>44515</v>
      </c>
      <c r="H1039" t="s">
        <v>2104</v>
      </c>
      <c r="I1039" t="s">
        <v>2170</v>
      </c>
      <c r="J1039" s="4" t="s">
        <v>154</v>
      </c>
      <c r="K1039" t="s">
        <v>45</v>
      </c>
      <c r="Q1039" s="12">
        <v>44517</v>
      </c>
      <c r="R1039">
        <v>35.486136539999997</v>
      </c>
      <c r="S1039">
        <v>35.433192929999997</v>
      </c>
      <c r="T1039">
        <v>28.943339770000001</v>
      </c>
      <c r="U1039">
        <v>28.767167260000001</v>
      </c>
      <c r="AA1039" t="s">
        <v>1170</v>
      </c>
    </row>
    <row r="1040" spans="1:27">
      <c r="A1040" t="s">
        <v>1050</v>
      </c>
      <c r="B1040" t="s">
        <v>1912</v>
      </c>
      <c r="C1040" t="s">
        <v>1913</v>
      </c>
      <c r="E1040" t="s">
        <v>42</v>
      </c>
      <c r="F1040" s="12">
        <v>44515</v>
      </c>
      <c r="H1040" t="s">
        <v>2105</v>
      </c>
      <c r="I1040" t="s">
        <v>1999</v>
      </c>
      <c r="J1040" s="4" t="s">
        <v>154</v>
      </c>
      <c r="K1040" t="s">
        <v>45</v>
      </c>
      <c r="Q1040" s="12">
        <v>44517</v>
      </c>
      <c r="R1040" t="s">
        <v>47</v>
      </c>
      <c r="S1040" t="s">
        <v>47</v>
      </c>
      <c r="T1040">
        <v>27.248768040000002</v>
      </c>
      <c r="U1040">
        <v>27.222504050000001</v>
      </c>
      <c r="AA1040" t="s">
        <v>1170</v>
      </c>
    </row>
    <row r="1041" spans="1:27">
      <c r="A1041" t="s">
        <v>1050</v>
      </c>
      <c r="B1041" t="s">
        <v>1912</v>
      </c>
      <c r="C1041" t="s">
        <v>1913</v>
      </c>
      <c r="E1041" t="s">
        <v>42</v>
      </c>
      <c r="F1041" s="12">
        <v>44515</v>
      </c>
      <c r="H1041" t="s">
        <v>2174</v>
      </c>
      <c r="J1041" s="4" t="s">
        <v>154</v>
      </c>
      <c r="K1041" t="s">
        <v>45</v>
      </c>
      <c r="Q1041" s="12">
        <v>44517</v>
      </c>
      <c r="R1041">
        <v>35.147277719999998</v>
      </c>
      <c r="S1041">
        <v>34.740081789999998</v>
      </c>
      <c r="T1041">
        <v>41.084028930000002</v>
      </c>
      <c r="U1041" t="s">
        <v>47</v>
      </c>
      <c r="AA1041" t="s">
        <v>1170</v>
      </c>
    </row>
    <row r="1042" spans="1:27">
      <c r="A1042" t="s">
        <v>1050</v>
      </c>
      <c r="B1042" t="s">
        <v>1912</v>
      </c>
      <c r="C1042" t="s">
        <v>1913</v>
      </c>
      <c r="E1042" t="s">
        <v>42</v>
      </c>
      <c r="F1042" s="12">
        <v>44515</v>
      </c>
      <c r="H1042" t="s">
        <v>2172</v>
      </c>
      <c r="J1042" s="4" t="s">
        <v>154</v>
      </c>
      <c r="K1042" t="s">
        <v>45</v>
      </c>
      <c r="Q1042" s="12">
        <v>44517</v>
      </c>
      <c r="R1042">
        <v>35.119445020000001</v>
      </c>
      <c r="S1042">
        <v>35.1691985</v>
      </c>
      <c r="T1042">
        <v>33.621947329999998</v>
      </c>
      <c r="U1042">
        <v>33.37996622</v>
      </c>
      <c r="AA1042" t="s">
        <v>1170</v>
      </c>
    </row>
    <row r="1043" spans="1:27">
      <c r="A1043" t="s">
        <v>1047</v>
      </c>
      <c r="B1043" t="s">
        <v>1912</v>
      </c>
      <c r="C1043" t="s">
        <v>1913</v>
      </c>
      <c r="E1043" t="s">
        <v>42</v>
      </c>
      <c r="F1043" s="12">
        <v>44515</v>
      </c>
      <c r="H1043" t="s">
        <v>2102</v>
      </c>
      <c r="I1043" t="s">
        <v>2170</v>
      </c>
      <c r="J1043" s="4" t="s">
        <v>154</v>
      </c>
      <c r="K1043" t="s">
        <v>45</v>
      </c>
      <c r="Q1043" s="12">
        <v>44517</v>
      </c>
      <c r="R1043">
        <v>34.457587500000002</v>
      </c>
      <c r="S1043">
        <v>34.120866329999998</v>
      </c>
      <c r="T1043">
        <v>26.594353309999999</v>
      </c>
      <c r="U1043">
        <v>26.792955849999998</v>
      </c>
      <c r="AA1043" t="s">
        <v>1168</v>
      </c>
    </row>
    <row r="1044" spans="1:27">
      <c r="A1044" t="s">
        <v>1047</v>
      </c>
      <c r="B1044" t="s">
        <v>1912</v>
      </c>
      <c r="C1044" t="s">
        <v>1913</v>
      </c>
      <c r="E1044" t="s">
        <v>42</v>
      </c>
      <c r="F1044" s="12">
        <v>44515</v>
      </c>
      <c r="H1044" t="s">
        <v>2103</v>
      </c>
      <c r="I1044" t="s">
        <v>1999</v>
      </c>
      <c r="J1044" s="4" t="s">
        <v>154</v>
      </c>
      <c r="K1044" t="s">
        <v>45</v>
      </c>
      <c r="Q1044" s="12">
        <v>44517</v>
      </c>
      <c r="R1044">
        <v>36.053635470000003</v>
      </c>
      <c r="S1044" t="s">
        <v>47</v>
      </c>
      <c r="T1044">
        <v>26.5577039</v>
      </c>
      <c r="U1044">
        <v>26.44187003</v>
      </c>
      <c r="AA1044" t="s">
        <v>1168</v>
      </c>
    </row>
    <row r="1045" spans="1:27">
      <c r="A1045" t="s">
        <v>1047</v>
      </c>
      <c r="B1045" t="s">
        <v>1912</v>
      </c>
      <c r="C1045" t="s">
        <v>1913</v>
      </c>
      <c r="E1045" t="s">
        <v>42</v>
      </c>
      <c r="F1045" s="12">
        <v>44515</v>
      </c>
      <c r="H1045" t="s">
        <v>2104</v>
      </c>
      <c r="I1045" t="s">
        <v>2170</v>
      </c>
      <c r="J1045" s="4" t="s">
        <v>154</v>
      </c>
      <c r="K1045" t="s">
        <v>45</v>
      </c>
      <c r="Q1045" s="12">
        <v>44517</v>
      </c>
      <c r="R1045">
        <v>34.215504989999999</v>
      </c>
      <c r="S1045">
        <v>34.554128830000003</v>
      </c>
      <c r="T1045">
        <v>31.54715805</v>
      </c>
      <c r="U1045">
        <v>31.738614980000001</v>
      </c>
      <c r="AA1045" t="s">
        <v>1168</v>
      </c>
    </row>
    <row r="1046" spans="1:27">
      <c r="A1046" t="s">
        <v>1047</v>
      </c>
      <c r="B1046" t="s">
        <v>1912</v>
      </c>
      <c r="C1046" t="s">
        <v>1913</v>
      </c>
      <c r="E1046" t="s">
        <v>42</v>
      </c>
      <c r="F1046" s="12">
        <v>44515</v>
      </c>
      <c r="H1046" t="s">
        <v>2105</v>
      </c>
      <c r="I1046" t="s">
        <v>1999</v>
      </c>
      <c r="J1046" s="4" t="s">
        <v>154</v>
      </c>
      <c r="K1046" t="s">
        <v>45</v>
      </c>
      <c r="Q1046" s="12">
        <v>44517</v>
      </c>
      <c r="R1046" t="s">
        <v>47</v>
      </c>
      <c r="S1046">
        <v>36.923503349999997</v>
      </c>
      <c r="T1046">
        <v>27.315724410000001</v>
      </c>
      <c r="U1046">
        <v>27.36959354</v>
      </c>
      <c r="AA1046" t="s">
        <v>1168</v>
      </c>
    </row>
    <row r="1047" spans="1:27">
      <c r="A1047" t="s">
        <v>1047</v>
      </c>
      <c r="B1047" t="s">
        <v>1912</v>
      </c>
      <c r="C1047" t="s">
        <v>1913</v>
      </c>
      <c r="E1047" t="s">
        <v>42</v>
      </c>
      <c r="F1047" s="12">
        <v>44515</v>
      </c>
      <c r="H1047" t="s">
        <v>2174</v>
      </c>
      <c r="J1047" s="4" t="s">
        <v>154</v>
      </c>
      <c r="K1047" t="s">
        <v>45</v>
      </c>
      <c r="Q1047" s="12">
        <v>44517</v>
      </c>
      <c r="R1047">
        <v>33.335061279999998</v>
      </c>
      <c r="S1047">
        <v>33.325922939999998</v>
      </c>
      <c r="T1047">
        <v>32.042861170000002</v>
      </c>
      <c r="U1047">
        <v>31.96097571</v>
      </c>
      <c r="AA1047" t="s">
        <v>1168</v>
      </c>
    </row>
    <row r="1048" spans="1:27">
      <c r="A1048" t="s">
        <v>1047</v>
      </c>
      <c r="B1048" t="s">
        <v>1912</v>
      </c>
      <c r="C1048" t="s">
        <v>1913</v>
      </c>
      <c r="E1048" t="s">
        <v>42</v>
      </c>
      <c r="F1048" s="12">
        <v>44515</v>
      </c>
      <c r="H1048" t="s">
        <v>2172</v>
      </c>
      <c r="J1048" s="4" t="s">
        <v>154</v>
      </c>
      <c r="K1048" t="s">
        <v>45</v>
      </c>
      <c r="Q1048" s="12">
        <v>44517</v>
      </c>
      <c r="R1048">
        <v>33.155532039999997</v>
      </c>
      <c r="S1048">
        <v>33.156392429999997</v>
      </c>
      <c r="T1048">
        <v>33.235110710000001</v>
      </c>
      <c r="U1048">
        <v>33.115601390000002</v>
      </c>
      <c r="AA1048" t="s">
        <v>1168</v>
      </c>
    </row>
    <row r="1049" spans="1:27">
      <c r="A1049" t="s">
        <v>1056</v>
      </c>
      <c r="B1049" t="s">
        <v>1912</v>
      </c>
      <c r="C1049" t="s">
        <v>1913</v>
      </c>
      <c r="E1049" t="s">
        <v>42</v>
      </c>
      <c r="F1049" s="12">
        <v>44515</v>
      </c>
      <c r="H1049" t="s">
        <v>2102</v>
      </c>
      <c r="I1049" t="s">
        <v>2170</v>
      </c>
      <c r="J1049" s="4" t="s">
        <v>154</v>
      </c>
      <c r="K1049" t="s">
        <v>45</v>
      </c>
      <c r="Q1049" s="12">
        <v>44517</v>
      </c>
      <c r="R1049">
        <v>36.031427559999997</v>
      </c>
      <c r="S1049">
        <v>35.435993349999997</v>
      </c>
      <c r="T1049">
        <v>26.734430830000001</v>
      </c>
      <c r="U1049">
        <v>26.734640110000001</v>
      </c>
      <c r="AA1049" t="s">
        <v>1168</v>
      </c>
    </row>
    <row r="1050" spans="1:27">
      <c r="A1050" t="s">
        <v>1056</v>
      </c>
      <c r="B1050" t="s">
        <v>1912</v>
      </c>
      <c r="C1050" t="s">
        <v>1913</v>
      </c>
      <c r="E1050" t="s">
        <v>42</v>
      </c>
      <c r="F1050" s="12">
        <v>44515</v>
      </c>
      <c r="H1050" t="s">
        <v>2103</v>
      </c>
      <c r="I1050" t="s">
        <v>1999</v>
      </c>
      <c r="J1050" s="4" t="s">
        <v>154</v>
      </c>
      <c r="K1050" t="s">
        <v>45</v>
      </c>
      <c r="Q1050" s="12">
        <v>44517</v>
      </c>
      <c r="R1050">
        <v>38.585457409999997</v>
      </c>
      <c r="S1050">
        <v>36.378921169999998</v>
      </c>
      <c r="T1050">
        <v>26.00859591</v>
      </c>
      <c r="U1050">
        <v>26.004674690000002</v>
      </c>
      <c r="AA1050" t="s">
        <v>1168</v>
      </c>
    </row>
    <row r="1051" spans="1:27">
      <c r="A1051" t="s">
        <v>1056</v>
      </c>
      <c r="B1051" t="s">
        <v>1912</v>
      </c>
      <c r="C1051" t="s">
        <v>1913</v>
      </c>
      <c r="E1051" t="s">
        <v>42</v>
      </c>
      <c r="F1051" s="12">
        <v>44515</v>
      </c>
      <c r="H1051" t="s">
        <v>2104</v>
      </c>
      <c r="I1051" t="s">
        <v>2170</v>
      </c>
      <c r="J1051" s="4" t="s">
        <v>154</v>
      </c>
      <c r="K1051" t="s">
        <v>45</v>
      </c>
      <c r="Q1051" s="12">
        <v>44517</v>
      </c>
      <c r="R1051">
        <v>33.547010950000001</v>
      </c>
      <c r="S1051">
        <v>33.987450819999999</v>
      </c>
      <c r="T1051">
        <v>26.903462990000001</v>
      </c>
      <c r="U1051">
        <v>27.373469369999999</v>
      </c>
      <c r="AA1051" t="s">
        <v>1168</v>
      </c>
    </row>
    <row r="1052" spans="1:27">
      <c r="A1052" t="s">
        <v>1056</v>
      </c>
      <c r="B1052" t="s">
        <v>1912</v>
      </c>
      <c r="C1052" t="s">
        <v>1913</v>
      </c>
      <c r="E1052" t="s">
        <v>42</v>
      </c>
      <c r="F1052" s="12">
        <v>44515</v>
      </c>
      <c r="H1052" t="s">
        <v>2105</v>
      </c>
      <c r="I1052" t="s">
        <v>1999</v>
      </c>
      <c r="J1052" s="4" t="s">
        <v>154</v>
      </c>
      <c r="K1052" t="s">
        <v>45</v>
      </c>
      <c r="Q1052" s="12">
        <v>44517</v>
      </c>
      <c r="R1052">
        <v>35.865562769999997</v>
      </c>
      <c r="S1052" t="s">
        <v>47</v>
      </c>
      <c r="T1052">
        <v>26.28345092</v>
      </c>
      <c r="U1052">
        <v>26.3086536</v>
      </c>
      <c r="AA1052" t="s">
        <v>1168</v>
      </c>
    </row>
    <row r="1053" spans="1:27">
      <c r="A1053" t="s">
        <v>1056</v>
      </c>
      <c r="B1053" t="s">
        <v>1912</v>
      </c>
      <c r="C1053" t="s">
        <v>1913</v>
      </c>
      <c r="E1053" t="s">
        <v>42</v>
      </c>
      <c r="F1053" s="12">
        <v>44515</v>
      </c>
      <c r="H1053" t="s">
        <v>2174</v>
      </c>
      <c r="J1053" s="4" t="s">
        <v>154</v>
      </c>
      <c r="K1053" t="s">
        <v>45</v>
      </c>
      <c r="Q1053" s="12">
        <v>44517</v>
      </c>
      <c r="R1053">
        <v>35.172193190000002</v>
      </c>
      <c r="S1053">
        <v>36.082856139999997</v>
      </c>
      <c r="T1053">
        <v>35.005052919999997</v>
      </c>
      <c r="U1053">
        <v>34.807512180000003</v>
      </c>
      <c r="AA1053" t="s">
        <v>1168</v>
      </c>
    </row>
    <row r="1054" spans="1:27">
      <c r="A1054" t="s">
        <v>1056</v>
      </c>
      <c r="B1054" t="s">
        <v>1912</v>
      </c>
      <c r="C1054" t="s">
        <v>1913</v>
      </c>
      <c r="E1054" t="s">
        <v>42</v>
      </c>
      <c r="F1054" s="12">
        <v>44515</v>
      </c>
      <c r="H1054" t="s">
        <v>2172</v>
      </c>
      <c r="J1054" s="4" t="s">
        <v>154</v>
      </c>
      <c r="K1054" t="s">
        <v>45</v>
      </c>
      <c r="Q1054" s="12">
        <v>44517</v>
      </c>
      <c r="R1054">
        <v>35.96721471</v>
      </c>
      <c r="S1054">
        <v>35.411295520000003</v>
      </c>
      <c r="T1054">
        <v>33.231875639999998</v>
      </c>
      <c r="U1054">
        <v>33.090570710000001</v>
      </c>
      <c r="AA1054" t="s">
        <v>1168</v>
      </c>
    </row>
    <row r="1055" spans="1:27">
      <c r="A1055" t="s">
        <v>123</v>
      </c>
      <c r="B1055" t="s">
        <v>59</v>
      </c>
      <c r="C1055" t="s">
        <v>1919</v>
      </c>
      <c r="E1055" t="s">
        <v>49</v>
      </c>
      <c r="F1055" s="12">
        <v>44517</v>
      </c>
      <c r="H1055" t="s">
        <v>2102</v>
      </c>
      <c r="I1055" t="s">
        <v>2170</v>
      </c>
      <c r="J1055" s="4" t="s">
        <v>154</v>
      </c>
      <c r="K1055" t="s">
        <v>45</v>
      </c>
      <c r="Q1055" s="12">
        <v>44518</v>
      </c>
      <c r="R1055" t="s">
        <v>47</v>
      </c>
      <c r="S1055">
        <v>38.799999999999997</v>
      </c>
      <c r="T1055">
        <v>29.04</v>
      </c>
      <c r="U1055">
        <v>28.73</v>
      </c>
      <c r="AA1055" t="s">
        <v>375</v>
      </c>
    </row>
    <row r="1056" spans="1:27">
      <c r="A1056" t="s">
        <v>123</v>
      </c>
      <c r="B1056" t="s">
        <v>59</v>
      </c>
      <c r="C1056" t="s">
        <v>1919</v>
      </c>
      <c r="E1056" t="s">
        <v>49</v>
      </c>
      <c r="F1056" s="12">
        <v>44517</v>
      </c>
      <c r="H1056" t="s">
        <v>2103</v>
      </c>
      <c r="I1056" t="s">
        <v>1999</v>
      </c>
      <c r="J1056" s="4" t="s">
        <v>154</v>
      </c>
      <c r="K1056" t="s">
        <v>45</v>
      </c>
      <c r="Q1056" s="12">
        <v>44518</v>
      </c>
      <c r="R1056">
        <v>38.72</v>
      </c>
      <c r="S1056" t="s">
        <v>47</v>
      </c>
      <c r="T1056">
        <v>28.53</v>
      </c>
      <c r="U1056">
        <v>28.57</v>
      </c>
      <c r="AA1056" t="s">
        <v>375</v>
      </c>
    </row>
    <row r="1057" spans="1:27">
      <c r="A1057" t="s">
        <v>123</v>
      </c>
      <c r="B1057" t="s">
        <v>59</v>
      </c>
      <c r="C1057" t="s">
        <v>1919</v>
      </c>
      <c r="E1057" t="s">
        <v>49</v>
      </c>
      <c r="F1057" s="12">
        <v>44517</v>
      </c>
      <c r="H1057" t="s">
        <v>2104</v>
      </c>
      <c r="I1057" t="s">
        <v>2170</v>
      </c>
      <c r="J1057" s="4" t="s">
        <v>154</v>
      </c>
      <c r="K1057" t="s">
        <v>45</v>
      </c>
      <c r="Q1057" s="12">
        <v>44518</v>
      </c>
      <c r="R1057" t="s">
        <v>47</v>
      </c>
      <c r="S1057">
        <v>38.700000000000003</v>
      </c>
      <c r="T1057">
        <v>31.89</v>
      </c>
      <c r="U1057">
        <v>32</v>
      </c>
      <c r="AA1057" t="s">
        <v>375</v>
      </c>
    </row>
    <row r="1058" spans="1:27">
      <c r="A1058" t="s">
        <v>123</v>
      </c>
      <c r="B1058" t="s">
        <v>59</v>
      </c>
      <c r="C1058" t="s">
        <v>1919</v>
      </c>
      <c r="E1058" t="s">
        <v>49</v>
      </c>
      <c r="F1058" s="12">
        <v>44517</v>
      </c>
      <c r="H1058" t="s">
        <v>2105</v>
      </c>
      <c r="I1058" t="s">
        <v>1999</v>
      </c>
      <c r="J1058" s="4" t="s">
        <v>154</v>
      </c>
      <c r="K1058" t="s">
        <v>45</v>
      </c>
      <c r="Q1058" s="12">
        <v>44518</v>
      </c>
      <c r="R1058" t="s">
        <v>47</v>
      </c>
      <c r="S1058" t="s">
        <v>47</v>
      </c>
      <c r="T1058">
        <v>30.31</v>
      </c>
      <c r="U1058">
        <v>30.33</v>
      </c>
      <c r="AA1058" t="s">
        <v>375</v>
      </c>
    </row>
    <row r="1059" spans="1:27">
      <c r="A1059" t="s">
        <v>87</v>
      </c>
      <c r="B1059" t="s">
        <v>61</v>
      </c>
      <c r="C1059" t="s">
        <v>1919</v>
      </c>
      <c r="E1059" t="s">
        <v>49</v>
      </c>
      <c r="F1059" s="12">
        <v>44517</v>
      </c>
      <c r="H1059" t="s">
        <v>2102</v>
      </c>
      <c r="I1059" t="s">
        <v>2170</v>
      </c>
      <c r="J1059" s="4" t="s">
        <v>154</v>
      </c>
      <c r="K1059" t="s">
        <v>45</v>
      </c>
      <c r="Q1059" s="12">
        <v>44518</v>
      </c>
      <c r="R1059">
        <v>35.799999999999997</v>
      </c>
      <c r="S1059">
        <v>36.42</v>
      </c>
      <c r="T1059">
        <v>28.28</v>
      </c>
      <c r="U1059">
        <v>28.48</v>
      </c>
      <c r="AA1059" t="s">
        <v>375</v>
      </c>
    </row>
    <row r="1060" spans="1:27">
      <c r="A1060" t="s">
        <v>87</v>
      </c>
      <c r="B1060" t="s">
        <v>61</v>
      </c>
      <c r="C1060" t="s">
        <v>1919</v>
      </c>
      <c r="E1060" t="s">
        <v>49</v>
      </c>
      <c r="F1060" s="12">
        <v>44517</v>
      </c>
      <c r="H1060" t="s">
        <v>2103</v>
      </c>
      <c r="I1060" t="s">
        <v>1999</v>
      </c>
      <c r="J1060" s="4" t="s">
        <v>154</v>
      </c>
      <c r="K1060" t="s">
        <v>45</v>
      </c>
      <c r="Q1060" s="12">
        <v>44518</v>
      </c>
      <c r="R1060">
        <v>36.43</v>
      </c>
      <c r="S1060">
        <v>35.81</v>
      </c>
      <c r="T1060">
        <v>28.04</v>
      </c>
      <c r="U1060">
        <v>28.03</v>
      </c>
      <c r="AA1060" t="s">
        <v>375</v>
      </c>
    </row>
    <row r="1061" spans="1:27">
      <c r="A1061" t="s">
        <v>87</v>
      </c>
      <c r="B1061" t="s">
        <v>61</v>
      </c>
      <c r="C1061" t="s">
        <v>1919</v>
      </c>
      <c r="E1061" t="s">
        <v>49</v>
      </c>
      <c r="F1061" s="12">
        <v>44517</v>
      </c>
      <c r="H1061" t="s">
        <v>2104</v>
      </c>
      <c r="I1061" t="s">
        <v>2170</v>
      </c>
      <c r="J1061" s="4" t="s">
        <v>154</v>
      </c>
      <c r="K1061" t="s">
        <v>45</v>
      </c>
      <c r="Q1061" s="12">
        <v>44518</v>
      </c>
      <c r="R1061">
        <v>34.840000000000003</v>
      </c>
      <c r="S1061">
        <v>35.08</v>
      </c>
      <c r="T1061">
        <v>29.43</v>
      </c>
      <c r="U1061">
        <v>29.23</v>
      </c>
      <c r="AA1061" t="s">
        <v>375</v>
      </c>
    </row>
    <row r="1062" spans="1:27">
      <c r="A1062" t="s">
        <v>87</v>
      </c>
      <c r="B1062" t="s">
        <v>61</v>
      </c>
      <c r="C1062" t="s">
        <v>1919</v>
      </c>
      <c r="E1062" t="s">
        <v>49</v>
      </c>
      <c r="F1062" s="12">
        <v>44517</v>
      </c>
      <c r="H1062" t="s">
        <v>2105</v>
      </c>
      <c r="I1062" t="s">
        <v>1999</v>
      </c>
      <c r="J1062" s="4" t="s">
        <v>154</v>
      </c>
      <c r="K1062" t="s">
        <v>45</v>
      </c>
      <c r="Q1062" s="12">
        <v>44518</v>
      </c>
      <c r="R1062">
        <v>35.71</v>
      </c>
      <c r="S1062">
        <v>36.06</v>
      </c>
      <c r="T1062">
        <v>29.05</v>
      </c>
      <c r="U1062">
        <v>29.27</v>
      </c>
      <c r="AA1062" t="s">
        <v>375</v>
      </c>
    </row>
    <row r="1063" spans="1:27">
      <c r="A1063" t="s">
        <v>196</v>
      </c>
      <c r="B1063" t="s">
        <v>61</v>
      </c>
      <c r="C1063" t="s">
        <v>1919</v>
      </c>
      <c r="E1063" t="s">
        <v>49</v>
      </c>
      <c r="F1063" s="12">
        <v>44517</v>
      </c>
      <c r="H1063" t="s">
        <v>2102</v>
      </c>
      <c r="I1063" t="s">
        <v>2170</v>
      </c>
      <c r="J1063" s="4" t="s">
        <v>154</v>
      </c>
      <c r="K1063" t="s">
        <v>45</v>
      </c>
      <c r="Q1063" s="12">
        <v>44518</v>
      </c>
      <c r="R1063">
        <v>32.01</v>
      </c>
      <c r="S1063">
        <v>32.06</v>
      </c>
      <c r="T1063">
        <v>28.43</v>
      </c>
      <c r="U1063">
        <v>28.46</v>
      </c>
      <c r="AA1063" t="s">
        <v>375</v>
      </c>
    </row>
    <row r="1064" spans="1:27">
      <c r="A1064" t="s">
        <v>196</v>
      </c>
      <c r="B1064" t="s">
        <v>61</v>
      </c>
      <c r="C1064" t="s">
        <v>1919</v>
      </c>
      <c r="E1064" t="s">
        <v>49</v>
      </c>
      <c r="F1064" s="12">
        <v>44517</v>
      </c>
      <c r="H1064" t="s">
        <v>2103</v>
      </c>
      <c r="I1064" t="s">
        <v>1999</v>
      </c>
      <c r="J1064" s="4" t="s">
        <v>154</v>
      </c>
      <c r="K1064" t="s">
        <v>45</v>
      </c>
      <c r="Q1064" s="12">
        <v>44518</v>
      </c>
      <c r="R1064">
        <v>34.590000000000003</v>
      </c>
      <c r="S1064">
        <v>34.549999999999997</v>
      </c>
      <c r="T1064">
        <v>27.46</v>
      </c>
      <c r="U1064">
        <v>27.11</v>
      </c>
      <c r="AA1064" t="s">
        <v>375</v>
      </c>
    </row>
    <row r="1065" spans="1:27">
      <c r="A1065" t="s">
        <v>196</v>
      </c>
      <c r="B1065" t="s">
        <v>61</v>
      </c>
      <c r="C1065" t="s">
        <v>1919</v>
      </c>
      <c r="E1065" t="s">
        <v>49</v>
      </c>
      <c r="F1065" s="12">
        <v>44517</v>
      </c>
      <c r="H1065" t="s">
        <v>2104</v>
      </c>
      <c r="I1065" t="s">
        <v>2170</v>
      </c>
      <c r="J1065" s="4" t="s">
        <v>154</v>
      </c>
      <c r="K1065" t="s">
        <v>45</v>
      </c>
      <c r="Q1065" s="12">
        <v>44518</v>
      </c>
      <c r="R1065">
        <v>31.99</v>
      </c>
      <c r="S1065">
        <v>31.99</v>
      </c>
      <c r="T1065">
        <v>31.03</v>
      </c>
      <c r="U1065">
        <v>30.71</v>
      </c>
      <c r="AA1065" t="s">
        <v>375</v>
      </c>
    </row>
    <row r="1066" spans="1:27">
      <c r="A1066" t="s">
        <v>196</v>
      </c>
      <c r="B1066" t="s">
        <v>61</v>
      </c>
      <c r="C1066" t="s">
        <v>1919</v>
      </c>
      <c r="E1066" t="s">
        <v>49</v>
      </c>
      <c r="F1066" s="12">
        <v>44517</v>
      </c>
      <c r="H1066" t="s">
        <v>2105</v>
      </c>
      <c r="I1066" t="s">
        <v>1999</v>
      </c>
      <c r="J1066" s="4" t="s">
        <v>154</v>
      </c>
      <c r="K1066" t="s">
        <v>45</v>
      </c>
      <c r="Q1066" s="12">
        <v>44518</v>
      </c>
      <c r="R1066">
        <v>33.270000000000003</v>
      </c>
      <c r="S1066">
        <v>32.979999999999997</v>
      </c>
      <c r="T1066">
        <v>28.37</v>
      </c>
      <c r="U1066">
        <v>28.39</v>
      </c>
      <c r="AA1066" t="s">
        <v>375</v>
      </c>
    </row>
    <row r="1067" spans="1:27">
      <c r="A1067" t="s">
        <v>203</v>
      </c>
      <c r="B1067" t="s">
        <v>200</v>
      </c>
      <c r="C1067" t="s">
        <v>1919</v>
      </c>
      <c r="E1067" t="s">
        <v>49</v>
      </c>
      <c r="F1067" s="12">
        <v>44516</v>
      </c>
      <c r="H1067" t="s">
        <v>2102</v>
      </c>
      <c r="I1067" t="s">
        <v>2170</v>
      </c>
      <c r="J1067" s="4" t="s">
        <v>154</v>
      </c>
      <c r="K1067" t="s">
        <v>45</v>
      </c>
      <c r="Q1067" s="12">
        <v>44518</v>
      </c>
      <c r="R1067">
        <v>36.39</v>
      </c>
      <c r="S1067">
        <v>35.71</v>
      </c>
      <c r="T1067">
        <v>28.02</v>
      </c>
      <c r="U1067">
        <v>28.03</v>
      </c>
      <c r="AA1067" t="s">
        <v>375</v>
      </c>
    </row>
    <row r="1068" spans="1:27">
      <c r="A1068" t="s">
        <v>203</v>
      </c>
      <c r="B1068" t="s">
        <v>200</v>
      </c>
      <c r="C1068" t="s">
        <v>1919</v>
      </c>
      <c r="E1068" t="s">
        <v>49</v>
      </c>
      <c r="F1068" s="12">
        <v>44516</v>
      </c>
      <c r="H1068" t="s">
        <v>2103</v>
      </c>
      <c r="I1068" t="s">
        <v>1999</v>
      </c>
      <c r="J1068" s="4" t="s">
        <v>154</v>
      </c>
      <c r="K1068" t="s">
        <v>45</v>
      </c>
      <c r="Q1068" s="12">
        <v>44518</v>
      </c>
      <c r="R1068">
        <v>36.19</v>
      </c>
      <c r="S1068" t="s">
        <v>47</v>
      </c>
      <c r="T1068">
        <v>27.07</v>
      </c>
      <c r="U1068">
        <v>27.11</v>
      </c>
      <c r="AA1068" t="s">
        <v>375</v>
      </c>
    </row>
    <row r="1069" spans="1:27">
      <c r="A1069" t="s">
        <v>203</v>
      </c>
      <c r="B1069" t="s">
        <v>200</v>
      </c>
      <c r="C1069" t="s">
        <v>1919</v>
      </c>
      <c r="E1069" t="s">
        <v>49</v>
      </c>
      <c r="F1069" s="12">
        <v>44516</v>
      </c>
      <c r="H1069" t="s">
        <v>2104</v>
      </c>
      <c r="I1069" t="s">
        <v>2170</v>
      </c>
      <c r="J1069" s="4" t="s">
        <v>154</v>
      </c>
      <c r="K1069" t="s">
        <v>45</v>
      </c>
      <c r="Q1069" s="12">
        <v>44518</v>
      </c>
      <c r="R1069">
        <v>36.020000000000003</v>
      </c>
      <c r="S1069">
        <v>35.799999999999997</v>
      </c>
      <c r="T1069">
        <v>29.25</v>
      </c>
      <c r="U1069">
        <v>29.12</v>
      </c>
      <c r="AA1069" t="s">
        <v>375</v>
      </c>
    </row>
    <row r="1070" spans="1:27">
      <c r="A1070" t="s">
        <v>203</v>
      </c>
      <c r="B1070" t="s">
        <v>200</v>
      </c>
      <c r="C1070" t="s">
        <v>1919</v>
      </c>
      <c r="E1070" t="s">
        <v>49</v>
      </c>
      <c r="F1070" s="12">
        <v>44516</v>
      </c>
      <c r="H1070" t="s">
        <v>2105</v>
      </c>
      <c r="I1070" t="s">
        <v>1999</v>
      </c>
      <c r="J1070" s="4" t="s">
        <v>154</v>
      </c>
      <c r="K1070" t="s">
        <v>45</v>
      </c>
      <c r="Q1070" s="12">
        <v>44518</v>
      </c>
      <c r="R1070">
        <v>36.549999999999997</v>
      </c>
      <c r="S1070">
        <v>36.61</v>
      </c>
      <c r="T1070">
        <v>27.67</v>
      </c>
      <c r="U1070">
        <v>27.79</v>
      </c>
      <c r="AA1070" t="s">
        <v>375</v>
      </c>
    </row>
    <row r="1071" spans="1:27">
      <c r="A1071" t="s">
        <v>1052</v>
      </c>
      <c r="B1071" t="s">
        <v>1912</v>
      </c>
      <c r="C1071" t="s">
        <v>1913</v>
      </c>
      <c r="E1071" t="s">
        <v>42</v>
      </c>
      <c r="F1071" s="12">
        <v>44529</v>
      </c>
      <c r="H1071" t="s">
        <v>2102</v>
      </c>
      <c r="I1071" t="s">
        <v>2170</v>
      </c>
      <c r="J1071" s="4" t="s">
        <v>154</v>
      </c>
      <c r="K1071" t="s">
        <v>45</v>
      </c>
      <c r="Q1071" s="12">
        <v>44531</v>
      </c>
      <c r="R1071" t="s">
        <v>47</v>
      </c>
      <c r="S1071" t="s">
        <v>47</v>
      </c>
      <c r="T1071">
        <v>28.989699999999999</v>
      </c>
      <c r="U1071">
        <v>28.225169999999999</v>
      </c>
      <c r="AA1071" t="s">
        <v>1179</v>
      </c>
    </row>
    <row r="1072" spans="1:27">
      <c r="A1072" t="s">
        <v>1052</v>
      </c>
      <c r="B1072" t="s">
        <v>1912</v>
      </c>
      <c r="C1072" t="s">
        <v>1913</v>
      </c>
      <c r="E1072" t="s">
        <v>42</v>
      </c>
      <c r="F1072" s="12">
        <v>44529</v>
      </c>
      <c r="H1072" t="s">
        <v>2103</v>
      </c>
      <c r="I1072" t="s">
        <v>1999</v>
      </c>
      <c r="J1072" s="4" t="s">
        <v>154</v>
      </c>
      <c r="K1072" t="s">
        <v>45</v>
      </c>
      <c r="Q1072" s="12">
        <v>44531</v>
      </c>
      <c r="R1072" t="s">
        <v>47</v>
      </c>
      <c r="S1072" t="s">
        <v>47</v>
      </c>
      <c r="T1072">
        <v>30.09487</v>
      </c>
      <c r="U1072">
        <v>29.701219999999999</v>
      </c>
      <c r="AA1072" t="s">
        <v>1179</v>
      </c>
    </row>
    <row r="1073" spans="1:27">
      <c r="A1073" t="s">
        <v>1052</v>
      </c>
      <c r="B1073" t="s">
        <v>1912</v>
      </c>
      <c r="C1073" t="s">
        <v>1913</v>
      </c>
      <c r="E1073" t="s">
        <v>42</v>
      </c>
      <c r="F1073" s="12">
        <v>44529</v>
      </c>
      <c r="H1073" t="s">
        <v>2104</v>
      </c>
      <c r="I1073" t="s">
        <v>2170</v>
      </c>
      <c r="J1073" s="4" t="s">
        <v>154</v>
      </c>
      <c r="K1073" t="s">
        <v>45</v>
      </c>
      <c r="Q1073" s="12">
        <v>44531</v>
      </c>
      <c r="R1073" t="s">
        <v>47</v>
      </c>
      <c r="S1073" t="s">
        <v>47</v>
      </c>
      <c r="T1073">
        <v>30.981860000000001</v>
      </c>
      <c r="U1073">
        <v>30.490559999999999</v>
      </c>
      <c r="AA1073" t="s">
        <v>1179</v>
      </c>
    </row>
    <row r="1074" spans="1:27">
      <c r="A1074" t="s">
        <v>1052</v>
      </c>
      <c r="B1074" t="s">
        <v>1912</v>
      </c>
      <c r="C1074" t="s">
        <v>1913</v>
      </c>
      <c r="E1074" t="s">
        <v>42</v>
      </c>
      <c r="F1074" s="12">
        <v>44529</v>
      </c>
      <c r="H1074" t="s">
        <v>2105</v>
      </c>
      <c r="I1074" t="s">
        <v>1999</v>
      </c>
      <c r="J1074" s="4" t="s">
        <v>154</v>
      </c>
      <c r="K1074" t="s">
        <v>45</v>
      </c>
      <c r="Q1074" s="12">
        <v>44531</v>
      </c>
      <c r="R1074" t="s">
        <v>47</v>
      </c>
      <c r="S1074" t="s">
        <v>47</v>
      </c>
      <c r="T1074">
        <v>30.630600000000001</v>
      </c>
      <c r="U1074">
        <v>29.153919999999999</v>
      </c>
      <c r="AA1074" t="s">
        <v>1179</v>
      </c>
    </row>
    <row r="1075" spans="1:27">
      <c r="A1075" t="s">
        <v>2175</v>
      </c>
      <c r="B1075" t="s">
        <v>1912</v>
      </c>
      <c r="C1075" t="s">
        <v>1913</v>
      </c>
      <c r="E1075" t="s">
        <v>42</v>
      </c>
      <c r="F1075" s="12">
        <v>44529</v>
      </c>
      <c r="H1075" t="s">
        <v>2102</v>
      </c>
      <c r="I1075" t="s">
        <v>2170</v>
      </c>
      <c r="J1075" s="4" t="s">
        <v>154</v>
      </c>
      <c r="K1075" t="s">
        <v>45</v>
      </c>
      <c r="Q1075" s="12">
        <v>44531</v>
      </c>
      <c r="R1075" t="s">
        <v>47</v>
      </c>
      <c r="S1075">
        <v>37.253770000000003</v>
      </c>
      <c r="T1075">
        <v>28.835419999999999</v>
      </c>
      <c r="U1075">
        <v>28.800930000000001</v>
      </c>
      <c r="AA1075" t="s">
        <v>1179</v>
      </c>
    </row>
    <row r="1076" spans="1:27">
      <c r="A1076" t="s">
        <v>2175</v>
      </c>
      <c r="B1076" t="s">
        <v>1912</v>
      </c>
      <c r="C1076" t="s">
        <v>1913</v>
      </c>
      <c r="E1076" t="s">
        <v>42</v>
      </c>
      <c r="F1076" s="12">
        <v>44529</v>
      </c>
      <c r="H1076" t="s">
        <v>2103</v>
      </c>
      <c r="I1076" t="s">
        <v>1999</v>
      </c>
      <c r="J1076" s="4" t="s">
        <v>154</v>
      </c>
      <c r="K1076" t="s">
        <v>45</v>
      </c>
      <c r="Q1076" s="12">
        <v>44531</v>
      </c>
      <c r="R1076" t="s">
        <v>47</v>
      </c>
      <c r="S1076" t="s">
        <v>47</v>
      </c>
      <c r="T1076">
        <v>28.37107</v>
      </c>
      <c r="U1076">
        <v>27.716799999999999</v>
      </c>
      <c r="AA1076" t="s">
        <v>1179</v>
      </c>
    </row>
    <row r="1077" spans="1:27">
      <c r="A1077" t="s">
        <v>2175</v>
      </c>
      <c r="B1077" t="s">
        <v>1912</v>
      </c>
      <c r="C1077" t="s">
        <v>1913</v>
      </c>
      <c r="E1077" t="s">
        <v>42</v>
      </c>
      <c r="F1077" s="12">
        <v>44529</v>
      </c>
      <c r="H1077" t="s">
        <v>2104</v>
      </c>
      <c r="I1077" t="s">
        <v>2170</v>
      </c>
      <c r="J1077" s="4" t="s">
        <v>154</v>
      </c>
      <c r="K1077" t="s">
        <v>45</v>
      </c>
      <c r="Q1077" s="12">
        <v>44531</v>
      </c>
      <c r="R1077">
        <v>36.241059999999997</v>
      </c>
      <c r="S1077">
        <v>36.282519999999998</v>
      </c>
      <c r="T1077">
        <v>29.94228</v>
      </c>
      <c r="U1077">
        <v>29.692029999999999</v>
      </c>
      <c r="AA1077" t="s">
        <v>1179</v>
      </c>
    </row>
    <row r="1078" spans="1:27">
      <c r="A1078" t="s">
        <v>2175</v>
      </c>
      <c r="B1078" t="s">
        <v>1912</v>
      </c>
      <c r="C1078" t="s">
        <v>1913</v>
      </c>
      <c r="E1078" t="s">
        <v>42</v>
      </c>
      <c r="F1078" s="12">
        <v>44529</v>
      </c>
      <c r="H1078" t="s">
        <v>2105</v>
      </c>
      <c r="I1078" t="s">
        <v>1999</v>
      </c>
      <c r="J1078" s="4" t="s">
        <v>154</v>
      </c>
      <c r="K1078" t="s">
        <v>45</v>
      </c>
      <c r="Q1078" s="12">
        <v>44531</v>
      </c>
      <c r="R1078" t="s">
        <v>47</v>
      </c>
      <c r="S1078" t="s">
        <v>47</v>
      </c>
      <c r="T1078">
        <v>28.85351</v>
      </c>
      <c r="U1078">
        <v>28.901209999999999</v>
      </c>
      <c r="AA1078" t="s">
        <v>1179</v>
      </c>
    </row>
    <row r="1079" spans="1:27">
      <c r="A1079" t="s">
        <v>1047</v>
      </c>
      <c r="B1079" t="s">
        <v>1912</v>
      </c>
      <c r="C1079" t="s">
        <v>1913</v>
      </c>
      <c r="E1079" t="s">
        <v>42</v>
      </c>
      <c r="F1079" s="12">
        <v>44529</v>
      </c>
      <c r="H1079" t="s">
        <v>2102</v>
      </c>
      <c r="I1079" t="s">
        <v>2170</v>
      </c>
      <c r="J1079" s="4" t="s">
        <v>154</v>
      </c>
      <c r="K1079" t="s">
        <v>45</v>
      </c>
      <c r="Q1079" s="12">
        <v>44531</v>
      </c>
      <c r="R1079">
        <v>37.233919999999998</v>
      </c>
      <c r="S1079">
        <v>36.305979999999998</v>
      </c>
      <c r="T1079">
        <v>28.809570000000001</v>
      </c>
      <c r="U1079">
        <v>28.247250000000001</v>
      </c>
      <c r="AA1079" t="s">
        <v>1179</v>
      </c>
    </row>
    <row r="1080" spans="1:27">
      <c r="A1080" t="s">
        <v>1047</v>
      </c>
      <c r="B1080" t="s">
        <v>1912</v>
      </c>
      <c r="C1080" t="s">
        <v>1913</v>
      </c>
      <c r="E1080" t="s">
        <v>42</v>
      </c>
      <c r="F1080" s="12">
        <v>44529</v>
      </c>
      <c r="H1080" t="s">
        <v>2103</v>
      </c>
      <c r="I1080" t="s">
        <v>1999</v>
      </c>
      <c r="J1080" s="4" t="s">
        <v>154</v>
      </c>
      <c r="K1080" t="s">
        <v>45</v>
      </c>
      <c r="Q1080" s="12">
        <v>44531</v>
      </c>
      <c r="R1080">
        <v>37.232880000000002</v>
      </c>
      <c r="S1080" t="s">
        <v>47</v>
      </c>
      <c r="T1080">
        <v>28.00178</v>
      </c>
      <c r="U1080">
        <v>28.163789999999999</v>
      </c>
      <c r="AA1080" t="s">
        <v>1179</v>
      </c>
    </row>
    <row r="1081" spans="1:27">
      <c r="A1081" t="s">
        <v>1047</v>
      </c>
      <c r="B1081" t="s">
        <v>1912</v>
      </c>
      <c r="C1081" t="s">
        <v>1913</v>
      </c>
      <c r="E1081" t="s">
        <v>42</v>
      </c>
      <c r="F1081" s="12">
        <v>44529</v>
      </c>
      <c r="H1081" t="s">
        <v>2104</v>
      </c>
      <c r="I1081" t="s">
        <v>2170</v>
      </c>
      <c r="J1081" s="4" t="s">
        <v>154</v>
      </c>
      <c r="K1081" t="s">
        <v>45</v>
      </c>
      <c r="Q1081" s="12">
        <v>44531</v>
      </c>
      <c r="R1081">
        <v>36.15887</v>
      </c>
      <c r="S1081">
        <v>34.827800000000003</v>
      </c>
      <c r="T1081">
        <v>29.810890000000001</v>
      </c>
      <c r="U1081">
        <v>29.2225</v>
      </c>
      <c r="AA1081" t="s">
        <v>1179</v>
      </c>
    </row>
    <row r="1082" spans="1:27">
      <c r="A1082" t="s">
        <v>1047</v>
      </c>
      <c r="B1082" t="s">
        <v>1912</v>
      </c>
      <c r="C1082" t="s">
        <v>1913</v>
      </c>
      <c r="E1082" t="s">
        <v>42</v>
      </c>
      <c r="F1082" s="12">
        <v>44529</v>
      </c>
      <c r="H1082" t="s">
        <v>2105</v>
      </c>
      <c r="I1082" t="s">
        <v>1999</v>
      </c>
      <c r="J1082" s="4" t="s">
        <v>154</v>
      </c>
      <c r="K1082" t="s">
        <v>45</v>
      </c>
      <c r="Q1082" s="12">
        <v>44531</v>
      </c>
      <c r="R1082" t="s">
        <v>47</v>
      </c>
      <c r="S1082" t="s">
        <v>47</v>
      </c>
      <c r="T1082">
        <v>29.132919999999999</v>
      </c>
      <c r="U1082">
        <v>29.5825</v>
      </c>
      <c r="AA1082" t="s">
        <v>1179</v>
      </c>
    </row>
    <row r="1083" spans="1:27">
      <c r="A1083" t="s">
        <v>1054</v>
      </c>
      <c r="B1083" t="s">
        <v>1912</v>
      </c>
      <c r="C1083" t="s">
        <v>1913</v>
      </c>
      <c r="E1083" t="s">
        <v>42</v>
      </c>
      <c r="F1083" s="12">
        <v>44529</v>
      </c>
      <c r="H1083" t="s">
        <v>2102</v>
      </c>
      <c r="I1083" t="s">
        <v>2170</v>
      </c>
      <c r="J1083" s="4" t="s">
        <v>154</v>
      </c>
      <c r="K1083" t="s">
        <v>45</v>
      </c>
      <c r="Q1083" s="12">
        <v>44531</v>
      </c>
      <c r="R1083">
        <v>38.139449999999997</v>
      </c>
      <c r="S1083" t="s">
        <v>47</v>
      </c>
      <c r="T1083">
        <v>28.167069999999999</v>
      </c>
      <c r="U1083">
        <v>29.34975</v>
      </c>
      <c r="AA1083" t="s">
        <v>1179</v>
      </c>
    </row>
    <row r="1084" spans="1:27">
      <c r="A1084" t="s">
        <v>1054</v>
      </c>
      <c r="B1084" t="s">
        <v>1912</v>
      </c>
      <c r="C1084" t="s">
        <v>1913</v>
      </c>
      <c r="E1084" t="s">
        <v>42</v>
      </c>
      <c r="F1084" s="12">
        <v>44529</v>
      </c>
      <c r="H1084" t="s">
        <v>2103</v>
      </c>
      <c r="I1084" t="s">
        <v>1999</v>
      </c>
      <c r="J1084" s="4" t="s">
        <v>154</v>
      </c>
      <c r="K1084" t="s">
        <v>45</v>
      </c>
      <c r="Q1084" s="12">
        <v>44531</v>
      </c>
      <c r="R1084" t="s">
        <v>47</v>
      </c>
      <c r="S1084" t="s">
        <v>47</v>
      </c>
      <c r="T1084">
        <v>28.040990000000001</v>
      </c>
      <c r="U1084">
        <v>28.39273</v>
      </c>
      <c r="AA1084" t="s">
        <v>1179</v>
      </c>
    </row>
    <row r="1085" spans="1:27">
      <c r="A1085" t="s">
        <v>1054</v>
      </c>
      <c r="B1085" t="s">
        <v>1912</v>
      </c>
      <c r="C1085" t="s">
        <v>1913</v>
      </c>
      <c r="E1085" t="s">
        <v>42</v>
      </c>
      <c r="F1085" s="12">
        <v>44529</v>
      </c>
      <c r="H1085" t="s">
        <v>2104</v>
      </c>
      <c r="I1085" t="s">
        <v>2170</v>
      </c>
      <c r="J1085" s="4" t="s">
        <v>154</v>
      </c>
      <c r="K1085" t="s">
        <v>45</v>
      </c>
      <c r="Q1085" s="12">
        <v>44531</v>
      </c>
      <c r="R1085" t="s">
        <v>47</v>
      </c>
      <c r="S1085">
        <v>39.05106</v>
      </c>
      <c r="T1085">
        <v>30.166460000000001</v>
      </c>
      <c r="U1085">
        <v>30.178540000000002</v>
      </c>
      <c r="AA1085" t="s">
        <v>1179</v>
      </c>
    </row>
    <row r="1086" spans="1:27">
      <c r="A1086" t="s">
        <v>1054</v>
      </c>
      <c r="B1086" t="s">
        <v>1912</v>
      </c>
      <c r="C1086" t="s">
        <v>1913</v>
      </c>
      <c r="E1086" t="s">
        <v>42</v>
      </c>
      <c r="F1086" s="12">
        <v>44529</v>
      </c>
      <c r="H1086" t="s">
        <v>2105</v>
      </c>
      <c r="I1086" t="s">
        <v>1999</v>
      </c>
      <c r="J1086" s="4" t="s">
        <v>154</v>
      </c>
      <c r="K1086" t="s">
        <v>45</v>
      </c>
      <c r="Q1086" s="12">
        <v>44531</v>
      </c>
      <c r="R1086" t="s">
        <v>47</v>
      </c>
      <c r="S1086" t="s">
        <v>47</v>
      </c>
      <c r="T1086">
        <v>28.809819999999998</v>
      </c>
      <c r="U1086">
        <v>29.154250000000001</v>
      </c>
      <c r="AA1086" t="s">
        <v>1179</v>
      </c>
    </row>
    <row r="1087" spans="1:27">
      <c r="A1087" t="s">
        <v>205</v>
      </c>
      <c r="B1087" t="s">
        <v>200</v>
      </c>
      <c r="C1087" t="s">
        <v>1919</v>
      </c>
      <c r="E1087" t="s">
        <v>49</v>
      </c>
      <c r="F1087" s="12">
        <v>44530</v>
      </c>
      <c r="H1087" t="s">
        <v>136</v>
      </c>
      <c r="I1087" t="s">
        <v>1999</v>
      </c>
      <c r="J1087" t="s">
        <v>154</v>
      </c>
      <c r="K1087" t="s">
        <v>45</v>
      </c>
      <c r="L1087">
        <v>10</v>
      </c>
      <c r="N1087" t="s">
        <v>136</v>
      </c>
      <c r="Q1087" s="12">
        <v>44532</v>
      </c>
      <c r="R1087">
        <v>34.702739999999999</v>
      </c>
      <c r="S1087">
        <v>34.896920000000001</v>
      </c>
      <c r="T1087">
        <v>27.616</v>
      </c>
      <c r="U1087">
        <v>27.927879999999998</v>
      </c>
      <c r="AA1087" t="s">
        <v>410</v>
      </c>
    </row>
    <row r="1088" spans="1:27">
      <c r="A1088" t="s">
        <v>205</v>
      </c>
      <c r="B1088" t="s">
        <v>200</v>
      </c>
      <c r="C1088" t="s">
        <v>1919</v>
      </c>
      <c r="E1088" t="s">
        <v>49</v>
      </c>
      <c r="F1088" s="12">
        <v>44530</v>
      </c>
      <c r="H1088" t="s">
        <v>136</v>
      </c>
      <c r="I1088" t="s">
        <v>2170</v>
      </c>
      <c r="J1088" t="s">
        <v>154</v>
      </c>
      <c r="K1088" t="s">
        <v>45</v>
      </c>
      <c r="L1088">
        <v>10</v>
      </c>
      <c r="N1088" t="s">
        <v>136</v>
      </c>
      <c r="Q1088" s="12">
        <v>44532</v>
      </c>
      <c r="R1088">
        <v>32.707030000000003</v>
      </c>
      <c r="S1088">
        <v>32.647440000000003</v>
      </c>
      <c r="T1088">
        <v>29.738099999999999</v>
      </c>
      <c r="U1088">
        <v>29.207470000000001</v>
      </c>
      <c r="AA1088" t="s">
        <v>410</v>
      </c>
    </row>
    <row r="1089" spans="1:36">
      <c r="A1089" t="s">
        <v>205</v>
      </c>
      <c r="B1089" t="s">
        <v>200</v>
      </c>
      <c r="C1089" t="s">
        <v>1919</v>
      </c>
      <c r="E1089" t="s">
        <v>49</v>
      </c>
      <c r="F1089" s="12">
        <v>44530</v>
      </c>
      <c r="H1089" t="s">
        <v>136</v>
      </c>
      <c r="I1089" t="s">
        <v>1999</v>
      </c>
      <c r="J1089" t="s">
        <v>154</v>
      </c>
      <c r="K1089" t="s">
        <v>45</v>
      </c>
      <c r="L1089">
        <v>40</v>
      </c>
      <c r="N1089" t="s">
        <v>136</v>
      </c>
      <c r="Q1089" s="12">
        <v>44532</v>
      </c>
      <c r="R1089">
        <v>33.033569999999997</v>
      </c>
      <c r="S1089">
        <v>33.375390000000003</v>
      </c>
      <c r="T1089">
        <v>28.96828</v>
      </c>
      <c r="U1089">
        <v>28.90166</v>
      </c>
      <c r="AA1089" t="s">
        <v>410</v>
      </c>
    </row>
    <row r="1090" spans="1:36">
      <c r="A1090" t="s">
        <v>205</v>
      </c>
      <c r="B1090" t="s">
        <v>200</v>
      </c>
      <c r="C1090" t="s">
        <v>1919</v>
      </c>
      <c r="E1090" t="s">
        <v>49</v>
      </c>
      <c r="F1090" s="12">
        <v>44530</v>
      </c>
      <c r="H1090" t="s">
        <v>136</v>
      </c>
      <c r="I1090" t="s">
        <v>2170</v>
      </c>
      <c r="J1090" t="s">
        <v>154</v>
      </c>
      <c r="K1090" t="s">
        <v>45</v>
      </c>
      <c r="L1090">
        <v>40</v>
      </c>
      <c r="N1090" t="s">
        <v>136</v>
      </c>
      <c r="Q1090" s="12">
        <v>44532</v>
      </c>
      <c r="R1090">
        <v>34.855130000000003</v>
      </c>
      <c r="S1090">
        <v>34.618819999999999</v>
      </c>
      <c r="T1090">
        <v>33.367750000000001</v>
      </c>
      <c r="U1090">
        <v>33.834200000000003</v>
      </c>
      <c r="AA1090" t="s">
        <v>410</v>
      </c>
    </row>
    <row r="1091" spans="1:36">
      <c r="A1091" t="s">
        <v>204</v>
      </c>
      <c r="B1091" t="s">
        <v>200</v>
      </c>
      <c r="C1091" t="s">
        <v>1919</v>
      </c>
      <c r="E1091" t="s">
        <v>49</v>
      </c>
      <c r="F1091" s="12">
        <v>44530</v>
      </c>
      <c r="H1091" t="s">
        <v>136</v>
      </c>
      <c r="I1091" t="s">
        <v>1999</v>
      </c>
      <c r="J1091" t="s">
        <v>154</v>
      </c>
      <c r="K1091" t="s">
        <v>45</v>
      </c>
      <c r="L1091">
        <v>10</v>
      </c>
      <c r="N1091" t="s">
        <v>136</v>
      </c>
      <c r="Q1091" s="12">
        <v>44532</v>
      </c>
      <c r="R1091">
        <v>34.559989999999999</v>
      </c>
      <c r="S1091">
        <v>34.732239999999997</v>
      </c>
      <c r="T1091">
        <v>26.89019</v>
      </c>
      <c r="U1091">
        <v>26.717310000000001</v>
      </c>
      <c r="AA1091" t="s">
        <v>410</v>
      </c>
    </row>
    <row r="1092" spans="1:36">
      <c r="A1092" t="s">
        <v>204</v>
      </c>
      <c r="B1092" t="s">
        <v>200</v>
      </c>
      <c r="C1092" t="s">
        <v>1919</v>
      </c>
      <c r="E1092" t="s">
        <v>49</v>
      </c>
      <c r="F1092" s="12">
        <v>44530</v>
      </c>
      <c r="H1092" t="s">
        <v>136</v>
      </c>
      <c r="I1092" t="s">
        <v>2170</v>
      </c>
      <c r="J1092" t="s">
        <v>154</v>
      </c>
      <c r="K1092" t="s">
        <v>45</v>
      </c>
      <c r="L1092">
        <v>10</v>
      </c>
      <c r="N1092" t="s">
        <v>136</v>
      </c>
      <c r="Q1092" s="12">
        <v>44532</v>
      </c>
      <c r="R1092">
        <v>32.82264</v>
      </c>
      <c r="S1092">
        <v>32.458100000000002</v>
      </c>
      <c r="T1092">
        <v>27.423909999999999</v>
      </c>
      <c r="U1092">
        <v>27.81251</v>
      </c>
      <c r="AA1092" t="s">
        <v>410</v>
      </c>
    </row>
    <row r="1093" spans="1:36">
      <c r="A1093" t="s">
        <v>204</v>
      </c>
      <c r="B1093" t="s">
        <v>200</v>
      </c>
      <c r="C1093" t="s">
        <v>1919</v>
      </c>
      <c r="E1093" t="s">
        <v>49</v>
      </c>
      <c r="F1093" s="12">
        <v>44530</v>
      </c>
      <c r="H1093" t="s">
        <v>136</v>
      </c>
      <c r="I1093" t="s">
        <v>1999</v>
      </c>
      <c r="J1093" t="s">
        <v>154</v>
      </c>
      <c r="K1093" t="s">
        <v>45</v>
      </c>
      <c r="L1093">
        <v>40</v>
      </c>
      <c r="N1093" t="s">
        <v>136</v>
      </c>
      <c r="Q1093" s="12">
        <v>44532</v>
      </c>
      <c r="R1093">
        <v>33.61703</v>
      </c>
      <c r="S1093">
        <v>33.658119999999997</v>
      </c>
      <c r="T1093">
        <v>27.599419999999999</v>
      </c>
      <c r="U1093">
        <v>27.46041</v>
      </c>
      <c r="AA1093" t="s">
        <v>410</v>
      </c>
    </row>
    <row r="1094" spans="1:36">
      <c r="A1094" t="s">
        <v>204</v>
      </c>
      <c r="B1094" t="s">
        <v>200</v>
      </c>
      <c r="C1094" t="s">
        <v>1919</v>
      </c>
      <c r="E1094" t="s">
        <v>49</v>
      </c>
      <c r="F1094" s="12">
        <v>44530</v>
      </c>
      <c r="H1094" t="s">
        <v>136</v>
      </c>
      <c r="I1094" t="s">
        <v>2170</v>
      </c>
      <c r="J1094" t="s">
        <v>154</v>
      </c>
      <c r="K1094" t="s">
        <v>45</v>
      </c>
      <c r="L1094">
        <v>40</v>
      </c>
      <c r="N1094" t="s">
        <v>136</v>
      </c>
      <c r="Q1094" s="12">
        <v>44532</v>
      </c>
      <c r="R1094">
        <v>32.38673</v>
      </c>
      <c r="S1094">
        <v>32.442770000000003</v>
      </c>
      <c r="T1094">
        <v>28.576809999999998</v>
      </c>
      <c r="U1094">
        <v>28.75469</v>
      </c>
      <c r="AA1094" t="s">
        <v>410</v>
      </c>
    </row>
    <row r="1095" spans="1:36">
      <c r="A1095" t="s">
        <v>207</v>
      </c>
      <c r="B1095" t="s">
        <v>200</v>
      </c>
      <c r="C1095" t="s">
        <v>1919</v>
      </c>
      <c r="E1095" t="s">
        <v>49</v>
      </c>
      <c r="F1095" s="12">
        <v>44530</v>
      </c>
      <c r="H1095" t="s">
        <v>136</v>
      </c>
      <c r="I1095" t="s">
        <v>1999</v>
      </c>
      <c r="J1095" t="s">
        <v>154</v>
      </c>
      <c r="K1095" t="s">
        <v>45</v>
      </c>
      <c r="L1095">
        <v>10</v>
      </c>
      <c r="N1095" t="s">
        <v>136</v>
      </c>
      <c r="Q1095" s="12">
        <v>44532</v>
      </c>
      <c r="R1095">
        <v>33.513739999999999</v>
      </c>
      <c r="S1095">
        <v>33.582470000000001</v>
      </c>
      <c r="T1095">
        <v>26.271470000000001</v>
      </c>
      <c r="U1095">
        <v>26.163119999999999</v>
      </c>
      <c r="AA1095" t="s">
        <v>410</v>
      </c>
    </row>
    <row r="1096" spans="1:36">
      <c r="A1096" t="s">
        <v>207</v>
      </c>
      <c r="B1096" t="s">
        <v>200</v>
      </c>
      <c r="C1096" t="s">
        <v>1919</v>
      </c>
      <c r="E1096" t="s">
        <v>49</v>
      </c>
      <c r="F1096" s="12">
        <v>44530</v>
      </c>
      <c r="H1096" t="s">
        <v>136</v>
      </c>
      <c r="I1096" t="s">
        <v>2170</v>
      </c>
      <c r="J1096" t="s">
        <v>154</v>
      </c>
      <c r="K1096" t="s">
        <v>45</v>
      </c>
      <c r="L1096">
        <v>10</v>
      </c>
      <c r="N1096" t="s">
        <v>136</v>
      </c>
      <c r="Q1096" s="12">
        <v>44532</v>
      </c>
      <c r="R1096">
        <v>32.782339999999998</v>
      </c>
      <c r="S1096">
        <v>32.997579999999999</v>
      </c>
      <c r="T1096">
        <v>27.801500000000001</v>
      </c>
      <c r="U1096">
        <v>27.776129999999998</v>
      </c>
      <c r="AA1096" t="s">
        <v>410</v>
      </c>
    </row>
    <row r="1097" spans="1:36">
      <c r="A1097" t="s">
        <v>207</v>
      </c>
      <c r="B1097" t="s">
        <v>200</v>
      </c>
      <c r="C1097" t="s">
        <v>1919</v>
      </c>
      <c r="E1097" t="s">
        <v>49</v>
      </c>
      <c r="F1097" s="12">
        <v>44530</v>
      </c>
      <c r="H1097" t="s">
        <v>136</v>
      </c>
      <c r="I1097" t="s">
        <v>1999</v>
      </c>
      <c r="J1097" t="s">
        <v>154</v>
      </c>
      <c r="K1097" t="s">
        <v>45</v>
      </c>
      <c r="L1097">
        <v>40</v>
      </c>
      <c r="N1097" t="s">
        <v>136</v>
      </c>
      <c r="Q1097" s="12">
        <v>44532</v>
      </c>
      <c r="R1097">
        <v>33.125639999999997</v>
      </c>
      <c r="S1097">
        <v>32.610999999999997</v>
      </c>
      <c r="T1097">
        <v>27.42388</v>
      </c>
      <c r="U1097">
        <v>27.471990000000002</v>
      </c>
      <c r="AA1097" t="s">
        <v>410</v>
      </c>
    </row>
    <row r="1098" spans="1:36">
      <c r="A1098" t="s">
        <v>207</v>
      </c>
      <c r="B1098" t="s">
        <v>200</v>
      </c>
      <c r="C1098" t="s">
        <v>1919</v>
      </c>
      <c r="E1098" t="s">
        <v>49</v>
      </c>
      <c r="F1098" s="12">
        <v>44530</v>
      </c>
      <c r="H1098" t="s">
        <v>136</v>
      </c>
      <c r="I1098" t="s">
        <v>2170</v>
      </c>
      <c r="J1098" t="s">
        <v>154</v>
      </c>
      <c r="K1098" t="s">
        <v>45</v>
      </c>
      <c r="L1098">
        <v>40</v>
      </c>
      <c r="N1098" t="s">
        <v>136</v>
      </c>
      <c r="Q1098" s="12">
        <v>44532</v>
      </c>
      <c r="R1098">
        <v>32.397129999999997</v>
      </c>
      <c r="S1098">
        <v>32.069220000000001</v>
      </c>
      <c r="T1098">
        <v>29.574539999999999</v>
      </c>
      <c r="U1098">
        <v>29.698920000000001</v>
      </c>
      <c r="AA1098" t="s">
        <v>410</v>
      </c>
    </row>
    <row r="1099" spans="1:36">
      <c r="A1099" t="s">
        <v>234</v>
      </c>
      <c r="B1099" t="s">
        <v>200</v>
      </c>
      <c r="C1099" t="s">
        <v>1919</v>
      </c>
      <c r="E1099" t="s">
        <v>49</v>
      </c>
      <c r="F1099" s="12">
        <v>44530</v>
      </c>
      <c r="H1099" t="s">
        <v>136</v>
      </c>
      <c r="I1099" t="s">
        <v>1999</v>
      </c>
      <c r="J1099" t="s">
        <v>154</v>
      </c>
      <c r="K1099" t="s">
        <v>45</v>
      </c>
      <c r="L1099">
        <v>10</v>
      </c>
      <c r="N1099" t="s">
        <v>136</v>
      </c>
      <c r="Q1099" s="12">
        <v>44532</v>
      </c>
      <c r="R1099">
        <v>36.316429999999997</v>
      </c>
      <c r="S1099">
        <v>35.609110000000001</v>
      </c>
      <c r="T1099">
        <v>25.864599999999999</v>
      </c>
      <c r="U1099">
        <v>25.98489</v>
      </c>
      <c r="AA1099" t="s">
        <v>410</v>
      </c>
    </row>
    <row r="1100" spans="1:36">
      <c r="A1100" t="s">
        <v>234</v>
      </c>
      <c r="B1100" t="s">
        <v>200</v>
      </c>
      <c r="C1100" t="s">
        <v>1919</v>
      </c>
      <c r="E1100" t="s">
        <v>49</v>
      </c>
      <c r="F1100" s="12">
        <v>44530</v>
      </c>
      <c r="H1100" t="s">
        <v>136</v>
      </c>
      <c r="I1100" t="s">
        <v>2170</v>
      </c>
      <c r="J1100" t="s">
        <v>154</v>
      </c>
      <c r="K1100" t="s">
        <v>45</v>
      </c>
      <c r="L1100">
        <v>10</v>
      </c>
      <c r="N1100" t="s">
        <v>136</v>
      </c>
      <c r="Q1100" s="12">
        <v>44532</v>
      </c>
      <c r="R1100">
        <v>34.19896</v>
      </c>
      <c r="S1100">
        <v>34.420920000000002</v>
      </c>
      <c r="T1100">
        <v>26.806889999999999</v>
      </c>
      <c r="U1100">
        <v>26.791689999999999</v>
      </c>
      <c r="AA1100" t="s">
        <v>410</v>
      </c>
    </row>
    <row r="1101" spans="1:36">
      <c r="A1101" t="s">
        <v>234</v>
      </c>
      <c r="B1101" t="s">
        <v>200</v>
      </c>
      <c r="C1101" t="s">
        <v>1919</v>
      </c>
      <c r="E1101" t="s">
        <v>49</v>
      </c>
      <c r="F1101" s="12">
        <v>44530</v>
      </c>
      <c r="H1101" t="s">
        <v>136</v>
      </c>
      <c r="I1101" t="s">
        <v>1999</v>
      </c>
      <c r="J1101" t="s">
        <v>154</v>
      </c>
      <c r="K1101" t="s">
        <v>45</v>
      </c>
      <c r="L1101">
        <v>40</v>
      </c>
      <c r="N1101" t="s">
        <v>136</v>
      </c>
      <c r="Q1101" s="12">
        <v>44532</v>
      </c>
      <c r="R1101">
        <v>34.862139999999997</v>
      </c>
      <c r="S1101">
        <v>34.389969999999998</v>
      </c>
      <c r="T1101">
        <v>26.369060000000001</v>
      </c>
      <c r="U1101">
        <v>26.325970000000002</v>
      </c>
      <c r="AA1101" t="s">
        <v>410</v>
      </c>
    </row>
    <row r="1102" spans="1:36">
      <c r="A1102" t="s">
        <v>234</v>
      </c>
      <c r="B1102" t="s">
        <v>200</v>
      </c>
      <c r="C1102" t="s">
        <v>1919</v>
      </c>
      <c r="E1102" t="s">
        <v>49</v>
      </c>
      <c r="F1102" s="12">
        <v>44530</v>
      </c>
      <c r="H1102" t="s">
        <v>136</v>
      </c>
      <c r="I1102" t="s">
        <v>2170</v>
      </c>
      <c r="J1102" t="s">
        <v>154</v>
      </c>
      <c r="K1102" t="s">
        <v>45</v>
      </c>
      <c r="L1102">
        <v>40</v>
      </c>
      <c r="N1102" t="s">
        <v>136</v>
      </c>
      <c r="Q1102" s="12">
        <v>44532</v>
      </c>
      <c r="R1102">
        <v>33.642290000000003</v>
      </c>
      <c r="S1102">
        <v>33.413530000000002</v>
      </c>
      <c r="T1102">
        <v>28.12762</v>
      </c>
      <c r="U1102">
        <v>28.152080000000002</v>
      </c>
      <c r="AA1102" t="s">
        <v>410</v>
      </c>
    </row>
    <row r="1103" spans="1:36">
      <c r="A1103" s="64" t="s">
        <v>1052</v>
      </c>
      <c r="B1103" s="64"/>
      <c r="C1103" s="38"/>
      <c r="D1103" s="38"/>
      <c r="E1103" s="64"/>
      <c r="F1103" s="64"/>
      <c r="G1103" s="64" t="s">
        <v>154</v>
      </c>
      <c r="H1103" s="64" t="s">
        <v>437</v>
      </c>
      <c r="I1103" s="64"/>
      <c r="J1103" s="38"/>
      <c r="K1103" s="64"/>
      <c r="L1103" s="64"/>
      <c r="M1103" s="64">
        <v>5</v>
      </c>
      <c r="N1103" s="38"/>
      <c r="O1103" s="64">
        <v>39.669850599999997</v>
      </c>
      <c r="P1103" s="64" t="e">
        <v>#NUM!</v>
      </c>
      <c r="Q1103" s="64">
        <v>28.5180936</v>
      </c>
      <c r="R1103" s="64">
        <v>28.660808899999999</v>
      </c>
      <c r="S1103" s="64"/>
      <c r="T1103" s="64"/>
      <c r="U1103" s="64"/>
      <c r="V1103" s="64"/>
      <c r="W1103" s="64"/>
      <c r="X1103" s="64"/>
      <c r="Y1103" s="64"/>
      <c r="Z1103" s="64"/>
      <c r="AA1103" s="64"/>
      <c r="AB1103" s="64"/>
      <c r="AC1103" s="64"/>
      <c r="AD1103" s="64"/>
      <c r="AE1103" s="64"/>
      <c r="AF1103" s="64" t="s">
        <v>757</v>
      </c>
      <c r="AG1103" s="64" t="s">
        <v>2176</v>
      </c>
      <c r="AH1103" s="64" t="s">
        <v>44</v>
      </c>
      <c r="AI1103" s="64" t="s">
        <v>44</v>
      </c>
      <c r="AJ1103" s="64">
        <v>102.313885993594</v>
      </c>
    </row>
    <row r="1104" spans="1:36">
      <c r="A1104" s="64" t="s">
        <v>1058</v>
      </c>
      <c r="B1104" s="64"/>
      <c r="C1104" s="38"/>
      <c r="D1104" s="38"/>
      <c r="E1104" s="64"/>
      <c r="F1104" s="64"/>
      <c r="G1104" s="64" t="s">
        <v>154</v>
      </c>
      <c r="H1104" s="64" t="s">
        <v>437</v>
      </c>
      <c r="I1104" s="64"/>
      <c r="J1104" s="38"/>
      <c r="K1104" s="64"/>
      <c r="L1104" s="64"/>
      <c r="M1104" s="64">
        <v>5</v>
      </c>
      <c r="N1104" s="38"/>
      <c r="O1104" s="64">
        <v>37.046602200000002</v>
      </c>
      <c r="P1104" s="64">
        <v>36.799505799999999</v>
      </c>
      <c r="Q1104" s="64">
        <v>29.8454543</v>
      </c>
      <c r="R1104" s="64">
        <v>29.880981500000001</v>
      </c>
      <c r="S1104" s="64"/>
      <c r="T1104" s="64"/>
      <c r="U1104" s="64"/>
      <c r="V1104" s="64"/>
      <c r="W1104" s="64"/>
      <c r="X1104" s="64"/>
      <c r="Y1104" s="64"/>
      <c r="Z1104" s="64"/>
      <c r="AA1104" s="64"/>
      <c r="AB1104" s="64"/>
      <c r="AC1104" s="64"/>
      <c r="AD1104" s="64"/>
      <c r="AE1104" s="64"/>
      <c r="AF1104" s="64" t="s">
        <v>757</v>
      </c>
      <c r="AG1104" s="64" t="s">
        <v>2177</v>
      </c>
      <c r="AH1104" s="64" t="s">
        <v>44</v>
      </c>
      <c r="AI1104" s="64" t="s">
        <v>44</v>
      </c>
      <c r="AJ1104" s="64">
        <v>102.313885993594</v>
      </c>
    </row>
    <row r="1105" spans="1:40">
      <c r="A1105" s="64" t="s">
        <v>1062</v>
      </c>
      <c r="B1105" s="38"/>
      <c r="C1105" s="38"/>
      <c r="D1105" s="64"/>
      <c r="E1105" s="64"/>
      <c r="F1105" s="64" t="s">
        <v>154</v>
      </c>
      <c r="G1105" s="64" t="s">
        <v>437</v>
      </c>
      <c r="H1105" s="64"/>
      <c r="I1105" s="38"/>
      <c r="J1105" s="64"/>
      <c r="K1105" s="64"/>
      <c r="L1105" s="64">
        <v>5</v>
      </c>
      <c r="M1105" s="38"/>
      <c r="N1105" s="64">
        <v>36.753227299999999</v>
      </c>
      <c r="O1105" s="64">
        <v>36.777942000000003</v>
      </c>
      <c r="P1105" s="64">
        <v>29.2728833</v>
      </c>
      <c r="Q1105" s="64">
        <v>29.384157600000002</v>
      </c>
      <c r="R1105" s="64"/>
      <c r="S1105" s="64"/>
      <c r="T1105" s="64"/>
      <c r="U1105" s="64"/>
      <c r="V1105" s="64"/>
      <c r="W1105" s="64"/>
      <c r="X1105" s="64"/>
      <c r="Y1105" s="64"/>
      <c r="Z1105" s="64"/>
      <c r="AA1105" s="64"/>
      <c r="AB1105" s="64"/>
      <c r="AC1105" s="64"/>
      <c r="AD1105" s="64"/>
      <c r="AE1105" s="64" t="s">
        <v>757</v>
      </c>
      <c r="AF1105" s="64" t="s">
        <v>2178</v>
      </c>
      <c r="AG1105" s="64" t="s">
        <v>44</v>
      </c>
      <c r="AH1105" s="64" t="s">
        <v>44</v>
      </c>
      <c r="AI1105" s="64">
        <v>102.313885993594</v>
      </c>
    </row>
    <row r="1106" spans="1:40">
      <c r="A1106" s="64" t="s">
        <v>152</v>
      </c>
      <c r="B1106" s="64" t="s">
        <v>59</v>
      </c>
      <c r="C1106" s="64"/>
      <c r="D1106" s="38"/>
      <c r="E1106" s="38"/>
      <c r="F1106" s="64"/>
      <c r="G1106" s="64"/>
      <c r="H1106" s="64" t="s">
        <v>154</v>
      </c>
      <c r="I1106" s="64" t="s">
        <v>437</v>
      </c>
      <c r="J1106" s="64"/>
      <c r="K1106" s="38"/>
      <c r="L1106" s="64"/>
      <c r="M1106" s="64"/>
      <c r="N1106" s="64">
        <v>5</v>
      </c>
      <c r="O1106" s="38"/>
      <c r="P1106" s="64">
        <v>35.3522885</v>
      </c>
      <c r="Q1106" s="64">
        <v>34.715602099999998</v>
      </c>
      <c r="R1106" s="64">
        <v>28.3017945</v>
      </c>
      <c r="S1106" s="64">
        <v>28.292242399999999</v>
      </c>
      <c r="T1106" s="64"/>
      <c r="U1106" s="64"/>
      <c r="V1106" s="64"/>
      <c r="W1106" s="64"/>
      <c r="X1106" s="64"/>
      <c r="Y1106" s="64"/>
      <c r="Z1106" s="64"/>
      <c r="AA1106" s="64"/>
      <c r="AB1106" s="64"/>
      <c r="AC1106" s="64"/>
      <c r="AD1106" s="64"/>
      <c r="AE1106" s="64"/>
      <c r="AF1106" s="64"/>
      <c r="AG1106" s="64"/>
      <c r="AH1106" s="64"/>
      <c r="AI1106" s="64" t="s">
        <v>757</v>
      </c>
      <c r="AJ1106" s="64" t="s">
        <v>2179</v>
      </c>
      <c r="AK1106" s="64" t="s">
        <v>44</v>
      </c>
      <c r="AL1106" s="64" t="s">
        <v>44</v>
      </c>
      <c r="AM1106" s="64">
        <v>102.313885993594</v>
      </c>
    </row>
    <row r="1107" spans="1:40">
      <c r="A1107" s="64"/>
      <c r="B1107" s="64"/>
      <c r="C1107" s="64"/>
      <c r="D1107" s="64"/>
      <c r="E1107" s="38"/>
      <c r="F1107" s="38"/>
      <c r="G1107" s="64"/>
      <c r="H1107" s="64"/>
      <c r="I1107" s="64" t="s">
        <v>154</v>
      </c>
      <c r="J1107" s="64" t="s">
        <v>437</v>
      </c>
      <c r="K1107" s="64"/>
      <c r="L1107" s="38"/>
      <c r="M1107" s="64"/>
      <c r="N1107" s="64"/>
      <c r="O1107" s="64">
        <v>5</v>
      </c>
      <c r="P1107" s="38"/>
      <c r="Q1107" s="64"/>
      <c r="R1107" s="64"/>
      <c r="S1107" s="64"/>
      <c r="T1107" s="64"/>
      <c r="U1107" s="64"/>
      <c r="V1107" s="64"/>
      <c r="W1107" s="64"/>
      <c r="X1107" s="64"/>
      <c r="Y1107" s="64"/>
      <c r="Z1107" s="64"/>
      <c r="AA1107" s="64"/>
      <c r="AB1107" s="64"/>
      <c r="AC1107" s="64"/>
      <c r="AD1107" s="64"/>
      <c r="AE1107" s="64"/>
      <c r="AF1107" s="64"/>
      <c r="AG1107" s="64"/>
      <c r="AH1107" s="64"/>
      <c r="AI1107" s="64"/>
      <c r="AJ1107" s="64" t="s">
        <v>750</v>
      </c>
      <c r="AK1107" s="64" t="s">
        <v>2180</v>
      </c>
      <c r="AL1107" s="64" t="s">
        <v>44</v>
      </c>
      <c r="AM1107" s="64" t="s">
        <v>44</v>
      </c>
      <c r="AN1107" s="64">
        <v>97.374760246202598</v>
      </c>
    </row>
    <row r="1108" spans="1:40">
      <c r="A1108" s="64" t="s">
        <v>604</v>
      </c>
      <c r="B1108" s="64" t="s">
        <v>200</v>
      </c>
      <c r="C1108" s="64"/>
      <c r="D1108" s="64"/>
      <c r="E1108" s="38"/>
      <c r="F1108" s="38"/>
      <c r="G1108" s="64"/>
      <c r="H1108" s="64"/>
      <c r="I1108" s="64" t="s">
        <v>154</v>
      </c>
      <c r="J1108" s="64" t="s">
        <v>437</v>
      </c>
      <c r="K1108" s="64"/>
      <c r="L1108" s="38"/>
      <c r="M1108" s="64"/>
      <c r="N1108" s="64"/>
      <c r="O1108" s="64">
        <v>5</v>
      </c>
      <c r="P1108" s="38"/>
      <c r="Q1108" s="64">
        <v>36.110790399999999</v>
      </c>
      <c r="R1108" s="64">
        <v>36.342740599999999</v>
      </c>
      <c r="S1108" s="64">
        <v>28.580881999999999</v>
      </c>
      <c r="T1108" s="64">
        <v>28.573022699999999</v>
      </c>
      <c r="U1108" s="64"/>
      <c r="V1108" s="64"/>
      <c r="W1108" s="64"/>
      <c r="X1108" s="64"/>
      <c r="Y1108" s="64"/>
      <c r="Z1108" s="64"/>
      <c r="AA1108" s="64"/>
      <c r="AB1108" s="64"/>
      <c r="AC1108" s="64"/>
      <c r="AD1108" s="64"/>
      <c r="AE1108" s="64"/>
      <c r="AF1108" s="64"/>
      <c r="AG1108" s="64"/>
      <c r="AH1108" s="64"/>
      <c r="AI1108" s="64"/>
      <c r="AJ1108" s="64" t="s">
        <v>757</v>
      </c>
      <c r="AK1108" s="64" t="s">
        <v>2181</v>
      </c>
      <c r="AL1108" s="64" t="s">
        <v>44</v>
      </c>
      <c r="AM1108" s="64" t="s">
        <v>44</v>
      </c>
      <c r="AN1108" s="64">
        <v>102.313885993594</v>
      </c>
    </row>
    <row r="1109" spans="1:40">
      <c r="A1109" s="64" t="s">
        <v>275</v>
      </c>
      <c r="B1109" s="64" t="s">
        <v>200</v>
      </c>
      <c r="C1109" s="64"/>
      <c r="D1109" s="64"/>
      <c r="E1109" s="38"/>
      <c r="F1109" s="38"/>
      <c r="G1109" s="64"/>
      <c r="H1109" s="64"/>
      <c r="I1109" s="64" t="s">
        <v>154</v>
      </c>
      <c r="J1109" s="64" t="s">
        <v>437</v>
      </c>
      <c r="K1109" s="64"/>
      <c r="L1109" s="38"/>
      <c r="M1109" s="64"/>
      <c r="N1109" s="64"/>
      <c r="O1109" s="64">
        <v>5</v>
      </c>
      <c r="P1109" s="38"/>
      <c r="Q1109" s="64">
        <v>34.062959499999998</v>
      </c>
      <c r="R1109" s="64">
        <v>34.026230400000003</v>
      </c>
      <c r="S1109" s="64">
        <v>30.1400577</v>
      </c>
      <c r="T1109" s="64">
        <v>30.1705492</v>
      </c>
      <c r="U1109" s="64"/>
      <c r="V1109" s="64"/>
      <c r="W1109" s="64"/>
      <c r="X1109" s="64"/>
      <c r="Y1109" s="64"/>
      <c r="Z1109" s="64"/>
      <c r="AA1109" s="64"/>
      <c r="AB1109" s="64"/>
      <c r="AC1109" s="64"/>
      <c r="AD1109" s="64"/>
      <c r="AE1109" s="64"/>
      <c r="AF1109" s="64"/>
      <c r="AG1109" s="64"/>
      <c r="AH1109" s="64"/>
      <c r="AI1109" s="64"/>
      <c r="AJ1109" s="64" t="s">
        <v>757</v>
      </c>
      <c r="AK1109" s="64" t="s">
        <v>2182</v>
      </c>
      <c r="AL1109" s="64" t="s">
        <v>44</v>
      </c>
      <c r="AM1109" s="64" t="s">
        <v>44</v>
      </c>
      <c r="AN1109" s="64">
        <v>102.313885993594</v>
      </c>
    </row>
    <row r="1110" spans="1:40">
      <c r="A1110" s="64" t="s">
        <v>602</v>
      </c>
      <c r="B1110" s="64" t="s">
        <v>200</v>
      </c>
      <c r="C1110" s="64"/>
      <c r="D1110" s="64"/>
      <c r="E1110" s="38"/>
      <c r="F1110" s="38"/>
      <c r="G1110" s="64"/>
      <c r="H1110" s="64"/>
      <c r="I1110" s="64" t="s">
        <v>154</v>
      </c>
      <c r="J1110" s="64" t="s">
        <v>437</v>
      </c>
      <c r="K1110" s="64"/>
      <c r="L1110" s="38"/>
      <c r="M1110" s="64"/>
      <c r="N1110" s="64"/>
      <c r="O1110" s="64">
        <v>5</v>
      </c>
      <c r="P1110" s="38"/>
      <c r="Q1110" s="64">
        <v>34.638862899999999</v>
      </c>
      <c r="R1110" s="64">
        <v>34.155390699999998</v>
      </c>
      <c r="S1110" s="64">
        <v>28.7785133</v>
      </c>
      <c r="T1110" s="64">
        <v>28.532173799999999</v>
      </c>
      <c r="U1110" s="64"/>
      <c r="V1110" s="64"/>
      <c r="W1110" s="64"/>
      <c r="X1110" s="64"/>
      <c r="Y1110" s="64"/>
      <c r="Z1110" s="64"/>
      <c r="AA1110" s="64"/>
      <c r="AB1110" s="64"/>
      <c r="AC1110" s="64"/>
      <c r="AD1110" s="64"/>
      <c r="AE1110" s="64"/>
      <c r="AF1110" s="64"/>
      <c r="AG1110" s="64"/>
      <c r="AH1110" s="64"/>
      <c r="AI1110" s="64"/>
      <c r="AJ1110" s="64" t="s">
        <v>757</v>
      </c>
      <c r="AK1110" s="64" t="s">
        <v>2183</v>
      </c>
      <c r="AL1110" s="64" t="s">
        <v>44</v>
      </c>
      <c r="AM1110" s="64" t="s">
        <v>44</v>
      </c>
      <c r="AN1110" s="64">
        <v>102.313885993594</v>
      </c>
    </row>
    <row r="1111" spans="1:40">
      <c r="A1111" s="64"/>
      <c r="B1111" s="64"/>
      <c r="C1111" s="64"/>
      <c r="D1111" s="64"/>
      <c r="E1111" s="38"/>
      <c r="F1111" s="38"/>
      <c r="G1111" s="64"/>
      <c r="H1111" s="64"/>
      <c r="I1111" s="64" t="s">
        <v>154</v>
      </c>
      <c r="J1111" s="64" t="s">
        <v>437</v>
      </c>
      <c r="K1111" s="64"/>
      <c r="L1111" s="38"/>
      <c r="M1111" s="64"/>
      <c r="N1111" s="64"/>
      <c r="O1111" s="64">
        <v>5</v>
      </c>
      <c r="P1111" s="38"/>
      <c r="Q1111" s="64">
        <v>39.310709699999997</v>
      </c>
      <c r="R1111" s="64">
        <v>37.411582699999997</v>
      </c>
      <c r="S1111" s="64">
        <v>26.683366400000001</v>
      </c>
      <c r="T1111" s="64">
        <v>26.845051000000002</v>
      </c>
      <c r="U1111" s="64"/>
      <c r="V1111" s="64"/>
      <c r="W1111" s="64"/>
      <c r="X1111" s="64"/>
      <c r="Y1111" s="64"/>
      <c r="Z1111" s="64"/>
      <c r="AA1111" s="64"/>
      <c r="AB1111" s="64"/>
      <c r="AC1111" s="64"/>
      <c r="AD1111" s="64"/>
      <c r="AE1111" s="64"/>
      <c r="AF1111" s="64"/>
      <c r="AG1111" s="64"/>
      <c r="AH1111" s="64"/>
      <c r="AI1111" s="64"/>
      <c r="AJ1111" s="64" t="s">
        <v>757</v>
      </c>
      <c r="AK1111" s="64" t="s">
        <v>2184</v>
      </c>
      <c r="AL1111" s="64" t="s">
        <v>44</v>
      </c>
      <c r="AM1111" s="64" t="s">
        <v>44</v>
      </c>
      <c r="AN1111" s="64">
        <v>102.313885993594</v>
      </c>
    </row>
    <row r="1112" spans="1:40">
      <c r="A1112" s="64"/>
      <c r="B1112" s="64"/>
      <c r="C1112" s="64"/>
      <c r="D1112" s="64"/>
      <c r="E1112" s="38"/>
      <c r="F1112" s="38"/>
      <c r="G1112" s="64"/>
      <c r="H1112" s="64"/>
      <c r="I1112" s="64" t="s">
        <v>154</v>
      </c>
      <c r="J1112" s="64" t="s">
        <v>437</v>
      </c>
      <c r="K1112" s="64"/>
      <c r="L1112" s="38"/>
      <c r="M1112" s="64"/>
      <c r="N1112" s="64"/>
      <c r="O1112" s="64">
        <v>5</v>
      </c>
      <c r="P1112" s="38"/>
      <c r="Q1112" s="64">
        <v>37.940419400000003</v>
      </c>
      <c r="R1112" s="64">
        <v>38.508397899999999</v>
      </c>
      <c r="S1112" s="64">
        <v>25.6670993</v>
      </c>
      <c r="T1112" s="64">
        <v>25.447211200000002</v>
      </c>
      <c r="U1112" s="64"/>
      <c r="V1112" s="64"/>
      <c r="W1112" s="64"/>
      <c r="X1112" s="64"/>
      <c r="Y1112" s="64"/>
      <c r="Z1112" s="64"/>
      <c r="AA1112" s="64"/>
      <c r="AB1112" s="64"/>
      <c r="AC1112" s="64"/>
      <c r="AD1112" s="64"/>
      <c r="AE1112" s="64"/>
      <c r="AF1112" s="64"/>
      <c r="AG1112" s="64"/>
      <c r="AH1112" s="64"/>
      <c r="AI1112" s="64"/>
      <c r="AJ1112" s="64" t="s">
        <v>757</v>
      </c>
      <c r="AK1112" s="64" t="s">
        <v>2185</v>
      </c>
      <c r="AL1112" s="64" t="s">
        <v>44</v>
      </c>
      <c r="AM1112" s="64" t="s">
        <v>44</v>
      </c>
      <c r="AN1112" s="64">
        <v>102.313885993594</v>
      </c>
    </row>
    <row r="1113" spans="1:40">
      <c r="A1113" s="64"/>
      <c r="B1113" s="64"/>
      <c r="C1113" s="64"/>
      <c r="D1113" s="64"/>
      <c r="E1113" s="38"/>
      <c r="F1113" s="38"/>
      <c r="G1113" s="64"/>
      <c r="H1113" s="64"/>
      <c r="I1113" s="64" t="s">
        <v>154</v>
      </c>
      <c r="J1113" s="64" t="s">
        <v>437</v>
      </c>
      <c r="K1113" s="64"/>
      <c r="L1113" s="38"/>
      <c r="M1113" s="64"/>
      <c r="N1113" s="64"/>
      <c r="O1113" s="64">
        <v>5</v>
      </c>
      <c r="P1113" s="38"/>
      <c r="Q1113" s="64">
        <v>37.365572499999999</v>
      </c>
      <c r="R1113" s="64">
        <v>39.353317199999999</v>
      </c>
      <c r="S1113" s="64">
        <v>26.193398999999999</v>
      </c>
      <c r="T1113" s="64">
        <v>26.114347800000001</v>
      </c>
      <c r="U1113" s="64"/>
      <c r="V1113" s="64"/>
      <c r="W1113" s="64"/>
      <c r="X1113" s="64"/>
      <c r="Y1113" s="64"/>
      <c r="Z1113" s="64"/>
      <c r="AA1113" s="64"/>
      <c r="AB1113" s="64"/>
      <c r="AC1113" s="64"/>
      <c r="AD1113" s="64"/>
      <c r="AE1113" s="64"/>
      <c r="AF1113" s="64"/>
      <c r="AG1113" s="64"/>
      <c r="AH1113" s="64"/>
      <c r="AI1113" s="64"/>
      <c r="AJ1113" s="64" t="s">
        <v>757</v>
      </c>
      <c r="AK1113" s="64" t="s">
        <v>2186</v>
      </c>
      <c r="AL1113" s="64" t="s">
        <v>44</v>
      </c>
      <c r="AM1113" s="64" t="s">
        <v>44</v>
      </c>
      <c r="AN1113" s="64">
        <v>102.313885993594</v>
      </c>
    </row>
    <row r="1114" spans="1:40">
      <c r="A1114" s="64" t="s">
        <v>282</v>
      </c>
      <c r="B1114" s="64" t="s">
        <v>200</v>
      </c>
      <c r="C1114" s="64"/>
      <c r="D1114" s="64"/>
      <c r="E1114" s="38"/>
      <c r="F1114" s="38"/>
      <c r="G1114" s="64"/>
      <c r="H1114" s="64"/>
      <c r="I1114" s="64" t="s">
        <v>154</v>
      </c>
      <c r="J1114" s="64" t="s">
        <v>437</v>
      </c>
      <c r="K1114" s="64"/>
      <c r="L1114" s="38"/>
      <c r="M1114" s="64"/>
      <c r="N1114" s="64"/>
      <c r="O1114" s="64">
        <v>5</v>
      </c>
      <c r="P1114" s="38"/>
      <c r="Q1114" s="64">
        <v>34.7170506</v>
      </c>
      <c r="R1114" s="64">
        <v>34.806950700000002</v>
      </c>
      <c r="S1114" s="64">
        <v>28.569267799999999</v>
      </c>
      <c r="T1114" s="64">
        <v>28.745722600000001</v>
      </c>
      <c r="U1114" s="64"/>
      <c r="V1114" s="64"/>
      <c r="W1114" s="64"/>
      <c r="X1114" s="64"/>
      <c r="Y1114" s="64"/>
      <c r="Z1114" s="64"/>
      <c r="AA1114" s="64"/>
      <c r="AB1114" s="64"/>
      <c r="AC1114" s="64"/>
      <c r="AD1114" s="64"/>
      <c r="AE1114" s="64"/>
      <c r="AF1114" s="64"/>
      <c r="AG1114" s="64"/>
      <c r="AH1114" s="64"/>
      <c r="AI1114" s="64"/>
      <c r="AJ1114" s="64" t="s">
        <v>757</v>
      </c>
      <c r="AK1114" s="64" t="s">
        <v>2187</v>
      </c>
      <c r="AL1114" s="64" t="s">
        <v>44</v>
      </c>
      <c r="AM1114" s="64" t="s">
        <v>44</v>
      </c>
      <c r="AN1114" s="64">
        <v>102.313885993594</v>
      </c>
    </row>
    <row r="1115" spans="1:40">
      <c r="A1115" t="s">
        <v>1047</v>
      </c>
      <c r="B1115" t="s">
        <v>42</v>
      </c>
      <c r="C1115" s="246">
        <v>44627</v>
      </c>
      <c r="D1115" s="246">
        <v>44627</v>
      </c>
      <c r="E1115" t="s">
        <v>312</v>
      </c>
      <c r="F1115" t="s">
        <v>2188</v>
      </c>
      <c r="G1115" t="s">
        <v>154</v>
      </c>
      <c r="H1115" t="s">
        <v>437</v>
      </c>
      <c r="I1115">
        <v>10</v>
      </c>
      <c r="J1115" s="246">
        <v>44627</v>
      </c>
      <c r="K1115" t="s">
        <v>224</v>
      </c>
      <c r="L1115">
        <v>53</v>
      </c>
      <c r="M1115">
        <v>5</v>
      </c>
      <c r="N1115" s="246">
        <v>44628</v>
      </c>
      <c r="O1115">
        <v>38.983630329999997</v>
      </c>
      <c r="P1115">
        <v>39.792823560000002</v>
      </c>
      <c r="Q1115">
        <v>27.874469049999998</v>
      </c>
      <c r="R1115">
        <v>28.081678279999998</v>
      </c>
      <c r="AF1115" t="s">
        <v>830</v>
      </c>
      <c r="AG1115" t="s">
        <v>2189</v>
      </c>
      <c r="AH1115" t="s">
        <v>44</v>
      </c>
      <c r="AI1115" t="s">
        <v>44</v>
      </c>
      <c r="AJ1115">
        <v>91.625084176443096</v>
      </c>
    </row>
    <row r="1116" spans="1:40">
      <c r="A1116" t="s">
        <v>1050</v>
      </c>
      <c r="B1116" t="s">
        <v>42</v>
      </c>
      <c r="C1116" s="246">
        <v>44627</v>
      </c>
      <c r="D1116" s="246">
        <v>44627</v>
      </c>
      <c r="E1116" t="s">
        <v>312</v>
      </c>
      <c r="F1116" t="s">
        <v>2188</v>
      </c>
      <c r="G1116" t="s">
        <v>154</v>
      </c>
      <c r="H1116" t="s">
        <v>437</v>
      </c>
      <c r="I1116">
        <v>10</v>
      </c>
      <c r="J1116" s="246">
        <v>44627</v>
      </c>
      <c r="K1116" t="s">
        <v>224</v>
      </c>
      <c r="L1116">
        <v>53</v>
      </c>
      <c r="M1116">
        <v>5</v>
      </c>
      <c r="N1116" s="246">
        <v>44628</v>
      </c>
      <c r="O1116">
        <v>36.586061909999998</v>
      </c>
      <c r="P1116">
        <v>37.726873619999999</v>
      </c>
      <c r="Q1116">
        <v>26.743591129999999</v>
      </c>
      <c r="R1116">
        <v>26.896776469999999</v>
      </c>
      <c r="AF1116" t="s">
        <v>830</v>
      </c>
      <c r="AG1116" t="s">
        <v>2190</v>
      </c>
      <c r="AH1116" t="s">
        <v>44</v>
      </c>
      <c r="AI1116" t="s">
        <v>44</v>
      </c>
      <c r="AJ1116">
        <v>91.625084176443096</v>
      </c>
    </row>
    <row r="1117" spans="1:40">
      <c r="A1117" t="s">
        <v>1052</v>
      </c>
      <c r="B1117" t="s">
        <v>42</v>
      </c>
      <c r="C1117" s="246">
        <v>44627</v>
      </c>
      <c r="D1117" s="246">
        <v>44627</v>
      </c>
      <c r="E1117" t="s">
        <v>312</v>
      </c>
      <c r="F1117" t="s">
        <v>2188</v>
      </c>
      <c r="G1117" t="s">
        <v>154</v>
      </c>
      <c r="H1117" t="s">
        <v>437</v>
      </c>
      <c r="I1117">
        <v>10</v>
      </c>
      <c r="J1117" s="246">
        <v>44627</v>
      </c>
      <c r="K1117" t="s">
        <v>224</v>
      </c>
      <c r="L1117">
        <v>54</v>
      </c>
      <c r="M1117">
        <v>5</v>
      </c>
      <c r="N1117" s="246">
        <v>44628</v>
      </c>
      <c r="O1117">
        <v>36.186704429999999</v>
      </c>
      <c r="P1117">
        <v>36.356150030000002</v>
      </c>
      <c r="Q1117">
        <v>26.89312722</v>
      </c>
      <c r="R1117">
        <v>26.944934239999998</v>
      </c>
      <c r="AF1117" t="s">
        <v>830</v>
      </c>
      <c r="AG1117" t="s">
        <v>2191</v>
      </c>
      <c r="AH1117" t="s">
        <v>44</v>
      </c>
      <c r="AI1117" t="s">
        <v>44</v>
      </c>
      <c r="AJ1117">
        <v>91.625084176443096</v>
      </c>
    </row>
    <row r="1118" spans="1:40">
      <c r="A1118" t="s">
        <v>1054</v>
      </c>
      <c r="B1118" t="s">
        <v>42</v>
      </c>
      <c r="C1118" s="246">
        <v>44627</v>
      </c>
      <c r="D1118" s="246">
        <v>44627</v>
      </c>
      <c r="E1118" t="s">
        <v>312</v>
      </c>
      <c r="F1118" t="s">
        <v>2188</v>
      </c>
      <c r="G1118" t="s">
        <v>154</v>
      </c>
      <c r="H1118" t="s">
        <v>437</v>
      </c>
      <c r="I1118">
        <v>10</v>
      </c>
      <c r="J1118" s="246">
        <v>44627</v>
      </c>
      <c r="K1118" t="s">
        <v>224</v>
      </c>
      <c r="L1118">
        <v>54</v>
      </c>
      <c r="M1118">
        <v>5</v>
      </c>
      <c r="N1118" s="246">
        <v>44628</v>
      </c>
      <c r="O1118">
        <v>39.943972379999998</v>
      </c>
      <c r="P1118">
        <v>38.300929969999999</v>
      </c>
      <c r="Q1118">
        <v>27.287469130000002</v>
      </c>
      <c r="R1118">
        <v>27.345350140000001</v>
      </c>
      <c r="AF1118" t="s">
        <v>830</v>
      </c>
      <c r="AG1118" t="s">
        <v>2192</v>
      </c>
      <c r="AH1118" t="s">
        <v>44</v>
      </c>
      <c r="AI1118" t="s">
        <v>44</v>
      </c>
      <c r="AJ1118">
        <v>91.625084176443096</v>
      </c>
    </row>
    <row r="1119" spans="1:40">
      <c r="A1119" t="s">
        <v>1056</v>
      </c>
      <c r="B1119" t="s">
        <v>42</v>
      </c>
      <c r="C1119" s="246">
        <v>44627</v>
      </c>
      <c r="D1119" s="246">
        <v>44627</v>
      </c>
      <c r="E1119" t="s">
        <v>312</v>
      </c>
      <c r="F1119" t="s">
        <v>2188</v>
      </c>
      <c r="G1119" t="s">
        <v>154</v>
      </c>
      <c r="H1119" t="s">
        <v>437</v>
      </c>
      <c r="I1119">
        <v>10</v>
      </c>
      <c r="J1119" s="246">
        <v>44627</v>
      </c>
      <c r="K1119" t="s">
        <v>224</v>
      </c>
      <c r="L1119">
        <v>51</v>
      </c>
      <c r="M1119">
        <v>5</v>
      </c>
      <c r="N1119" s="246">
        <v>44628</v>
      </c>
      <c r="O1119">
        <v>38.368060440000001</v>
      </c>
      <c r="P1119">
        <v>40.251990409999998</v>
      </c>
      <c r="Q1119">
        <v>28.39203011</v>
      </c>
      <c r="R1119">
        <v>28.274120839999998</v>
      </c>
      <c r="AF1119" t="s">
        <v>830</v>
      </c>
      <c r="AG1119" t="s">
        <v>2193</v>
      </c>
      <c r="AH1119" t="s">
        <v>44</v>
      </c>
      <c r="AI1119" t="s">
        <v>44</v>
      </c>
      <c r="AJ1119">
        <v>91.625084176443096</v>
      </c>
    </row>
    <row r="1120" spans="1:40">
      <c r="A1120" t="s">
        <v>1058</v>
      </c>
      <c r="B1120" t="s">
        <v>42</v>
      </c>
      <c r="C1120" s="246">
        <v>44627</v>
      </c>
      <c r="D1120" s="246">
        <v>44627</v>
      </c>
      <c r="E1120" t="s">
        <v>312</v>
      </c>
      <c r="F1120" t="s">
        <v>2188</v>
      </c>
      <c r="G1120" t="s">
        <v>154</v>
      </c>
      <c r="H1120" t="s">
        <v>437</v>
      </c>
      <c r="I1120">
        <v>10</v>
      </c>
      <c r="J1120" s="246">
        <v>44627</v>
      </c>
      <c r="K1120" t="s">
        <v>224</v>
      </c>
      <c r="L1120">
        <v>53</v>
      </c>
      <c r="M1120">
        <v>5</v>
      </c>
      <c r="N1120" s="246">
        <v>44628</v>
      </c>
      <c r="O1120">
        <v>40.598083879999997</v>
      </c>
      <c r="P1120" t="e">
        <v>#NUM!</v>
      </c>
      <c r="Q1120">
        <v>27.388454200000002</v>
      </c>
      <c r="R1120">
        <v>27.331854969999998</v>
      </c>
      <c r="AF1120" t="s">
        <v>830</v>
      </c>
      <c r="AG1120" t="s">
        <v>2194</v>
      </c>
      <c r="AH1120" t="s">
        <v>44</v>
      </c>
      <c r="AI1120" t="s">
        <v>44</v>
      </c>
      <c r="AJ1120">
        <v>91.625084176443096</v>
      </c>
    </row>
    <row r="1121" spans="1:40">
      <c r="A1121" t="s">
        <v>1060</v>
      </c>
      <c r="B1121" t="s">
        <v>42</v>
      </c>
      <c r="C1121" s="246">
        <v>44627</v>
      </c>
      <c r="D1121" s="246">
        <v>44627</v>
      </c>
      <c r="E1121" t="s">
        <v>312</v>
      </c>
      <c r="F1121" t="s">
        <v>2188</v>
      </c>
      <c r="G1121" t="s">
        <v>154</v>
      </c>
      <c r="H1121" t="s">
        <v>437</v>
      </c>
      <c r="I1121">
        <v>10</v>
      </c>
      <c r="J1121" s="246">
        <v>44627</v>
      </c>
      <c r="K1121" t="s">
        <v>224</v>
      </c>
      <c r="L1121">
        <v>51</v>
      </c>
      <c r="M1121">
        <v>5</v>
      </c>
      <c r="N1121" s="246">
        <v>44628</v>
      </c>
      <c r="O1121" t="e">
        <v>#NUM!</v>
      </c>
      <c r="P1121">
        <v>39.55030043</v>
      </c>
      <c r="Q1121">
        <v>27.253112049999999</v>
      </c>
      <c r="R1121">
        <v>27.192962810000001</v>
      </c>
      <c r="AF1121" t="s">
        <v>830</v>
      </c>
      <c r="AG1121" t="s">
        <v>2195</v>
      </c>
      <c r="AH1121" t="s">
        <v>44</v>
      </c>
      <c r="AI1121" t="s">
        <v>44</v>
      </c>
      <c r="AJ1121">
        <v>91.625084176443096</v>
      </c>
    </row>
    <row r="1122" spans="1:40">
      <c r="A1122" t="s">
        <v>1062</v>
      </c>
      <c r="B1122" t="s">
        <v>42</v>
      </c>
      <c r="C1122" s="246">
        <v>44627</v>
      </c>
      <c r="D1122" s="246">
        <v>44627</v>
      </c>
      <c r="E1122" t="s">
        <v>312</v>
      </c>
      <c r="F1122" t="s">
        <v>2188</v>
      </c>
      <c r="G1122" t="s">
        <v>154</v>
      </c>
      <c r="H1122" t="s">
        <v>437</v>
      </c>
      <c r="I1122">
        <v>10</v>
      </c>
      <c r="J1122" s="246">
        <v>44627</v>
      </c>
      <c r="K1122" t="s">
        <v>224</v>
      </c>
      <c r="L1122">
        <v>53</v>
      </c>
      <c r="M1122">
        <v>5</v>
      </c>
      <c r="N1122" s="246">
        <v>44628</v>
      </c>
      <c r="O1122">
        <v>40.403309350000001</v>
      </c>
      <c r="P1122">
        <v>41.012340219999999</v>
      </c>
      <c r="Q1122">
        <v>28.062259820000001</v>
      </c>
      <c r="R1122">
        <v>28.08007568</v>
      </c>
      <c r="AF1122" t="s">
        <v>830</v>
      </c>
      <c r="AG1122" t="s">
        <v>2196</v>
      </c>
      <c r="AH1122" t="s">
        <v>44</v>
      </c>
      <c r="AI1122" t="s">
        <v>44</v>
      </c>
      <c r="AJ1122">
        <v>91.625084176443096</v>
      </c>
    </row>
    <row r="1123" spans="1:40">
      <c r="A1123" t="s">
        <v>1064</v>
      </c>
      <c r="B1123" t="s">
        <v>42</v>
      </c>
      <c r="C1123" s="246">
        <v>44627</v>
      </c>
      <c r="D1123" s="246">
        <v>44627</v>
      </c>
      <c r="E1123" t="s">
        <v>312</v>
      </c>
      <c r="F1123" t="s">
        <v>2188</v>
      </c>
      <c r="G1123" t="s">
        <v>154</v>
      </c>
      <c r="H1123" t="s">
        <v>437</v>
      </c>
      <c r="I1123">
        <v>10</v>
      </c>
      <c r="J1123" s="246">
        <v>44627</v>
      </c>
      <c r="K1123" t="s">
        <v>224</v>
      </c>
      <c r="L1123">
        <v>55</v>
      </c>
      <c r="M1123">
        <v>5</v>
      </c>
      <c r="N1123" s="246">
        <v>44628</v>
      </c>
      <c r="O1123" t="e">
        <v>#NUM!</v>
      </c>
      <c r="P1123" t="e">
        <v>#NUM!</v>
      </c>
      <c r="Q1123">
        <v>27.335632530000002</v>
      </c>
      <c r="R1123">
        <v>27.472078799999998</v>
      </c>
      <c r="AF1123" t="s">
        <v>830</v>
      </c>
      <c r="AG1123" t="s">
        <v>2197</v>
      </c>
      <c r="AH1123" t="s">
        <v>44</v>
      </c>
      <c r="AI1123" t="s">
        <v>44</v>
      </c>
      <c r="AJ1123">
        <v>91.625084176443096</v>
      </c>
    </row>
    <row r="1124" spans="1:40">
      <c r="A1124" t="s">
        <v>810</v>
      </c>
      <c r="B1124" t="s">
        <v>811</v>
      </c>
      <c r="D1124" t="s">
        <v>42</v>
      </c>
      <c r="E1124" s="246">
        <v>44627</v>
      </c>
      <c r="F1124" s="246">
        <v>44627</v>
      </c>
      <c r="I1124" t="s">
        <v>154</v>
      </c>
      <c r="J1124" t="s">
        <v>437</v>
      </c>
      <c r="L1124" s="246">
        <v>44627</v>
      </c>
      <c r="N1124">
        <v>53</v>
      </c>
      <c r="O1124">
        <v>5</v>
      </c>
      <c r="Q1124">
        <v>38.806353190000003</v>
      </c>
      <c r="R1124">
        <v>40.262042489999999</v>
      </c>
      <c r="S1124">
        <v>29.425009580000001</v>
      </c>
      <c r="T1124">
        <v>29.37493752</v>
      </c>
      <c r="AJ1124" t="s">
        <v>830</v>
      </c>
      <c r="AK1124" t="s">
        <v>2198</v>
      </c>
      <c r="AL1124" t="s">
        <v>44</v>
      </c>
      <c r="AM1124" t="s">
        <v>44</v>
      </c>
      <c r="AN1124">
        <v>91.625084176443096</v>
      </c>
    </row>
    <row r="1125" spans="1:40">
      <c r="E1125" s="246"/>
      <c r="F1125" s="246"/>
      <c r="L1125" s="246"/>
      <c r="P1125" s="246"/>
    </row>
  </sheetData>
  <autoFilter ref="B1:B1070" xr:uid="{A5B89AA3-C07D-426A-A36A-506DCC805D84}"/>
  <conditionalFormatting sqref="R298:S298 R302:S302 R305:S306 R294:S294 R97:S103 R1:S1 R71:S72 R122:S126 R323:S324 R18:S21 R69:S69">
    <cfRule type="cellIs" dxfId="21" priority="28" operator="between">
      <formula>25</formula>
      <formula>40</formula>
    </cfRule>
  </conditionalFormatting>
  <conditionalFormatting sqref="E71:E72 E126 E36:E37 E40 E43 E45:E46 E348:E361 E1 E15:E21 E29 E33 E50:E69 E293:E346 D573">
    <cfRule type="containsText" dxfId="20" priority="27" operator="containsText" text="swab">
      <formula>NOT(ISERROR(SEARCH("swab",D1)))</formula>
    </cfRule>
  </conditionalFormatting>
  <conditionalFormatting sqref="E463">
    <cfRule type="containsText" dxfId="19" priority="26" operator="containsText" text="swab">
      <formula>NOT(ISERROR(SEARCH("swab",E463)))</formula>
    </cfRule>
  </conditionalFormatting>
  <conditionalFormatting sqref="E464:E467">
    <cfRule type="containsText" dxfId="18" priority="25" operator="containsText" text="swab">
      <formula>NOT(ISERROR(SEARCH("swab",E464)))</formula>
    </cfRule>
  </conditionalFormatting>
  <conditionalFormatting sqref="R70:S70">
    <cfRule type="cellIs" dxfId="17" priority="22" operator="between">
      <formula>25</formula>
      <formula>40</formula>
    </cfRule>
  </conditionalFormatting>
  <conditionalFormatting sqref="E102">
    <cfRule type="containsText" dxfId="16" priority="21" operator="containsText" text="swab">
      <formula>NOT(ISERROR(SEARCH("swab",E102)))</formula>
    </cfRule>
  </conditionalFormatting>
  <conditionalFormatting sqref="E30:E32">
    <cfRule type="containsText" dxfId="15" priority="20" operator="containsText" text="swab">
      <formula>NOT(ISERROR(SEARCH("swab",E30)))</formula>
    </cfRule>
  </conditionalFormatting>
  <conditionalFormatting sqref="E34">
    <cfRule type="containsText" dxfId="14" priority="14" operator="containsText" text="swab">
      <formula>NOT(ISERROR(SEARCH("swab",E34)))</formula>
    </cfRule>
  </conditionalFormatting>
  <conditionalFormatting sqref="E35">
    <cfRule type="containsText" dxfId="13" priority="13" operator="containsText" text="swab">
      <formula>NOT(ISERROR(SEARCH("swab",E35)))</formula>
    </cfRule>
  </conditionalFormatting>
  <conditionalFormatting sqref="E47:E49 E44 E41:E42 E38:E39">
    <cfRule type="containsText" dxfId="12" priority="12" operator="containsText" text="swab">
      <formula>NOT(ISERROR(SEARCH("swab",E38)))</formula>
    </cfRule>
  </conditionalFormatting>
  <conditionalFormatting sqref="E347">
    <cfRule type="containsText" dxfId="11" priority="11" operator="containsText" text="swab">
      <formula>NOT(ISERROR(SEARCH("swab",E347)))</formula>
    </cfRule>
  </conditionalFormatting>
  <conditionalFormatting sqref="E28">
    <cfRule type="containsText" dxfId="10" priority="10" operator="containsText" text="swab">
      <formula>NOT(ISERROR(SEARCH("swab",E28)))</formula>
    </cfRule>
  </conditionalFormatting>
  <conditionalFormatting sqref="E22">
    <cfRule type="containsText" dxfId="9" priority="9" operator="containsText" text="swab">
      <formula>NOT(ISERROR(SEARCH("swab",E22)))</formula>
    </cfRule>
  </conditionalFormatting>
  <conditionalFormatting sqref="E23">
    <cfRule type="containsText" dxfId="8" priority="8" operator="containsText" text="swab">
      <formula>NOT(ISERROR(SEARCH("swab",E23)))</formula>
    </cfRule>
  </conditionalFormatting>
  <conditionalFormatting sqref="E24">
    <cfRule type="containsText" dxfId="7" priority="7" operator="containsText" text="swab">
      <formula>NOT(ISERROR(SEARCH("swab",E24)))</formula>
    </cfRule>
  </conditionalFormatting>
  <conditionalFormatting sqref="E25:E27">
    <cfRule type="containsText" dxfId="6" priority="6" operator="containsText" text="swab">
      <formula>NOT(ISERROR(SEARCH("swab",E25)))</formula>
    </cfRule>
  </conditionalFormatting>
  <conditionalFormatting sqref="E19:E21">
    <cfRule type="containsText" dxfId="5" priority="5" operator="containsText" text="swab">
      <formula>NOT(ISERROR(SEARCH("swab",E19)))</formula>
    </cfRule>
  </conditionalFormatting>
  <conditionalFormatting sqref="E5">
    <cfRule type="containsText" dxfId="4" priority="4" operator="containsText" text="swab">
      <formula>NOT(ISERROR(SEARCH("swab",E5)))</formula>
    </cfRule>
  </conditionalFormatting>
  <conditionalFormatting sqref="E4">
    <cfRule type="containsText" dxfId="3" priority="3" operator="containsText" text="swab">
      <formula>NOT(ISERROR(SEARCH("swab",E4)))</formula>
    </cfRule>
  </conditionalFormatting>
  <conditionalFormatting sqref="E3">
    <cfRule type="containsText" dxfId="2" priority="2" operator="containsText" text="swab">
      <formula>NOT(ISERROR(SEARCH("swab",E3)))</formula>
    </cfRule>
  </conditionalFormatting>
  <conditionalFormatting sqref="E2">
    <cfRule type="containsText" dxfId="1" priority="1" operator="containsText" text="swab">
      <formula>NOT(ISERROR(SEARCH("swab",E2)))</formula>
    </cfRule>
  </conditionalFormatting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F98A-F29C-4EB6-8EFB-502CB3CBED11}">
  <dimension ref="A1:AJ386"/>
  <sheetViews>
    <sheetView workbookViewId="0">
      <pane ySplit="1" topLeftCell="E337" activePane="bottomLeft" state="frozen"/>
      <selection pane="bottomLeft" activeCell="AB355" sqref="AB355"/>
    </sheetView>
  </sheetViews>
  <sheetFormatPr defaultRowHeight="15"/>
  <cols>
    <col min="12" max="12" width="24.42578125" customWidth="1"/>
  </cols>
  <sheetData>
    <row r="1" spans="1:36">
      <c r="A1" s="90" t="s">
        <v>2199</v>
      </c>
      <c r="B1" s="90" t="s">
        <v>2200</v>
      </c>
      <c r="C1" s="90" t="s">
        <v>1</v>
      </c>
      <c r="D1" s="90" t="s">
        <v>4</v>
      </c>
      <c r="E1" s="90" t="s">
        <v>6</v>
      </c>
      <c r="F1" s="90" t="s">
        <v>7</v>
      </c>
      <c r="G1" s="90" t="s">
        <v>5</v>
      </c>
      <c r="H1" s="90" t="s">
        <v>11</v>
      </c>
      <c r="I1" s="90" t="s">
        <v>2201</v>
      </c>
      <c r="J1" s="90" t="s">
        <v>2202</v>
      </c>
      <c r="K1" s="90" t="s">
        <v>1354</v>
      </c>
      <c r="L1" s="90" t="s">
        <v>2203</v>
      </c>
      <c r="M1" s="90" t="s">
        <v>2204</v>
      </c>
      <c r="N1" s="90" t="s">
        <v>2205</v>
      </c>
      <c r="O1" s="90" t="s">
        <v>2206</v>
      </c>
      <c r="P1" s="90" t="s">
        <v>2207</v>
      </c>
      <c r="Q1" s="90" t="s">
        <v>2208</v>
      </c>
      <c r="R1" s="90" t="s">
        <v>2209</v>
      </c>
      <c r="S1" s="90" t="s">
        <v>2210</v>
      </c>
      <c r="T1" s="90" t="s">
        <v>2211</v>
      </c>
      <c r="U1" s="90" t="s">
        <v>2212</v>
      </c>
      <c r="V1" s="90" t="s">
        <v>1360</v>
      </c>
      <c r="W1" s="90" t="s">
        <v>2213</v>
      </c>
      <c r="X1" s="90" t="s">
        <v>13</v>
      </c>
      <c r="Y1" s="90" t="s">
        <v>10</v>
      </c>
      <c r="Z1" s="90" t="s">
        <v>2214</v>
      </c>
      <c r="AA1" s="90" t="s">
        <v>2215</v>
      </c>
      <c r="AB1" s="90" t="s">
        <v>2216</v>
      </c>
      <c r="AC1" s="90" t="s">
        <v>2217</v>
      </c>
      <c r="AD1" s="90" t="s">
        <v>2218</v>
      </c>
      <c r="AE1" s="90" t="s">
        <v>2219</v>
      </c>
      <c r="AF1" s="90" t="s">
        <v>2220</v>
      </c>
      <c r="AG1" s="90" t="s">
        <v>2221</v>
      </c>
      <c r="AH1" s="90" t="s">
        <v>2222</v>
      </c>
      <c r="AI1" s="89" t="s">
        <v>37</v>
      </c>
      <c r="AJ1" s="89" t="s">
        <v>38</v>
      </c>
    </row>
    <row r="2" spans="1:36">
      <c r="A2" t="s">
        <v>1052</v>
      </c>
      <c r="B2" t="s">
        <v>42</v>
      </c>
      <c r="C2" t="s">
        <v>1912</v>
      </c>
      <c r="D2" s="12">
        <v>44620</v>
      </c>
      <c r="E2" t="s">
        <v>312</v>
      </c>
      <c r="F2" t="s">
        <v>518</v>
      </c>
      <c r="G2" s="12">
        <v>44620</v>
      </c>
      <c r="H2" s="12">
        <v>44620</v>
      </c>
      <c r="I2" s="12">
        <v>44621</v>
      </c>
      <c r="J2" s="264">
        <v>1</v>
      </c>
      <c r="K2" t="s">
        <v>2223</v>
      </c>
      <c r="L2" t="s">
        <v>2224</v>
      </c>
      <c r="M2" t="s">
        <v>2225</v>
      </c>
      <c r="N2" t="s">
        <v>1290</v>
      </c>
      <c r="O2" t="s">
        <v>1357</v>
      </c>
      <c r="P2">
        <v>3211.3</v>
      </c>
      <c r="Q2" s="249">
        <v>2.1999999999999999E-2</v>
      </c>
      <c r="R2">
        <v>7534</v>
      </c>
      <c r="S2">
        <v>4905</v>
      </c>
      <c r="T2">
        <v>2629</v>
      </c>
      <c r="U2">
        <v>41.57</v>
      </c>
      <c r="V2" t="s">
        <v>2226</v>
      </c>
      <c r="W2">
        <v>5</v>
      </c>
      <c r="X2">
        <v>45</v>
      </c>
      <c r="Y2">
        <v>10</v>
      </c>
      <c r="Z2">
        <f>R2*0.00091</f>
        <v>6.8559400000000004</v>
      </c>
      <c r="AA2">
        <f>W2*(Z2/40)</f>
        <v>0.85699250000000005</v>
      </c>
      <c r="AB2">
        <f>IF(S2&gt;2, ((P2*Z2)/AA2), "ND")</f>
        <v>25690.399999999998</v>
      </c>
      <c r="AC2">
        <f>IF(S2&gt;2, (AB2*X2)*J2, "ND")</f>
        <v>1156068</v>
      </c>
      <c r="AD2">
        <f>IF(S2&gt;2, (AC2*(100/Y2)), "NA")</f>
        <v>11560680</v>
      </c>
      <c r="AE2">
        <f>IF(S2&gt;2, (AD2-(AD2*Q2)), "ND")</f>
        <v>11306345.039999999</v>
      </c>
      <c r="AF2">
        <f>IF(S2&gt;2, (AD2+(AD2*Q2)), "ND")</f>
        <v>11815014.960000001</v>
      </c>
      <c r="AI2" t="s">
        <v>44</v>
      </c>
      <c r="AJ2" t="s">
        <v>154</v>
      </c>
    </row>
    <row r="3" spans="1:36">
      <c r="A3" t="s">
        <v>1052</v>
      </c>
      <c r="B3" t="s">
        <v>42</v>
      </c>
      <c r="C3" t="s">
        <v>1912</v>
      </c>
      <c r="D3" s="12">
        <v>44620</v>
      </c>
      <c r="E3" t="s">
        <v>312</v>
      </c>
      <c r="F3" t="s">
        <v>518</v>
      </c>
      <c r="G3" s="12">
        <v>44620</v>
      </c>
      <c r="H3" s="12">
        <v>44620</v>
      </c>
      <c r="I3" s="12">
        <v>44621</v>
      </c>
      <c r="J3" s="264">
        <v>1</v>
      </c>
      <c r="K3" t="s">
        <v>2223</v>
      </c>
      <c r="L3" t="s">
        <v>2224</v>
      </c>
      <c r="M3" t="s">
        <v>2227</v>
      </c>
      <c r="N3" t="s">
        <v>1290</v>
      </c>
      <c r="O3" t="s">
        <v>1357</v>
      </c>
      <c r="P3">
        <v>1130.3</v>
      </c>
      <c r="Q3" s="249">
        <v>3.6999999999999998E-2</v>
      </c>
      <c r="R3">
        <v>7534</v>
      </c>
      <c r="S3">
        <v>2333</v>
      </c>
      <c r="T3">
        <v>5201</v>
      </c>
      <c r="U3">
        <v>70.34</v>
      </c>
      <c r="V3" t="s">
        <v>2226</v>
      </c>
      <c r="W3">
        <v>5</v>
      </c>
      <c r="X3">
        <v>45</v>
      </c>
      <c r="Y3">
        <v>10</v>
      </c>
      <c r="Z3">
        <f t="shared" ref="Z3:Z46" si="0">R3*0.00091</f>
        <v>6.8559400000000004</v>
      </c>
      <c r="AA3">
        <f>W3*(Z3/40)</f>
        <v>0.85699250000000005</v>
      </c>
      <c r="AB3">
        <f t="shared" ref="AB3:AB46" si="1">IF(S3&gt;2, ((P3*Z3)/AA3), "ND")</f>
        <v>9042.4</v>
      </c>
      <c r="AC3">
        <f t="shared" ref="AC3:AC66" si="2">IF(S3&gt;2, (AB3*X3)*J3, "ND")</f>
        <v>406908</v>
      </c>
      <c r="AD3">
        <f t="shared" ref="AD3:AD46" si="3">IF(S3&gt;2, (AC3*(100/Y3)), "NA")</f>
        <v>4069080</v>
      </c>
      <c r="AE3">
        <f t="shared" ref="AE3:AE46" si="4">IF(S3&gt;2, (AD3-(AD3*Q3)), "ND")</f>
        <v>3918524.04</v>
      </c>
      <c r="AF3">
        <f t="shared" ref="AF3:AF46" si="5">IF(S3&gt;2, (AD3+(AD3*Q3)), "ND")</f>
        <v>4219635.96</v>
      </c>
      <c r="AI3" t="s">
        <v>44</v>
      </c>
      <c r="AJ3" t="s">
        <v>154</v>
      </c>
    </row>
    <row r="4" spans="1:36">
      <c r="A4" t="s">
        <v>1052</v>
      </c>
      <c r="B4" t="s">
        <v>42</v>
      </c>
      <c r="C4" t="s">
        <v>1912</v>
      </c>
      <c r="D4" s="12">
        <v>44620</v>
      </c>
      <c r="E4" t="s">
        <v>312</v>
      </c>
      <c r="F4" t="s">
        <v>518</v>
      </c>
      <c r="G4" s="12">
        <v>44620</v>
      </c>
      <c r="H4" s="12">
        <v>44620</v>
      </c>
      <c r="I4" s="12">
        <v>44621</v>
      </c>
      <c r="J4" s="264">
        <v>1</v>
      </c>
      <c r="K4" t="s">
        <v>2223</v>
      </c>
      <c r="L4" t="s">
        <v>2224</v>
      </c>
      <c r="M4" t="s">
        <v>2228</v>
      </c>
      <c r="N4" t="s">
        <v>1290</v>
      </c>
      <c r="O4" t="s">
        <v>1357</v>
      </c>
      <c r="P4">
        <v>6284.1</v>
      </c>
      <c r="Q4" s="249">
        <v>1.6E-2</v>
      </c>
      <c r="R4">
        <v>7534</v>
      </c>
      <c r="S4">
        <v>6574</v>
      </c>
      <c r="T4">
        <v>960</v>
      </c>
      <c r="U4">
        <v>24.22</v>
      </c>
      <c r="V4" t="s">
        <v>2226</v>
      </c>
      <c r="W4">
        <v>5</v>
      </c>
      <c r="X4">
        <v>45</v>
      </c>
      <c r="Y4">
        <v>10</v>
      </c>
      <c r="Z4">
        <f t="shared" si="0"/>
        <v>6.8559400000000004</v>
      </c>
      <c r="AA4">
        <f t="shared" ref="AA3:AA46" si="6">W4*(Z4/40)</f>
        <v>0.85699250000000005</v>
      </c>
      <c r="AB4">
        <f t="shared" si="1"/>
        <v>50272.800000000003</v>
      </c>
      <c r="AC4">
        <f t="shared" si="2"/>
        <v>2262276</v>
      </c>
      <c r="AD4">
        <f t="shared" si="3"/>
        <v>22622760</v>
      </c>
      <c r="AE4">
        <f t="shared" si="4"/>
        <v>22260795.84</v>
      </c>
      <c r="AF4">
        <f t="shared" si="5"/>
        <v>22984724.16</v>
      </c>
      <c r="AI4" t="s">
        <v>44</v>
      </c>
      <c r="AJ4" t="s">
        <v>154</v>
      </c>
    </row>
    <row r="5" spans="1:36">
      <c r="A5" t="s">
        <v>1060</v>
      </c>
      <c r="B5" t="s">
        <v>42</v>
      </c>
      <c r="C5" t="s">
        <v>1912</v>
      </c>
      <c r="D5" s="12">
        <v>44620</v>
      </c>
      <c r="E5" t="s">
        <v>312</v>
      </c>
      <c r="F5" t="s">
        <v>518</v>
      </c>
      <c r="G5" s="12">
        <v>44620</v>
      </c>
      <c r="H5" s="12">
        <v>44620</v>
      </c>
      <c r="I5" s="12">
        <v>44621</v>
      </c>
      <c r="J5" s="264">
        <v>1</v>
      </c>
      <c r="K5" t="s">
        <v>2229</v>
      </c>
      <c r="L5" t="s">
        <v>2224</v>
      </c>
      <c r="M5" t="s">
        <v>2225</v>
      </c>
      <c r="N5" t="s">
        <v>2230</v>
      </c>
      <c r="O5" t="s">
        <v>1357</v>
      </c>
      <c r="P5">
        <v>362.9</v>
      </c>
      <c r="Q5" s="249">
        <v>6.4000000000000001E-2</v>
      </c>
      <c r="R5">
        <v>8016</v>
      </c>
      <c r="S5">
        <v>881</v>
      </c>
      <c r="T5">
        <v>7135</v>
      </c>
      <c r="U5">
        <v>41.57</v>
      </c>
      <c r="V5" t="s">
        <v>2226</v>
      </c>
      <c r="W5">
        <v>5</v>
      </c>
      <c r="X5">
        <v>49</v>
      </c>
      <c r="Y5">
        <v>10</v>
      </c>
      <c r="Z5">
        <f t="shared" si="0"/>
        <v>7.2945599999999997</v>
      </c>
      <c r="AA5">
        <f t="shared" si="6"/>
        <v>0.91181999999999996</v>
      </c>
      <c r="AB5">
        <f t="shared" si="1"/>
        <v>2903.2</v>
      </c>
      <c r="AC5">
        <f t="shared" si="2"/>
        <v>142256.79999999999</v>
      </c>
      <c r="AD5">
        <f t="shared" si="3"/>
        <v>1422568</v>
      </c>
      <c r="AE5">
        <f t="shared" si="4"/>
        <v>1331523.648</v>
      </c>
      <c r="AF5">
        <f t="shared" si="5"/>
        <v>1513612.352</v>
      </c>
      <c r="AI5" t="s">
        <v>44</v>
      </c>
      <c r="AJ5" t="s">
        <v>154</v>
      </c>
    </row>
    <row r="6" spans="1:36">
      <c r="A6" t="s">
        <v>1060</v>
      </c>
      <c r="B6" t="s">
        <v>42</v>
      </c>
      <c r="C6" t="s">
        <v>1912</v>
      </c>
      <c r="D6" s="12">
        <v>44620</v>
      </c>
      <c r="E6" t="s">
        <v>312</v>
      </c>
      <c r="F6" t="s">
        <v>518</v>
      </c>
      <c r="G6" s="12">
        <v>44620</v>
      </c>
      <c r="H6" s="12">
        <v>44620</v>
      </c>
      <c r="I6" s="12">
        <v>44621</v>
      </c>
      <c r="J6" s="264">
        <v>1</v>
      </c>
      <c r="K6" t="s">
        <v>2229</v>
      </c>
      <c r="L6" t="s">
        <v>2224</v>
      </c>
      <c r="M6" t="s">
        <v>2227</v>
      </c>
      <c r="N6" t="s">
        <v>2230</v>
      </c>
      <c r="O6" t="s">
        <v>1357</v>
      </c>
      <c r="P6">
        <v>1979</v>
      </c>
      <c r="Q6" s="249">
        <v>2.8000000000000001E-2</v>
      </c>
      <c r="R6">
        <v>8015</v>
      </c>
      <c r="S6">
        <v>3767</v>
      </c>
      <c r="T6">
        <v>4248</v>
      </c>
      <c r="U6">
        <v>70.34</v>
      </c>
      <c r="V6" t="s">
        <v>2226</v>
      </c>
      <c r="W6">
        <v>5</v>
      </c>
      <c r="X6">
        <v>49</v>
      </c>
      <c r="Y6">
        <v>10</v>
      </c>
      <c r="Z6">
        <f t="shared" si="0"/>
        <v>7.2936500000000004</v>
      </c>
      <c r="AA6">
        <f t="shared" si="6"/>
        <v>0.91170625000000005</v>
      </c>
      <c r="AB6">
        <f t="shared" si="1"/>
        <v>15832</v>
      </c>
      <c r="AC6">
        <f t="shared" si="2"/>
        <v>775768</v>
      </c>
      <c r="AD6">
        <f t="shared" si="3"/>
        <v>7757680</v>
      </c>
      <c r="AE6">
        <f t="shared" si="4"/>
        <v>7540464.96</v>
      </c>
      <c r="AF6">
        <f t="shared" si="5"/>
        <v>7974895.04</v>
      </c>
      <c r="AI6" t="s">
        <v>44</v>
      </c>
      <c r="AJ6" t="s">
        <v>154</v>
      </c>
    </row>
    <row r="7" spans="1:36">
      <c r="A7" t="s">
        <v>1060</v>
      </c>
      <c r="B7" t="s">
        <v>42</v>
      </c>
      <c r="C7" t="s">
        <v>1912</v>
      </c>
      <c r="D7" s="12">
        <v>44620</v>
      </c>
      <c r="E7" t="s">
        <v>312</v>
      </c>
      <c r="F7" t="s">
        <v>518</v>
      </c>
      <c r="G7" s="12">
        <v>44620</v>
      </c>
      <c r="H7" s="12">
        <v>44620</v>
      </c>
      <c r="I7" s="12">
        <v>44621</v>
      </c>
      <c r="J7" s="264">
        <v>1</v>
      </c>
      <c r="K7" t="s">
        <v>2229</v>
      </c>
      <c r="L7" t="s">
        <v>2224</v>
      </c>
      <c r="M7" t="s">
        <v>2228</v>
      </c>
      <c r="N7" t="s">
        <v>2230</v>
      </c>
      <c r="O7" t="s">
        <v>1357</v>
      </c>
      <c r="P7">
        <v>1349.1</v>
      </c>
      <c r="Q7" s="249">
        <v>3.3000000000000002E-2</v>
      </c>
      <c r="R7">
        <v>8016</v>
      </c>
      <c r="S7">
        <v>2816</v>
      </c>
      <c r="T7">
        <v>5200</v>
      </c>
      <c r="U7">
        <v>24.22</v>
      </c>
      <c r="V7" t="s">
        <v>2226</v>
      </c>
      <c r="W7">
        <v>5</v>
      </c>
      <c r="X7">
        <v>49</v>
      </c>
      <c r="Y7">
        <v>10</v>
      </c>
      <c r="Z7">
        <f t="shared" si="0"/>
        <v>7.2945599999999997</v>
      </c>
      <c r="AA7">
        <f t="shared" si="6"/>
        <v>0.91181999999999996</v>
      </c>
      <c r="AB7">
        <f t="shared" si="1"/>
        <v>10792.8</v>
      </c>
      <c r="AC7">
        <f t="shared" si="2"/>
        <v>528847.19999999995</v>
      </c>
      <c r="AD7">
        <f t="shared" si="3"/>
        <v>5288472</v>
      </c>
      <c r="AE7">
        <f t="shared" si="4"/>
        <v>5113952.4239999996</v>
      </c>
      <c r="AF7">
        <f t="shared" si="5"/>
        <v>5462991.5760000004</v>
      </c>
      <c r="AI7" t="s">
        <v>44</v>
      </c>
      <c r="AJ7" t="s">
        <v>154</v>
      </c>
    </row>
    <row r="8" spans="1:36">
      <c r="A8" t="s">
        <v>1054</v>
      </c>
      <c r="B8" t="s">
        <v>42</v>
      </c>
      <c r="C8" t="s">
        <v>1912</v>
      </c>
      <c r="D8" s="12">
        <v>44620</v>
      </c>
      <c r="E8" t="s">
        <v>312</v>
      </c>
      <c r="F8" t="s">
        <v>518</v>
      </c>
      <c r="G8" s="12">
        <v>44620</v>
      </c>
      <c r="H8" s="12">
        <v>44620</v>
      </c>
      <c r="I8" s="12">
        <v>44621</v>
      </c>
      <c r="J8" s="264">
        <v>1</v>
      </c>
      <c r="K8" t="s">
        <v>2231</v>
      </c>
      <c r="L8" t="s">
        <v>2224</v>
      </c>
      <c r="M8" t="s">
        <v>2225</v>
      </c>
      <c r="N8" t="s">
        <v>1291</v>
      </c>
      <c r="O8" t="s">
        <v>1357</v>
      </c>
      <c r="P8">
        <v>470.8</v>
      </c>
      <c r="Q8" s="249">
        <v>5.7000000000000002E-2</v>
      </c>
      <c r="R8">
        <v>7983</v>
      </c>
      <c r="S8">
        <v>1119</v>
      </c>
      <c r="T8">
        <v>6864</v>
      </c>
      <c r="U8">
        <v>41.57</v>
      </c>
      <c r="V8" t="s">
        <v>2226</v>
      </c>
      <c r="W8">
        <v>5</v>
      </c>
      <c r="X8">
        <v>47</v>
      </c>
      <c r="Y8">
        <v>10</v>
      </c>
      <c r="Z8">
        <f t="shared" si="0"/>
        <v>7.2645299999999997</v>
      </c>
      <c r="AA8">
        <f t="shared" si="6"/>
        <v>0.90806625000000007</v>
      </c>
      <c r="AB8">
        <f t="shared" si="1"/>
        <v>3766.3999999999996</v>
      </c>
      <c r="AC8">
        <f t="shared" si="2"/>
        <v>177020.79999999999</v>
      </c>
      <c r="AD8">
        <f t="shared" si="3"/>
        <v>1770208</v>
      </c>
      <c r="AE8">
        <f t="shared" si="4"/>
        <v>1669306.1440000001</v>
      </c>
      <c r="AF8">
        <f t="shared" si="5"/>
        <v>1871109.8559999999</v>
      </c>
      <c r="AI8" t="s">
        <v>44</v>
      </c>
      <c r="AJ8" t="s">
        <v>154</v>
      </c>
    </row>
    <row r="9" spans="1:36">
      <c r="A9" t="s">
        <v>1054</v>
      </c>
      <c r="B9" t="s">
        <v>42</v>
      </c>
      <c r="C9" t="s">
        <v>1912</v>
      </c>
      <c r="D9" s="12">
        <v>44620</v>
      </c>
      <c r="E9" t="s">
        <v>312</v>
      </c>
      <c r="F9" t="s">
        <v>518</v>
      </c>
      <c r="G9" s="12">
        <v>44620</v>
      </c>
      <c r="H9" s="12">
        <v>44620</v>
      </c>
      <c r="I9" s="12">
        <v>44621</v>
      </c>
      <c r="J9" s="264">
        <v>1</v>
      </c>
      <c r="K9" t="s">
        <v>2231</v>
      </c>
      <c r="L9" t="s">
        <v>2224</v>
      </c>
      <c r="M9" t="s">
        <v>2227</v>
      </c>
      <c r="N9" t="s">
        <v>1291</v>
      </c>
      <c r="O9" t="s">
        <v>1357</v>
      </c>
      <c r="P9">
        <v>2414</v>
      </c>
      <c r="Q9" s="249">
        <v>2.5000000000000001E-2</v>
      </c>
      <c r="R9">
        <v>7983</v>
      </c>
      <c r="S9">
        <v>4303</v>
      </c>
      <c r="T9">
        <v>3680</v>
      </c>
      <c r="U9">
        <v>70.34</v>
      </c>
      <c r="V9" t="s">
        <v>2226</v>
      </c>
      <c r="W9">
        <v>5</v>
      </c>
      <c r="X9">
        <v>47</v>
      </c>
      <c r="Y9">
        <v>10</v>
      </c>
      <c r="Z9">
        <f t="shared" si="0"/>
        <v>7.2645299999999997</v>
      </c>
      <c r="AA9">
        <f t="shared" si="6"/>
        <v>0.90806625000000007</v>
      </c>
      <c r="AB9">
        <f t="shared" si="1"/>
        <v>19312</v>
      </c>
      <c r="AC9">
        <f t="shared" si="2"/>
        <v>907664</v>
      </c>
      <c r="AD9">
        <f t="shared" si="3"/>
        <v>9076640</v>
      </c>
      <c r="AE9">
        <f t="shared" si="4"/>
        <v>8849724</v>
      </c>
      <c r="AF9">
        <f t="shared" si="5"/>
        <v>9303556</v>
      </c>
      <c r="AI9" t="s">
        <v>44</v>
      </c>
      <c r="AJ9" t="s">
        <v>154</v>
      </c>
    </row>
    <row r="10" spans="1:36">
      <c r="A10" t="s">
        <v>1054</v>
      </c>
      <c r="B10" t="s">
        <v>42</v>
      </c>
      <c r="C10" t="s">
        <v>1912</v>
      </c>
      <c r="D10" s="12">
        <v>44620</v>
      </c>
      <c r="E10" t="s">
        <v>312</v>
      </c>
      <c r="F10" t="s">
        <v>518</v>
      </c>
      <c r="G10" s="12">
        <v>44620</v>
      </c>
      <c r="H10" s="12">
        <v>44620</v>
      </c>
      <c r="I10" s="12">
        <v>44621</v>
      </c>
      <c r="J10" s="264">
        <v>1</v>
      </c>
      <c r="K10" t="s">
        <v>2231</v>
      </c>
      <c r="L10" t="s">
        <v>2224</v>
      </c>
      <c r="M10" t="s">
        <v>2228</v>
      </c>
      <c r="N10" t="s">
        <v>1291</v>
      </c>
      <c r="O10" t="s">
        <v>1357</v>
      </c>
      <c r="P10">
        <v>1108.7</v>
      </c>
      <c r="Q10" s="249">
        <v>3.6999999999999998E-2</v>
      </c>
      <c r="R10">
        <v>7982</v>
      </c>
      <c r="S10">
        <v>2389</v>
      </c>
      <c r="T10">
        <v>5593</v>
      </c>
      <c r="U10">
        <v>24.22</v>
      </c>
      <c r="V10" t="s">
        <v>2226</v>
      </c>
      <c r="W10">
        <v>5</v>
      </c>
      <c r="X10">
        <v>47</v>
      </c>
      <c r="Y10">
        <v>10</v>
      </c>
      <c r="Z10">
        <f t="shared" si="0"/>
        <v>7.2636200000000004</v>
      </c>
      <c r="AA10">
        <f t="shared" si="6"/>
        <v>0.90795250000000005</v>
      </c>
      <c r="AB10">
        <f t="shared" si="1"/>
        <v>8869.6</v>
      </c>
      <c r="AC10">
        <f t="shared" si="2"/>
        <v>416871.2</v>
      </c>
      <c r="AD10">
        <f t="shared" si="3"/>
        <v>4168712</v>
      </c>
      <c r="AE10">
        <f t="shared" si="4"/>
        <v>4014469.656</v>
      </c>
      <c r="AF10">
        <f t="shared" si="5"/>
        <v>4322954.3439999996</v>
      </c>
      <c r="AI10" t="s">
        <v>44</v>
      </c>
      <c r="AJ10" t="s">
        <v>154</v>
      </c>
    </row>
    <row r="11" spans="1:36">
      <c r="A11" t="s">
        <v>1050</v>
      </c>
      <c r="B11" t="s">
        <v>42</v>
      </c>
      <c r="C11" t="s">
        <v>1912</v>
      </c>
      <c r="D11" s="12">
        <v>44620</v>
      </c>
      <c r="E11" t="s">
        <v>312</v>
      </c>
      <c r="F11" t="s">
        <v>518</v>
      </c>
      <c r="G11" s="12">
        <v>44620</v>
      </c>
      <c r="H11" s="12">
        <v>44620</v>
      </c>
      <c r="I11" s="12">
        <v>44621</v>
      </c>
      <c r="J11" s="264">
        <v>1</v>
      </c>
      <c r="K11" t="s">
        <v>2232</v>
      </c>
      <c r="L11" t="s">
        <v>2224</v>
      </c>
      <c r="M11" t="s">
        <v>2225</v>
      </c>
      <c r="N11" t="s">
        <v>1289</v>
      </c>
      <c r="O11" t="s">
        <v>1357</v>
      </c>
      <c r="P11">
        <v>2168.6</v>
      </c>
      <c r="Q11" s="249">
        <v>2.5999999999999999E-2</v>
      </c>
      <c r="R11">
        <v>8251</v>
      </c>
      <c r="S11">
        <v>4136</v>
      </c>
      <c r="T11">
        <v>4115</v>
      </c>
      <c r="U11">
        <v>41.57</v>
      </c>
      <c r="V11" t="s">
        <v>2226</v>
      </c>
      <c r="W11">
        <v>5</v>
      </c>
      <c r="X11">
        <v>47</v>
      </c>
      <c r="Y11">
        <v>10</v>
      </c>
      <c r="Z11">
        <f t="shared" si="0"/>
        <v>7.5084099999999996</v>
      </c>
      <c r="AA11">
        <f t="shared" si="6"/>
        <v>0.93855124999999995</v>
      </c>
      <c r="AB11">
        <f t="shared" si="1"/>
        <v>17348.8</v>
      </c>
      <c r="AC11">
        <f t="shared" si="2"/>
        <v>815393.6</v>
      </c>
      <c r="AD11">
        <f t="shared" si="3"/>
        <v>8153936</v>
      </c>
      <c r="AE11">
        <f t="shared" si="4"/>
        <v>7941933.6639999999</v>
      </c>
      <c r="AF11">
        <f t="shared" si="5"/>
        <v>8365938.3360000001</v>
      </c>
      <c r="AI11" t="s">
        <v>44</v>
      </c>
      <c r="AJ11" t="s">
        <v>154</v>
      </c>
    </row>
    <row r="12" spans="1:36">
      <c r="A12" t="s">
        <v>1050</v>
      </c>
      <c r="B12" t="s">
        <v>42</v>
      </c>
      <c r="C12" t="s">
        <v>1912</v>
      </c>
      <c r="D12" s="12">
        <v>44620</v>
      </c>
      <c r="E12" t="s">
        <v>312</v>
      </c>
      <c r="F12" t="s">
        <v>518</v>
      </c>
      <c r="G12" s="12">
        <v>44620</v>
      </c>
      <c r="H12" s="12">
        <v>44620</v>
      </c>
      <c r="I12" s="12">
        <v>44621</v>
      </c>
      <c r="J12" s="264">
        <v>1</v>
      </c>
      <c r="K12" t="s">
        <v>2232</v>
      </c>
      <c r="L12" t="s">
        <v>2224</v>
      </c>
      <c r="M12" t="s">
        <v>2227</v>
      </c>
      <c r="N12" t="s">
        <v>1289</v>
      </c>
      <c r="O12" t="s">
        <v>1357</v>
      </c>
      <c r="P12">
        <v>460.9</v>
      </c>
      <c r="Q12" s="249">
        <v>5.6000000000000001E-2</v>
      </c>
      <c r="R12">
        <v>8251</v>
      </c>
      <c r="S12">
        <v>1134</v>
      </c>
      <c r="T12">
        <v>7117</v>
      </c>
      <c r="U12">
        <v>70.34</v>
      </c>
      <c r="V12" t="s">
        <v>2226</v>
      </c>
      <c r="W12">
        <v>5</v>
      </c>
      <c r="X12">
        <v>47</v>
      </c>
      <c r="Y12">
        <v>10</v>
      </c>
      <c r="Z12">
        <f t="shared" si="0"/>
        <v>7.5084099999999996</v>
      </c>
      <c r="AA12">
        <f t="shared" si="6"/>
        <v>0.93855124999999995</v>
      </c>
      <c r="AB12">
        <f t="shared" si="1"/>
        <v>3687.2</v>
      </c>
      <c r="AC12">
        <f t="shared" si="2"/>
        <v>173298.4</v>
      </c>
      <c r="AD12">
        <f t="shared" si="3"/>
        <v>1732984</v>
      </c>
      <c r="AE12">
        <f t="shared" si="4"/>
        <v>1635936.8959999999</v>
      </c>
      <c r="AF12">
        <f t="shared" si="5"/>
        <v>1830031.1040000001</v>
      </c>
      <c r="AI12" t="s">
        <v>44</v>
      </c>
      <c r="AJ12" t="s">
        <v>154</v>
      </c>
    </row>
    <row r="13" spans="1:36">
      <c r="A13" t="s">
        <v>1050</v>
      </c>
      <c r="B13" t="s">
        <v>42</v>
      </c>
      <c r="C13" t="s">
        <v>1912</v>
      </c>
      <c r="D13" s="12">
        <v>44620</v>
      </c>
      <c r="E13" t="s">
        <v>312</v>
      </c>
      <c r="F13" t="s">
        <v>518</v>
      </c>
      <c r="G13" s="12">
        <v>44620</v>
      </c>
      <c r="H13" s="12">
        <v>44620</v>
      </c>
      <c r="I13" s="12">
        <v>44621</v>
      </c>
      <c r="J13" s="264">
        <v>1</v>
      </c>
      <c r="K13" t="s">
        <v>2232</v>
      </c>
      <c r="L13" t="s">
        <v>2224</v>
      </c>
      <c r="M13" t="s">
        <v>2228</v>
      </c>
      <c r="N13" t="s">
        <v>1289</v>
      </c>
      <c r="O13" t="s">
        <v>1357</v>
      </c>
      <c r="P13">
        <v>1857.8</v>
      </c>
      <c r="Q13" s="249">
        <v>2.8000000000000001E-2</v>
      </c>
      <c r="R13">
        <v>8250</v>
      </c>
      <c r="S13">
        <v>3704</v>
      </c>
      <c r="T13">
        <v>4546</v>
      </c>
      <c r="U13">
        <v>24.22</v>
      </c>
      <c r="V13" t="s">
        <v>2226</v>
      </c>
      <c r="W13">
        <v>5</v>
      </c>
      <c r="X13">
        <v>47</v>
      </c>
      <c r="Y13">
        <v>10</v>
      </c>
      <c r="Z13">
        <f t="shared" si="0"/>
        <v>7.5075000000000003</v>
      </c>
      <c r="AA13">
        <f t="shared" si="6"/>
        <v>0.93843750000000004</v>
      </c>
      <c r="AB13">
        <f t="shared" si="1"/>
        <v>14862.4</v>
      </c>
      <c r="AC13">
        <f t="shared" si="2"/>
        <v>698532.79999999993</v>
      </c>
      <c r="AD13">
        <f t="shared" si="3"/>
        <v>6985327.9999999991</v>
      </c>
      <c r="AE13">
        <f t="shared" si="4"/>
        <v>6789738.8159999987</v>
      </c>
      <c r="AF13">
        <f t="shared" si="5"/>
        <v>7180917.1839999994</v>
      </c>
      <c r="AI13" t="s">
        <v>44</v>
      </c>
      <c r="AJ13" t="s">
        <v>154</v>
      </c>
    </row>
    <row r="14" spans="1:36">
      <c r="A14" t="s">
        <v>1058</v>
      </c>
      <c r="B14" t="s">
        <v>42</v>
      </c>
      <c r="C14" t="s">
        <v>1912</v>
      </c>
      <c r="D14" s="12">
        <v>44620</v>
      </c>
      <c r="E14" t="s">
        <v>312</v>
      </c>
      <c r="F14" t="s">
        <v>518</v>
      </c>
      <c r="G14" s="12">
        <v>44620</v>
      </c>
      <c r="H14" s="12">
        <v>44620</v>
      </c>
      <c r="I14" s="12">
        <v>44621</v>
      </c>
      <c r="J14" s="264">
        <v>1</v>
      </c>
      <c r="K14" t="s">
        <v>2233</v>
      </c>
      <c r="L14" t="s">
        <v>2224</v>
      </c>
      <c r="M14" t="s">
        <v>2225</v>
      </c>
      <c r="N14" t="s">
        <v>2234</v>
      </c>
      <c r="O14" t="s">
        <v>1357</v>
      </c>
      <c r="P14">
        <v>3317.6</v>
      </c>
      <c r="Q14" s="249">
        <v>2.1000000000000001E-2</v>
      </c>
      <c r="R14">
        <v>8018</v>
      </c>
      <c r="S14">
        <v>5252</v>
      </c>
      <c r="T14">
        <v>2766</v>
      </c>
      <c r="U14">
        <v>41.57</v>
      </c>
      <c r="V14" t="s">
        <v>2226</v>
      </c>
      <c r="W14">
        <v>5</v>
      </c>
      <c r="X14">
        <v>48</v>
      </c>
      <c r="Y14">
        <v>10</v>
      </c>
      <c r="Z14">
        <f t="shared" si="0"/>
        <v>7.2963800000000001</v>
      </c>
      <c r="AA14">
        <f t="shared" si="6"/>
        <v>0.91204750000000001</v>
      </c>
      <c r="AB14">
        <f t="shared" si="1"/>
        <v>26540.799999999999</v>
      </c>
      <c r="AC14">
        <f t="shared" si="2"/>
        <v>1273958.3999999999</v>
      </c>
      <c r="AD14">
        <f t="shared" si="3"/>
        <v>12739584</v>
      </c>
      <c r="AE14">
        <f t="shared" si="4"/>
        <v>12472052.736</v>
      </c>
      <c r="AF14">
        <f t="shared" si="5"/>
        <v>13007115.264</v>
      </c>
      <c r="AI14" t="s">
        <v>44</v>
      </c>
      <c r="AJ14" t="s">
        <v>154</v>
      </c>
    </row>
    <row r="15" spans="1:36">
      <c r="A15" t="s">
        <v>1058</v>
      </c>
      <c r="B15" t="s">
        <v>42</v>
      </c>
      <c r="C15" t="s">
        <v>1912</v>
      </c>
      <c r="D15" s="12">
        <v>44620</v>
      </c>
      <c r="E15" t="s">
        <v>312</v>
      </c>
      <c r="F15" t="s">
        <v>518</v>
      </c>
      <c r="G15" s="12">
        <v>44620</v>
      </c>
      <c r="H15" s="12">
        <v>44620</v>
      </c>
      <c r="I15" s="12">
        <v>44621</v>
      </c>
      <c r="J15" s="264">
        <v>1</v>
      </c>
      <c r="K15" t="s">
        <v>2233</v>
      </c>
      <c r="L15" t="s">
        <v>2224</v>
      </c>
      <c r="M15" t="s">
        <v>2227</v>
      </c>
      <c r="N15" t="s">
        <v>2234</v>
      </c>
      <c r="O15" t="s">
        <v>1357</v>
      </c>
      <c r="P15">
        <v>537.5</v>
      </c>
      <c r="Q15" s="249">
        <v>5.2999999999999999E-2</v>
      </c>
      <c r="R15">
        <v>8019</v>
      </c>
      <c r="S15">
        <v>1270</v>
      </c>
      <c r="T15">
        <v>6749</v>
      </c>
      <c r="U15">
        <v>70.34</v>
      </c>
      <c r="V15" t="s">
        <v>2226</v>
      </c>
      <c r="W15">
        <v>5</v>
      </c>
      <c r="X15">
        <v>48</v>
      </c>
      <c r="Y15">
        <v>10</v>
      </c>
      <c r="Z15">
        <f t="shared" si="0"/>
        <v>7.2972900000000003</v>
      </c>
      <c r="AA15">
        <f t="shared" si="6"/>
        <v>0.91216125000000003</v>
      </c>
      <c r="AB15">
        <f t="shared" si="1"/>
        <v>4300</v>
      </c>
      <c r="AC15">
        <f t="shared" si="2"/>
        <v>206400</v>
      </c>
      <c r="AD15">
        <f t="shared" si="3"/>
        <v>2064000</v>
      </c>
      <c r="AE15">
        <f t="shared" si="4"/>
        <v>1954608</v>
      </c>
      <c r="AF15">
        <f t="shared" si="5"/>
        <v>2173392</v>
      </c>
      <c r="AI15" t="s">
        <v>44</v>
      </c>
      <c r="AJ15" t="s">
        <v>154</v>
      </c>
    </row>
    <row r="16" spans="1:36">
      <c r="A16" t="s">
        <v>1058</v>
      </c>
      <c r="B16" t="s">
        <v>42</v>
      </c>
      <c r="C16" t="s">
        <v>1912</v>
      </c>
      <c r="D16" s="12">
        <v>44620</v>
      </c>
      <c r="E16" t="s">
        <v>312</v>
      </c>
      <c r="F16" t="s">
        <v>518</v>
      </c>
      <c r="G16" s="12">
        <v>44620</v>
      </c>
      <c r="H16" s="12">
        <v>44620</v>
      </c>
      <c r="I16" s="12">
        <v>44621</v>
      </c>
      <c r="J16" s="264">
        <v>1</v>
      </c>
      <c r="K16" t="s">
        <v>2233</v>
      </c>
      <c r="L16" t="s">
        <v>2224</v>
      </c>
      <c r="M16" t="s">
        <v>2228</v>
      </c>
      <c r="N16" t="s">
        <v>2234</v>
      </c>
      <c r="O16" t="s">
        <v>1357</v>
      </c>
      <c r="P16">
        <v>3257.3</v>
      </c>
      <c r="Q16" s="249">
        <v>2.1000000000000001E-2</v>
      </c>
      <c r="R16">
        <v>8018</v>
      </c>
      <c r="S16">
        <v>5198</v>
      </c>
      <c r="T16">
        <v>2820</v>
      </c>
      <c r="U16">
        <v>24.22</v>
      </c>
      <c r="V16" t="s">
        <v>2226</v>
      </c>
      <c r="W16">
        <v>5</v>
      </c>
      <c r="X16">
        <v>48</v>
      </c>
      <c r="Y16">
        <v>10</v>
      </c>
      <c r="Z16">
        <f t="shared" si="0"/>
        <v>7.2963800000000001</v>
      </c>
      <c r="AA16">
        <f t="shared" si="6"/>
        <v>0.91204750000000001</v>
      </c>
      <c r="AB16">
        <f t="shared" si="1"/>
        <v>26058.400000000001</v>
      </c>
      <c r="AC16">
        <f t="shared" si="2"/>
        <v>1250803.2000000002</v>
      </c>
      <c r="AD16">
        <f t="shared" si="3"/>
        <v>12508032.000000002</v>
      </c>
      <c r="AE16">
        <f t="shared" si="4"/>
        <v>12245363.328000002</v>
      </c>
      <c r="AF16">
        <f t="shared" si="5"/>
        <v>12770700.672000002</v>
      </c>
      <c r="AI16" t="s">
        <v>44</v>
      </c>
      <c r="AJ16" t="s">
        <v>154</v>
      </c>
    </row>
    <row r="17" spans="1:36">
      <c r="A17" t="s">
        <v>1056</v>
      </c>
      <c r="B17" t="s">
        <v>42</v>
      </c>
      <c r="C17" t="s">
        <v>1912</v>
      </c>
      <c r="D17" s="12">
        <v>44620</v>
      </c>
      <c r="E17" t="s">
        <v>312</v>
      </c>
      <c r="F17" t="s">
        <v>518</v>
      </c>
      <c r="G17" s="12">
        <v>44620</v>
      </c>
      <c r="H17" s="12">
        <v>44620</v>
      </c>
      <c r="I17" s="12">
        <v>44621</v>
      </c>
      <c r="J17" s="264">
        <v>1</v>
      </c>
      <c r="K17" t="s">
        <v>2235</v>
      </c>
      <c r="L17" t="s">
        <v>2224</v>
      </c>
      <c r="M17" t="s">
        <v>2225</v>
      </c>
      <c r="N17" t="s">
        <v>1292</v>
      </c>
      <c r="O17" t="s">
        <v>1357</v>
      </c>
      <c r="P17">
        <v>2722.9</v>
      </c>
      <c r="Q17" s="249">
        <v>2.3E-2</v>
      </c>
      <c r="R17">
        <v>8225</v>
      </c>
      <c r="S17">
        <v>4747</v>
      </c>
      <c r="T17">
        <v>3478</v>
      </c>
      <c r="U17">
        <v>41.57</v>
      </c>
      <c r="V17" t="s">
        <v>2226</v>
      </c>
      <c r="W17">
        <v>5</v>
      </c>
      <c r="X17">
        <v>46</v>
      </c>
      <c r="Y17">
        <v>10</v>
      </c>
      <c r="Z17">
        <f t="shared" si="0"/>
        <v>7.48475</v>
      </c>
      <c r="AA17">
        <f t="shared" si="6"/>
        <v>0.93559375</v>
      </c>
      <c r="AB17">
        <f t="shared" si="1"/>
        <v>21783.199999999997</v>
      </c>
      <c r="AC17">
        <f t="shared" si="2"/>
        <v>1002027.1999999998</v>
      </c>
      <c r="AD17">
        <f t="shared" si="3"/>
        <v>10020271.999999998</v>
      </c>
      <c r="AE17">
        <f t="shared" si="4"/>
        <v>9789805.743999999</v>
      </c>
      <c r="AF17">
        <f t="shared" si="5"/>
        <v>10250738.255999997</v>
      </c>
      <c r="AI17" t="s">
        <v>44</v>
      </c>
      <c r="AJ17" t="s">
        <v>154</v>
      </c>
    </row>
    <row r="18" spans="1:36">
      <c r="A18" t="s">
        <v>1056</v>
      </c>
      <c r="B18" t="s">
        <v>42</v>
      </c>
      <c r="C18" t="s">
        <v>1912</v>
      </c>
      <c r="D18" s="12">
        <v>44620</v>
      </c>
      <c r="E18" t="s">
        <v>312</v>
      </c>
      <c r="F18" t="s">
        <v>518</v>
      </c>
      <c r="G18" s="12">
        <v>44620</v>
      </c>
      <c r="H18" s="12">
        <v>44620</v>
      </c>
      <c r="I18" s="12">
        <v>44621</v>
      </c>
      <c r="J18" s="264">
        <v>1</v>
      </c>
      <c r="K18" t="s">
        <v>2235</v>
      </c>
      <c r="L18" t="s">
        <v>2224</v>
      </c>
      <c r="M18" t="s">
        <v>2227</v>
      </c>
      <c r="N18" t="s">
        <v>1292</v>
      </c>
      <c r="O18" t="s">
        <v>1357</v>
      </c>
      <c r="P18">
        <v>558.79999999999995</v>
      </c>
      <c r="Q18" s="249">
        <v>5.0999999999999997E-2</v>
      </c>
      <c r="R18">
        <v>8226</v>
      </c>
      <c r="S18">
        <v>1332</v>
      </c>
      <c r="T18">
        <v>6894</v>
      </c>
      <c r="U18">
        <v>70.34</v>
      </c>
      <c r="V18" t="s">
        <v>2226</v>
      </c>
      <c r="W18">
        <v>5</v>
      </c>
      <c r="X18">
        <v>46</v>
      </c>
      <c r="Y18">
        <v>10</v>
      </c>
      <c r="Z18">
        <f t="shared" si="0"/>
        <v>7.4856600000000002</v>
      </c>
      <c r="AA18">
        <f t="shared" si="6"/>
        <v>0.93570750000000014</v>
      </c>
      <c r="AB18">
        <f t="shared" si="1"/>
        <v>4470.3999999999987</v>
      </c>
      <c r="AC18">
        <f t="shared" si="2"/>
        <v>205638.39999999994</v>
      </c>
      <c r="AD18">
        <f t="shared" si="3"/>
        <v>2056383.9999999993</v>
      </c>
      <c r="AE18">
        <f t="shared" si="4"/>
        <v>1951508.4159999993</v>
      </c>
      <c r="AF18">
        <f t="shared" si="5"/>
        <v>2161259.5839999993</v>
      </c>
      <c r="AI18" t="s">
        <v>44</v>
      </c>
      <c r="AJ18" t="s">
        <v>154</v>
      </c>
    </row>
    <row r="19" spans="1:36">
      <c r="A19" t="s">
        <v>1056</v>
      </c>
      <c r="B19" t="s">
        <v>42</v>
      </c>
      <c r="C19" t="s">
        <v>1912</v>
      </c>
      <c r="D19" s="12">
        <v>44620</v>
      </c>
      <c r="E19" t="s">
        <v>312</v>
      </c>
      <c r="F19" t="s">
        <v>518</v>
      </c>
      <c r="G19" s="12">
        <v>44620</v>
      </c>
      <c r="H19" s="12">
        <v>44620</v>
      </c>
      <c r="I19" s="12">
        <v>44621</v>
      </c>
      <c r="J19" s="264">
        <v>1</v>
      </c>
      <c r="K19" t="s">
        <v>2235</v>
      </c>
      <c r="L19" t="s">
        <v>2224</v>
      </c>
      <c r="M19" t="s">
        <v>2228</v>
      </c>
      <c r="N19" t="s">
        <v>1292</v>
      </c>
      <c r="O19" t="s">
        <v>1357</v>
      </c>
      <c r="P19">
        <v>1934.4</v>
      </c>
      <c r="Q19" s="249">
        <v>2.8000000000000001E-2</v>
      </c>
      <c r="R19">
        <v>8224</v>
      </c>
      <c r="S19">
        <v>3762</v>
      </c>
      <c r="T19">
        <v>4462</v>
      </c>
      <c r="U19">
        <v>24.22</v>
      </c>
      <c r="V19" t="s">
        <v>2226</v>
      </c>
      <c r="W19">
        <v>5</v>
      </c>
      <c r="X19">
        <v>46</v>
      </c>
      <c r="Y19">
        <v>10</v>
      </c>
      <c r="Z19">
        <f t="shared" si="0"/>
        <v>7.4838399999999998</v>
      </c>
      <c r="AA19">
        <f t="shared" si="6"/>
        <v>0.93547999999999987</v>
      </c>
      <c r="AB19">
        <f t="shared" si="1"/>
        <v>15475.200000000003</v>
      </c>
      <c r="AC19">
        <f t="shared" si="2"/>
        <v>711859.20000000007</v>
      </c>
      <c r="AD19">
        <f t="shared" si="3"/>
        <v>7118592.0000000009</v>
      </c>
      <c r="AE19">
        <f t="shared" si="4"/>
        <v>6919271.4240000006</v>
      </c>
      <c r="AF19">
        <f t="shared" si="5"/>
        <v>7317912.5760000013</v>
      </c>
      <c r="AI19" t="s">
        <v>44</v>
      </c>
      <c r="AJ19" t="s">
        <v>154</v>
      </c>
    </row>
    <row r="20" spans="1:36">
      <c r="A20" t="s">
        <v>1062</v>
      </c>
      <c r="B20" t="s">
        <v>42</v>
      </c>
      <c r="C20" t="s">
        <v>1912</v>
      </c>
      <c r="D20" s="12">
        <v>44620</v>
      </c>
      <c r="E20" t="s">
        <v>312</v>
      </c>
      <c r="F20" t="s">
        <v>518</v>
      </c>
      <c r="G20" s="12">
        <v>44620</v>
      </c>
      <c r="H20" s="12">
        <v>44620</v>
      </c>
      <c r="I20" s="12">
        <v>44621</v>
      </c>
      <c r="J20" s="264">
        <v>1</v>
      </c>
      <c r="K20" t="s">
        <v>2236</v>
      </c>
      <c r="L20" t="s">
        <v>2224</v>
      </c>
      <c r="M20" t="s">
        <v>2225</v>
      </c>
      <c r="N20" t="s">
        <v>1295</v>
      </c>
      <c r="O20" t="s">
        <v>1357</v>
      </c>
      <c r="P20">
        <v>2379.9</v>
      </c>
      <c r="Q20" s="249">
        <v>2.5000000000000001E-2</v>
      </c>
      <c r="R20">
        <v>8159</v>
      </c>
      <c r="S20">
        <v>4303</v>
      </c>
      <c r="T20">
        <v>3856</v>
      </c>
      <c r="U20">
        <v>41.57</v>
      </c>
      <c r="V20" t="s">
        <v>2226</v>
      </c>
      <c r="W20">
        <v>5</v>
      </c>
      <c r="X20">
        <v>48</v>
      </c>
      <c r="Y20">
        <v>10</v>
      </c>
      <c r="Z20">
        <f t="shared" si="0"/>
        <v>7.42469</v>
      </c>
      <c r="AA20">
        <f t="shared" si="6"/>
        <v>0.92808625</v>
      </c>
      <c r="AB20">
        <f t="shared" si="1"/>
        <v>19039.2</v>
      </c>
      <c r="AC20">
        <f t="shared" si="2"/>
        <v>913881.60000000009</v>
      </c>
      <c r="AD20">
        <f t="shared" si="3"/>
        <v>9138816</v>
      </c>
      <c r="AE20">
        <f t="shared" si="4"/>
        <v>8910345.5999999996</v>
      </c>
      <c r="AF20">
        <f t="shared" si="5"/>
        <v>9367286.4000000004</v>
      </c>
      <c r="AI20" t="s">
        <v>44</v>
      </c>
      <c r="AJ20" t="s">
        <v>154</v>
      </c>
    </row>
    <row r="21" spans="1:36">
      <c r="A21" t="s">
        <v>1062</v>
      </c>
      <c r="B21" t="s">
        <v>42</v>
      </c>
      <c r="C21" t="s">
        <v>1912</v>
      </c>
      <c r="D21" s="12">
        <v>44620</v>
      </c>
      <c r="E21" t="s">
        <v>312</v>
      </c>
      <c r="F21" t="s">
        <v>518</v>
      </c>
      <c r="G21" s="12">
        <v>44620</v>
      </c>
      <c r="H21" s="12">
        <v>44620</v>
      </c>
      <c r="I21" s="12">
        <v>44621</v>
      </c>
      <c r="J21" s="264">
        <v>1</v>
      </c>
      <c r="K21" t="s">
        <v>2236</v>
      </c>
      <c r="L21" t="s">
        <v>2224</v>
      </c>
      <c r="M21" t="s">
        <v>2227</v>
      </c>
      <c r="N21" t="s">
        <v>1295</v>
      </c>
      <c r="O21" t="s">
        <v>1357</v>
      </c>
      <c r="P21">
        <v>555.79999999999995</v>
      </c>
      <c r="Q21" s="249">
        <v>5.1999999999999998E-2</v>
      </c>
      <c r="R21">
        <v>8159</v>
      </c>
      <c r="S21">
        <v>1310</v>
      </c>
      <c r="T21">
        <v>6849</v>
      </c>
      <c r="U21">
        <v>70.34</v>
      </c>
      <c r="V21" t="s">
        <v>2226</v>
      </c>
      <c r="W21">
        <v>5</v>
      </c>
      <c r="X21">
        <v>48</v>
      </c>
      <c r="Y21">
        <v>10</v>
      </c>
      <c r="Z21">
        <f t="shared" si="0"/>
        <v>7.42469</v>
      </c>
      <c r="AA21">
        <f t="shared" si="6"/>
        <v>0.92808625</v>
      </c>
      <c r="AB21">
        <f t="shared" si="1"/>
        <v>4446.4000000000005</v>
      </c>
      <c r="AC21">
        <f t="shared" si="2"/>
        <v>213427.20000000001</v>
      </c>
      <c r="AD21">
        <f t="shared" si="3"/>
        <v>2134272</v>
      </c>
      <c r="AE21">
        <f t="shared" si="4"/>
        <v>2023289.8559999999</v>
      </c>
      <c r="AF21">
        <f t="shared" si="5"/>
        <v>2245254.1439999999</v>
      </c>
      <c r="AI21" t="s">
        <v>44</v>
      </c>
      <c r="AJ21" t="s">
        <v>154</v>
      </c>
    </row>
    <row r="22" spans="1:36">
      <c r="A22" t="s">
        <v>1062</v>
      </c>
      <c r="B22" t="s">
        <v>42</v>
      </c>
      <c r="C22" t="s">
        <v>1912</v>
      </c>
      <c r="D22" s="12">
        <v>44620</v>
      </c>
      <c r="E22" t="s">
        <v>312</v>
      </c>
      <c r="F22" t="s">
        <v>518</v>
      </c>
      <c r="G22" s="12">
        <v>44620</v>
      </c>
      <c r="H22" s="12">
        <v>44620</v>
      </c>
      <c r="I22" s="12">
        <v>44621</v>
      </c>
      <c r="J22" s="264">
        <v>1</v>
      </c>
      <c r="K22" t="s">
        <v>2236</v>
      </c>
      <c r="L22" t="s">
        <v>2224</v>
      </c>
      <c r="M22" t="s">
        <v>2228</v>
      </c>
      <c r="N22" t="s">
        <v>1295</v>
      </c>
      <c r="O22" t="s">
        <v>1357</v>
      </c>
      <c r="P22">
        <v>2814.5</v>
      </c>
      <c r="Q22" s="249">
        <v>2.3E-2</v>
      </c>
      <c r="R22">
        <v>8157</v>
      </c>
      <c r="S22">
        <v>4795</v>
      </c>
      <c r="T22">
        <v>3362</v>
      </c>
      <c r="U22">
        <v>24.22</v>
      </c>
      <c r="V22" t="s">
        <v>2226</v>
      </c>
      <c r="W22">
        <v>5</v>
      </c>
      <c r="X22">
        <v>48</v>
      </c>
      <c r="Y22">
        <v>10</v>
      </c>
      <c r="Z22">
        <f t="shared" si="0"/>
        <v>7.4228699999999996</v>
      </c>
      <c r="AA22">
        <f t="shared" si="6"/>
        <v>0.92785874999999995</v>
      </c>
      <c r="AB22">
        <f t="shared" si="1"/>
        <v>22516</v>
      </c>
      <c r="AC22">
        <f t="shared" si="2"/>
        <v>1080768</v>
      </c>
      <c r="AD22">
        <f t="shared" si="3"/>
        <v>10807680</v>
      </c>
      <c r="AE22">
        <f t="shared" si="4"/>
        <v>10559103.359999999</v>
      </c>
      <c r="AF22">
        <f t="shared" si="5"/>
        <v>11056256.640000001</v>
      </c>
      <c r="AI22" t="s">
        <v>44</v>
      </c>
      <c r="AJ22" t="s">
        <v>154</v>
      </c>
    </row>
    <row r="23" spans="1:36">
      <c r="A23" t="s">
        <v>1047</v>
      </c>
      <c r="B23" t="s">
        <v>42</v>
      </c>
      <c r="C23" t="s">
        <v>1912</v>
      </c>
      <c r="D23" s="12">
        <v>44620</v>
      </c>
      <c r="E23" t="s">
        <v>312</v>
      </c>
      <c r="F23" t="s">
        <v>518</v>
      </c>
      <c r="G23" s="12">
        <v>44620</v>
      </c>
      <c r="H23" s="12">
        <v>44620</v>
      </c>
      <c r="I23" s="12">
        <v>44621</v>
      </c>
      <c r="J23" s="264">
        <v>1</v>
      </c>
      <c r="K23" t="s">
        <v>2237</v>
      </c>
      <c r="L23" t="s">
        <v>2224</v>
      </c>
      <c r="M23" t="s">
        <v>2225</v>
      </c>
      <c r="N23" t="s">
        <v>1288</v>
      </c>
      <c r="O23" t="s">
        <v>1357</v>
      </c>
      <c r="P23">
        <v>929.9</v>
      </c>
      <c r="Q23" s="250">
        <v>0.04</v>
      </c>
      <c r="R23">
        <v>8236</v>
      </c>
      <c r="S23">
        <v>2111</v>
      </c>
      <c r="T23">
        <v>6125</v>
      </c>
      <c r="U23">
        <v>41.57</v>
      </c>
      <c r="V23" t="s">
        <v>2226</v>
      </c>
      <c r="W23">
        <v>5</v>
      </c>
      <c r="X23">
        <v>48</v>
      </c>
      <c r="Y23">
        <v>10</v>
      </c>
      <c r="Z23">
        <f t="shared" si="0"/>
        <v>7.4947600000000003</v>
      </c>
      <c r="AA23">
        <f t="shared" si="6"/>
        <v>0.93684500000000004</v>
      </c>
      <c r="AB23">
        <f t="shared" si="1"/>
        <v>7439.2</v>
      </c>
      <c r="AC23">
        <f t="shared" si="2"/>
        <v>357081.59999999998</v>
      </c>
      <c r="AD23">
        <f t="shared" si="3"/>
        <v>3570816</v>
      </c>
      <c r="AE23">
        <f t="shared" si="4"/>
        <v>3427983.3599999999</v>
      </c>
      <c r="AF23">
        <f t="shared" si="5"/>
        <v>3713648.6400000001</v>
      </c>
      <c r="AI23" t="s">
        <v>44</v>
      </c>
      <c r="AJ23" t="s">
        <v>154</v>
      </c>
    </row>
    <row r="24" spans="1:36">
      <c r="A24" t="s">
        <v>1047</v>
      </c>
      <c r="B24" t="s">
        <v>42</v>
      </c>
      <c r="C24" t="s">
        <v>1912</v>
      </c>
      <c r="D24" s="12">
        <v>44620</v>
      </c>
      <c r="E24" t="s">
        <v>312</v>
      </c>
      <c r="F24" t="s">
        <v>518</v>
      </c>
      <c r="G24" s="12">
        <v>44620</v>
      </c>
      <c r="H24" s="12">
        <v>44620</v>
      </c>
      <c r="I24" s="12">
        <v>44621</v>
      </c>
      <c r="J24" s="264">
        <v>1</v>
      </c>
      <c r="K24" t="s">
        <v>2237</v>
      </c>
      <c r="L24" t="s">
        <v>2224</v>
      </c>
      <c r="M24" t="s">
        <v>2227</v>
      </c>
      <c r="N24" t="s">
        <v>1288</v>
      </c>
      <c r="O24" t="s">
        <v>1357</v>
      </c>
      <c r="P24">
        <v>847</v>
      </c>
      <c r="Q24" s="249">
        <v>4.2000000000000003E-2</v>
      </c>
      <c r="R24">
        <v>8236</v>
      </c>
      <c r="S24">
        <v>1947</v>
      </c>
      <c r="T24">
        <v>6289</v>
      </c>
      <c r="U24">
        <v>70.34</v>
      </c>
      <c r="V24" t="s">
        <v>2226</v>
      </c>
      <c r="W24">
        <v>5</v>
      </c>
      <c r="X24">
        <v>48</v>
      </c>
      <c r="Y24">
        <v>10</v>
      </c>
      <c r="Z24">
        <f t="shared" si="0"/>
        <v>7.4947600000000003</v>
      </c>
      <c r="AA24">
        <f t="shared" si="6"/>
        <v>0.93684500000000004</v>
      </c>
      <c r="AB24">
        <f t="shared" si="1"/>
        <v>6776</v>
      </c>
      <c r="AC24">
        <f t="shared" si="2"/>
        <v>325248</v>
      </c>
      <c r="AD24">
        <f t="shared" si="3"/>
        <v>3252480</v>
      </c>
      <c r="AE24">
        <f t="shared" si="4"/>
        <v>3115875.84</v>
      </c>
      <c r="AF24">
        <f t="shared" si="5"/>
        <v>3389084.16</v>
      </c>
      <c r="AI24" t="s">
        <v>44</v>
      </c>
      <c r="AJ24" t="s">
        <v>154</v>
      </c>
    </row>
    <row r="25" spans="1:36">
      <c r="A25" t="s">
        <v>1047</v>
      </c>
      <c r="B25" t="s">
        <v>42</v>
      </c>
      <c r="C25" t="s">
        <v>1912</v>
      </c>
      <c r="D25" s="12">
        <v>44620</v>
      </c>
      <c r="E25" t="s">
        <v>312</v>
      </c>
      <c r="F25" t="s">
        <v>518</v>
      </c>
      <c r="G25" s="12">
        <v>44620</v>
      </c>
      <c r="H25" s="12">
        <v>44620</v>
      </c>
      <c r="I25" s="12">
        <v>44621</v>
      </c>
      <c r="J25" s="264">
        <v>1</v>
      </c>
      <c r="K25" t="s">
        <v>2237</v>
      </c>
      <c r="L25" t="s">
        <v>2224</v>
      </c>
      <c r="M25" t="s">
        <v>2228</v>
      </c>
      <c r="N25" t="s">
        <v>1288</v>
      </c>
      <c r="O25" t="s">
        <v>1357</v>
      </c>
      <c r="P25">
        <v>1628</v>
      </c>
      <c r="Q25" s="250">
        <v>0.03</v>
      </c>
      <c r="R25">
        <v>8234</v>
      </c>
      <c r="S25">
        <v>3331</v>
      </c>
      <c r="T25">
        <v>4903</v>
      </c>
      <c r="U25">
        <v>24.22</v>
      </c>
      <c r="V25" t="s">
        <v>2226</v>
      </c>
      <c r="W25">
        <v>5</v>
      </c>
      <c r="X25">
        <v>48</v>
      </c>
      <c r="Y25">
        <v>10</v>
      </c>
      <c r="Z25">
        <f t="shared" si="0"/>
        <v>7.4929399999999999</v>
      </c>
      <c r="AA25">
        <f t="shared" si="6"/>
        <v>0.93661749999999999</v>
      </c>
      <c r="AB25">
        <f t="shared" si="1"/>
        <v>13024</v>
      </c>
      <c r="AC25">
        <f t="shared" si="2"/>
        <v>625152</v>
      </c>
      <c r="AD25">
        <f t="shared" si="3"/>
        <v>6251520</v>
      </c>
      <c r="AE25">
        <f t="shared" si="4"/>
        <v>6063974.4000000004</v>
      </c>
      <c r="AF25">
        <f t="shared" si="5"/>
        <v>6439065.5999999996</v>
      </c>
      <c r="AI25" t="s">
        <v>44</v>
      </c>
      <c r="AJ25" t="s">
        <v>154</v>
      </c>
    </row>
    <row r="26" spans="1:36">
      <c r="A26" t="s">
        <v>1064</v>
      </c>
      <c r="B26" t="s">
        <v>42</v>
      </c>
      <c r="C26" t="s">
        <v>1912</v>
      </c>
      <c r="D26" s="12">
        <v>44620</v>
      </c>
      <c r="E26" t="s">
        <v>312</v>
      </c>
      <c r="F26" t="s">
        <v>518</v>
      </c>
      <c r="G26" s="12">
        <v>44620</v>
      </c>
      <c r="H26" s="12">
        <v>44620</v>
      </c>
      <c r="I26" s="12">
        <v>44621</v>
      </c>
      <c r="J26" s="264">
        <v>1</v>
      </c>
      <c r="K26" t="s">
        <v>2238</v>
      </c>
      <c r="L26" t="s">
        <v>2224</v>
      </c>
      <c r="M26" t="s">
        <v>2225</v>
      </c>
      <c r="N26" t="s">
        <v>1296</v>
      </c>
      <c r="O26" t="s">
        <v>1357</v>
      </c>
      <c r="P26">
        <v>1133.8</v>
      </c>
      <c r="Q26" s="249">
        <v>3.6999999999999998E-2</v>
      </c>
      <c r="R26">
        <v>7479</v>
      </c>
      <c r="S26">
        <v>2315</v>
      </c>
      <c r="T26">
        <v>5164</v>
      </c>
      <c r="U26">
        <v>41.57</v>
      </c>
      <c r="V26" t="s">
        <v>2226</v>
      </c>
      <c r="W26">
        <v>5</v>
      </c>
      <c r="X26">
        <v>45</v>
      </c>
      <c r="Y26">
        <v>10</v>
      </c>
      <c r="Z26">
        <f t="shared" si="0"/>
        <v>6.8058899999999998</v>
      </c>
      <c r="AA26">
        <f t="shared" si="6"/>
        <v>0.85073624999999997</v>
      </c>
      <c r="AB26">
        <f t="shared" si="1"/>
        <v>9070.4</v>
      </c>
      <c r="AC26">
        <f t="shared" si="2"/>
        <v>408168</v>
      </c>
      <c r="AD26">
        <f t="shared" si="3"/>
        <v>4081680</v>
      </c>
      <c r="AE26">
        <f t="shared" si="4"/>
        <v>3930657.84</v>
      </c>
      <c r="AF26">
        <f t="shared" si="5"/>
        <v>4232702.16</v>
      </c>
      <c r="AI26" t="s">
        <v>44</v>
      </c>
      <c r="AJ26" t="s">
        <v>154</v>
      </c>
    </row>
    <row r="27" spans="1:36">
      <c r="A27" t="s">
        <v>1064</v>
      </c>
      <c r="B27" t="s">
        <v>42</v>
      </c>
      <c r="C27" t="s">
        <v>1912</v>
      </c>
      <c r="D27" s="12">
        <v>44620</v>
      </c>
      <c r="E27" t="s">
        <v>312</v>
      </c>
      <c r="F27" t="s">
        <v>518</v>
      </c>
      <c r="G27" s="12">
        <v>44620</v>
      </c>
      <c r="H27" s="12">
        <v>44620</v>
      </c>
      <c r="I27" s="12">
        <v>44621</v>
      </c>
      <c r="J27" s="264">
        <v>1</v>
      </c>
      <c r="K27" t="s">
        <v>2238</v>
      </c>
      <c r="L27" t="s">
        <v>2224</v>
      </c>
      <c r="M27" t="s">
        <v>2227</v>
      </c>
      <c r="N27" t="s">
        <v>1296</v>
      </c>
      <c r="O27" t="s">
        <v>1357</v>
      </c>
      <c r="P27">
        <v>2964.1</v>
      </c>
      <c r="Q27" s="249">
        <v>2.3E-2</v>
      </c>
      <c r="R27">
        <v>7479</v>
      </c>
      <c r="S27">
        <v>4639</v>
      </c>
      <c r="T27">
        <v>2840</v>
      </c>
      <c r="U27">
        <v>70.34</v>
      </c>
      <c r="V27" t="s">
        <v>2226</v>
      </c>
      <c r="W27">
        <v>5</v>
      </c>
      <c r="X27">
        <v>45</v>
      </c>
      <c r="Y27">
        <v>10</v>
      </c>
      <c r="Z27">
        <f t="shared" si="0"/>
        <v>6.8058899999999998</v>
      </c>
      <c r="AA27">
        <f t="shared" si="6"/>
        <v>0.85073624999999997</v>
      </c>
      <c r="AB27">
        <f t="shared" si="1"/>
        <v>23712.799999999999</v>
      </c>
      <c r="AC27">
        <f t="shared" si="2"/>
        <v>1067076</v>
      </c>
      <c r="AD27">
        <f t="shared" si="3"/>
        <v>10670760</v>
      </c>
      <c r="AE27">
        <f t="shared" si="4"/>
        <v>10425332.52</v>
      </c>
      <c r="AF27">
        <f t="shared" si="5"/>
        <v>10916187.48</v>
      </c>
      <c r="AI27" t="s">
        <v>44</v>
      </c>
      <c r="AJ27" t="s">
        <v>154</v>
      </c>
    </row>
    <row r="28" spans="1:36">
      <c r="A28" t="s">
        <v>1064</v>
      </c>
      <c r="B28" t="s">
        <v>42</v>
      </c>
      <c r="C28" t="s">
        <v>1912</v>
      </c>
      <c r="D28" s="12">
        <v>44620</v>
      </c>
      <c r="E28" t="s">
        <v>312</v>
      </c>
      <c r="F28" t="s">
        <v>518</v>
      </c>
      <c r="G28" s="12">
        <v>44620</v>
      </c>
      <c r="H28" s="12">
        <v>44620</v>
      </c>
      <c r="I28" s="12">
        <v>44621</v>
      </c>
      <c r="J28" s="264">
        <v>1</v>
      </c>
      <c r="K28" t="s">
        <v>2238</v>
      </c>
      <c r="L28" t="s">
        <v>2224</v>
      </c>
      <c r="M28" t="s">
        <v>2228</v>
      </c>
      <c r="N28" t="s">
        <v>1296</v>
      </c>
      <c r="O28" t="s">
        <v>1357</v>
      </c>
      <c r="P28">
        <v>258.7</v>
      </c>
      <c r="Q28" s="249">
        <v>7.8E-2</v>
      </c>
      <c r="R28">
        <v>7478</v>
      </c>
      <c r="S28">
        <v>606</v>
      </c>
      <c r="T28">
        <v>6872</v>
      </c>
      <c r="U28">
        <v>24.22</v>
      </c>
      <c r="V28" t="s">
        <v>2226</v>
      </c>
      <c r="W28">
        <v>5</v>
      </c>
      <c r="X28">
        <v>45</v>
      </c>
      <c r="Y28">
        <v>10</v>
      </c>
      <c r="Z28">
        <f t="shared" si="0"/>
        <v>6.8049799999999996</v>
      </c>
      <c r="AA28">
        <f t="shared" si="6"/>
        <v>0.85062249999999995</v>
      </c>
      <c r="AB28">
        <f t="shared" si="1"/>
        <v>2069.6</v>
      </c>
      <c r="AC28">
        <f t="shared" si="2"/>
        <v>93132</v>
      </c>
      <c r="AD28">
        <f t="shared" si="3"/>
        <v>931320</v>
      </c>
      <c r="AE28">
        <f t="shared" si="4"/>
        <v>858677.04</v>
      </c>
      <c r="AF28">
        <f t="shared" si="5"/>
        <v>1003962.96</v>
      </c>
      <c r="AI28" t="s">
        <v>44</v>
      </c>
      <c r="AJ28" t="s">
        <v>154</v>
      </c>
    </row>
    <row r="29" spans="1:36">
      <c r="A29" t="s">
        <v>1052</v>
      </c>
      <c r="B29" t="s">
        <v>42</v>
      </c>
      <c r="C29" t="s">
        <v>1912</v>
      </c>
      <c r="D29" s="12">
        <v>44620</v>
      </c>
      <c r="E29" t="s">
        <v>312</v>
      </c>
      <c r="F29" t="s">
        <v>518</v>
      </c>
      <c r="G29" s="12">
        <v>44620</v>
      </c>
      <c r="H29" s="12">
        <v>44620</v>
      </c>
      <c r="I29" s="12">
        <v>44621</v>
      </c>
      <c r="J29" s="264">
        <v>1</v>
      </c>
      <c r="K29" t="s">
        <v>2223</v>
      </c>
      <c r="L29" t="s">
        <v>2239</v>
      </c>
      <c r="M29" t="s">
        <v>2240</v>
      </c>
      <c r="N29" t="s">
        <v>1290</v>
      </c>
      <c r="O29" t="s">
        <v>1357</v>
      </c>
      <c r="P29">
        <v>9.4E-2</v>
      </c>
      <c r="Q29" s="249">
        <v>1.6859999999999999</v>
      </c>
      <c r="R29">
        <v>25394</v>
      </c>
      <c r="S29">
        <v>2</v>
      </c>
      <c r="T29">
        <v>25392</v>
      </c>
      <c r="U29" t="s">
        <v>696</v>
      </c>
      <c r="V29" t="s">
        <v>2241</v>
      </c>
      <c r="W29">
        <v>5</v>
      </c>
      <c r="X29">
        <v>45</v>
      </c>
      <c r="Y29">
        <v>10</v>
      </c>
      <c r="Z29">
        <f t="shared" si="0"/>
        <v>23.108540000000001</v>
      </c>
      <c r="AA29">
        <f t="shared" si="6"/>
        <v>2.8885674999999997</v>
      </c>
      <c r="AB29" t="str">
        <f t="shared" si="1"/>
        <v>ND</v>
      </c>
      <c r="AC29" t="str">
        <f t="shared" si="2"/>
        <v>ND</v>
      </c>
      <c r="AD29" t="str">
        <f t="shared" si="3"/>
        <v>NA</v>
      </c>
      <c r="AE29" t="str">
        <f t="shared" si="4"/>
        <v>ND</v>
      </c>
      <c r="AF29" t="str">
        <f t="shared" si="5"/>
        <v>ND</v>
      </c>
      <c r="AI29" t="s">
        <v>44</v>
      </c>
      <c r="AJ29" t="s">
        <v>154</v>
      </c>
    </row>
    <row r="30" spans="1:36">
      <c r="A30" t="s">
        <v>1052</v>
      </c>
      <c r="B30" t="s">
        <v>42</v>
      </c>
      <c r="C30" t="s">
        <v>1912</v>
      </c>
      <c r="D30" s="12">
        <v>44620</v>
      </c>
      <c r="E30" t="s">
        <v>312</v>
      </c>
      <c r="F30" t="s">
        <v>518</v>
      </c>
      <c r="G30" s="12">
        <v>44620</v>
      </c>
      <c r="H30" s="12">
        <v>44620</v>
      </c>
      <c r="I30" s="12">
        <v>44621</v>
      </c>
      <c r="J30" s="264">
        <v>1</v>
      </c>
      <c r="K30" t="s">
        <v>2223</v>
      </c>
      <c r="L30" t="s">
        <v>2239</v>
      </c>
      <c r="M30" t="s">
        <v>2242</v>
      </c>
      <c r="N30" t="s">
        <v>1290</v>
      </c>
      <c r="O30" t="s">
        <v>1357</v>
      </c>
      <c r="P30">
        <v>0</v>
      </c>
      <c r="Q30" t="s">
        <v>696</v>
      </c>
      <c r="R30">
        <v>25381</v>
      </c>
      <c r="S30">
        <v>0</v>
      </c>
      <c r="T30">
        <v>25381</v>
      </c>
      <c r="U30" t="s">
        <v>696</v>
      </c>
      <c r="V30" t="s">
        <v>2241</v>
      </c>
      <c r="W30">
        <v>5</v>
      </c>
      <c r="X30">
        <v>45</v>
      </c>
      <c r="Y30">
        <v>10</v>
      </c>
      <c r="Z30">
        <f t="shared" si="0"/>
        <v>23.096710000000002</v>
      </c>
      <c r="AA30">
        <f t="shared" si="6"/>
        <v>2.8870887500000002</v>
      </c>
      <c r="AB30" t="str">
        <f t="shared" si="1"/>
        <v>ND</v>
      </c>
      <c r="AC30" t="str">
        <f t="shared" si="2"/>
        <v>ND</v>
      </c>
      <c r="AD30" t="str">
        <f t="shared" si="3"/>
        <v>NA</v>
      </c>
      <c r="AE30" t="str">
        <f t="shared" si="4"/>
        <v>ND</v>
      </c>
      <c r="AF30" t="str">
        <f t="shared" si="5"/>
        <v>ND</v>
      </c>
      <c r="AI30" t="s">
        <v>44</v>
      </c>
      <c r="AJ30" t="s">
        <v>154</v>
      </c>
    </row>
    <row r="31" spans="1:36">
      <c r="A31" t="s">
        <v>1060</v>
      </c>
      <c r="B31" t="s">
        <v>42</v>
      </c>
      <c r="C31" t="s">
        <v>1912</v>
      </c>
      <c r="D31" s="12">
        <v>44620</v>
      </c>
      <c r="E31" t="s">
        <v>312</v>
      </c>
      <c r="F31" t="s">
        <v>518</v>
      </c>
      <c r="G31" s="12">
        <v>44620</v>
      </c>
      <c r="H31" s="12">
        <v>44620</v>
      </c>
      <c r="I31" s="12">
        <v>44621</v>
      </c>
      <c r="J31" s="264">
        <v>1</v>
      </c>
      <c r="K31" t="s">
        <v>2229</v>
      </c>
      <c r="L31" t="s">
        <v>2239</v>
      </c>
      <c r="M31" t="s">
        <v>2240</v>
      </c>
      <c r="N31" t="s">
        <v>2230</v>
      </c>
      <c r="O31" t="s">
        <v>1357</v>
      </c>
      <c r="P31">
        <v>4.9000000000000002E-2</v>
      </c>
      <c r="Q31" s="249">
        <v>2.7440000000000002</v>
      </c>
      <c r="R31">
        <v>25080</v>
      </c>
      <c r="S31">
        <v>1</v>
      </c>
      <c r="T31">
        <v>25079</v>
      </c>
      <c r="U31" t="s">
        <v>696</v>
      </c>
      <c r="V31" t="s">
        <v>2241</v>
      </c>
      <c r="W31">
        <v>5</v>
      </c>
      <c r="X31">
        <v>49</v>
      </c>
      <c r="Y31">
        <v>10</v>
      </c>
      <c r="Z31">
        <f t="shared" si="0"/>
        <v>22.822800000000001</v>
      </c>
      <c r="AA31">
        <f t="shared" si="6"/>
        <v>2.8528500000000001</v>
      </c>
      <c r="AB31" t="str">
        <f t="shared" si="1"/>
        <v>ND</v>
      </c>
      <c r="AC31" t="str">
        <f t="shared" si="2"/>
        <v>ND</v>
      </c>
      <c r="AD31" t="str">
        <f t="shared" si="3"/>
        <v>NA</v>
      </c>
      <c r="AE31" t="str">
        <f t="shared" si="4"/>
        <v>ND</v>
      </c>
      <c r="AF31" t="str">
        <f t="shared" si="5"/>
        <v>ND</v>
      </c>
      <c r="AI31" t="s">
        <v>44</v>
      </c>
      <c r="AJ31" t="s">
        <v>154</v>
      </c>
    </row>
    <row r="32" spans="1:36">
      <c r="A32" t="s">
        <v>1060</v>
      </c>
      <c r="B32" t="s">
        <v>42</v>
      </c>
      <c r="C32" t="s">
        <v>1912</v>
      </c>
      <c r="D32" s="12">
        <v>44620</v>
      </c>
      <c r="E32" t="s">
        <v>312</v>
      </c>
      <c r="F32" t="s">
        <v>518</v>
      </c>
      <c r="G32" s="12">
        <v>44620</v>
      </c>
      <c r="H32" s="12">
        <v>44620</v>
      </c>
      <c r="I32" s="12">
        <v>44621</v>
      </c>
      <c r="J32" s="264">
        <v>1</v>
      </c>
      <c r="K32" t="s">
        <v>2229</v>
      </c>
      <c r="L32" t="s">
        <v>2239</v>
      </c>
      <c r="M32" t="s">
        <v>2242</v>
      </c>
      <c r="N32" t="s">
        <v>2230</v>
      </c>
      <c r="O32" t="s">
        <v>1357</v>
      </c>
      <c r="P32">
        <v>0</v>
      </c>
      <c r="Q32" t="s">
        <v>696</v>
      </c>
      <c r="R32">
        <v>25077</v>
      </c>
      <c r="S32">
        <v>0</v>
      </c>
      <c r="T32">
        <v>25077</v>
      </c>
      <c r="U32" t="s">
        <v>696</v>
      </c>
      <c r="V32" t="s">
        <v>2241</v>
      </c>
      <c r="W32">
        <v>5</v>
      </c>
      <c r="X32">
        <v>49</v>
      </c>
      <c r="Y32">
        <v>10</v>
      </c>
      <c r="Z32">
        <f t="shared" si="0"/>
        <v>22.820070000000001</v>
      </c>
      <c r="AA32">
        <f t="shared" si="6"/>
        <v>2.8525087500000001</v>
      </c>
      <c r="AB32" t="str">
        <f t="shared" si="1"/>
        <v>ND</v>
      </c>
      <c r="AC32" t="str">
        <f t="shared" si="2"/>
        <v>ND</v>
      </c>
      <c r="AD32" t="str">
        <f t="shared" si="3"/>
        <v>NA</v>
      </c>
      <c r="AE32" t="str">
        <f t="shared" si="4"/>
        <v>ND</v>
      </c>
      <c r="AF32" t="str">
        <f t="shared" si="5"/>
        <v>ND</v>
      </c>
      <c r="AI32" t="s">
        <v>44</v>
      </c>
      <c r="AJ32" t="s">
        <v>154</v>
      </c>
    </row>
    <row r="33" spans="1:36">
      <c r="A33" t="s">
        <v>1054</v>
      </c>
      <c r="B33" t="s">
        <v>42</v>
      </c>
      <c r="C33" t="s">
        <v>1912</v>
      </c>
      <c r="D33" s="12">
        <v>44620</v>
      </c>
      <c r="E33" t="s">
        <v>312</v>
      </c>
      <c r="F33" t="s">
        <v>518</v>
      </c>
      <c r="G33" s="12">
        <v>44620</v>
      </c>
      <c r="H33" s="12">
        <v>44620</v>
      </c>
      <c r="I33" s="12">
        <v>44621</v>
      </c>
      <c r="J33" s="264">
        <v>1</v>
      </c>
      <c r="K33" t="s">
        <v>2231</v>
      </c>
      <c r="L33" t="s">
        <v>2239</v>
      </c>
      <c r="M33" t="s">
        <v>2240</v>
      </c>
      <c r="N33" t="s">
        <v>1291</v>
      </c>
      <c r="O33" t="s">
        <v>1357</v>
      </c>
      <c r="P33">
        <v>0</v>
      </c>
      <c r="Q33" t="s">
        <v>696</v>
      </c>
      <c r="R33">
        <v>25465</v>
      </c>
      <c r="S33">
        <v>0</v>
      </c>
      <c r="T33">
        <v>25465</v>
      </c>
      <c r="U33" t="s">
        <v>696</v>
      </c>
      <c r="V33" t="s">
        <v>2241</v>
      </c>
      <c r="W33">
        <v>5</v>
      </c>
      <c r="X33">
        <v>47</v>
      </c>
      <c r="Y33">
        <v>10</v>
      </c>
      <c r="Z33">
        <f t="shared" si="0"/>
        <v>23.17315</v>
      </c>
      <c r="AA33">
        <f t="shared" si="6"/>
        <v>2.89664375</v>
      </c>
      <c r="AB33" t="str">
        <f t="shared" si="1"/>
        <v>ND</v>
      </c>
      <c r="AC33" t="str">
        <f t="shared" si="2"/>
        <v>ND</v>
      </c>
      <c r="AD33" t="str">
        <f t="shared" si="3"/>
        <v>NA</v>
      </c>
      <c r="AE33" t="str">
        <f t="shared" si="4"/>
        <v>ND</v>
      </c>
      <c r="AF33" t="str">
        <f t="shared" si="5"/>
        <v>ND</v>
      </c>
      <c r="AI33" t="s">
        <v>44</v>
      </c>
      <c r="AJ33" t="s">
        <v>154</v>
      </c>
    </row>
    <row r="34" spans="1:36">
      <c r="A34" t="s">
        <v>1054</v>
      </c>
      <c r="B34" t="s">
        <v>42</v>
      </c>
      <c r="C34" t="s">
        <v>1912</v>
      </c>
      <c r="D34" s="12">
        <v>44620</v>
      </c>
      <c r="E34" t="s">
        <v>312</v>
      </c>
      <c r="F34" t="s">
        <v>518</v>
      </c>
      <c r="G34" s="12">
        <v>44620</v>
      </c>
      <c r="H34" s="12">
        <v>44620</v>
      </c>
      <c r="I34" s="12">
        <v>44621</v>
      </c>
      <c r="J34" s="264">
        <v>1</v>
      </c>
      <c r="K34" t="s">
        <v>2231</v>
      </c>
      <c r="L34" t="s">
        <v>2239</v>
      </c>
      <c r="M34" t="s">
        <v>2242</v>
      </c>
      <c r="N34" t="s">
        <v>1291</v>
      </c>
      <c r="O34" t="s">
        <v>1357</v>
      </c>
      <c r="P34">
        <v>0</v>
      </c>
      <c r="Q34" t="s">
        <v>696</v>
      </c>
      <c r="R34">
        <v>25462</v>
      </c>
      <c r="S34">
        <v>0</v>
      </c>
      <c r="T34">
        <v>25462</v>
      </c>
      <c r="U34" t="s">
        <v>696</v>
      </c>
      <c r="V34" t="s">
        <v>2241</v>
      </c>
      <c r="W34">
        <v>5</v>
      </c>
      <c r="X34">
        <v>47</v>
      </c>
      <c r="Y34">
        <v>10</v>
      </c>
      <c r="Z34">
        <f t="shared" si="0"/>
        <v>23.17042</v>
      </c>
      <c r="AA34">
        <f t="shared" si="6"/>
        <v>2.8963025</v>
      </c>
      <c r="AB34" t="str">
        <f t="shared" si="1"/>
        <v>ND</v>
      </c>
      <c r="AC34" t="str">
        <f t="shared" si="2"/>
        <v>ND</v>
      </c>
      <c r="AD34" t="str">
        <f t="shared" si="3"/>
        <v>NA</v>
      </c>
      <c r="AE34" t="str">
        <f t="shared" si="4"/>
        <v>ND</v>
      </c>
      <c r="AF34" t="str">
        <f t="shared" si="5"/>
        <v>ND</v>
      </c>
      <c r="AI34" t="s">
        <v>44</v>
      </c>
      <c r="AJ34" t="s">
        <v>154</v>
      </c>
    </row>
    <row r="35" spans="1:36">
      <c r="A35" t="s">
        <v>1050</v>
      </c>
      <c r="B35" t="s">
        <v>42</v>
      </c>
      <c r="C35" t="s">
        <v>1912</v>
      </c>
      <c r="D35" s="12">
        <v>44620</v>
      </c>
      <c r="E35" t="s">
        <v>312</v>
      </c>
      <c r="F35" t="s">
        <v>518</v>
      </c>
      <c r="G35" s="12">
        <v>44620</v>
      </c>
      <c r="H35" s="12">
        <v>44620</v>
      </c>
      <c r="I35" s="12">
        <v>44621</v>
      </c>
      <c r="J35" s="264">
        <v>1</v>
      </c>
      <c r="K35" t="s">
        <v>2232</v>
      </c>
      <c r="L35" t="s">
        <v>2239</v>
      </c>
      <c r="M35" t="s">
        <v>2240</v>
      </c>
      <c r="N35" t="s">
        <v>1289</v>
      </c>
      <c r="O35" t="s">
        <v>1357</v>
      </c>
      <c r="P35">
        <v>0.05</v>
      </c>
      <c r="Q35" s="249">
        <v>2.7440000000000002</v>
      </c>
      <c r="R35">
        <v>25468</v>
      </c>
      <c r="S35">
        <v>1</v>
      </c>
      <c r="T35">
        <v>25467</v>
      </c>
      <c r="U35" t="s">
        <v>696</v>
      </c>
      <c r="V35" t="s">
        <v>2241</v>
      </c>
      <c r="W35">
        <v>5</v>
      </c>
      <c r="X35">
        <v>47</v>
      </c>
      <c r="Y35">
        <v>10</v>
      </c>
      <c r="Z35">
        <f t="shared" si="0"/>
        <v>23.175879999999999</v>
      </c>
      <c r="AA35">
        <f t="shared" si="6"/>
        <v>2.8969849999999999</v>
      </c>
      <c r="AB35" t="str">
        <f t="shared" si="1"/>
        <v>ND</v>
      </c>
      <c r="AC35" t="str">
        <f t="shared" si="2"/>
        <v>ND</v>
      </c>
      <c r="AD35" t="str">
        <f t="shared" si="3"/>
        <v>NA</v>
      </c>
      <c r="AE35" t="str">
        <f t="shared" si="4"/>
        <v>ND</v>
      </c>
      <c r="AF35" t="str">
        <f t="shared" si="5"/>
        <v>ND</v>
      </c>
      <c r="AI35" t="s">
        <v>44</v>
      </c>
      <c r="AJ35" t="s">
        <v>154</v>
      </c>
    </row>
    <row r="36" spans="1:36">
      <c r="A36" t="s">
        <v>1050</v>
      </c>
      <c r="B36" t="s">
        <v>42</v>
      </c>
      <c r="C36" t="s">
        <v>1912</v>
      </c>
      <c r="D36" s="12">
        <v>44620</v>
      </c>
      <c r="E36" t="s">
        <v>312</v>
      </c>
      <c r="F36" t="s">
        <v>518</v>
      </c>
      <c r="G36" s="12">
        <v>44620</v>
      </c>
      <c r="H36" s="12">
        <v>44620</v>
      </c>
      <c r="I36" s="12">
        <v>44621</v>
      </c>
      <c r="J36" s="264">
        <v>1</v>
      </c>
      <c r="K36" t="s">
        <v>2232</v>
      </c>
      <c r="L36" t="s">
        <v>2239</v>
      </c>
      <c r="M36" t="s">
        <v>2242</v>
      </c>
      <c r="N36" t="s">
        <v>1289</v>
      </c>
      <c r="O36" t="s">
        <v>1357</v>
      </c>
      <c r="P36">
        <v>0.1</v>
      </c>
      <c r="Q36" s="249">
        <v>1.6859999999999999</v>
      </c>
      <c r="R36">
        <v>25459</v>
      </c>
      <c r="S36">
        <v>2</v>
      </c>
      <c r="T36">
        <v>25457</v>
      </c>
      <c r="U36" t="s">
        <v>696</v>
      </c>
      <c r="V36" t="s">
        <v>2241</v>
      </c>
      <c r="W36">
        <v>5</v>
      </c>
      <c r="X36">
        <v>47</v>
      </c>
      <c r="Y36">
        <v>10</v>
      </c>
      <c r="Z36">
        <f t="shared" si="0"/>
        <v>23.16769</v>
      </c>
      <c r="AA36">
        <f t="shared" si="6"/>
        <v>2.89596125</v>
      </c>
      <c r="AB36" t="str">
        <f t="shared" si="1"/>
        <v>ND</v>
      </c>
      <c r="AC36" t="str">
        <f t="shared" si="2"/>
        <v>ND</v>
      </c>
      <c r="AD36" t="str">
        <f t="shared" si="3"/>
        <v>NA</v>
      </c>
      <c r="AE36" t="str">
        <f t="shared" si="4"/>
        <v>ND</v>
      </c>
      <c r="AF36" t="str">
        <f t="shared" si="5"/>
        <v>ND</v>
      </c>
      <c r="AI36" t="s">
        <v>44</v>
      </c>
      <c r="AJ36" t="s">
        <v>154</v>
      </c>
    </row>
    <row r="37" spans="1:36">
      <c r="A37" t="s">
        <v>1058</v>
      </c>
      <c r="B37" t="s">
        <v>42</v>
      </c>
      <c r="C37" t="s">
        <v>1912</v>
      </c>
      <c r="D37" s="12">
        <v>44620</v>
      </c>
      <c r="E37" t="s">
        <v>312</v>
      </c>
      <c r="F37" t="s">
        <v>518</v>
      </c>
      <c r="G37" s="12">
        <v>44620</v>
      </c>
      <c r="H37" s="12">
        <v>44620</v>
      </c>
      <c r="I37" s="12">
        <v>44621</v>
      </c>
      <c r="J37" s="264">
        <v>1</v>
      </c>
      <c r="K37" t="s">
        <v>2233</v>
      </c>
      <c r="L37" t="s">
        <v>2239</v>
      </c>
      <c r="M37" t="s">
        <v>2240</v>
      </c>
      <c r="N37" t="s">
        <v>2234</v>
      </c>
      <c r="O37" t="s">
        <v>1357</v>
      </c>
      <c r="P37">
        <v>0</v>
      </c>
      <c r="Q37" t="s">
        <v>696</v>
      </c>
      <c r="R37">
        <v>25468</v>
      </c>
      <c r="S37">
        <v>0</v>
      </c>
      <c r="T37">
        <v>25468</v>
      </c>
      <c r="U37" t="s">
        <v>696</v>
      </c>
      <c r="V37" t="s">
        <v>2241</v>
      </c>
      <c r="W37">
        <v>5</v>
      </c>
      <c r="X37">
        <v>48</v>
      </c>
      <c r="Y37">
        <v>10</v>
      </c>
      <c r="Z37">
        <f t="shared" si="0"/>
        <v>23.175879999999999</v>
      </c>
      <c r="AA37">
        <f t="shared" si="6"/>
        <v>2.8969849999999999</v>
      </c>
      <c r="AB37" t="str">
        <f t="shared" si="1"/>
        <v>ND</v>
      </c>
      <c r="AC37" t="str">
        <f t="shared" si="2"/>
        <v>ND</v>
      </c>
      <c r="AD37" t="str">
        <f t="shared" si="3"/>
        <v>NA</v>
      </c>
      <c r="AE37" t="str">
        <f t="shared" si="4"/>
        <v>ND</v>
      </c>
      <c r="AF37" t="str">
        <f t="shared" si="5"/>
        <v>ND</v>
      </c>
      <c r="AI37" t="s">
        <v>44</v>
      </c>
      <c r="AJ37" t="s">
        <v>154</v>
      </c>
    </row>
    <row r="38" spans="1:36">
      <c r="A38" t="s">
        <v>1058</v>
      </c>
      <c r="B38" t="s">
        <v>42</v>
      </c>
      <c r="C38" t="s">
        <v>1912</v>
      </c>
      <c r="D38" s="12">
        <v>44620</v>
      </c>
      <c r="E38" t="s">
        <v>312</v>
      </c>
      <c r="F38" t="s">
        <v>518</v>
      </c>
      <c r="G38" s="12">
        <v>44620</v>
      </c>
      <c r="H38" s="12">
        <v>44620</v>
      </c>
      <c r="I38" s="12">
        <v>44621</v>
      </c>
      <c r="J38" s="264">
        <v>1</v>
      </c>
      <c r="K38" t="s">
        <v>2233</v>
      </c>
      <c r="L38" t="s">
        <v>2239</v>
      </c>
      <c r="M38" t="s">
        <v>2242</v>
      </c>
      <c r="N38" t="s">
        <v>2234</v>
      </c>
      <c r="O38" t="s">
        <v>1357</v>
      </c>
      <c r="P38">
        <v>0.05</v>
      </c>
      <c r="Q38" s="249">
        <v>2.7450000000000001</v>
      </c>
      <c r="R38">
        <v>25465</v>
      </c>
      <c r="S38">
        <v>1</v>
      </c>
      <c r="T38">
        <v>25464</v>
      </c>
      <c r="U38" t="s">
        <v>696</v>
      </c>
      <c r="V38" t="s">
        <v>2241</v>
      </c>
      <c r="W38">
        <v>5</v>
      </c>
      <c r="X38">
        <v>48</v>
      </c>
      <c r="Y38">
        <v>10</v>
      </c>
      <c r="Z38">
        <f t="shared" si="0"/>
        <v>23.17315</v>
      </c>
      <c r="AA38">
        <f t="shared" si="6"/>
        <v>2.89664375</v>
      </c>
      <c r="AB38" t="str">
        <f t="shared" si="1"/>
        <v>ND</v>
      </c>
      <c r="AC38" t="str">
        <f t="shared" si="2"/>
        <v>ND</v>
      </c>
      <c r="AD38" t="str">
        <f t="shared" si="3"/>
        <v>NA</v>
      </c>
      <c r="AE38" t="str">
        <f t="shared" si="4"/>
        <v>ND</v>
      </c>
      <c r="AF38" t="str">
        <f t="shared" si="5"/>
        <v>ND</v>
      </c>
      <c r="AI38" t="s">
        <v>44</v>
      </c>
      <c r="AJ38" t="s">
        <v>154</v>
      </c>
    </row>
    <row r="39" spans="1:36">
      <c r="A39" t="s">
        <v>1056</v>
      </c>
      <c r="B39" t="s">
        <v>42</v>
      </c>
      <c r="C39" t="s">
        <v>1912</v>
      </c>
      <c r="D39" s="12">
        <v>44620</v>
      </c>
      <c r="E39" t="s">
        <v>312</v>
      </c>
      <c r="F39" t="s">
        <v>518</v>
      </c>
      <c r="G39" s="12">
        <v>44620</v>
      </c>
      <c r="H39" s="12">
        <v>44620</v>
      </c>
      <c r="I39" s="12">
        <v>44621</v>
      </c>
      <c r="J39" s="264">
        <v>1</v>
      </c>
      <c r="K39" t="s">
        <v>2235</v>
      </c>
      <c r="L39" t="s">
        <v>2239</v>
      </c>
      <c r="M39" t="s">
        <v>2240</v>
      </c>
      <c r="N39" t="s">
        <v>1292</v>
      </c>
      <c r="O39" t="s">
        <v>1357</v>
      </c>
      <c r="P39">
        <v>0</v>
      </c>
      <c r="Q39" t="s">
        <v>696</v>
      </c>
      <c r="R39">
        <v>25318</v>
      </c>
      <c r="S39">
        <v>0</v>
      </c>
      <c r="T39">
        <v>25318</v>
      </c>
      <c r="U39" t="s">
        <v>696</v>
      </c>
      <c r="V39" t="s">
        <v>2241</v>
      </c>
      <c r="W39">
        <v>5</v>
      </c>
      <c r="X39">
        <v>46</v>
      </c>
      <c r="Y39">
        <v>10</v>
      </c>
      <c r="Z39">
        <f t="shared" si="0"/>
        <v>23.039380000000001</v>
      </c>
      <c r="AA39">
        <f t="shared" si="6"/>
        <v>2.8799225000000002</v>
      </c>
      <c r="AB39" t="str">
        <f t="shared" si="1"/>
        <v>ND</v>
      </c>
      <c r="AC39" t="str">
        <f t="shared" si="2"/>
        <v>ND</v>
      </c>
      <c r="AD39" t="str">
        <f t="shared" si="3"/>
        <v>NA</v>
      </c>
      <c r="AE39" t="str">
        <f t="shared" si="4"/>
        <v>ND</v>
      </c>
      <c r="AF39" t="str">
        <f t="shared" si="5"/>
        <v>ND</v>
      </c>
      <c r="AI39" t="s">
        <v>44</v>
      </c>
      <c r="AJ39" t="s">
        <v>154</v>
      </c>
    </row>
    <row r="40" spans="1:36">
      <c r="A40" t="s">
        <v>1056</v>
      </c>
      <c r="B40" t="s">
        <v>42</v>
      </c>
      <c r="C40" t="s">
        <v>1912</v>
      </c>
      <c r="D40" s="12">
        <v>44620</v>
      </c>
      <c r="E40" t="s">
        <v>312</v>
      </c>
      <c r="F40" t="s">
        <v>518</v>
      </c>
      <c r="G40" s="12">
        <v>44620</v>
      </c>
      <c r="H40" s="12">
        <v>44620</v>
      </c>
      <c r="I40" s="12">
        <v>44621</v>
      </c>
      <c r="J40" s="264">
        <v>1</v>
      </c>
      <c r="K40" t="s">
        <v>2235</v>
      </c>
      <c r="L40" t="s">
        <v>2239</v>
      </c>
      <c r="M40" t="s">
        <v>2242</v>
      </c>
      <c r="N40" t="s">
        <v>1292</v>
      </c>
      <c r="O40" t="s">
        <v>1357</v>
      </c>
      <c r="P40">
        <v>0</v>
      </c>
      <c r="Q40" t="s">
        <v>696</v>
      </c>
      <c r="R40">
        <v>25319</v>
      </c>
      <c r="S40">
        <v>0</v>
      </c>
      <c r="T40">
        <v>25319</v>
      </c>
      <c r="U40" t="s">
        <v>696</v>
      </c>
      <c r="V40" t="s">
        <v>2241</v>
      </c>
      <c r="W40">
        <v>5</v>
      </c>
      <c r="X40">
        <v>46</v>
      </c>
      <c r="Y40">
        <v>10</v>
      </c>
      <c r="Z40">
        <f t="shared" si="0"/>
        <v>23.040289999999999</v>
      </c>
      <c r="AA40">
        <f t="shared" si="6"/>
        <v>2.8800362499999999</v>
      </c>
      <c r="AB40" t="str">
        <f t="shared" si="1"/>
        <v>ND</v>
      </c>
      <c r="AC40" t="str">
        <f t="shared" si="2"/>
        <v>ND</v>
      </c>
      <c r="AD40" t="str">
        <f t="shared" si="3"/>
        <v>NA</v>
      </c>
      <c r="AE40" t="str">
        <f t="shared" si="4"/>
        <v>ND</v>
      </c>
      <c r="AF40" t="str">
        <f t="shared" si="5"/>
        <v>ND</v>
      </c>
      <c r="AI40" t="s">
        <v>44</v>
      </c>
      <c r="AJ40" t="s">
        <v>154</v>
      </c>
    </row>
    <row r="41" spans="1:36">
      <c r="A41" t="s">
        <v>1062</v>
      </c>
      <c r="B41" t="s">
        <v>42</v>
      </c>
      <c r="C41" t="s">
        <v>1912</v>
      </c>
      <c r="D41" s="12">
        <v>44620</v>
      </c>
      <c r="E41" t="s">
        <v>312</v>
      </c>
      <c r="F41" t="s">
        <v>518</v>
      </c>
      <c r="G41" s="12">
        <v>44620</v>
      </c>
      <c r="H41" s="12">
        <v>44620</v>
      </c>
      <c r="I41" s="12">
        <v>44621</v>
      </c>
      <c r="J41" s="264">
        <v>1</v>
      </c>
      <c r="K41" t="s">
        <v>2236</v>
      </c>
      <c r="L41" t="s">
        <v>2239</v>
      </c>
      <c r="M41" t="s">
        <v>2240</v>
      </c>
      <c r="N41" t="s">
        <v>1295</v>
      </c>
      <c r="O41" t="s">
        <v>1357</v>
      </c>
      <c r="P41">
        <v>5.0999999999999997E-2</v>
      </c>
      <c r="Q41" s="249">
        <v>2.7450000000000001</v>
      </c>
      <c r="R41">
        <v>25454</v>
      </c>
      <c r="S41">
        <v>1</v>
      </c>
      <c r="T41">
        <v>25453</v>
      </c>
      <c r="U41" t="s">
        <v>696</v>
      </c>
      <c r="V41" t="s">
        <v>2241</v>
      </c>
      <c r="W41">
        <v>5</v>
      </c>
      <c r="X41">
        <v>48</v>
      </c>
      <c r="Y41">
        <v>10</v>
      </c>
      <c r="Z41">
        <f t="shared" si="0"/>
        <v>23.163139999999999</v>
      </c>
      <c r="AA41">
        <f t="shared" si="6"/>
        <v>2.8953924999999998</v>
      </c>
      <c r="AB41" t="str">
        <f t="shared" si="1"/>
        <v>ND</v>
      </c>
      <c r="AC41" t="str">
        <f t="shared" si="2"/>
        <v>ND</v>
      </c>
      <c r="AD41" t="str">
        <f t="shared" si="3"/>
        <v>NA</v>
      </c>
      <c r="AE41" t="str">
        <f t="shared" si="4"/>
        <v>ND</v>
      </c>
      <c r="AF41" t="str">
        <f t="shared" si="5"/>
        <v>ND</v>
      </c>
      <c r="AI41" t="s">
        <v>44</v>
      </c>
      <c r="AJ41" t="s">
        <v>154</v>
      </c>
    </row>
    <row r="42" spans="1:36">
      <c r="A42" t="s">
        <v>1062</v>
      </c>
      <c r="B42" t="s">
        <v>42</v>
      </c>
      <c r="C42" t="s">
        <v>1912</v>
      </c>
      <c r="D42" s="12">
        <v>44620</v>
      </c>
      <c r="E42" t="s">
        <v>312</v>
      </c>
      <c r="F42" t="s">
        <v>518</v>
      </c>
      <c r="G42" s="12">
        <v>44620</v>
      </c>
      <c r="H42" s="12">
        <v>44620</v>
      </c>
      <c r="I42" s="12">
        <v>44621</v>
      </c>
      <c r="J42" s="264">
        <v>1</v>
      </c>
      <c r="K42" t="s">
        <v>2236</v>
      </c>
      <c r="L42" t="s">
        <v>2239</v>
      </c>
      <c r="M42" t="s">
        <v>2242</v>
      </c>
      <c r="N42" t="s">
        <v>1295</v>
      </c>
      <c r="O42" t="s">
        <v>1357</v>
      </c>
      <c r="P42">
        <v>0.20399999999999999</v>
      </c>
      <c r="Q42" s="249">
        <v>1.0920000000000001</v>
      </c>
      <c r="R42">
        <v>25448</v>
      </c>
      <c r="S42">
        <v>4</v>
      </c>
      <c r="T42">
        <v>25444</v>
      </c>
      <c r="U42" t="s">
        <v>696</v>
      </c>
      <c r="V42" t="s">
        <v>2241</v>
      </c>
      <c r="W42">
        <v>5</v>
      </c>
      <c r="X42">
        <v>48</v>
      </c>
      <c r="Y42">
        <v>10</v>
      </c>
      <c r="Z42">
        <f t="shared" si="0"/>
        <v>23.157679999999999</v>
      </c>
      <c r="AA42">
        <f t="shared" si="6"/>
        <v>2.8947099999999999</v>
      </c>
      <c r="AB42">
        <f t="shared" si="1"/>
        <v>1.6319999999999999</v>
      </c>
      <c r="AC42">
        <f t="shared" si="2"/>
        <v>78.335999999999999</v>
      </c>
      <c r="AD42">
        <f t="shared" si="3"/>
        <v>783.36</v>
      </c>
      <c r="AE42">
        <f t="shared" si="4"/>
        <v>-72.069120000000112</v>
      </c>
      <c r="AF42">
        <f t="shared" si="5"/>
        <v>1638.7891200000001</v>
      </c>
      <c r="AI42" t="s">
        <v>44</v>
      </c>
      <c r="AJ42" t="s">
        <v>154</v>
      </c>
    </row>
    <row r="43" spans="1:36">
      <c r="A43" t="s">
        <v>1047</v>
      </c>
      <c r="B43" t="s">
        <v>42</v>
      </c>
      <c r="C43" t="s">
        <v>1912</v>
      </c>
      <c r="D43" s="12">
        <v>44620</v>
      </c>
      <c r="E43" t="s">
        <v>312</v>
      </c>
      <c r="F43" t="s">
        <v>518</v>
      </c>
      <c r="G43" s="12">
        <v>44620</v>
      </c>
      <c r="H43" s="12">
        <v>44620</v>
      </c>
      <c r="I43" s="12">
        <v>44621</v>
      </c>
      <c r="J43" s="264">
        <v>1</v>
      </c>
      <c r="K43" t="s">
        <v>2237</v>
      </c>
      <c r="L43" t="s">
        <v>2239</v>
      </c>
      <c r="M43" t="s">
        <v>2240</v>
      </c>
      <c r="N43" t="s">
        <v>1288</v>
      </c>
      <c r="O43" t="s">
        <v>1357</v>
      </c>
      <c r="P43">
        <v>0</v>
      </c>
      <c r="Q43" t="s">
        <v>696</v>
      </c>
      <c r="R43">
        <v>25450</v>
      </c>
      <c r="S43">
        <v>0</v>
      </c>
      <c r="T43">
        <v>25450</v>
      </c>
      <c r="U43" t="s">
        <v>696</v>
      </c>
      <c r="V43" t="s">
        <v>2241</v>
      </c>
      <c r="W43">
        <v>5</v>
      </c>
      <c r="X43">
        <v>48</v>
      </c>
      <c r="Y43">
        <v>10</v>
      </c>
      <c r="Z43">
        <f t="shared" si="0"/>
        <v>23.159500000000001</v>
      </c>
      <c r="AA43">
        <f t="shared" si="6"/>
        <v>2.8949375000000002</v>
      </c>
      <c r="AB43" t="str">
        <f t="shared" si="1"/>
        <v>ND</v>
      </c>
      <c r="AC43" t="str">
        <f t="shared" si="2"/>
        <v>ND</v>
      </c>
      <c r="AD43" t="str">
        <f t="shared" si="3"/>
        <v>NA</v>
      </c>
      <c r="AE43" t="str">
        <f t="shared" si="4"/>
        <v>ND</v>
      </c>
      <c r="AF43" t="str">
        <f t="shared" si="5"/>
        <v>ND</v>
      </c>
      <c r="AI43" t="s">
        <v>44</v>
      </c>
      <c r="AJ43" t="s">
        <v>154</v>
      </c>
    </row>
    <row r="44" spans="1:36">
      <c r="A44" t="s">
        <v>1047</v>
      </c>
      <c r="B44" t="s">
        <v>42</v>
      </c>
      <c r="C44" t="s">
        <v>1912</v>
      </c>
      <c r="D44" s="12">
        <v>44620</v>
      </c>
      <c r="E44" t="s">
        <v>312</v>
      </c>
      <c r="F44" t="s">
        <v>518</v>
      </c>
      <c r="G44" s="12">
        <v>44620</v>
      </c>
      <c r="H44" s="12">
        <v>44620</v>
      </c>
      <c r="I44" s="12">
        <v>44621</v>
      </c>
      <c r="J44" s="264">
        <v>1</v>
      </c>
      <c r="K44" t="s">
        <v>2237</v>
      </c>
      <c r="L44" t="s">
        <v>2239</v>
      </c>
      <c r="M44" t="s">
        <v>2242</v>
      </c>
      <c r="N44" t="s">
        <v>1288</v>
      </c>
      <c r="O44" t="s">
        <v>1357</v>
      </c>
      <c r="P44">
        <v>0</v>
      </c>
      <c r="Q44" t="s">
        <v>696</v>
      </c>
      <c r="R44">
        <v>25453</v>
      </c>
      <c r="S44">
        <v>0</v>
      </c>
      <c r="T44">
        <v>25453</v>
      </c>
      <c r="U44" t="s">
        <v>696</v>
      </c>
      <c r="V44" t="s">
        <v>2241</v>
      </c>
      <c r="W44">
        <v>5</v>
      </c>
      <c r="X44">
        <v>48</v>
      </c>
      <c r="Y44">
        <v>10</v>
      </c>
      <c r="Z44">
        <f t="shared" si="0"/>
        <v>23.162230000000001</v>
      </c>
      <c r="AA44">
        <f t="shared" si="6"/>
        <v>2.8952787500000001</v>
      </c>
      <c r="AB44" t="str">
        <f t="shared" si="1"/>
        <v>ND</v>
      </c>
      <c r="AC44" t="str">
        <f t="shared" si="2"/>
        <v>ND</v>
      </c>
      <c r="AD44" t="str">
        <f t="shared" si="3"/>
        <v>NA</v>
      </c>
      <c r="AE44" t="str">
        <f t="shared" si="4"/>
        <v>ND</v>
      </c>
      <c r="AF44" t="str">
        <f t="shared" si="5"/>
        <v>ND</v>
      </c>
      <c r="AI44" t="s">
        <v>44</v>
      </c>
      <c r="AJ44" t="s">
        <v>154</v>
      </c>
    </row>
    <row r="45" spans="1:36">
      <c r="A45" t="s">
        <v>1064</v>
      </c>
      <c r="B45" t="s">
        <v>42</v>
      </c>
      <c r="C45" t="s">
        <v>1912</v>
      </c>
      <c r="D45" s="12">
        <v>44620</v>
      </c>
      <c r="E45" t="s">
        <v>312</v>
      </c>
      <c r="F45" t="s">
        <v>518</v>
      </c>
      <c r="G45" s="12">
        <v>44620</v>
      </c>
      <c r="H45" s="12">
        <v>44620</v>
      </c>
      <c r="I45" s="12">
        <v>44621</v>
      </c>
      <c r="J45" s="264">
        <v>1</v>
      </c>
      <c r="K45" t="s">
        <v>2238</v>
      </c>
      <c r="L45" t="s">
        <v>2239</v>
      </c>
      <c r="M45" t="s">
        <v>2240</v>
      </c>
      <c r="N45" t="s">
        <v>1296</v>
      </c>
      <c r="O45" t="s">
        <v>1357</v>
      </c>
      <c r="P45">
        <v>9.5000000000000001E-2</v>
      </c>
      <c r="Q45" s="249">
        <v>1.6859999999999999</v>
      </c>
      <c r="R45">
        <v>25407</v>
      </c>
      <c r="S45">
        <v>2</v>
      </c>
      <c r="T45">
        <v>25405</v>
      </c>
      <c r="U45" t="s">
        <v>696</v>
      </c>
      <c r="V45" t="s">
        <v>2241</v>
      </c>
      <c r="W45">
        <v>5</v>
      </c>
      <c r="X45">
        <v>45</v>
      </c>
      <c r="Y45">
        <v>10</v>
      </c>
      <c r="Z45">
        <f t="shared" si="0"/>
        <v>23.120370000000001</v>
      </c>
      <c r="AA45">
        <f t="shared" si="6"/>
        <v>2.8900462500000001</v>
      </c>
      <c r="AB45" t="str">
        <f t="shared" si="1"/>
        <v>ND</v>
      </c>
      <c r="AC45" t="str">
        <f t="shared" si="2"/>
        <v>ND</v>
      </c>
      <c r="AD45" t="str">
        <f t="shared" si="3"/>
        <v>NA</v>
      </c>
      <c r="AE45" t="str">
        <f t="shared" si="4"/>
        <v>ND</v>
      </c>
      <c r="AF45" t="str">
        <f t="shared" si="5"/>
        <v>ND</v>
      </c>
      <c r="AI45" t="s">
        <v>44</v>
      </c>
      <c r="AJ45" t="s">
        <v>154</v>
      </c>
    </row>
    <row r="46" spans="1:36">
      <c r="A46" t="s">
        <v>1064</v>
      </c>
      <c r="B46" t="s">
        <v>42</v>
      </c>
      <c r="C46" t="s">
        <v>1912</v>
      </c>
      <c r="D46" s="12">
        <v>44620</v>
      </c>
      <c r="E46" t="s">
        <v>312</v>
      </c>
      <c r="F46" t="s">
        <v>518</v>
      </c>
      <c r="G46" s="12">
        <v>44620</v>
      </c>
      <c r="H46" s="12">
        <v>44620</v>
      </c>
      <c r="I46" s="12">
        <v>44621</v>
      </c>
      <c r="J46" s="264">
        <v>1</v>
      </c>
      <c r="K46" t="s">
        <v>2238</v>
      </c>
      <c r="L46" t="s">
        <v>2239</v>
      </c>
      <c r="M46" t="s">
        <v>2242</v>
      </c>
      <c r="N46" t="s">
        <v>1296</v>
      </c>
      <c r="O46" t="s">
        <v>1357</v>
      </c>
      <c r="P46">
        <v>0</v>
      </c>
      <c r="Q46" t="s">
        <v>696</v>
      </c>
      <c r="R46">
        <v>25406</v>
      </c>
      <c r="S46">
        <v>0</v>
      </c>
      <c r="T46">
        <v>25406</v>
      </c>
      <c r="U46" t="s">
        <v>696</v>
      </c>
      <c r="V46" t="s">
        <v>2241</v>
      </c>
      <c r="W46">
        <v>5</v>
      </c>
      <c r="X46">
        <v>45</v>
      </c>
      <c r="Y46">
        <v>10</v>
      </c>
      <c r="Z46">
        <f>R46*0.00091</f>
        <v>23.11946</v>
      </c>
      <c r="AA46">
        <f>W46*(Z46/40)</f>
        <v>2.8899324999999996</v>
      </c>
      <c r="AB46" t="str">
        <f t="shared" si="1"/>
        <v>ND</v>
      </c>
      <c r="AC46" t="str">
        <f t="shared" si="2"/>
        <v>ND</v>
      </c>
      <c r="AD46" t="str">
        <f t="shared" si="3"/>
        <v>NA</v>
      </c>
      <c r="AE46" t="str">
        <f t="shared" si="4"/>
        <v>ND</v>
      </c>
      <c r="AF46" t="str">
        <f t="shared" si="5"/>
        <v>ND</v>
      </c>
      <c r="AI46" t="s">
        <v>44</v>
      </c>
      <c r="AJ46" t="s">
        <v>154</v>
      </c>
    </row>
    <row r="47" spans="1:36">
      <c r="A47" t="s">
        <v>1054</v>
      </c>
      <c r="B47" t="s">
        <v>42</v>
      </c>
      <c r="C47" t="s">
        <v>1912</v>
      </c>
      <c r="D47" s="12">
        <v>44627</v>
      </c>
      <c r="E47" t="s">
        <v>312</v>
      </c>
      <c r="F47" t="s">
        <v>518</v>
      </c>
      <c r="G47" s="12">
        <v>44627</v>
      </c>
      <c r="H47" s="12">
        <v>44627</v>
      </c>
      <c r="I47" s="12">
        <v>44628</v>
      </c>
      <c r="J47" s="264">
        <v>1</v>
      </c>
      <c r="K47" t="s">
        <v>2243</v>
      </c>
      <c r="L47" t="s">
        <v>2244</v>
      </c>
      <c r="M47" t="s">
        <v>2245</v>
      </c>
      <c r="N47" t="s">
        <v>1055</v>
      </c>
      <c r="O47" t="s">
        <v>1357</v>
      </c>
      <c r="P47">
        <v>0.1</v>
      </c>
      <c r="Q47" s="250">
        <v>1.3</v>
      </c>
      <c r="R47">
        <v>50377</v>
      </c>
      <c r="S47">
        <v>3</v>
      </c>
      <c r="T47">
        <v>50374</v>
      </c>
      <c r="U47">
        <v>33.5</v>
      </c>
      <c r="V47" t="s">
        <v>1055</v>
      </c>
      <c r="W47">
        <v>5</v>
      </c>
      <c r="X47">
        <v>49</v>
      </c>
      <c r="Y47">
        <v>10</v>
      </c>
      <c r="Z47">
        <f>R47*0.00091</f>
        <v>45.843069999999997</v>
      </c>
      <c r="AA47">
        <f>W47*(Z47/40)</f>
        <v>5.7303837499999997</v>
      </c>
      <c r="AB47">
        <f>IF(S47&gt;2, ((P47*Z47)/AA47), "ND")</f>
        <v>0.8</v>
      </c>
      <c r="AC47">
        <f t="shared" si="2"/>
        <v>39.200000000000003</v>
      </c>
      <c r="AD47">
        <f>IF(S47&gt;2, (AC47*(100/Y47)), "NA")</f>
        <v>392</v>
      </c>
      <c r="AE47">
        <f t="shared" ref="AE47:AE108" si="7">IF(S47&gt;2, (AD47-(AD47*Q47)), "ND")</f>
        <v>-117.60000000000002</v>
      </c>
      <c r="AF47">
        <f t="shared" ref="AF47:AF108" si="8">IF(S47&gt;2, (AD47+(AD47*Q47)), "ND")</f>
        <v>901.6</v>
      </c>
    </row>
    <row r="48" spans="1:36">
      <c r="A48" t="s">
        <v>1054</v>
      </c>
      <c r="B48" t="s">
        <v>42</v>
      </c>
      <c r="C48" t="s">
        <v>1912</v>
      </c>
      <c r="D48" s="12">
        <v>44627</v>
      </c>
      <c r="E48" t="s">
        <v>312</v>
      </c>
      <c r="F48" t="s">
        <v>518</v>
      </c>
      <c r="G48" s="12">
        <v>44627</v>
      </c>
      <c r="H48" s="12">
        <v>44627</v>
      </c>
      <c r="I48" s="12">
        <v>44628</v>
      </c>
      <c r="J48" s="264">
        <v>1</v>
      </c>
      <c r="K48" t="s">
        <v>2243</v>
      </c>
      <c r="L48" t="s">
        <v>2244</v>
      </c>
      <c r="M48" t="s">
        <v>2084</v>
      </c>
      <c r="N48" t="s">
        <v>1055</v>
      </c>
      <c r="O48" t="s">
        <v>1357</v>
      </c>
      <c r="P48">
        <v>0</v>
      </c>
      <c r="Q48" s="249">
        <v>2.7440000000000002</v>
      </c>
      <c r="R48">
        <v>50372</v>
      </c>
      <c r="S48">
        <v>1</v>
      </c>
      <c r="T48">
        <v>50371</v>
      </c>
      <c r="U48">
        <v>40.78</v>
      </c>
      <c r="V48" t="s">
        <v>1055</v>
      </c>
      <c r="W48">
        <v>5</v>
      </c>
      <c r="X48">
        <v>49</v>
      </c>
      <c r="Y48">
        <v>10</v>
      </c>
      <c r="Z48">
        <f t="shared" ref="Z47:Z108" si="9">R48*0.00091</f>
        <v>45.838520000000003</v>
      </c>
      <c r="AA48">
        <f t="shared" ref="AA47:AA108" si="10">W48*(Z48/40)</f>
        <v>5.7298150000000003</v>
      </c>
      <c r="AB48" t="str">
        <f t="shared" ref="AB47:AB108" si="11">IF(S48&gt;2, ((P48*Z48)/AA48), "ND")</f>
        <v>ND</v>
      </c>
      <c r="AC48" t="str">
        <f t="shared" si="2"/>
        <v>ND</v>
      </c>
      <c r="AD48" t="str">
        <f t="shared" ref="AD47:AD108" si="12">IF(S48&gt;2, (AC48*(100/Y48)), "NA")</f>
        <v>NA</v>
      </c>
      <c r="AE48" t="str">
        <f t="shared" si="7"/>
        <v>ND</v>
      </c>
      <c r="AF48" t="str">
        <f t="shared" si="8"/>
        <v>ND</v>
      </c>
    </row>
    <row r="49" spans="1:34">
      <c r="A49" t="s">
        <v>1047</v>
      </c>
      <c r="B49" t="s">
        <v>42</v>
      </c>
      <c r="C49" t="s">
        <v>1912</v>
      </c>
      <c r="D49" s="12">
        <v>44627</v>
      </c>
      <c r="E49" t="s">
        <v>312</v>
      </c>
      <c r="F49" t="s">
        <v>518</v>
      </c>
      <c r="G49" s="12">
        <v>44627</v>
      </c>
      <c r="H49" s="12">
        <v>44627</v>
      </c>
      <c r="I49" s="12">
        <v>44628</v>
      </c>
      <c r="J49" s="264">
        <v>1</v>
      </c>
      <c r="K49" t="s">
        <v>2243</v>
      </c>
      <c r="L49" t="s">
        <v>2244</v>
      </c>
      <c r="M49" t="s">
        <v>2245</v>
      </c>
      <c r="N49" t="s">
        <v>1049</v>
      </c>
      <c r="O49" t="s">
        <v>1357</v>
      </c>
      <c r="P49">
        <v>0</v>
      </c>
      <c r="Q49" s="250">
        <v>0</v>
      </c>
      <c r="R49">
        <v>50902</v>
      </c>
      <c r="S49">
        <v>0</v>
      </c>
      <c r="T49">
        <v>50902</v>
      </c>
      <c r="U49">
        <v>33.5</v>
      </c>
      <c r="V49" t="s">
        <v>1049</v>
      </c>
      <c r="W49">
        <v>5</v>
      </c>
      <c r="X49">
        <v>48</v>
      </c>
      <c r="Y49">
        <v>10</v>
      </c>
      <c r="Z49">
        <f t="shared" si="9"/>
        <v>46.320819999999998</v>
      </c>
      <c r="AA49">
        <f t="shared" si="10"/>
        <v>5.7901024999999997</v>
      </c>
      <c r="AB49" t="str">
        <f t="shared" si="11"/>
        <v>ND</v>
      </c>
      <c r="AC49" t="str">
        <f t="shared" si="2"/>
        <v>ND</v>
      </c>
      <c r="AD49" t="str">
        <f t="shared" si="12"/>
        <v>NA</v>
      </c>
      <c r="AE49" t="str">
        <f t="shared" si="7"/>
        <v>ND</v>
      </c>
      <c r="AF49" t="str">
        <f t="shared" si="8"/>
        <v>ND</v>
      </c>
    </row>
    <row r="50" spans="1:34">
      <c r="A50" t="s">
        <v>1047</v>
      </c>
      <c r="B50" t="s">
        <v>42</v>
      </c>
      <c r="C50" t="s">
        <v>1912</v>
      </c>
      <c r="D50" s="12">
        <v>44627</v>
      </c>
      <c r="E50" t="s">
        <v>312</v>
      </c>
      <c r="F50" t="s">
        <v>518</v>
      </c>
      <c r="G50" s="12">
        <v>44627</v>
      </c>
      <c r="H50" s="12">
        <v>44627</v>
      </c>
      <c r="I50" s="12">
        <v>44628</v>
      </c>
      <c r="J50" s="264">
        <v>1</v>
      </c>
      <c r="K50" t="s">
        <v>2243</v>
      </c>
      <c r="L50" t="s">
        <v>2244</v>
      </c>
      <c r="M50" t="s">
        <v>2084</v>
      </c>
      <c r="N50" t="s">
        <v>1049</v>
      </c>
      <c r="O50" t="s">
        <v>1357</v>
      </c>
      <c r="P50">
        <v>0.1</v>
      </c>
      <c r="Q50" s="249">
        <v>1.6859999999999999</v>
      </c>
      <c r="R50">
        <v>50900</v>
      </c>
      <c r="S50">
        <v>2</v>
      </c>
      <c r="T50">
        <v>50898</v>
      </c>
      <c r="U50">
        <v>40.78</v>
      </c>
      <c r="V50" t="s">
        <v>1049</v>
      </c>
      <c r="W50">
        <v>5</v>
      </c>
      <c r="X50">
        <v>48</v>
      </c>
      <c r="Y50">
        <v>10</v>
      </c>
      <c r="Z50">
        <f t="shared" si="9"/>
        <v>46.319000000000003</v>
      </c>
      <c r="AA50">
        <f t="shared" si="10"/>
        <v>5.7898750000000003</v>
      </c>
      <c r="AB50" t="str">
        <f t="shared" si="11"/>
        <v>ND</v>
      </c>
      <c r="AC50" t="str">
        <f t="shared" si="2"/>
        <v>ND</v>
      </c>
      <c r="AD50" t="str">
        <f t="shared" si="12"/>
        <v>NA</v>
      </c>
      <c r="AE50" t="str">
        <f t="shared" si="7"/>
        <v>ND</v>
      </c>
      <c r="AF50" t="str">
        <f t="shared" si="8"/>
        <v>ND</v>
      </c>
    </row>
    <row r="51" spans="1:34">
      <c r="A51" t="s">
        <v>1050</v>
      </c>
      <c r="B51" t="s">
        <v>42</v>
      </c>
      <c r="C51" t="s">
        <v>1912</v>
      </c>
      <c r="D51" s="12">
        <v>44627</v>
      </c>
      <c r="E51" t="s">
        <v>312</v>
      </c>
      <c r="F51" t="s">
        <v>518</v>
      </c>
      <c r="G51" s="12">
        <v>44627</v>
      </c>
      <c r="H51" s="12">
        <v>44627</v>
      </c>
      <c r="I51" s="12">
        <v>44628</v>
      </c>
      <c r="J51" s="264">
        <v>1</v>
      </c>
      <c r="K51" t="s">
        <v>2243</v>
      </c>
      <c r="L51" t="s">
        <v>2224</v>
      </c>
      <c r="M51" t="s">
        <v>2225</v>
      </c>
      <c r="N51" t="s">
        <v>1051</v>
      </c>
      <c r="O51" t="s">
        <v>1357</v>
      </c>
      <c r="P51">
        <v>1340.5</v>
      </c>
      <c r="Q51" s="249">
        <v>2.4E-2</v>
      </c>
      <c r="R51">
        <v>15818</v>
      </c>
      <c r="S51">
        <v>5361</v>
      </c>
      <c r="T51">
        <v>10457</v>
      </c>
      <c r="U51">
        <v>49.07</v>
      </c>
      <c r="V51" t="s">
        <v>2246</v>
      </c>
      <c r="W51">
        <v>5</v>
      </c>
      <c r="X51">
        <v>50</v>
      </c>
      <c r="Y51">
        <v>10</v>
      </c>
      <c r="Z51">
        <f t="shared" si="9"/>
        <v>14.39438</v>
      </c>
      <c r="AA51">
        <f t="shared" si="10"/>
        <v>1.7992975</v>
      </c>
      <c r="AB51">
        <f t="shared" si="11"/>
        <v>10724</v>
      </c>
      <c r="AC51">
        <f t="shared" si="2"/>
        <v>536200</v>
      </c>
      <c r="AD51">
        <f>IF(S51&gt;2, (AC51*(100/Y51)), "NA")</f>
        <v>5362000</v>
      </c>
      <c r="AE51">
        <f>IF(S51&gt;2, (AD51-(AD51*Q51)), "ND")</f>
        <v>5233312</v>
      </c>
      <c r="AF51">
        <f t="shared" si="8"/>
        <v>5490688</v>
      </c>
      <c r="AG51">
        <v>800</v>
      </c>
    </row>
    <row r="52" spans="1:34">
      <c r="A52" t="s">
        <v>1050</v>
      </c>
      <c r="B52" t="s">
        <v>42</v>
      </c>
      <c r="C52" t="s">
        <v>1912</v>
      </c>
      <c r="D52" s="12">
        <v>44627</v>
      </c>
      <c r="E52" t="s">
        <v>312</v>
      </c>
      <c r="F52" t="s">
        <v>518</v>
      </c>
      <c r="G52" s="12">
        <v>44627</v>
      </c>
      <c r="H52" s="12">
        <v>44627</v>
      </c>
      <c r="I52" s="12">
        <v>44628</v>
      </c>
      <c r="J52" s="264">
        <v>1</v>
      </c>
      <c r="K52" t="s">
        <v>2243</v>
      </c>
      <c r="L52" t="s">
        <v>2224</v>
      </c>
      <c r="M52" t="s">
        <v>2227</v>
      </c>
      <c r="N52" t="s">
        <v>1051</v>
      </c>
      <c r="O52" t="s">
        <v>1357</v>
      </c>
      <c r="P52">
        <v>280</v>
      </c>
      <c r="Q52" s="249">
        <v>5.2999999999999999E-2</v>
      </c>
      <c r="R52">
        <v>15818</v>
      </c>
      <c r="S52">
        <v>1310</v>
      </c>
      <c r="T52">
        <v>14508</v>
      </c>
      <c r="U52">
        <v>75.010000000000005</v>
      </c>
      <c r="V52" t="s">
        <v>2246</v>
      </c>
      <c r="W52">
        <v>5</v>
      </c>
      <c r="X52">
        <v>50</v>
      </c>
      <c r="Y52">
        <v>10</v>
      </c>
      <c r="Z52">
        <f t="shared" si="9"/>
        <v>14.39438</v>
      </c>
      <c r="AA52">
        <f t="shared" si="10"/>
        <v>1.7992975</v>
      </c>
      <c r="AB52">
        <f t="shared" si="11"/>
        <v>2240</v>
      </c>
      <c r="AC52">
        <f t="shared" si="2"/>
        <v>112000</v>
      </c>
      <c r="AD52">
        <f t="shared" si="12"/>
        <v>1120000</v>
      </c>
      <c r="AE52">
        <f t="shared" si="7"/>
        <v>1060640</v>
      </c>
      <c r="AF52">
        <f t="shared" si="8"/>
        <v>1179360</v>
      </c>
      <c r="AG52">
        <v>800</v>
      </c>
      <c r="AH52">
        <v>7.1428599999999996E-4</v>
      </c>
    </row>
    <row r="53" spans="1:34">
      <c r="A53" t="s">
        <v>1050</v>
      </c>
      <c r="B53" t="s">
        <v>42</v>
      </c>
      <c r="C53" t="s">
        <v>1912</v>
      </c>
      <c r="D53" s="12">
        <v>44627</v>
      </c>
      <c r="E53" t="s">
        <v>312</v>
      </c>
      <c r="F53" t="s">
        <v>518</v>
      </c>
      <c r="G53" s="12">
        <v>44627</v>
      </c>
      <c r="H53" s="12">
        <v>44627</v>
      </c>
      <c r="I53" s="12">
        <v>44628</v>
      </c>
      <c r="J53" s="264">
        <v>1</v>
      </c>
      <c r="K53" t="s">
        <v>2243</v>
      </c>
      <c r="L53" t="s">
        <v>2224</v>
      </c>
      <c r="M53" t="s">
        <v>2247</v>
      </c>
      <c r="N53" t="s">
        <v>1051</v>
      </c>
      <c r="O53" t="s">
        <v>1357</v>
      </c>
      <c r="P53">
        <v>2198.1999999999998</v>
      </c>
      <c r="Q53" s="249">
        <v>1.9E-2</v>
      </c>
      <c r="R53">
        <v>15816</v>
      </c>
      <c r="S53">
        <v>7793</v>
      </c>
      <c r="T53">
        <v>8023</v>
      </c>
      <c r="U53">
        <v>26.19</v>
      </c>
      <c r="V53" t="s">
        <v>2246</v>
      </c>
      <c r="W53">
        <v>5</v>
      </c>
      <c r="X53">
        <v>50</v>
      </c>
      <c r="Y53">
        <v>10</v>
      </c>
      <c r="Z53">
        <f t="shared" si="9"/>
        <v>14.39256</v>
      </c>
      <c r="AA53">
        <f t="shared" si="10"/>
        <v>1.7990699999999999</v>
      </c>
      <c r="AB53">
        <f>IF(S53&gt;2, ((P53*Z53)/AA53), "ND")</f>
        <v>17585.599999999999</v>
      </c>
      <c r="AC53">
        <f t="shared" si="2"/>
        <v>879279.99999999988</v>
      </c>
      <c r="AD53">
        <f>IF(S53&gt;2, (AC53*(100/Y53)), "NA")</f>
        <v>8792799.9999999981</v>
      </c>
      <c r="AE53">
        <f t="shared" si="7"/>
        <v>8625736.7999999989</v>
      </c>
      <c r="AF53">
        <f t="shared" si="8"/>
        <v>8959863.1999999974</v>
      </c>
      <c r="AG53">
        <v>800</v>
      </c>
      <c r="AH53" s="259">
        <v>9.1000000000000003E-5</v>
      </c>
    </row>
    <row r="54" spans="1:34">
      <c r="A54" t="s">
        <v>1050</v>
      </c>
      <c r="B54" t="s">
        <v>42</v>
      </c>
      <c r="C54" t="s">
        <v>1912</v>
      </c>
      <c r="D54" s="12">
        <v>44627</v>
      </c>
      <c r="E54" t="s">
        <v>312</v>
      </c>
      <c r="F54" t="s">
        <v>518</v>
      </c>
      <c r="G54" s="12">
        <v>44627</v>
      </c>
      <c r="H54" s="12">
        <v>44627</v>
      </c>
      <c r="I54" s="12">
        <v>44628</v>
      </c>
      <c r="J54" s="264">
        <v>1</v>
      </c>
      <c r="K54" t="s">
        <v>2243</v>
      </c>
      <c r="L54" t="s">
        <v>2244</v>
      </c>
      <c r="M54" t="s">
        <v>2245</v>
      </c>
      <c r="N54" t="s">
        <v>1051</v>
      </c>
      <c r="O54" t="s">
        <v>1357</v>
      </c>
      <c r="P54">
        <v>0.1</v>
      </c>
      <c r="Q54" s="249">
        <v>1.6859999999999999</v>
      </c>
      <c r="R54">
        <v>31547</v>
      </c>
      <c r="S54">
        <v>2</v>
      </c>
      <c r="T54">
        <v>31545</v>
      </c>
      <c r="U54">
        <v>33.5</v>
      </c>
      <c r="V54" t="s">
        <v>1051</v>
      </c>
      <c r="W54">
        <v>5</v>
      </c>
      <c r="X54">
        <v>50</v>
      </c>
      <c r="Y54">
        <v>10</v>
      </c>
      <c r="Z54">
        <f t="shared" si="9"/>
        <v>28.70777</v>
      </c>
      <c r="AA54">
        <f t="shared" si="10"/>
        <v>3.58847125</v>
      </c>
      <c r="AB54" t="str">
        <f t="shared" si="11"/>
        <v>ND</v>
      </c>
      <c r="AC54" t="str">
        <f t="shared" si="2"/>
        <v>ND</v>
      </c>
      <c r="AD54" t="str">
        <f t="shared" si="12"/>
        <v>NA</v>
      </c>
      <c r="AE54" t="str">
        <f t="shared" si="7"/>
        <v>ND</v>
      </c>
      <c r="AF54" t="str">
        <f t="shared" si="8"/>
        <v>ND</v>
      </c>
      <c r="AG54">
        <v>800</v>
      </c>
    </row>
    <row r="55" spans="1:34">
      <c r="A55" t="s">
        <v>1050</v>
      </c>
      <c r="B55" t="s">
        <v>42</v>
      </c>
      <c r="C55" t="s">
        <v>1912</v>
      </c>
      <c r="D55" s="12">
        <v>44627</v>
      </c>
      <c r="E55" t="s">
        <v>312</v>
      </c>
      <c r="F55" t="s">
        <v>518</v>
      </c>
      <c r="G55" s="12">
        <v>44627</v>
      </c>
      <c r="H55" s="12">
        <v>44627</v>
      </c>
      <c r="I55" s="12">
        <v>44628</v>
      </c>
      <c r="J55" s="264">
        <v>1</v>
      </c>
      <c r="K55" t="s">
        <v>2243</v>
      </c>
      <c r="L55" t="s">
        <v>2244</v>
      </c>
      <c r="M55" t="s">
        <v>2084</v>
      </c>
      <c r="N55" t="s">
        <v>1051</v>
      </c>
      <c r="O55" t="s">
        <v>1357</v>
      </c>
      <c r="P55">
        <v>0.2</v>
      </c>
      <c r="Q55" s="249">
        <v>0.86199999999999999</v>
      </c>
      <c r="R55">
        <v>31543</v>
      </c>
      <c r="S55">
        <v>6</v>
      </c>
      <c r="T55">
        <v>31537</v>
      </c>
      <c r="U55">
        <v>40.78</v>
      </c>
      <c r="V55" t="s">
        <v>1051</v>
      </c>
      <c r="W55">
        <v>5</v>
      </c>
      <c r="X55">
        <v>50</v>
      </c>
      <c r="Y55">
        <v>10</v>
      </c>
      <c r="Z55">
        <f t="shared" si="9"/>
        <v>28.704129999999999</v>
      </c>
      <c r="AA55">
        <f t="shared" si="10"/>
        <v>3.5880162499999999</v>
      </c>
      <c r="AB55">
        <f t="shared" si="11"/>
        <v>1.6</v>
      </c>
      <c r="AC55">
        <f t="shared" si="2"/>
        <v>80</v>
      </c>
      <c r="AD55">
        <f t="shared" si="12"/>
        <v>800</v>
      </c>
      <c r="AE55">
        <f t="shared" si="7"/>
        <v>110.39999999999998</v>
      </c>
      <c r="AF55">
        <f t="shared" si="8"/>
        <v>1489.6</v>
      </c>
      <c r="AG55">
        <v>800</v>
      </c>
    </row>
    <row r="56" spans="1:34">
      <c r="A56" t="s">
        <v>1052</v>
      </c>
      <c r="B56" t="s">
        <v>42</v>
      </c>
      <c r="C56" t="s">
        <v>1912</v>
      </c>
      <c r="D56" s="12">
        <v>44627</v>
      </c>
      <c r="E56" t="s">
        <v>312</v>
      </c>
      <c r="F56" t="s">
        <v>518</v>
      </c>
      <c r="G56" s="12">
        <v>44627</v>
      </c>
      <c r="H56" s="12">
        <v>44627</v>
      </c>
      <c r="I56" s="12">
        <v>44628</v>
      </c>
      <c r="J56" s="264">
        <v>1</v>
      </c>
      <c r="K56" t="s">
        <v>2243</v>
      </c>
      <c r="L56" t="s">
        <v>2224</v>
      </c>
      <c r="M56" t="s">
        <v>2225</v>
      </c>
      <c r="N56" t="s">
        <v>1053</v>
      </c>
      <c r="O56" t="s">
        <v>1357</v>
      </c>
      <c r="P56">
        <v>1204.4000000000001</v>
      </c>
      <c r="Q56" s="249">
        <v>2.5000000000000001E-2</v>
      </c>
      <c r="R56">
        <v>16204</v>
      </c>
      <c r="S56">
        <v>5122</v>
      </c>
      <c r="T56">
        <v>11082</v>
      </c>
      <c r="U56">
        <v>49.07</v>
      </c>
      <c r="V56" t="s">
        <v>2248</v>
      </c>
      <c r="W56">
        <v>5</v>
      </c>
      <c r="X56">
        <v>48</v>
      </c>
      <c r="Y56">
        <v>10</v>
      </c>
      <c r="Z56">
        <f t="shared" si="9"/>
        <v>14.74564</v>
      </c>
      <c r="AA56">
        <f t="shared" si="10"/>
        <v>1.843205</v>
      </c>
      <c r="AB56">
        <f t="shared" si="11"/>
        <v>9635.2000000000007</v>
      </c>
      <c r="AC56">
        <f t="shared" si="2"/>
        <v>462489.60000000003</v>
      </c>
      <c r="AD56">
        <f t="shared" si="12"/>
        <v>4624896</v>
      </c>
      <c r="AE56">
        <f t="shared" si="7"/>
        <v>4509273.5999999996</v>
      </c>
      <c r="AF56">
        <f t="shared" si="8"/>
        <v>4740518.4000000004</v>
      </c>
      <c r="AG56">
        <v>1152</v>
      </c>
    </row>
    <row r="57" spans="1:34">
      <c r="A57" t="s">
        <v>1052</v>
      </c>
      <c r="B57" t="s">
        <v>42</v>
      </c>
      <c r="C57" t="s">
        <v>1912</v>
      </c>
      <c r="D57" s="12">
        <v>44627</v>
      </c>
      <c r="E57" t="s">
        <v>312</v>
      </c>
      <c r="F57" t="s">
        <v>518</v>
      </c>
      <c r="G57" s="12">
        <v>44627</v>
      </c>
      <c r="H57" s="12">
        <v>44627</v>
      </c>
      <c r="I57" s="12">
        <v>44628</v>
      </c>
      <c r="J57" s="264">
        <v>1</v>
      </c>
      <c r="K57" t="s">
        <v>2243</v>
      </c>
      <c r="L57" t="s">
        <v>2224</v>
      </c>
      <c r="M57" t="s">
        <v>2227</v>
      </c>
      <c r="N57" t="s">
        <v>1053</v>
      </c>
      <c r="O57" t="s">
        <v>1357</v>
      </c>
      <c r="P57">
        <v>616</v>
      </c>
      <c r="Q57" s="249">
        <v>3.5000000000000003E-2</v>
      </c>
      <c r="R57">
        <v>16205</v>
      </c>
      <c r="S57">
        <v>2862</v>
      </c>
      <c r="T57">
        <v>13343</v>
      </c>
      <c r="U57">
        <v>75.010000000000005</v>
      </c>
      <c r="V57" t="s">
        <v>2248</v>
      </c>
      <c r="W57">
        <v>5</v>
      </c>
      <c r="X57">
        <v>48</v>
      </c>
      <c r="Y57">
        <v>10</v>
      </c>
      <c r="Z57">
        <f t="shared" si="9"/>
        <v>14.746549999999999</v>
      </c>
      <c r="AA57">
        <f t="shared" si="10"/>
        <v>1.8433187499999999</v>
      </c>
      <c r="AB57">
        <f>IF(S57&gt;2, ((P57*Z57)/AA57), "ND")</f>
        <v>4928</v>
      </c>
      <c r="AC57">
        <f t="shared" si="2"/>
        <v>236544</v>
      </c>
      <c r="AD57">
        <f t="shared" si="12"/>
        <v>2365440</v>
      </c>
      <c r="AE57">
        <f t="shared" si="7"/>
        <v>2282649.6000000001</v>
      </c>
      <c r="AF57">
        <f t="shared" si="8"/>
        <v>2448230.3999999999</v>
      </c>
      <c r="AG57">
        <v>1152</v>
      </c>
      <c r="AH57">
        <v>4.8701300000000001E-4</v>
      </c>
    </row>
    <row r="58" spans="1:34">
      <c r="A58" t="s">
        <v>1052</v>
      </c>
      <c r="B58" t="s">
        <v>42</v>
      </c>
      <c r="C58" t="s">
        <v>1912</v>
      </c>
      <c r="D58" s="12">
        <v>44627</v>
      </c>
      <c r="E58" t="s">
        <v>312</v>
      </c>
      <c r="F58" t="s">
        <v>518</v>
      </c>
      <c r="G58" s="12">
        <v>44627</v>
      </c>
      <c r="H58" s="12">
        <v>44627</v>
      </c>
      <c r="I58" s="12">
        <v>44628</v>
      </c>
      <c r="J58" s="264">
        <v>1</v>
      </c>
      <c r="K58" t="s">
        <v>2243</v>
      </c>
      <c r="L58" t="s">
        <v>2224</v>
      </c>
      <c r="M58" t="s">
        <v>2247</v>
      </c>
      <c r="N58" t="s">
        <v>1053</v>
      </c>
      <c r="O58" t="s">
        <v>1357</v>
      </c>
      <c r="P58">
        <v>3098.7</v>
      </c>
      <c r="Q58" s="249">
        <v>1.6E-2</v>
      </c>
      <c r="R58">
        <v>16202</v>
      </c>
      <c r="S58">
        <v>10106</v>
      </c>
      <c r="T58">
        <v>6096</v>
      </c>
      <c r="U58">
        <v>26.19</v>
      </c>
      <c r="V58" t="s">
        <v>2248</v>
      </c>
      <c r="W58">
        <v>5</v>
      </c>
      <c r="X58">
        <v>48</v>
      </c>
      <c r="Y58">
        <v>10</v>
      </c>
      <c r="Z58">
        <f t="shared" si="9"/>
        <v>14.743819999999999</v>
      </c>
      <c r="AA58">
        <f t="shared" si="10"/>
        <v>1.8429774999999999</v>
      </c>
      <c r="AB58">
        <f>IF(S58&gt;2, ((P58*Z58)/AA58), "ND")</f>
        <v>24789.599999999999</v>
      </c>
      <c r="AC58">
        <f t="shared" si="2"/>
        <v>1189900.7999999998</v>
      </c>
      <c r="AD58">
        <f t="shared" si="12"/>
        <v>11899007.999999998</v>
      </c>
      <c r="AE58">
        <f t="shared" si="7"/>
        <v>11708623.871999998</v>
      </c>
      <c r="AF58">
        <f t="shared" si="8"/>
        <v>12089392.127999999</v>
      </c>
      <c r="AG58">
        <v>1152</v>
      </c>
      <c r="AH58" s="259">
        <v>9.6799999999999995E-5</v>
      </c>
    </row>
    <row r="59" spans="1:34">
      <c r="A59" t="s">
        <v>1052</v>
      </c>
      <c r="B59" t="s">
        <v>42</v>
      </c>
      <c r="C59" t="s">
        <v>1912</v>
      </c>
      <c r="D59" s="12">
        <v>44627</v>
      </c>
      <c r="E59" t="s">
        <v>312</v>
      </c>
      <c r="F59" t="s">
        <v>518</v>
      </c>
      <c r="G59" s="12">
        <v>44627</v>
      </c>
      <c r="H59" s="12">
        <v>44627</v>
      </c>
      <c r="I59" s="12">
        <v>44628</v>
      </c>
      <c r="J59" s="264">
        <v>1</v>
      </c>
      <c r="K59" t="s">
        <v>2243</v>
      </c>
      <c r="L59" t="s">
        <v>2244</v>
      </c>
      <c r="M59" t="s">
        <v>2245</v>
      </c>
      <c r="N59" t="s">
        <v>1053</v>
      </c>
      <c r="O59" t="s">
        <v>1357</v>
      </c>
      <c r="P59">
        <v>0.1</v>
      </c>
      <c r="Q59" s="249">
        <v>1.091</v>
      </c>
      <c r="R59">
        <v>50859</v>
      </c>
      <c r="S59">
        <v>4</v>
      </c>
      <c r="T59">
        <v>50855</v>
      </c>
      <c r="U59">
        <v>33.5</v>
      </c>
      <c r="V59" t="s">
        <v>1053</v>
      </c>
      <c r="W59">
        <v>5</v>
      </c>
      <c r="X59">
        <v>48</v>
      </c>
      <c r="Y59">
        <v>10</v>
      </c>
      <c r="Z59">
        <f t="shared" si="9"/>
        <v>46.281689999999998</v>
      </c>
      <c r="AA59">
        <f t="shared" si="10"/>
        <v>5.7852112499999997</v>
      </c>
      <c r="AB59">
        <f t="shared" si="11"/>
        <v>0.8</v>
      </c>
      <c r="AC59">
        <f t="shared" si="2"/>
        <v>38.400000000000006</v>
      </c>
      <c r="AD59">
        <f t="shared" si="12"/>
        <v>384.00000000000006</v>
      </c>
      <c r="AE59">
        <f t="shared" si="7"/>
        <v>-34.944000000000017</v>
      </c>
      <c r="AF59">
        <f t="shared" si="8"/>
        <v>802.94400000000019</v>
      </c>
      <c r="AG59">
        <v>1152</v>
      </c>
    </row>
    <row r="60" spans="1:34">
      <c r="A60" t="s">
        <v>1052</v>
      </c>
      <c r="B60" t="s">
        <v>42</v>
      </c>
      <c r="C60" t="s">
        <v>1912</v>
      </c>
      <c r="D60" s="12">
        <v>44627</v>
      </c>
      <c r="E60" t="s">
        <v>312</v>
      </c>
      <c r="F60" t="s">
        <v>518</v>
      </c>
      <c r="G60" s="12">
        <v>44627</v>
      </c>
      <c r="H60" s="12">
        <v>44627</v>
      </c>
      <c r="I60" s="12">
        <v>44628</v>
      </c>
      <c r="J60" s="264">
        <v>1</v>
      </c>
      <c r="K60" t="s">
        <v>2243</v>
      </c>
      <c r="L60" t="s">
        <v>2244</v>
      </c>
      <c r="M60" t="s">
        <v>2084</v>
      </c>
      <c r="N60" t="s">
        <v>1053</v>
      </c>
      <c r="O60" t="s">
        <v>1357</v>
      </c>
      <c r="P60">
        <v>0.3</v>
      </c>
      <c r="Q60" s="249">
        <v>0.58799999999999997</v>
      </c>
      <c r="R60">
        <v>50844</v>
      </c>
      <c r="S60">
        <v>12</v>
      </c>
      <c r="T60">
        <v>50832</v>
      </c>
      <c r="U60">
        <v>40.78</v>
      </c>
      <c r="V60" t="s">
        <v>1053</v>
      </c>
      <c r="W60">
        <v>5</v>
      </c>
      <c r="X60">
        <v>48</v>
      </c>
      <c r="Y60">
        <v>10</v>
      </c>
      <c r="Z60">
        <f t="shared" si="9"/>
        <v>46.268039999999999</v>
      </c>
      <c r="AA60">
        <f>W60*(Z60/40)</f>
        <v>5.7835049999999999</v>
      </c>
      <c r="AB60">
        <f t="shared" si="11"/>
        <v>2.4</v>
      </c>
      <c r="AC60">
        <f t="shared" si="2"/>
        <v>115.19999999999999</v>
      </c>
      <c r="AD60">
        <f t="shared" si="12"/>
        <v>1152</v>
      </c>
      <c r="AE60">
        <f t="shared" si="7"/>
        <v>474.62400000000002</v>
      </c>
      <c r="AF60">
        <f t="shared" si="8"/>
        <v>1829.376</v>
      </c>
      <c r="AG60">
        <v>1152</v>
      </c>
    </row>
    <row r="61" spans="1:34">
      <c r="A61" t="s">
        <v>1054</v>
      </c>
      <c r="B61" t="s">
        <v>42</v>
      </c>
      <c r="C61" t="s">
        <v>1912</v>
      </c>
      <c r="D61" s="12">
        <v>44627</v>
      </c>
      <c r="E61" t="s">
        <v>312</v>
      </c>
      <c r="F61" t="s">
        <v>518</v>
      </c>
      <c r="G61" s="12">
        <v>44627</v>
      </c>
      <c r="H61" s="12">
        <v>44627</v>
      </c>
      <c r="I61" s="12">
        <v>44628</v>
      </c>
      <c r="J61" s="264">
        <v>1</v>
      </c>
      <c r="K61" t="s">
        <v>2243</v>
      </c>
      <c r="L61" t="s">
        <v>2224</v>
      </c>
      <c r="M61" t="s">
        <v>2225</v>
      </c>
      <c r="N61" t="s">
        <v>1055</v>
      </c>
      <c r="O61" t="s">
        <v>1357</v>
      </c>
      <c r="P61">
        <v>626.4</v>
      </c>
      <c r="Q61" s="249">
        <v>3.5000000000000003E-2</v>
      </c>
      <c r="R61">
        <v>15091</v>
      </c>
      <c r="S61">
        <v>2775</v>
      </c>
      <c r="T61">
        <v>12316</v>
      </c>
      <c r="U61">
        <v>49.07</v>
      </c>
      <c r="V61" t="s">
        <v>2249</v>
      </c>
      <c r="W61">
        <v>5</v>
      </c>
      <c r="X61">
        <v>49</v>
      </c>
      <c r="Y61">
        <v>10</v>
      </c>
      <c r="Z61">
        <f t="shared" si="9"/>
        <v>13.732810000000001</v>
      </c>
      <c r="AA61">
        <f t="shared" si="10"/>
        <v>1.7166012500000001</v>
      </c>
      <c r="AB61">
        <f t="shared" si="11"/>
        <v>5011.2</v>
      </c>
      <c r="AC61">
        <f t="shared" si="2"/>
        <v>245548.79999999999</v>
      </c>
      <c r="AD61">
        <f t="shared" si="12"/>
        <v>2455488</v>
      </c>
      <c r="AE61">
        <f t="shared" si="7"/>
        <v>2369545.92</v>
      </c>
      <c r="AF61">
        <f t="shared" si="8"/>
        <v>2541430.08</v>
      </c>
    </row>
    <row r="62" spans="1:34">
      <c r="A62" t="s">
        <v>1054</v>
      </c>
      <c r="B62" t="s">
        <v>42</v>
      </c>
      <c r="C62" t="s">
        <v>1912</v>
      </c>
      <c r="D62" s="12">
        <v>44627</v>
      </c>
      <c r="E62" t="s">
        <v>312</v>
      </c>
      <c r="F62" t="s">
        <v>518</v>
      </c>
      <c r="G62" s="12">
        <v>44627</v>
      </c>
      <c r="H62" s="12">
        <v>44627</v>
      </c>
      <c r="I62" s="12">
        <v>44628</v>
      </c>
      <c r="J62" s="264">
        <v>1</v>
      </c>
      <c r="K62" t="s">
        <v>2243</v>
      </c>
      <c r="L62" t="s">
        <v>2224</v>
      </c>
      <c r="M62" t="s">
        <v>2227</v>
      </c>
      <c r="N62" t="s">
        <v>1055</v>
      </c>
      <c r="O62" t="s">
        <v>1357</v>
      </c>
      <c r="P62">
        <v>991.8</v>
      </c>
      <c r="Q62" s="249">
        <v>2.8000000000000001E-2</v>
      </c>
      <c r="R62">
        <v>15092</v>
      </c>
      <c r="S62">
        <v>4152</v>
      </c>
      <c r="T62">
        <v>10940</v>
      </c>
      <c r="U62">
        <v>75.010000000000005</v>
      </c>
      <c r="V62" t="s">
        <v>2249</v>
      </c>
      <c r="W62">
        <v>5</v>
      </c>
      <c r="X62">
        <v>49</v>
      </c>
      <c r="Y62">
        <v>10</v>
      </c>
      <c r="Z62">
        <f t="shared" si="9"/>
        <v>13.73372</v>
      </c>
      <c r="AA62">
        <f t="shared" si="10"/>
        <v>1.716715</v>
      </c>
      <c r="AB62">
        <f t="shared" si="11"/>
        <v>7934.4</v>
      </c>
      <c r="AC62">
        <f t="shared" si="2"/>
        <v>388785.6</v>
      </c>
      <c r="AD62">
        <f t="shared" si="12"/>
        <v>3887856</v>
      </c>
      <c r="AE62">
        <f t="shared" si="7"/>
        <v>3778996.0320000001</v>
      </c>
      <c r="AF62">
        <f t="shared" si="8"/>
        <v>3996715.9679999999</v>
      </c>
    </row>
    <row r="63" spans="1:34">
      <c r="A63" t="s">
        <v>1054</v>
      </c>
      <c r="B63" t="s">
        <v>42</v>
      </c>
      <c r="C63" t="s">
        <v>1912</v>
      </c>
      <c r="D63" s="12">
        <v>44627</v>
      </c>
      <c r="E63" t="s">
        <v>312</v>
      </c>
      <c r="F63" t="s">
        <v>518</v>
      </c>
      <c r="G63" s="12">
        <v>44627</v>
      </c>
      <c r="H63" s="12">
        <v>44627</v>
      </c>
      <c r="I63" s="12">
        <v>44628</v>
      </c>
      <c r="J63" s="264">
        <v>1</v>
      </c>
      <c r="K63" t="s">
        <v>2243</v>
      </c>
      <c r="L63" t="s">
        <v>2224</v>
      </c>
      <c r="M63" t="s">
        <v>2247</v>
      </c>
      <c r="N63" t="s">
        <v>1055</v>
      </c>
      <c r="O63" t="s">
        <v>1357</v>
      </c>
      <c r="P63">
        <v>1579.7</v>
      </c>
      <c r="Q63" s="249">
        <v>2.1999999999999999E-2</v>
      </c>
      <c r="R63">
        <v>15089</v>
      </c>
      <c r="S63">
        <v>6050</v>
      </c>
      <c r="T63">
        <v>9039</v>
      </c>
      <c r="U63">
        <v>26.19</v>
      </c>
      <c r="V63" t="s">
        <v>2249</v>
      </c>
      <c r="W63">
        <v>5</v>
      </c>
      <c r="X63">
        <v>49</v>
      </c>
      <c r="Y63">
        <v>10</v>
      </c>
      <c r="Z63">
        <f t="shared" si="9"/>
        <v>13.73099</v>
      </c>
      <c r="AA63">
        <f t="shared" si="10"/>
        <v>1.71637375</v>
      </c>
      <c r="AB63">
        <f t="shared" si="11"/>
        <v>12637.6</v>
      </c>
      <c r="AC63">
        <f t="shared" si="2"/>
        <v>619242.4</v>
      </c>
      <c r="AD63">
        <f t="shared" si="12"/>
        <v>6192424</v>
      </c>
      <c r="AE63">
        <f t="shared" si="7"/>
        <v>6056190.6720000003</v>
      </c>
      <c r="AF63">
        <f t="shared" si="8"/>
        <v>6328657.3279999997</v>
      </c>
    </row>
    <row r="64" spans="1:34">
      <c r="A64" t="s">
        <v>1064</v>
      </c>
      <c r="B64" t="s">
        <v>42</v>
      </c>
      <c r="C64" t="s">
        <v>1912</v>
      </c>
      <c r="D64" s="12">
        <v>44627</v>
      </c>
      <c r="E64" t="s">
        <v>312</v>
      </c>
      <c r="F64" t="s">
        <v>518</v>
      </c>
      <c r="G64" s="12">
        <v>44627</v>
      </c>
      <c r="H64" s="12">
        <v>44627</v>
      </c>
      <c r="I64" s="12">
        <v>44628</v>
      </c>
      <c r="J64" s="264">
        <v>1</v>
      </c>
      <c r="K64" t="s">
        <v>2243</v>
      </c>
      <c r="L64" t="s">
        <v>2224</v>
      </c>
      <c r="M64" t="s">
        <v>2225</v>
      </c>
      <c r="N64" t="s">
        <v>1065</v>
      </c>
      <c r="O64" t="s">
        <v>1357</v>
      </c>
      <c r="P64">
        <v>317.8</v>
      </c>
      <c r="Q64" s="249">
        <v>4.9000000000000002E-2</v>
      </c>
      <c r="R64">
        <v>16275</v>
      </c>
      <c r="S64">
        <v>1543</v>
      </c>
      <c r="T64">
        <v>14732</v>
      </c>
      <c r="U64">
        <v>49.07</v>
      </c>
      <c r="V64" t="s">
        <v>2250</v>
      </c>
      <c r="W64">
        <v>5</v>
      </c>
      <c r="X64">
        <v>50</v>
      </c>
      <c r="Y64">
        <v>10</v>
      </c>
      <c r="Z64">
        <f t="shared" si="9"/>
        <v>14.81025</v>
      </c>
      <c r="AA64">
        <f t="shared" si="10"/>
        <v>1.85128125</v>
      </c>
      <c r="AB64">
        <f t="shared" si="11"/>
        <v>2542.4000000000005</v>
      </c>
      <c r="AC64">
        <f t="shared" si="2"/>
        <v>127120.00000000003</v>
      </c>
      <c r="AD64">
        <f t="shared" si="12"/>
        <v>1271200.0000000002</v>
      </c>
      <c r="AE64">
        <f t="shared" si="7"/>
        <v>1208911.2000000002</v>
      </c>
      <c r="AF64">
        <f t="shared" si="8"/>
        <v>1333488.8000000003</v>
      </c>
    </row>
    <row r="65" spans="1:34">
      <c r="A65" t="s">
        <v>1064</v>
      </c>
      <c r="B65" t="s">
        <v>42</v>
      </c>
      <c r="C65" t="s">
        <v>1912</v>
      </c>
      <c r="D65" s="12">
        <v>44627</v>
      </c>
      <c r="E65" t="s">
        <v>312</v>
      </c>
      <c r="F65" t="s">
        <v>518</v>
      </c>
      <c r="G65" s="12">
        <v>44627</v>
      </c>
      <c r="H65" s="12">
        <v>44627</v>
      </c>
      <c r="I65" s="12">
        <v>44628</v>
      </c>
      <c r="J65" s="264">
        <v>1</v>
      </c>
      <c r="K65" t="s">
        <v>2243</v>
      </c>
      <c r="L65" t="s">
        <v>2224</v>
      </c>
      <c r="M65" t="s">
        <v>2227</v>
      </c>
      <c r="N65" t="s">
        <v>1065</v>
      </c>
      <c r="O65" t="s">
        <v>1357</v>
      </c>
      <c r="P65">
        <v>1936.2</v>
      </c>
      <c r="Q65" s="250">
        <v>0.02</v>
      </c>
      <c r="R65">
        <v>16276</v>
      </c>
      <c r="S65">
        <v>7405</v>
      </c>
      <c r="T65">
        <v>8871</v>
      </c>
      <c r="U65">
        <v>75.010000000000005</v>
      </c>
      <c r="V65" t="s">
        <v>2250</v>
      </c>
      <c r="W65">
        <v>5</v>
      </c>
      <c r="X65">
        <v>50</v>
      </c>
      <c r="Y65">
        <v>10</v>
      </c>
      <c r="Z65">
        <f t="shared" si="9"/>
        <v>14.811159999999999</v>
      </c>
      <c r="AA65">
        <f t="shared" si="10"/>
        <v>1.8513949999999999</v>
      </c>
      <c r="AB65">
        <f t="shared" si="11"/>
        <v>15489.6</v>
      </c>
      <c r="AC65">
        <f t="shared" si="2"/>
        <v>774480</v>
      </c>
      <c r="AD65">
        <f t="shared" si="12"/>
        <v>7744800</v>
      </c>
      <c r="AE65">
        <f t="shared" si="7"/>
        <v>7589904</v>
      </c>
      <c r="AF65">
        <f t="shared" si="8"/>
        <v>7899696</v>
      </c>
    </row>
    <row r="66" spans="1:34">
      <c r="A66" t="s">
        <v>1064</v>
      </c>
      <c r="B66" t="s">
        <v>42</v>
      </c>
      <c r="C66" t="s">
        <v>1912</v>
      </c>
      <c r="D66" s="12">
        <v>44627</v>
      </c>
      <c r="E66" t="s">
        <v>312</v>
      </c>
      <c r="F66" t="s">
        <v>518</v>
      </c>
      <c r="G66" s="12">
        <v>44627</v>
      </c>
      <c r="H66" s="12">
        <v>44627</v>
      </c>
      <c r="I66" s="12">
        <v>44628</v>
      </c>
      <c r="J66" s="264">
        <v>1</v>
      </c>
      <c r="K66" t="s">
        <v>2243</v>
      </c>
      <c r="L66" t="s">
        <v>2224</v>
      </c>
      <c r="M66" t="s">
        <v>2247</v>
      </c>
      <c r="N66" t="s">
        <v>1065</v>
      </c>
      <c r="O66" t="s">
        <v>1357</v>
      </c>
      <c r="P66">
        <v>248.1</v>
      </c>
      <c r="Q66" s="249">
        <v>5.5E-2</v>
      </c>
      <c r="R66">
        <v>16276</v>
      </c>
      <c r="S66">
        <v>1218</v>
      </c>
      <c r="T66">
        <v>15058</v>
      </c>
      <c r="U66">
        <v>26.19</v>
      </c>
      <c r="V66" t="s">
        <v>2250</v>
      </c>
      <c r="W66">
        <v>5</v>
      </c>
      <c r="X66">
        <v>50</v>
      </c>
      <c r="Y66">
        <v>10</v>
      </c>
      <c r="Z66">
        <f t="shared" si="9"/>
        <v>14.811159999999999</v>
      </c>
      <c r="AA66">
        <f t="shared" si="10"/>
        <v>1.8513949999999999</v>
      </c>
      <c r="AB66">
        <f t="shared" si="11"/>
        <v>1984.8000000000002</v>
      </c>
      <c r="AC66">
        <f t="shared" si="2"/>
        <v>99240.000000000015</v>
      </c>
      <c r="AD66">
        <f t="shared" si="12"/>
        <v>992400.00000000012</v>
      </c>
      <c r="AE66">
        <f t="shared" si="7"/>
        <v>937818.00000000012</v>
      </c>
      <c r="AF66">
        <f t="shared" si="8"/>
        <v>1046982.0000000001</v>
      </c>
    </row>
    <row r="67" spans="1:34">
      <c r="A67" t="s">
        <v>1064</v>
      </c>
      <c r="B67" t="s">
        <v>42</v>
      </c>
      <c r="C67" t="s">
        <v>1912</v>
      </c>
      <c r="D67" s="12">
        <v>44627</v>
      </c>
      <c r="E67" t="s">
        <v>312</v>
      </c>
      <c r="F67" t="s">
        <v>518</v>
      </c>
      <c r="G67" s="12">
        <v>44627</v>
      </c>
      <c r="H67" s="12">
        <v>44627</v>
      </c>
      <c r="I67" s="12">
        <v>44628</v>
      </c>
      <c r="J67" s="264">
        <v>1</v>
      </c>
      <c r="K67" t="s">
        <v>2243</v>
      </c>
      <c r="L67" t="s">
        <v>2244</v>
      </c>
      <c r="M67" t="s">
        <v>2245</v>
      </c>
      <c r="N67" t="s">
        <v>1065</v>
      </c>
      <c r="O67" t="s">
        <v>1357</v>
      </c>
      <c r="P67">
        <v>0</v>
      </c>
      <c r="Q67" s="250">
        <v>0</v>
      </c>
      <c r="R67">
        <v>50950</v>
      </c>
      <c r="S67">
        <v>0</v>
      </c>
      <c r="T67">
        <v>50950</v>
      </c>
      <c r="U67">
        <v>33.5</v>
      </c>
      <c r="V67" t="s">
        <v>1065</v>
      </c>
      <c r="W67">
        <v>5</v>
      </c>
      <c r="X67">
        <v>50</v>
      </c>
      <c r="Y67">
        <v>10</v>
      </c>
      <c r="Z67">
        <f>R67*0.00091</f>
        <v>46.3645</v>
      </c>
      <c r="AA67">
        <f>W67*(Z67/40)</f>
        <v>5.7955625</v>
      </c>
      <c r="AB67" t="str">
        <f t="shared" si="11"/>
        <v>ND</v>
      </c>
      <c r="AC67" t="str">
        <f t="shared" ref="AC67:AC130" si="13">IF(S67&gt;2, (AB67*X67)*J67, "ND")</f>
        <v>ND</v>
      </c>
      <c r="AD67" t="str">
        <f t="shared" si="12"/>
        <v>NA</v>
      </c>
      <c r="AE67" t="str">
        <f t="shared" si="7"/>
        <v>ND</v>
      </c>
      <c r="AF67" t="str">
        <f t="shared" si="8"/>
        <v>ND</v>
      </c>
    </row>
    <row r="68" spans="1:34">
      <c r="A68" t="s">
        <v>1064</v>
      </c>
      <c r="B68" t="s">
        <v>42</v>
      </c>
      <c r="C68" t="s">
        <v>1912</v>
      </c>
      <c r="D68" s="12">
        <v>44627</v>
      </c>
      <c r="E68" t="s">
        <v>312</v>
      </c>
      <c r="F68" t="s">
        <v>518</v>
      </c>
      <c r="G68" s="12">
        <v>44627</v>
      </c>
      <c r="H68" s="12">
        <v>44627</v>
      </c>
      <c r="I68" s="12">
        <v>44628</v>
      </c>
      <c r="J68" s="264">
        <v>1</v>
      </c>
      <c r="K68" t="s">
        <v>2243</v>
      </c>
      <c r="L68" t="s">
        <v>2244</v>
      </c>
      <c r="M68" t="s">
        <v>2084</v>
      </c>
      <c r="N68" t="s">
        <v>1065</v>
      </c>
      <c r="O68" t="s">
        <v>1357</v>
      </c>
      <c r="P68">
        <v>0</v>
      </c>
      <c r="Q68" s="249">
        <v>2.7440000000000002</v>
      </c>
      <c r="R68">
        <v>50947</v>
      </c>
      <c r="S68">
        <v>1</v>
      </c>
      <c r="T68">
        <v>50946</v>
      </c>
      <c r="U68">
        <v>40.78</v>
      </c>
      <c r="V68" t="s">
        <v>1065</v>
      </c>
      <c r="W68">
        <v>5</v>
      </c>
      <c r="X68">
        <v>50</v>
      </c>
      <c r="Y68">
        <v>10</v>
      </c>
      <c r="Z68">
        <f t="shared" si="9"/>
        <v>46.36177</v>
      </c>
      <c r="AA68">
        <f t="shared" si="10"/>
        <v>5.79522125</v>
      </c>
      <c r="AB68" t="str">
        <f t="shared" si="11"/>
        <v>ND</v>
      </c>
      <c r="AC68" t="str">
        <f t="shared" si="13"/>
        <v>ND</v>
      </c>
      <c r="AD68" t="str">
        <f t="shared" si="12"/>
        <v>NA</v>
      </c>
      <c r="AE68" t="str">
        <f t="shared" si="7"/>
        <v>ND</v>
      </c>
      <c r="AF68" t="str">
        <f t="shared" si="8"/>
        <v>ND</v>
      </c>
    </row>
    <row r="69" spans="1:34">
      <c r="A69" t="s">
        <v>1056</v>
      </c>
      <c r="B69" t="s">
        <v>42</v>
      </c>
      <c r="C69" t="s">
        <v>1912</v>
      </c>
      <c r="D69" s="12">
        <v>44627</v>
      </c>
      <c r="E69" t="s">
        <v>312</v>
      </c>
      <c r="F69" t="s">
        <v>518</v>
      </c>
      <c r="G69" s="12">
        <v>44627</v>
      </c>
      <c r="H69" s="12">
        <v>44627</v>
      </c>
      <c r="I69" s="12">
        <v>44628</v>
      </c>
      <c r="J69" s="264">
        <v>1</v>
      </c>
      <c r="K69" t="s">
        <v>2243</v>
      </c>
      <c r="L69" t="s">
        <v>2224</v>
      </c>
      <c r="M69" t="s">
        <v>2225</v>
      </c>
      <c r="N69" t="s">
        <v>1057</v>
      </c>
      <c r="O69" t="s">
        <v>1357</v>
      </c>
      <c r="P69">
        <v>910</v>
      </c>
      <c r="Q69" s="250">
        <v>0.03</v>
      </c>
      <c r="R69">
        <v>15665</v>
      </c>
      <c r="S69">
        <v>3799</v>
      </c>
      <c r="T69">
        <v>11866</v>
      </c>
      <c r="U69">
        <v>49.07</v>
      </c>
      <c r="V69" t="s">
        <v>2251</v>
      </c>
      <c r="W69">
        <v>5</v>
      </c>
      <c r="X69">
        <v>48</v>
      </c>
      <c r="Y69">
        <v>10</v>
      </c>
      <c r="Z69">
        <f t="shared" si="9"/>
        <v>14.25515</v>
      </c>
      <c r="AA69">
        <f t="shared" si="10"/>
        <v>1.7818937500000001</v>
      </c>
      <c r="AB69">
        <f t="shared" si="11"/>
        <v>7280</v>
      </c>
      <c r="AC69">
        <f t="shared" si="13"/>
        <v>349440</v>
      </c>
      <c r="AD69">
        <f t="shared" si="12"/>
        <v>3494400</v>
      </c>
      <c r="AE69">
        <f t="shared" si="7"/>
        <v>3389568</v>
      </c>
      <c r="AF69">
        <f t="shared" si="8"/>
        <v>3599232</v>
      </c>
      <c r="AG69">
        <v>768</v>
      </c>
    </row>
    <row r="70" spans="1:34">
      <c r="A70" t="s">
        <v>1056</v>
      </c>
      <c r="B70" t="s">
        <v>42</v>
      </c>
      <c r="C70" t="s">
        <v>1912</v>
      </c>
      <c r="D70" s="12">
        <v>44627</v>
      </c>
      <c r="E70" t="s">
        <v>312</v>
      </c>
      <c r="F70" t="s">
        <v>518</v>
      </c>
      <c r="G70" s="12">
        <v>44627</v>
      </c>
      <c r="H70" s="12">
        <v>44627</v>
      </c>
      <c r="I70" s="12">
        <v>44628</v>
      </c>
      <c r="J70" s="264">
        <v>1</v>
      </c>
      <c r="K70" t="s">
        <v>2243</v>
      </c>
      <c r="L70" t="s">
        <v>2224</v>
      </c>
      <c r="M70" t="s">
        <v>2227</v>
      </c>
      <c r="N70" t="s">
        <v>1057</v>
      </c>
      <c r="O70" t="s">
        <v>1357</v>
      </c>
      <c r="P70">
        <v>936</v>
      </c>
      <c r="Q70" s="249">
        <v>2.9000000000000001E-2</v>
      </c>
      <c r="R70">
        <v>15665</v>
      </c>
      <c r="S70">
        <v>3893</v>
      </c>
      <c r="T70">
        <v>11772</v>
      </c>
      <c r="U70">
        <v>75.010000000000005</v>
      </c>
      <c r="V70" t="s">
        <v>2251</v>
      </c>
      <c r="W70">
        <v>5</v>
      </c>
      <c r="X70">
        <v>48</v>
      </c>
      <c r="Y70">
        <v>10</v>
      </c>
      <c r="Z70">
        <f t="shared" si="9"/>
        <v>14.25515</v>
      </c>
      <c r="AA70">
        <f t="shared" si="10"/>
        <v>1.7818937500000001</v>
      </c>
      <c r="AB70">
        <f t="shared" si="11"/>
        <v>7488</v>
      </c>
      <c r="AC70">
        <f t="shared" si="13"/>
        <v>359424</v>
      </c>
      <c r="AD70">
        <f t="shared" si="12"/>
        <v>3594240</v>
      </c>
      <c r="AE70">
        <f t="shared" si="7"/>
        <v>3490007.04</v>
      </c>
      <c r="AF70">
        <f t="shared" si="8"/>
        <v>3698472.96</v>
      </c>
      <c r="AG70">
        <v>768</v>
      </c>
      <c r="AH70">
        <v>2.13675E-4</v>
      </c>
    </row>
    <row r="71" spans="1:34">
      <c r="A71" t="s">
        <v>1056</v>
      </c>
      <c r="B71" t="s">
        <v>42</v>
      </c>
      <c r="C71" t="s">
        <v>1912</v>
      </c>
      <c r="D71" s="12">
        <v>44627</v>
      </c>
      <c r="E71" t="s">
        <v>312</v>
      </c>
      <c r="F71" t="s">
        <v>518</v>
      </c>
      <c r="G71" s="12">
        <v>44627</v>
      </c>
      <c r="H71" s="12">
        <v>44627</v>
      </c>
      <c r="I71" s="12">
        <v>44628</v>
      </c>
      <c r="J71" s="264">
        <v>1</v>
      </c>
      <c r="K71" t="s">
        <v>2243</v>
      </c>
      <c r="L71" t="s">
        <v>2224</v>
      </c>
      <c r="M71" t="s">
        <v>2247</v>
      </c>
      <c r="N71" t="s">
        <v>1057</v>
      </c>
      <c r="O71" t="s">
        <v>1357</v>
      </c>
      <c r="P71">
        <v>1085.0999999999999</v>
      </c>
      <c r="Q71" s="249">
        <v>2.7E-2</v>
      </c>
      <c r="R71">
        <v>15663</v>
      </c>
      <c r="S71">
        <v>4416</v>
      </c>
      <c r="T71">
        <v>11247</v>
      </c>
      <c r="U71">
        <v>26.19</v>
      </c>
      <c r="V71" t="s">
        <v>2251</v>
      </c>
      <c r="W71">
        <v>5</v>
      </c>
      <c r="X71">
        <v>48</v>
      </c>
      <c r="Y71">
        <v>10</v>
      </c>
      <c r="Z71">
        <f t="shared" si="9"/>
        <v>14.25333</v>
      </c>
      <c r="AA71">
        <f t="shared" si="10"/>
        <v>1.78166625</v>
      </c>
      <c r="AB71">
        <f t="shared" si="11"/>
        <v>8680.7999999999993</v>
      </c>
      <c r="AC71">
        <f t="shared" si="13"/>
        <v>416678.39999999997</v>
      </c>
      <c r="AD71">
        <f t="shared" si="12"/>
        <v>4166783.9999999995</v>
      </c>
      <c r="AE71">
        <f t="shared" si="7"/>
        <v>4054280.8319999995</v>
      </c>
      <c r="AF71">
        <f t="shared" si="8"/>
        <v>4279287.1679999996</v>
      </c>
      <c r="AG71">
        <v>768</v>
      </c>
      <c r="AH71">
        <v>1.84315E-4</v>
      </c>
    </row>
    <row r="72" spans="1:34">
      <c r="A72" t="s">
        <v>1056</v>
      </c>
      <c r="B72" t="s">
        <v>42</v>
      </c>
      <c r="C72" t="s">
        <v>1912</v>
      </c>
      <c r="D72" s="12">
        <v>44627</v>
      </c>
      <c r="E72" t="s">
        <v>312</v>
      </c>
      <c r="F72" t="s">
        <v>518</v>
      </c>
      <c r="G72" s="12">
        <v>44627</v>
      </c>
      <c r="H72" s="12">
        <v>44627</v>
      </c>
      <c r="I72" s="12">
        <v>44628</v>
      </c>
      <c r="J72" s="264">
        <v>1</v>
      </c>
      <c r="K72" t="s">
        <v>2243</v>
      </c>
      <c r="L72" t="s">
        <v>2244</v>
      </c>
      <c r="M72" t="s">
        <v>2245</v>
      </c>
      <c r="N72" t="s">
        <v>1057</v>
      </c>
      <c r="O72" t="s">
        <v>1357</v>
      </c>
      <c r="P72">
        <v>0.1</v>
      </c>
      <c r="Q72" s="249">
        <v>1.091</v>
      </c>
      <c r="R72">
        <v>50824</v>
      </c>
      <c r="S72">
        <v>4</v>
      </c>
      <c r="T72">
        <v>50820</v>
      </c>
      <c r="U72">
        <v>33.5</v>
      </c>
      <c r="V72" t="s">
        <v>1057</v>
      </c>
      <c r="W72">
        <v>5</v>
      </c>
      <c r="X72">
        <v>48</v>
      </c>
      <c r="Y72">
        <v>10</v>
      </c>
      <c r="Z72">
        <f t="shared" si="9"/>
        <v>46.249839999999999</v>
      </c>
      <c r="AA72">
        <f>W72*(Z72/40)</f>
        <v>5.781229999999999</v>
      </c>
      <c r="AB72">
        <f t="shared" si="11"/>
        <v>0.80000000000000027</v>
      </c>
      <c r="AC72">
        <f t="shared" si="13"/>
        <v>38.400000000000013</v>
      </c>
      <c r="AD72">
        <f t="shared" si="12"/>
        <v>384.00000000000011</v>
      </c>
      <c r="AE72">
        <f t="shared" si="7"/>
        <v>-34.944000000000017</v>
      </c>
      <c r="AF72">
        <f t="shared" si="8"/>
        <v>802.94400000000019</v>
      </c>
      <c r="AG72">
        <v>768</v>
      </c>
    </row>
    <row r="73" spans="1:34">
      <c r="A73" t="s">
        <v>1056</v>
      </c>
      <c r="B73" t="s">
        <v>42</v>
      </c>
      <c r="C73" t="s">
        <v>1912</v>
      </c>
      <c r="D73" s="12">
        <v>44627</v>
      </c>
      <c r="E73" t="s">
        <v>312</v>
      </c>
      <c r="F73" t="s">
        <v>518</v>
      </c>
      <c r="G73" s="12">
        <v>44627</v>
      </c>
      <c r="H73" s="12">
        <v>44627</v>
      </c>
      <c r="I73" s="12">
        <v>44628</v>
      </c>
      <c r="J73" s="264">
        <v>1</v>
      </c>
      <c r="K73" t="s">
        <v>2243</v>
      </c>
      <c r="L73" t="s">
        <v>2244</v>
      </c>
      <c r="M73" t="s">
        <v>2084</v>
      </c>
      <c r="N73" t="s">
        <v>1057</v>
      </c>
      <c r="O73" t="s">
        <v>1357</v>
      </c>
      <c r="P73">
        <v>0.2</v>
      </c>
      <c r="Q73" s="249">
        <v>0.86199999999999999</v>
      </c>
      <c r="R73">
        <v>50825</v>
      </c>
      <c r="S73">
        <v>6</v>
      </c>
      <c r="T73">
        <v>50819</v>
      </c>
      <c r="U73">
        <v>40.78</v>
      </c>
      <c r="V73" t="s">
        <v>1057</v>
      </c>
      <c r="W73">
        <v>5</v>
      </c>
      <c r="X73">
        <v>48</v>
      </c>
      <c r="Y73">
        <v>10</v>
      </c>
      <c r="Z73">
        <f t="shared" si="9"/>
        <v>46.250750000000004</v>
      </c>
      <c r="AA73">
        <f t="shared" si="10"/>
        <v>5.7813437500000013</v>
      </c>
      <c r="AB73">
        <f t="shared" si="11"/>
        <v>1.5999999999999999</v>
      </c>
      <c r="AC73">
        <f t="shared" si="13"/>
        <v>76.8</v>
      </c>
      <c r="AD73">
        <f t="shared" si="12"/>
        <v>768</v>
      </c>
      <c r="AE73">
        <f t="shared" si="7"/>
        <v>105.98400000000004</v>
      </c>
      <c r="AF73">
        <f t="shared" si="8"/>
        <v>1430.0160000000001</v>
      </c>
      <c r="AG73">
        <v>768</v>
      </c>
    </row>
    <row r="74" spans="1:34">
      <c r="A74" t="s">
        <v>1058</v>
      </c>
      <c r="B74" t="s">
        <v>42</v>
      </c>
      <c r="C74" t="s">
        <v>1912</v>
      </c>
      <c r="D74" s="12">
        <v>44627</v>
      </c>
      <c r="E74" t="s">
        <v>312</v>
      </c>
      <c r="F74" t="s">
        <v>518</v>
      </c>
      <c r="G74" s="12">
        <v>44627</v>
      </c>
      <c r="H74" s="12">
        <v>44627</v>
      </c>
      <c r="I74" s="12">
        <v>44628</v>
      </c>
      <c r="J74" s="264">
        <v>1</v>
      </c>
      <c r="K74" t="s">
        <v>2243</v>
      </c>
      <c r="L74" t="s">
        <v>2224</v>
      </c>
      <c r="M74" t="s">
        <v>2225</v>
      </c>
      <c r="N74" t="s">
        <v>1059</v>
      </c>
      <c r="O74" t="s">
        <v>1357</v>
      </c>
      <c r="P74">
        <v>1220.9000000000001</v>
      </c>
      <c r="Q74" s="249">
        <v>2.5999999999999999E-2</v>
      </c>
      <c r="R74">
        <v>16052</v>
      </c>
      <c r="S74">
        <v>4930</v>
      </c>
      <c r="T74">
        <v>11122</v>
      </c>
      <c r="U74">
        <v>49.07</v>
      </c>
      <c r="V74" t="s">
        <v>2252</v>
      </c>
      <c r="W74">
        <v>5</v>
      </c>
      <c r="X74">
        <v>49</v>
      </c>
      <c r="Y74">
        <v>10</v>
      </c>
      <c r="Z74">
        <f t="shared" si="9"/>
        <v>14.60732</v>
      </c>
      <c r="AA74">
        <f t="shared" si="10"/>
        <v>1.825915</v>
      </c>
      <c r="AB74">
        <f t="shared" si="11"/>
        <v>9767.2000000000007</v>
      </c>
      <c r="AC74">
        <f t="shared" si="13"/>
        <v>478592.80000000005</v>
      </c>
      <c r="AD74">
        <f t="shared" si="12"/>
        <v>4785928</v>
      </c>
      <c r="AE74">
        <f t="shared" si="7"/>
        <v>4661493.8720000004</v>
      </c>
      <c r="AF74">
        <f t="shared" si="8"/>
        <v>4910362.1279999996</v>
      </c>
    </row>
    <row r="75" spans="1:34">
      <c r="A75" t="s">
        <v>1058</v>
      </c>
      <c r="B75" t="s">
        <v>42</v>
      </c>
      <c r="C75" t="s">
        <v>1912</v>
      </c>
      <c r="D75" s="12">
        <v>44627</v>
      </c>
      <c r="E75" t="s">
        <v>312</v>
      </c>
      <c r="F75" t="s">
        <v>518</v>
      </c>
      <c r="G75" s="12">
        <v>44627</v>
      </c>
      <c r="H75" s="12">
        <v>44627</v>
      </c>
      <c r="I75" s="12">
        <v>44628</v>
      </c>
      <c r="J75" s="264">
        <v>1</v>
      </c>
      <c r="K75" t="s">
        <v>2243</v>
      </c>
      <c r="L75" t="s">
        <v>2224</v>
      </c>
      <c r="M75" t="s">
        <v>2227</v>
      </c>
      <c r="N75" t="s">
        <v>1059</v>
      </c>
      <c r="O75" t="s">
        <v>1357</v>
      </c>
      <c r="P75">
        <v>679.9</v>
      </c>
      <c r="Q75" s="249">
        <v>3.4000000000000002E-2</v>
      </c>
      <c r="R75">
        <v>16054</v>
      </c>
      <c r="S75">
        <v>2967</v>
      </c>
      <c r="T75">
        <v>13087</v>
      </c>
      <c r="U75">
        <v>75.010000000000005</v>
      </c>
      <c r="V75" t="s">
        <v>2252</v>
      </c>
      <c r="W75">
        <v>5</v>
      </c>
      <c r="X75">
        <v>49</v>
      </c>
      <c r="Y75">
        <v>10</v>
      </c>
      <c r="Z75">
        <f t="shared" si="9"/>
        <v>14.60914</v>
      </c>
      <c r="AA75">
        <f t="shared" si="10"/>
        <v>1.8261425</v>
      </c>
      <c r="AB75">
        <f t="shared" si="11"/>
        <v>5439.2</v>
      </c>
      <c r="AC75">
        <f t="shared" si="13"/>
        <v>266520.8</v>
      </c>
      <c r="AD75">
        <f t="shared" si="12"/>
        <v>2665208</v>
      </c>
      <c r="AE75">
        <f t="shared" si="7"/>
        <v>2574590.9279999998</v>
      </c>
      <c r="AF75">
        <f t="shared" si="8"/>
        <v>2755825.0720000002</v>
      </c>
    </row>
    <row r="76" spans="1:34">
      <c r="A76" t="s">
        <v>1058</v>
      </c>
      <c r="B76" t="s">
        <v>42</v>
      </c>
      <c r="C76" t="s">
        <v>1912</v>
      </c>
      <c r="D76" s="12">
        <v>44627</v>
      </c>
      <c r="E76" t="s">
        <v>312</v>
      </c>
      <c r="F76" t="s">
        <v>518</v>
      </c>
      <c r="G76" s="12">
        <v>44627</v>
      </c>
      <c r="H76" s="12">
        <v>44627</v>
      </c>
      <c r="I76" s="12">
        <v>44628</v>
      </c>
      <c r="J76" s="264">
        <v>1</v>
      </c>
      <c r="K76" t="s">
        <v>2243</v>
      </c>
      <c r="L76" t="s">
        <v>2224</v>
      </c>
      <c r="M76" t="s">
        <v>2247</v>
      </c>
      <c r="N76" t="s">
        <v>1059</v>
      </c>
      <c r="O76" t="s">
        <v>1357</v>
      </c>
      <c r="P76">
        <v>1572.1</v>
      </c>
      <c r="Q76" s="249">
        <v>2.3E-2</v>
      </c>
      <c r="R76">
        <v>16054</v>
      </c>
      <c r="S76">
        <v>6045</v>
      </c>
      <c r="T76">
        <v>10009</v>
      </c>
      <c r="U76">
        <v>26.19</v>
      </c>
      <c r="V76" t="s">
        <v>2252</v>
      </c>
      <c r="W76">
        <v>5</v>
      </c>
      <c r="X76">
        <v>49</v>
      </c>
      <c r="Y76">
        <v>10</v>
      </c>
      <c r="Z76">
        <f t="shared" si="9"/>
        <v>14.60914</v>
      </c>
      <c r="AA76">
        <f t="shared" si="10"/>
        <v>1.8261425</v>
      </c>
      <c r="AB76">
        <f t="shared" si="11"/>
        <v>12576.8</v>
      </c>
      <c r="AC76">
        <f t="shared" si="13"/>
        <v>616263.19999999995</v>
      </c>
      <c r="AD76">
        <f t="shared" si="12"/>
        <v>6162632</v>
      </c>
      <c r="AE76">
        <f t="shared" si="7"/>
        <v>6020891.4639999997</v>
      </c>
      <c r="AF76">
        <f t="shared" si="8"/>
        <v>6304372.5360000003</v>
      </c>
    </row>
    <row r="77" spans="1:34">
      <c r="A77" t="s">
        <v>1058</v>
      </c>
      <c r="B77" t="s">
        <v>42</v>
      </c>
      <c r="C77" t="s">
        <v>1912</v>
      </c>
      <c r="D77" s="12">
        <v>44627</v>
      </c>
      <c r="E77" t="s">
        <v>312</v>
      </c>
      <c r="F77" t="s">
        <v>518</v>
      </c>
      <c r="G77" s="12">
        <v>44627</v>
      </c>
      <c r="H77" s="12">
        <v>44627</v>
      </c>
      <c r="I77" s="12">
        <v>44628</v>
      </c>
      <c r="J77" s="264">
        <v>1</v>
      </c>
      <c r="K77" t="s">
        <v>2243</v>
      </c>
      <c r="L77" t="s">
        <v>2244</v>
      </c>
      <c r="M77" t="s">
        <v>2245</v>
      </c>
      <c r="N77" t="s">
        <v>1059</v>
      </c>
      <c r="O77" t="s">
        <v>1357</v>
      </c>
      <c r="P77">
        <v>0</v>
      </c>
      <c r="Q77" s="249">
        <v>2.7440000000000002</v>
      </c>
      <c r="R77">
        <v>50775</v>
      </c>
      <c r="S77">
        <v>1</v>
      </c>
      <c r="T77">
        <v>50774</v>
      </c>
      <c r="U77">
        <v>33.5</v>
      </c>
      <c r="V77" t="s">
        <v>1059</v>
      </c>
      <c r="W77">
        <v>5</v>
      </c>
      <c r="X77">
        <v>49</v>
      </c>
      <c r="Y77">
        <v>10</v>
      </c>
      <c r="Z77">
        <f t="shared" si="9"/>
        <v>46.205249999999999</v>
      </c>
      <c r="AA77">
        <f t="shared" si="10"/>
        <v>5.7756562499999999</v>
      </c>
      <c r="AB77" t="str">
        <f t="shared" si="11"/>
        <v>ND</v>
      </c>
      <c r="AC77" t="str">
        <f t="shared" si="13"/>
        <v>ND</v>
      </c>
      <c r="AD77" t="str">
        <f t="shared" si="12"/>
        <v>NA</v>
      </c>
      <c r="AE77" t="str">
        <f t="shared" si="7"/>
        <v>ND</v>
      </c>
      <c r="AF77" t="str">
        <f t="shared" si="8"/>
        <v>ND</v>
      </c>
    </row>
    <row r="78" spans="1:34">
      <c r="A78" t="s">
        <v>1058</v>
      </c>
      <c r="B78" t="s">
        <v>42</v>
      </c>
      <c r="C78" t="s">
        <v>1912</v>
      </c>
      <c r="D78" s="12">
        <v>44627</v>
      </c>
      <c r="E78" t="s">
        <v>312</v>
      </c>
      <c r="F78" t="s">
        <v>518</v>
      </c>
      <c r="G78" s="12">
        <v>44627</v>
      </c>
      <c r="H78" s="12">
        <v>44627</v>
      </c>
      <c r="I78" s="12">
        <v>44628</v>
      </c>
      <c r="J78" s="264">
        <v>1</v>
      </c>
      <c r="K78" t="s">
        <v>2243</v>
      </c>
      <c r="L78" t="s">
        <v>2244</v>
      </c>
      <c r="M78" t="s">
        <v>2084</v>
      </c>
      <c r="N78" t="s">
        <v>1059</v>
      </c>
      <c r="O78" t="s">
        <v>1357</v>
      </c>
      <c r="P78">
        <v>0.1</v>
      </c>
      <c r="Q78" s="249">
        <v>1.6859999999999999</v>
      </c>
      <c r="R78">
        <v>50766</v>
      </c>
      <c r="S78">
        <v>2</v>
      </c>
      <c r="T78">
        <v>50764</v>
      </c>
      <c r="U78">
        <v>40.78</v>
      </c>
      <c r="V78" t="s">
        <v>1059</v>
      </c>
      <c r="W78">
        <v>5</v>
      </c>
      <c r="X78">
        <v>49</v>
      </c>
      <c r="Y78">
        <v>10</v>
      </c>
      <c r="Z78">
        <f t="shared" si="9"/>
        <v>46.19706</v>
      </c>
      <c r="AA78">
        <f t="shared" si="10"/>
        <v>5.7746325000000001</v>
      </c>
      <c r="AB78" t="str">
        <f t="shared" si="11"/>
        <v>ND</v>
      </c>
      <c r="AC78" t="str">
        <f t="shared" si="13"/>
        <v>ND</v>
      </c>
      <c r="AD78" t="str">
        <f t="shared" si="12"/>
        <v>NA</v>
      </c>
      <c r="AE78" t="str">
        <f t="shared" si="7"/>
        <v>ND</v>
      </c>
      <c r="AF78" t="str">
        <f t="shared" si="8"/>
        <v>ND</v>
      </c>
    </row>
    <row r="79" spans="1:34">
      <c r="A79" t="s">
        <v>1060</v>
      </c>
      <c r="B79" t="s">
        <v>42</v>
      </c>
      <c r="C79" t="s">
        <v>1912</v>
      </c>
      <c r="D79" s="12">
        <v>44627</v>
      </c>
      <c r="E79" t="s">
        <v>312</v>
      </c>
      <c r="F79" t="s">
        <v>518</v>
      </c>
      <c r="G79" s="12">
        <v>44627</v>
      </c>
      <c r="H79" s="12">
        <v>44627</v>
      </c>
      <c r="I79" s="12">
        <v>44628</v>
      </c>
      <c r="J79" s="264">
        <v>1</v>
      </c>
      <c r="K79" t="s">
        <v>2243</v>
      </c>
      <c r="L79" t="s">
        <v>2224</v>
      </c>
      <c r="M79" t="s">
        <v>2225</v>
      </c>
      <c r="N79" t="s">
        <v>1061</v>
      </c>
      <c r="O79" t="s">
        <v>1357</v>
      </c>
      <c r="P79">
        <v>218.5</v>
      </c>
      <c r="Q79" s="249">
        <v>5.8999999999999997E-2</v>
      </c>
      <c r="R79">
        <v>15851</v>
      </c>
      <c r="S79">
        <v>1074</v>
      </c>
      <c r="T79">
        <v>14777</v>
      </c>
      <c r="U79">
        <v>49.07</v>
      </c>
      <c r="V79" t="s">
        <v>2253</v>
      </c>
      <c r="W79">
        <v>5</v>
      </c>
      <c r="X79">
        <v>47</v>
      </c>
      <c r="Y79">
        <v>10</v>
      </c>
      <c r="Z79">
        <f t="shared" si="9"/>
        <v>14.42441</v>
      </c>
      <c r="AA79">
        <f t="shared" si="10"/>
        <v>1.8030512500000002</v>
      </c>
      <c r="AB79">
        <f t="shared" si="11"/>
        <v>1747.9999999999998</v>
      </c>
      <c r="AC79">
        <f t="shared" si="13"/>
        <v>82155.999999999985</v>
      </c>
      <c r="AD79">
        <f t="shared" si="12"/>
        <v>821559.99999999988</v>
      </c>
      <c r="AE79">
        <f t="shared" si="7"/>
        <v>773087.95999999985</v>
      </c>
      <c r="AF79">
        <f t="shared" si="8"/>
        <v>870032.03999999992</v>
      </c>
    </row>
    <row r="80" spans="1:34">
      <c r="A80" t="s">
        <v>1060</v>
      </c>
      <c r="B80" t="s">
        <v>42</v>
      </c>
      <c r="C80" t="s">
        <v>1912</v>
      </c>
      <c r="D80" s="12">
        <v>44627</v>
      </c>
      <c r="E80" t="s">
        <v>312</v>
      </c>
      <c r="F80" t="s">
        <v>518</v>
      </c>
      <c r="G80" s="12">
        <v>44627</v>
      </c>
      <c r="H80" s="12">
        <v>44627</v>
      </c>
      <c r="I80" s="12">
        <v>44628</v>
      </c>
      <c r="J80" s="264">
        <v>1</v>
      </c>
      <c r="K80" t="s">
        <v>2243</v>
      </c>
      <c r="L80" t="s">
        <v>2224</v>
      </c>
      <c r="M80" t="s">
        <v>2227</v>
      </c>
      <c r="N80" t="s">
        <v>1061</v>
      </c>
      <c r="O80" t="s">
        <v>1357</v>
      </c>
      <c r="P80">
        <v>1156.8</v>
      </c>
      <c r="Q80" s="249">
        <v>2.5999999999999999E-2</v>
      </c>
      <c r="R80">
        <v>15854</v>
      </c>
      <c r="S80">
        <v>4919</v>
      </c>
      <c r="T80">
        <v>10935</v>
      </c>
      <c r="U80">
        <v>75.010000000000005</v>
      </c>
      <c r="V80" t="s">
        <v>2253</v>
      </c>
      <c r="W80">
        <v>5</v>
      </c>
      <c r="X80">
        <v>47</v>
      </c>
      <c r="Y80">
        <v>10</v>
      </c>
      <c r="Z80">
        <f t="shared" si="9"/>
        <v>14.42714</v>
      </c>
      <c r="AA80">
        <f t="shared" si="10"/>
        <v>1.8033925000000002</v>
      </c>
      <c r="AB80">
        <f t="shared" si="11"/>
        <v>9254.4</v>
      </c>
      <c r="AC80">
        <f t="shared" si="13"/>
        <v>434956.79999999999</v>
      </c>
      <c r="AD80">
        <f t="shared" si="12"/>
        <v>4349568</v>
      </c>
      <c r="AE80">
        <f t="shared" si="7"/>
        <v>4236479.2319999998</v>
      </c>
      <c r="AF80">
        <f t="shared" si="8"/>
        <v>4462656.7680000002</v>
      </c>
    </row>
    <row r="81" spans="1:36">
      <c r="A81" t="s">
        <v>1060</v>
      </c>
      <c r="B81" t="s">
        <v>42</v>
      </c>
      <c r="C81" t="s">
        <v>1912</v>
      </c>
      <c r="D81" s="12">
        <v>44627</v>
      </c>
      <c r="E81" t="s">
        <v>312</v>
      </c>
      <c r="F81" t="s">
        <v>518</v>
      </c>
      <c r="G81" s="12">
        <v>44627</v>
      </c>
      <c r="H81" s="12">
        <v>44627</v>
      </c>
      <c r="I81" s="12">
        <v>44628</v>
      </c>
      <c r="J81" s="264">
        <v>1</v>
      </c>
      <c r="K81" t="s">
        <v>2243</v>
      </c>
      <c r="L81" t="s">
        <v>2224</v>
      </c>
      <c r="M81" t="s">
        <v>2247</v>
      </c>
      <c r="N81" t="s">
        <v>1061</v>
      </c>
      <c r="O81" t="s">
        <v>1357</v>
      </c>
      <c r="P81">
        <v>470.1</v>
      </c>
      <c r="Q81" s="250">
        <v>0.04</v>
      </c>
      <c r="R81">
        <v>15852</v>
      </c>
      <c r="S81">
        <v>2221</v>
      </c>
      <c r="T81">
        <v>13631</v>
      </c>
      <c r="U81">
        <v>26.19</v>
      </c>
      <c r="V81" t="s">
        <v>2253</v>
      </c>
      <c r="W81">
        <v>5</v>
      </c>
      <c r="X81">
        <v>47</v>
      </c>
      <c r="Y81">
        <v>10</v>
      </c>
      <c r="Z81">
        <f t="shared" si="9"/>
        <v>14.425319999999999</v>
      </c>
      <c r="AA81">
        <f t="shared" si="10"/>
        <v>1.8031649999999999</v>
      </c>
      <c r="AB81">
        <f t="shared" si="11"/>
        <v>3760.7999999999997</v>
      </c>
      <c r="AC81">
        <f t="shared" si="13"/>
        <v>176757.59999999998</v>
      </c>
      <c r="AD81">
        <f t="shared" si="12"/>
        <v>1767575.9999999998</v>
      </c>
      <c r="AE81">
        <f t="shared" si="7"/>
        <v>1696872.9599999997</v>
      </c>
      <c r="AF81">
        <f t="shared" si="8"/>
        <v>1838279.0399999998</v>
      </c>
    </row>
    <row r="82" spans="1:36">
      <c r="A82" t="s">
        <v>1060</v>
      </c>
      <c r="B82" t="s">
        <v>42</v>
      </c>
      <c r="C82" t="s">
        <v>1912</v>
      </c>
      <c r="D82" s="12">
        <v>44627</v>
      </c>
      <c r="E82" t="s">
        <v>312</v>
      </c>
      <c r="F82" t="s">
        <v>518</v>
      </c>
      <c r="G82" s="12">
        <v>44627</v>
      </c>
      <c r="H82" s="12">
        <v>44627</v>
      </c>
      <c r="I82" s="12">
        <v>44628</v>
      </c>
      <c r="J82" s="264">
        <v>1</v>
      </c>
      <c r="K82" t="s">
        <v>2243</v>
      </c>
      <c r="L82" t="s">
        <v>2244</v>
      </c>
      <c r="M82" t="s">
        <v>2245</v>
      </c>
      <c r="N82" t="s">
        <v>1061</v>
      </c>
      <c r="O82" t="s">
        <v>1357</v>
      </c>
      <c r="P82">
        <v>0</v>
      </c>
      <c r="Q82" s="249">
        <v>2.7440000000000002</v>
      </c>
      <c r="R82">
        <v>49840</v>
      </c>
      <c r="S82">
        <v>1</v>
      </c>
      <c r="T82">
        <v>49839</v>
      </c>
      <c r="U82">
        <v>33.5</v>
      </c>
      <c r="V82" t="s">
        <v>1061</v>
      </c>
      <c r="W82">
        <v>5</v>
      </c>
      <c r="X82">
        <v>47</v>
      </c>
      <c r="Y82">
        <v>10</v>
      </c>
      <c r="Z82">
        <f t="shared" si="9"/>
        <v>45.354399999999998</v>
      </c>
      <c r="AA82">
        <f t="shared" si="10"/>
        <v>5.6692999999999998</v>
      </c>
      <c r="AB82" t="str">
        <f t="shared" si="11"/>
        <v>ND</v>
      </c>
      <c r="AC82" t="str">
        <f t="shared" si="13"/>
        <v>ND</v>
      </c>
      <c r="AD82" t="str">
        <f t="shared" si="12"/>
        <v>NA</v>
      </c>
      <c r="AE82" t="str">
        <f t="shared" si="7"/>
        <v>ND</v>
      </c>
      <c r="AF82" t="str">
        <f t="shared" si="8"/>
        <v>ND</v>
      </c>
    </row>
    <row r="83" spans="1:36">
      <c r="A83" t="s">
        <v>1060</v>
      </c>
      <c r="B83" t="s">
        <v>42</v>
      </c>
      <c r="C83" t="s">
        <v>1912</v>
      </c>
      <c r="D83" s="12">
        <v>44627</v>
      </c>
      <c r="E83" t="s">
        <v>312</v>
      </c>
      <c r="F83" t="s">
        <v>518</v>
      </c>
      <c r="G83" s="12">
        <v>44627</v>
      </c>
      <c r="H83" s="12">
        <v>44627</v>
      </c>
      <c r="I83" s="12">
        <v>44628</v>
      </c>
      <c r="J83" s="264">
        <v>1</v>
      </c>
      <c r="K83" t="s">
        <v>2243</v>
      </c>
      <c r="L83" t="s">
        <v>2244</v>
      </c>
      <c r="M83" t="s">
        <v>2084</v>
      </c>
      <c r="N83" t="s">
        <v>1061</v>
      </c>
      <c r="O83" t="s">
        <v>1357</v>
      </c>
      <c r="P83">
        <v>0</v>
      </c>
      <c r="Q83" s="249">
        <v>2.7440000000000002</v>
      </c>
      <c r="R83">
        <v>49818</v>
      </c>
      <c r="S83">
        <v>1</v>
      </c>
      <c r="T83">
        <v>49817</v>
      </c>
      <c r="U83">
        <v>40.78</v>
      </c>
      <c r="V83" t="s">
        <v>1061</v>
      </c>
      <c r="W83">
        <v>5</v>
      </c>
      <c r="X83">
        <v>47</v>
      </c>
      <c r="Y83">
        <v>10</v>
      </c>
      <c r="Z83">
        <f t="shared" si="9"/>
        <v>45.334380000000003</v>
      </c>
      <c r="AA83">
        <f t="shared" si="10"/>
        <v>5.6667975000000004</v>
      </c>
      <c r="AB83" t="str">
        <f t="shared" si="11"/>
        <v>ND</v>
      </c>
      <c r="AC83" t="str">
        <f t="shared" si="13"/>
        <v>ND</v>
      </c>
      <c r="AD83" t="str">
        <f t="shared" si="12"/>
        <v>NA</v>
      </c>
      <c r="AE83" t="str">
        <f t="shared" si="7"/>
        <v>ND</v>
      </c>
      <c r="AF83" t="str">
        <f t="shared" si="8"/>
        <v>ND</v>
      </c>
    </row>
    <row r="84" spans="1:36">
      <c r="A84" t="s">
        <v>1062</v>
      </c>
      <c r="B84" t="s">
        <v>42</v>
      </c>
      <c r="C84" t="s">
        <v>1912</v>
      </c>
      <c r="D84" s="12">
        <v>44627</v>
      </c>
      <c r="E84" t="s">
        <v>312</v>
      </c>
      <c r="F84" t="s">
        <v>518</v>
      </c>
      <c r="G84" s="12">
        <v>44627</v>
      </c>
      <c r="H84" s="12">
        <v>44627</v>
      </c>
      <c r="I84" s="12">
        <v>44628</v>
      </c>
      <c r="J84" s="264">
        <v>1</v>
      </c>
      <c r="K84" t="s">
        <v>2243</v>
      </c>
      <c r="L84" t="s">
        <v>2224</v>
      </c>
      <c r="M84" t="s">
        <v>2225</v>
      </c>
      <c r="N84" t="s">
        <v>1063</v>
      </c>
      <c r="O84" t="s">
        <v>1357</v>
      </c>
      <c r="P84">
        <v>392.1</v>
      </c>
      <c r="Q84" s="249">
        <v>4.4999999999999998E-2</v>
      </c>
      <c r="R84">
        <v>15788</v>
      </c>
      <c r="S84">
        <v>1810</v>
      </c>
      <c r="T84">
        <v>13978</v>
      </c>
      <c r="U84">
        <v>49.07</v>
      </c>
      <c r="V84" t="s">
        <v>2254</v>
      </c>
      <c r="W84">
        <v>5</v>
      </c>
      <c r="X84">
        <v>48</v>
      </c>
      <c r="Y84">
        <v>10</v>
      </c>
      <c r="Z84">
        <f t="shared" si="9"/>
        <v>14.36708</v>
      </c>
      <c r="AA84">
        <f t="shared" si="10"/>
        <v>1.7958849999999997</v>
      </c>
      <c r="AB84">
        <f t="shared" si="11"/>
        <v>3136.8000000000006</v>
      </c>
      <c r="AC84">
        <f t="shared" si="13"/>
        <v>150566.40000000002</v>
      </c>
      <c r="AD84">
        <f t="shared" si="12"/>
        <v>1505664.0000000002</v>
      </c>
      <c r="AE84">
        <f t="shared" si="7"/>
        <v>1437909.12</v>
      </c>
      <c r="AF84">
        <f t="shared" si="8"/>
        <v>1573418.8800000004</v>
      </c>
    </row>
    <row r="85" spans="1:36">
      <c r="A85" t="s">
        <v>1062</v>
      </c>
      <c r="B85" t="s">
        <v>42</v>
      </c>
      <c r="C85" t="s">
        <v>1912</v>
      </c>
      <c r="D85" s="12">
        <v>44627</v>
      </c>
      <c r="E85" t="s">
        <v>312</v>
      </c>
      <c r="F85" t="s">
        <v>518</v>
      </c>
      <c r="G85" s="12">
        <v>44627</v>
      </c>
      <c r="H85" s="12">
        <v>44627</v>
      </c>
      <c r="I85" s="12">
        <v>44628</v>
      </c>
      <c r="J85" s="264">
        <v>1</v>
      </c>
      <c r="K85" t="s">
        <v>2243</v>
      </c>
      <c r="L85" t="s">
        <v>2224</v>
      </c>
      <c r="M85" t="s">
        <v>2227</v>
      </c>
      <c r="N85" t="s">
        <v>1063</v>
      </c>
      <c r="O85" t="s">
        <v>1357</v>
      </c>
      <c r="P85">
        <v>1490.1</v>
      </c>
      <c r="Q85" s="249">
        <v>2.3E-2</v>
      </c>
      <c r="R85">
        <v>15788</v>
      </c>
      <c r="S85">
        <v>5849</v>
      </c>
      <c r="T85">
        <v>9939</v>
      </c>
      <c r="U85">
        <v>75.010000000000005</v>
      </c>
      <c r="V85" t="s">
        <v>2254</v>
      </c>
      <c r="W85">
        <v>5</v>
      </c>
      <c r="X85">
        <v>48</v>
      </c>
      <c r="Y85">
        <v>10</v>
      </c>
      <c r="Z85">
        <f t="shared" si="9"/>
        <v>14.36708</v>
      </c>
      <c r="AA85">
        <f t="shared" si="10"/>
        <v>1.7958849999999997</v>
      </c>
      <c r="AB85">
        <f t="shared" si="11"/>
        <v>11920.8</v>
      </c>
      <c r="AC85">
        <f t="shared" si="13"/>
        <v>572198.39999999991</v>
      </c>
      <c r="AD85">
        <f t="shared" si="12"/>
        <v>5721983.9999999991</v>
      </c>
      <c r="AE85">
        <f t="shared" si="7"/>
        <v>5590378.3679999989</v>
      </c>
      <c r="AF85">
        <f t="shared" si="8"/>
        <v>5853589.6319999993</v>
      </c>
    </row>
    <row r="86" spans="1:36">
      <c r="A86" t="s">
        <v>1062</v>
      </c>
      <c r="B86" t="s">
        <v>42</v>
      </c>
      <c r="C86" t="s">
        <v>1912</v>
      </c>
      <c r="D86" s="12">
        <v>44627</v>
      </c>
      <c r="E86" t="s">
        <v>312</v>
      </c>
      <c r="F86" t="s">
        <v>518</v>
      </c>
      <c r="G86" s="12">
        <v>44627</v>
      </c>
      <c r="H86" s="12">
        <v>44627</v>
      </c>
      <c r="I86" s="12">
        <v>44628</v>
      </c>
      <c r="J86" s="264">
        <v>1</v>
      </c>
      <c r="K86" t="s">
        <v>2243</v>
      </c>
      <c r="L86" t="s">
        <v>2224</v>
      </c>
      <c r="M86" t="s">
        <v>2247</v>
      </c>
      <c r="N86" t="s">
        <v>1063</v>
      </c>
      <c r="O86" t="s">
        <v>1357</v>
      </c>
      <c r="P86">
        <v>793.9</v>
      </c>
      <c r="Q86" s="249">
        <v>3.1E-2</v>
      </c>
      <c r="R86">
        <v>15788</v>
      </c>
      <c r="S86">
        <v>3450</v>
      </c>
      <c r="T86">
        <v>12338</v>
      </c>
      <c r="U86">
        <v>26.19</v>
      </c>
      <c r="V86" t="s">
        <v>2254</v>
      </c>
      <c r="W86">
        <v>5</v>
      </c>
      <c r="X86">
        <v>48</v>
      </c>
      <c r="Y86">
        <v>10</v>
      </c>
      <c r="Z86">
        <f t="shared" si="9"/>
        <v>14.36708</v>
      </c>
      <c r="AA86">
        <f t="shared" si="10"/>
        <v>1.7958849999999997</v>
      </c>
      <c r="AB86">
        <f t="shared" si="11"/>
        <v>6351.2000000000007</v>
      </c>
      <c r="AC86">
        <f t="shared" si="13"/>
        <v>304857.60000000003</v>
      </c>
      <c r="AD86">
        <f t="shared" si="12"/>
        <v>3048576.0000000005</v>
      </c>
      <c r="AE86">
        <f t="shared" si="7"/>
        <v>2954070.1440000003</v>
      </c>
      <c r="AF86">
        <f t="shared" si="8"/>
        <v>3143081.8560000006</v>
      </c>
    </row>
    <row r="87" spans="1:36">
      <c r="A87" t="s">
        <v>1062</v>
      </c>
      <c r="B87" t="s">
        <v>42</v>
      </c>
      <c r="C87" t="s">
        <v>1912</v>
      </c>
      <c r="D87" s="12">
        <v>44627</v>
      </c>
      <c r="E87" t="s">
        <v>312</v>
      </c>
      <c r="F87" t="s">
        <v>518</v>
      </c>
      <c r="G87" s="12">
        <v>44627</v>
      </c>
      <c r="H87" s="12">
        <v>44627</v>
      </c>
      <c r="I87" s="12">
        <v>44628</v>
      </c>
      <c r="J87" s="264">
        <v>1</v>
      </c>
      <c r="K87" t="s">
        <v>2243</v>
      </c>
      <c r="L87" t="s">
        <v>2244</v>
      </c>
      <c r="M87" t="s">
        <v>2245</v>
      </c>
      <c r="N87" t="s">
        <v>1063</v>
      </c>
      <c r="O87" t="s">
        <v>1357</v>
      </c>
      <c r="P87">
        <v>0</v>
      </c>
      <c r="Q87" s="250">
        <v>0</v>
      </c>
      <c r="R87">
        <v>50661</v>
      </c>
      <c r="S87">
        <v>0</v>
      </c>
      <c r="T87">
        <v>50661</v>
      </c>
      <c r="U87">
        <v>33.5</v>
      </c>
      <c r="V87" t="s">
        <v>1063</v>
      </c>
      <c r="W87">
        <v>5</v>
      </c>
      <c r="X87">
        <v>48</v>
      </c>
      <c r="Y87">
        <v>10</v>
      </c>
      <c r="Z87">
        <f t="shared" si="9"/>
        <v>46.101509999999998</v>
      </c>
      <c r="AA87">
        <f t="shared" si="10"/>
        <v>5.7626887500000006</v>
      </c>
      <c r="AB87" t="str">
        <f t="shared" si="11"/>
        <v>ND</v>
      </c>
      <c r="AC87" t="str">
        <f t="shared" si="13"/>
        <v>ND</v>
      </c>
      <c r="AD87" t="str">
        <f t="shared" si="12"/>
        <v>NA</v>
      </c>
      <c r="AE87" t="str">
        <f t="shared" si="7"/>
        <v>ND</v>
      </c>
      <c r="AF87" t="str">
        <f t="shared" si="8"/>
        <v>ND</v>
      </c>
    </row>
    <row r="88" spans="1:36">
      <c r="A88" t="s">
        <v>1062</v>
      </c>
      <c r="B88" t="s">
        <v>42</v>
      </c>
      <c r="C88" t="s">
        <v>1912</v>
      </c>
      <c r="D88" s="12">
        <v>44627</v>
      </c>
      <c r="E88" t="s">
        <v>312</v>
      </c>
      <c r="F88" t="s">
        <v>518</v>
      </c>
      <c r="G88" s="12">
        <v>44627</v>
      </c>
      <c r="H88" s="12">
        <v>44627</v>
      </c>
      <c r="I88" s="12">
        <v>44628</v>
      </c>
      <c r="J88" s="264">
        <v>1</v>
      </c>
      <c r="K88" t="s">
        <v>2243</v>
      </c>
      <c r="L88" t="s">
        <v>2244</v>
      </c>
      <c r="M88" t="s">
        <v>2084</v>
      </c>
      <c r="N88" t="s">
        <v>1063</v>
      </c>
      <c r="O88" t="s">
        <v>1357</v>
      </c>
      <c r="P88">
        <v>0</v>
      </c>
      <c r="Q88" s="250">
        <v>0</v>
      </c>
      <c r="R88">
        <v>50659</v>
      </c>
      <c r="S88">
        <v>0</v>
      </c>
      <c r="T88">
        <v>50659</v>
      </c>
      <c r="U88">
        <v>40.78</v>
      </c>
      <c r="V88" t="s">
        <v>1063</v>
      </c>
      <c r="W88">
        <v>5</v>
      </c>
      <c r="X88">
        <v>48</v>
      </c>
      <c r="Y88">
        <v>10</v>
      </c>
      <c r="Z88">
        <f t="shared" si="9"/>
        <v>46.099690000000002</v>
      </c>
      <c r="AA88">
        <f t="shared" si="10"/>
        <v>5.7624612500000003</v>
      </c>
      <c r="AB88" t="str">
        <f t="shared" si="11"/>
        <v>ND</v>
      </c>
      <c r="AC88" t="str">
        <f t="shared" si="13"/>
        <v>ND</v>
      </c>
      <c r="AD88" t="str">
        <f t="shared" si="12"/>
        <v>NA</v>
      </c>
      <c r="AE88" t="str">
        <f t="shared" si="7"/>
        <v>ND</v>
      </c>
      <c r="AF88" t="str">
        <f t="shared" si="8"/>
        <v>ND</v>
      </c>
    </row>
    <row r="89" spans="1:36">
      <c r="A89" t="s">
        <v>810</v>
      </c>
      <c r="B89" t="s">
        <v>42</v>
      </c>
      <c r="C89" t="s">
        <v>811</v>
      </c>
      <c r="D89" s="12">
        <v>44627</v>
      </c>
      <c r="E89" t="s">
        <v>312</v>
      </c>
      <c r="F89" t="s">
        <v>518</v>
      </c>
      <c r="G89" s="12">
        <v>44627</v>
      </c>
      <c r="H89" s="12">
        <v>44627</v>
      </c>
      <c r="I89" t="s">
        <v>311</v>
      </c>
      <c r="J89" s="264">
        <v>1</v>
      </c>
      <c r="K89" t="s">
        <v>2237</v>
      </c>
      <c r="L89" t="s">
        <v>2224</v>
      </c>
      <c r="M89" t="s">
        <v>2225</v>
      </c>
      <c r="N89" t="s">
        <v>831</v>
      </c>
      <c r="O89" t="s">
        <v>1357</v>
      </c>
      <c r="P89">
        <v>3.1</v>
      </c>
      <c r="Q89" s="249">
        <v>0.73199999999999998</v>
      </c>
      <c r="R89">
        <v>8225</v>
      </c>
      <c r="S89">
        <v>8</v>
      </c>
      <c r="T89">
        <v>8217</v>
      </c>
      <c r="U89">
        <v>49.07</v>
      </c>
      <c r="V89" t="s">
        <v>2255</v>
      </c>
      <c r="W89">
        <v>5</v>
      </c>
      <c r="X89">
        <v>53</v>
      </c>
      <c r="Y89">
        <v>10</v>
      </c>
      <c r="Z89">
        <f t="shared" si="9"/>
        <v>7.48475</v>
      </c>
      <c r="AA89">
        <f t="shared" si="10"/>
        <v>0.93559375</v>
      </c>
      <c r="AB89">
        <f t="shared" si="11"/>
        <v>24.8</v>
      </c>
      <c r="AC89">
        <f t="shared" si="13"/>
        <v>1314.4</v>
      </c>
      <c r="AD89">
        <f t="shared" si="12"/>
        <v>13144</v>
      </c>
      <c r="AE89">
        <f t="shared" si="7"/>
        <v>3522.5920000000006</v>
      </c>
      <c r="AF89">
        <f t="shared" si="8"/>
        <v>22765.407999999999</v>
      </c>
      <c r="AI89" t="s">
        <v>44</v>
      </c>
      <c r="AJ89" t="s">
        <v>44</v>
      </c>
    </row>
    <row r="90" spans="1:36">
      <c r="A90" t="s">
        <v>810</v>
      </c>
      <c r="B90" t="s">
        <v>42</v>
      </c>
      <c r="C90" t="s">
        <v>811</v>
      </c>
      <c r="D90" s="12">
        <v>44627</v>
      </c>
      <c r="E90" t="s">
        <v>312</v>
      </c>
      <c r="F90" t="s">
        <v>518</v>
      </c>
      <c r="G90" s="12">
        <v>44627</v>
      </c>
      <c r="H90" s="12">
        <v>44627</v>
      </c>
      <c r="I90" t="s">
        <v>311</v>
      </c>
      <c r="J90" s="264">
        <v>1</v>
      </c>
      <c r="K90" t="s">
        <v>2237</v>
      </c>
      <c r="L90" t="s">
        <v>2224</v>
      </c>
      <c r="M90" t="s">
        <v>2227</v>
      </c>
      <c r="N90" t="s">
        <v>831</v>
      </c>
      <c r="O90" t="s">
        <v>1357</v>
      </c>
      <c r="P90">
        <v>9267.6</v>
      </c>
      <c r="Q90" s="249">
        <v>1.2999999999999999E-2</v>
      </c>
      <c r="R90">
        <v>8226</v>
      </c>
      <c r="S90">
        <v>7796</v>
      </c>
      <c r="T90">
        <v>430</v>
      </c>
      <c r="U90">
        <v>75.010000000000005</v>
      </c>
      <c r="V90" t="s">
        <v>2255</v>
      </c>
      <c r="W90">
        <v>5</v>
      </c>
      <c r="X90">
        <v>53</v>
      </c>
      <c r="Y90">
        <v>10</v>
      </c>
      <c r="Z90">
        <f t="shared" si="9"/>
        <v>7.4856600000000002</v>
      </c>
      <c r="AA90">
        <f t="shared" si="10"/>
        <v>0.93570750000000014</v>
      </c>
      <c r="AB90">
        <f t="shared" si="11"/>
        <v>74140.799999999988</v>
      </c>
      <c r="AC90">
        <f t="shared" si="13"/>
        <v>3929462.3999999994</v>
      </c>
      <c r="AD90">
        <f t="shared" si="12"/>
        <v>39294623.999999993</v>
      </c>
      <c r="AE90">
        <f t="shared" si="7"/>
        <v>38783793.887999989</v>
      </c>
      <c r="AF90">
        <f t="shared" si="8"/>
        <v>39805454.111999996</v>
      </c>
      <c r="AI90" t="s">
        <v>44</v>
      </c>
      <c r="AJ90" t="s">
        <v>44</v>
      </c>
    </row>
    <row r="91" spans="1:36">
      <c r="A91" t="s">
        <v>810</v>
      </c>
      <c r="B91" t="s">
        <v>42</v>
      </c>
      <c r="C91" t="s">
        <v>811</v>
      </c>
      <c r="D91" s="12">
        <v>44627</v>
      </c>
      <c r="E91" t="s">
        <v>312</v>
      </c>
      <c r="F91" t="s">
        <v>518</v>
      </c>
      <c r="G91" s="12">
        <v>44627</v>
      </c>
      <c r="H91" s="12">
        <v>44627</v>
      </c>
      <c r="I91" t="s">
        <v>311</v>
      </c>
      <c r="J91" s="264">
        <v>1</v>
      </c>
      <c r="K91" t="s">
        <v>2237</v>
      </c>
      <c r="L91" t="s">
        <v>2224</v>
      </c>
      <c r="M91" t="s">
        <v>2247</v>
      </c>
      <c r="N91" t="s">
        <v>831</v>
      </c>
      <c r="O91" t="s">
        <v>1357</v>
      </c>
      <c r="P91">
        <v>6.1</v>
      </c>
      <c r="Q91" s="249">
        <v>0.503</v>
      </c>
      <c r="R91">
        <v>8222</v>
      </c>
      <c r="S91">
        <v>16</v>
      </c>
      <c r="T91">
        <v>8206</v>
      </c>
      <c r="U91">
        <v>26.19</v>
      </c>
      <c r="V91" t="s">
        <v>2255</v>
      </c>
      <c r="W91">
        <v>5</v>
      </c>
      <c r="X91">
        <v>53</v>
      </c>
      <c r="Y91">
        <v>10</v>
      </c>
      <c r="Z91">
        <f t="shared" si="9"/>
        <v>7.4820200000000003</v>
      </c>
      <c r="AA91">
        <f t="shared" si="10"/>
        <v>0.93525250000000004</v>
      </c>
      <c r="AB91">
        <f t="shared" si="11"/>
        <v>48.8</v>
      </c>
      <c r="AC91">
        <f t="shared" si="13"/>
        <v>2586.3999999999996</v>
      </c>
      <c r="AD91">
        <f t="shared" si="12"/>
        <v>25863.999999999996</v>
      </c>
      <c r="AE91">
        <f t="shared" si="7"/>
        <v>12854.407999999998</v>
      </c>
      <c r="AF91">
        <f t="shared" si="8"/>
        <v>38873.591999999997</v>
      </c>
      <c r="AI91" t="s">
        <v>44</v>
      </c>
      <c r="AJ91" t="s">
        <v>44</v>
      </c>
    </row>
    <row r="92" spans="1:36">
      <c r="A92" t="s">
        <v>810</v>
      </c>
      <c r="B92" t="s">
        <v>49</v>
      </c>
      <c r="C92" t="s">
        <v>811</v>
      </c>
      <c r="D92" s="12">
        <v>44627</v>
      </c>
      <c r="E92" t="s">
        <v>312</v>
      </c>
      <c r="F92" t="s">
        <v>518</v>
      </c>
      <c r="G92" s="12">
        <v>44627</v>
      </c>
      <c r="H92" s="12">
        <v>44627</v>
      </c>
      <c r="I92" s="12">
        <v>44629</v>
      </c>
      <c r="J92" s="264">
        <v>1</v>
      </c>
      <c r="K92" t="s">
        <v>2256</v>
      </c>
      <c r="L92" t="s">
        <v>2224</v>
      </c>
      <c r="M92" t="s">
        <v>2225</v>
      </c>
      <c r="N92" t="s">
        <v>819</v>
      </c>
      <c r="O92" t="s">
        <v>1357</v>
      </c>
      <c r="P92">
        <v>3.8</v>
      </c>
      <c r="Q92" s="249">
        <v>0.68799999999999994</v>
      </c>
      <c r="R92">
        <v>7851</v>
      </c>
      <c r="S92">
        <v>9</v>
      </c>
      <c r="T92">
        <v>7842</v>
      </c>
      <c r="U92">
        <v>49.07</v>
      </c>
      <c r="V92" t="s">
        <v>2255</v>
      </c>
      <c r="W92">
        <v>5</v>
      </c>
      <c r="X92">
        <v>53</v>
      </c>
      <c r="Y92">
        <v>10</v>
      </c>
      <c r="Z92">
        <f t="shared" si="9"/>
        <v>7.1444099999999997</v>
      </c>
      <c r="AA92">
        <f t="shared" si="10"/>
        <v>0.89305124999999996</v>
      </c>
      <c r="AB92">
        <f t="shared" si="11"/>
        <v>30.4</v>
      </c>
      <c r="AC92">
        <f t="shared" si="13"/>
        <v>1611.1999999999998</v>
      </c>
      <c r="AD92">
        <f t="shared" si="12"/>
        <v>16111.999999999998</v>
      </c>
      <c r="AE92">
        <f t="shared" si="7"/>
        <v>5026.9439999999995</v>
      </c>
      <c r="AF92">
        <f t="shared" si="8"/>
        <v>27197.055999999997</v>
      </c>
      <c r="AI92" t="s">
        <v>44</v>
      </c>
      <c r="AJ92" t="s">
        <v>44</v>
      </c>
    </row>
    <row r="93" spans="1:36">
      <c r="A93" t="s">
        <v>810</v>
      </c>
      <c r="B93" t="s">
        <v>49</v>
      </c>
      <c r="C93" t="s">
        <v>811</v>
      </c>
      <c r="D93" s="12">
        <v>44627</v>
      </c>
      <c r="E93" t="s">
        <v>312</v>
      </c>
      <c r="F93" t="s">
        <v>518</v>
      </c>
      <c r="G93" s="12">
        <v>44627</v>
      </c>
      <c r="H93" s="12">
        <v>44627</v>
      </c>
      <c r="I93" s="12">
        <v>44629</v>
      </c>
      <c r="J93" s="264">
        <v>1</v>
      </c>
      <c r="K93" t="s">
        <v>2256</v>
      </c>
      <c r="L93" t="s">
        <v>2224</v>
      </c>
      <c r="M93" t="s">
        <v>2227</v>
      </c>
      <c r="N93" t="s">
        <v>819</v>
      </c>
      <c r="O93" t="s">
        <v>1357</v>
      </c>
      <c r="P93">
        <v>3602.1</v>
      </c>
      <c r="Q93" s="249">
        <v>2.1000000000000001E-2</v>
      </c>
      <c r="R93">
        <v>7851</v>
      </c>
      <c r="S93">
        <v>5239</v>
      </c>
      <c r="T93">
        <v>2612</v>
      </c>
      <c r="U93">
        <v>75.010000000000005</v>
      </c>
      <c r="V93" t="s">
        <v>2255</v>
      </c>
      <c r="W93">
        <v>5</v>
      </c>
      <c r="X93">
        <v>53</v>
      </c>
      <c r="Y93">
        <v>10</v>
      </c>
      <c r="Z93">
        <f t="shared" si="9"/>
        <v>7.1444099999999997</v>
      </c>
      <c r="AA93">
        <f t="shared" si="10"/>
        <v>0.89305124999999996</v>
      </c>
      <c r="AB93">
        <f t="shared" si="11"/>
        <v>28816.799999999999</v>
      </c>
      <c r="AC93">
        <f t="shared" si="13"/>
        <v>1527290.4</v>
      </c>
      <c r="AD93">
        <f t="shared" si="12"/>
        <v>15272904</v>
      </c>
      <c r="AE93">
        <f t="shared" si="7"/>
        <v>14952173.016000001</v>
      </c>
      <c r="AF93">
        <f t="shared" si="8"/>
        <v>15593634.983999999</v>
      </c>
      <c r="AI93" t="s">
        <v>44</v>
      </c>
      <c r="AJ93" t="s">
        <v>44</v>
      </c>
    </row>
    <row r="94" spans="1:36">
      <c r="A94" t="s">
        <v>810</v>
      </c>
      <c r="B94" t="s">
        <v>49</v>
      </c>
      <c r="C94" t="s">
        <v>811</v>
      </c>
      <c r="D94" s="12">
        <v>44627</v>
      </c>
      <c r="E94" t="s">
        <v>312</v>
      </c>
      <c r="F94" t="s">
        <v>518</v>
      </c>
      <c r="G94" s="12">
        <v>44627</v>
      </c>
      <c r="H94" s="12">
        <v>44627</v>
      </c>
      <c r="I94" s="12">
        <v>44629</v>
      </c>
      <c r="J94" s="264">
        <v>1</v>
      </c>
      <c r="K94" t="s">
        <v>2256</v>
      </c>
      <c r="L94" t="s">
        <v>2224</v>
      </c>
      <c r="M94" t="s">
        <v>2247</v>
      </c>
      <c r="N94" t="s">
        <v>819</v>
      </c>
      <c r="O94" t="s">
        <v>1357</v>
      </c>
      <c r="P94">
        <v>7.5</v>
      </c>
      <c r="Q94" s="249">
        <v>0.47499999999999998</v>
      </c>
      <c r="R94">
        <v>7850</v>
      </c>
      <c r="S94">
        <v>18</v>
      </c>
      <c r="T94">
        <v>7832</v>
      </c>
      <c r="U94">
        <v>26.19</v>
      </c>
      <c r="V94" t="s">
        <v>2255</v>
      </c>
      <c r="W94">
        <v>5</v>
      </c>
      <c r="X94">
        <v>53</v>
      </c>
      <c r="Y94">
        <v>10</v>
      </c>
      <c r="Z94">
        <f t="shared" si="9"/>
        <v>7.1435000000000004</v>
      </c>
      <c r="AA94">
        <f t="shared" si="10"/>
        <v>0.89293750000000005</v>
      </c>
      <c r="AB94">
        <f t="shared" si="11"/>
        <v>60</v>
      </c>
      <c r="AC94">
        <f t="shared" si="13"/>
        <v>3180</v>
      </c>
      <c r="AD94">
        <f t="shared" si="12"/>
        <v>31800</v>
      </c>
      <c r="AE94">
        <f t="shared" si="7"/>
        <v>16695</v>
      </c>
      <c r="AF94">
        <f t="shared" si="8"/>
        <v>46905</v>
      </c>
      <c r="AI94" t="s">
        <v>44</v>
      </c>
      <c r="AJ94" t="s">
        <v>44</v>
      </c>
    </row>
    <row r="95" spans="1:36">
      <c r="A95" t="s">
        <v>820</v>
      </c>
      <c r="B95" t="s">
        <v>49</v>
      </c>
      <c r="C95" t="s">
        <v>811</v>
      </c>
      <c r="D95" s="12">
        <v>44627</v>
      </c>
      <c r="E95" t="s">
        <v>312</v>
      </c>
      <c r="F95" t="s">
        <v>518</v>
      </c>
      <c r="G95" s="12">
        <v>44627</v>
      </c>
      <c r="H95" s="12">
        <v>44627</v>
      </c>
      <c r="I95" s="12">
        <v>44629</v>
      </c>
      <c r="J95" s="264">
        <v>1</v>
      </c>
      <c r="K95" t="s">
        <v>2257</v>
      </c>
      <c r="L95" t="s">
        <v>2224</v>
      </c>
      <c r="M95" t="s">
        <v>2225</v>
      </c>
      <c r="N95" t="s">
        <v>821</v>
      </c>
      <c r="O95" t="s">
        <v>1357</v>
      </c>
      <c r="P95">
        <v>4.4000000000000004</v>
      </c>
      <c r="Q95" s="249">
        <v>0.61599999999999999</v>
      </c>
      <c r="R95">
        <v>7999</v>
      </c>
      <c r="S95">
        <v>11</v>
      </c>
      <c r="T95">
        <v>7988</v>
      </c>
      <c r="U95">
        <v>49.07</v>
      </c>
      <c r="V95" t="s">
        <v>2255</v>
      </c>
      <c r="W95">
        <v>5</v>
      </c>
      <c r="X95">
        <v>53</v>
      </c>
      <c r="Y95">
        <v>10</v>
      </c>
      <c r="Z95">
        <f t="shared" si="9"/>
        <v>7.2790900000000001</v>
      </c>
      <c r="AA95">
        <f t="shared" si="10"/>
        <v>0.90988625000000001</v>
      </c>
      <c r="AB95">
        <f t="shared" si="11"/>
        <v>35.200000000000003</v>
      </c>
      <c r="AC95">
        <f t="shared" si="13"/>
        <v>1865.6000000000001</v>
      </c>
      <c r="AD95">
        <f t="shared" si="12"/>
        <v>18656</v>
      </c>
      <c r="AE95">
        <f t="shared" si="7"/>
        <v>7163.9040000000005</v>
      </c>
      <c r="AF95">
        <f t="shared" si="8"/>
        <v>30148.095999999998</v>
      </c>
      <c r="AI95" t="s">
        <v>44</v>
      </c>
      <c r="AJ95" t="s">
        <v>44</v>
      </c>
    </row>
    <row r="96" spans="1:36">
      <c r="A96" t="s">
        <v>820</v>
      </c>
      <c r="B96" t="s">
        <v>49</v>
      </c>
      <c r="C96" t="s">
        <v>811</v>
      </c>
      <c r="D96" s="12">
        <v>44627</v>
      </c>
      <c r="E96" t="s">
        <v>312</v>
      </c>
      <c r="F96" t="s">
        <v>518</v>
      </c>
      <c r="G96" s="12">
        <v>44627</v>
      </c>
      <c r="H96" s="12">
        <v>44627</v>
      </c>
      <c r="I96" s="12">
        <v>44629</v>
      </c>
      <c r="J96" s="264">
        <v>1</v>
      </c>
      <c r="K96" t="s">
        <v>2257</v>
      </c>
      <c r="L96" t="s">
        <v>2224</v>
      </c>
      <c r="M96" t="s">
        <v>2227</v>
      </c>
      <c r="N96" t="s">
        <v>821</v>
      </c>
      <c r="O96" t="s">
        <v>1357</v>
      </c>
      <c r="P96">
        <v>2771.8</v>
      </c>
      <c r="Q96" s="249">
        <v>2.4E-2</v>
      </c>
      <c r="R96">
        <v>8022</v>
      </c>
      <c r="S96">
        <v>4627</v>
      </c>
      <c r="T96">
        <v>3395</v>
      </c>
      <c r="U96">
        <v>75.010000000000005</v>
      </c>
      <c r="V96" t="s">
        <v>2255</v>
      </c>
      <c r="W96">
        <v>5</v>
      </c>
      <c r="X96">
        <v>53</v>
      </c>
      <c r="Y96">
        <v>10</v>
      </c>
      <c r="Z96">
        <f t="shared" si="9"/>
        <v>7.30002</v>
      </c>
      <c r="AA96">
        <f t="shared" si="10"/>
        <v>0.91250249999999999</v>
      </c>
      <c r="AB96">
        <f t="shared" si="11"/>
        <v>22174.400000000001</v>
      </c>
      <c r="AC96">
        <f t="shared" si="13"/>
        <v>1175243.2000000002</v>
      </c>
      <c r="AD96">
        <f t="shared" si="12"/>
        <v>11752432.000000002</v>
      </c>
      <c r="AE96">
        <f t="shared" si="7"/>
        <v>11470373.632000001</v>
      </c>
      <c r="AF96">
        <f t="shared" si="8"/>
        <v>12034490.368000003</v>
      </c>
      <c r="AI96" t="s">
        <v>44</v>
      </c>
      <c r="AJ96" t="s">
        <v>44</v>
      </c>
    </row>
    <row r="97" spans="1:36">
      <c r="A97" t="s">
        <v>820</v>
      </c>
      <c r="B97" t="s">
        <v>49</v>
      </c>
      <c r="C97" t="s">
        <v>811</v>
      </c>
      <c r="D97" s="12">
        <v>44627</v>
      </c>
      <c r="E97" t="s">
        <v>312</v>
      </c>
      <c r="F97" t="s">
        <v>518</v>
      </c>
      <c r="G97" s="12">
        <v>44627</v>
      </c>
      <c r="H97" s="12">
        <v>44627</v>
      </c>
      <c r="I97" s="12">
        <v>44629</v>
      </c>
      <c r="J97" s="264">
        <v>1</v>
      </c>
      <c r="K97" t="s">
        <v>2257</v>
      </c>
      <c r="L97" t="s">
        <v>2224</v>
      </c>
      <c r="M97" t="s">
        <v>2247</v>
      </c>
      <c r="N97" t="s">
        <v>821</v>
      </c>
      <c r="O97" t="s">
        <v>1357</v>
      </c>
      <c r="P97">
        <v>6.4</v>
      </c>
      <c r="Q97" s="249">
        <v>0.504</v>
      </c>
      <c r="R97">
        <v>8022</v>
      </c>
      <c r="S97">
        <v>16</v>
      </c>
      <c r="T97">
        <v>8006</v>
      </c>
      <c r="U97">
        <v>26.19</v>
      </c>
      <c r="V97" t="s">
        <v>2255</v>
      </c>
      <c r="W97">
        <v>5</v>
      </c>
      <c r="X97">
        <v>53</v>
      </c>
      <c r="Y97">
        <v>10</v>
      </c>
      <c r="Z97">
        <f t="shared" si="9"/>
        <v>7.30002</v>
      </c>
      <c r="AA97">
        <f t="shared" si="10"/>
        <v>0.91250249999999999</v>
      </c>
      <c r="AB97">
        <f t="shared" si="11"/>
        <v>51.2</v>
      </c>
      <c r="AC97">
        <f t="shared" si="13"/>
        <v>2713.6000000000004</v>
      </c>
      <c r="AD97">
        <f t="shared" si="12"/>
        <v>27136.000000000004</v>
      </c>
      <c r="AE97">
        <f t="shared" si="7"/>
        <v>13459.456000000002</v>
      </c>
      <c r="AF97">
        <f t="shared" si="8"/>
        <v>40812.544000000009</v>
      </c>
      <c r="AI97" t="s">
        <v>44</v>
      </c>
      <c r="AJ97" t="s">
        <v>44</v>
      </c>
    </row>
    <row r="98" spans="1:36">
      <c r="A98" t="s">
        <v>822</v>
      </c>
      <c r="B98" t="s">
        <v>49</v>
      </c>
      <c r="C98" t="s">
        <v>811</v>
      </c>
      <c r="D98" s="12">
        <v>44627</v>
      </c>
      <c r="E98" t="s">
        <v>312</v>
      </c>
      <c r="F98" t="s">
        <v>518</v>
      </c>
      <c r="G98" s="12">
        <v>44627</v>
      </c>
      <c r="H98" s="12">
        <v>44627</v>
      </c>
      <c r="I98" s="12">
        <v>44629</v>
      </c>
      <c r="J98" s="264">
        <v>1</v>
      </c>
      <c r="K98" t="s">
        <v>2238</v>
      </c>
      <c r="L98" t="s">
        <v>2224</v>
      </c>
      <c r="M98" t="s">
        <v>2225</v>
      </c>
      <c r="N98" t="s">
        <v>823</v>
      </c>
      <c r="O98" t="s">
        <v>1357</v>
      </c>
      <c r="P98">
        <v>144.9</v>
      </c>
      <c r="Q98" s="250">
        <v>0.1</v>
      </c>
      <c r="R98">
        <v>8153</v>
      </c>
      <c r="S98">
        <v>377</v>
      </c>
      <c r="T98">
        <v>7776</v>
      </c>
      <c r="U98">
        <v>49.07</v>
      </c>
      <c r="V98" t="s">
        <v>2255</v>
      </c>
      <c r="W98">
        <v>5</v>
      </c>
      <c r="X98">
        <v>54</v>
      </c>
      <c r="Y98">
        <v>10</v>
      </c>
      <c r="Z98">
        <f t="shared" si="9"/>
        <v>7.4192299999999998</v>
      </c>
      <c r="AA98">
        <f t="shared" si="10"/>
        <v>0.92740374999999997</v>
      </c>
      <c r="AB98">
        <f t="shared" si="11"/>
        <v>1159.2</v>
      </c>
      <c r="AC98">
        <f t="shared" si="13"/>
        <v>62596.800000000003</v>
      </c>
      <c r="AD98">
        <f t="shared" si="12"/>
        <v>625968</v>
      </c>
      <c r="AE98">
        <f t="shared" si="7"/>
        <v>563371.19999999995</v>
      </c>
      <c r="AF98">
        <f t="shared" si="8"/>
        <v>688564.8</v>
      </c>
      <c r="AI98" t="s">
        <v>44</v>
      </c>
      <c r="AJ98" t="s">
        <v>44</v>
      </c>
    </row>
    <row r="99" spans="1:36">
      <c r="A99" t="s">
        <v>822</v>
      </c>
      <c r="B99" t="s">
        <v>49</v>
      </c>
      <c r="C99" t="s">
        <v>811</v>
      </c>
      <c r="D99" s="12">
        <v>44627</v>
      </c>
      <c r="E99" t="s">
        <v>312</v>
      </c>
      <c r="F99" t="s">
        <v>518</v>
      </c>
      <c r="G99" s="12">
        <v>44627</v>
      </c>
      <c r="H99" s="12">
        <v>44627</v>
      </c>
      <c r="I99" s="12">
        <v>44629</v>
      </c>
      <c r="J99" s="264">
        <v>1</v>
      </c>
      <c r="K99" t="s">
        <v>2238</v>
      </c>
      <c r="L99" t="s">
        <v>2224</v>
      </c>
      <c r="M99" t="s">
        <v>2227</v>
      </c>
      <c r="N99" t="s">
        <v>823</v>
      </c>
      <c r="O99" t="s">
        <v>1357</v>
      </c>
      <c r="P99">
        <v>57.6</v>
      </c>
      <c r="Q99" s="249">
        <v>0.158</v>
      </c>
      <c r="R99">
        <v>8153</v>
      </c>
      <c r="S99">
        <v>152</v>
      </c>
      <c r="T99">
        <v>8001</v>
      </c>
      <c r="U99">
        <v>75.010000000000005</v>
      </c>
      <c r="V99" t="s">
        <v>2255</v>
      </c>
      <c r="W99">
        <v>5</v>
      </c>
      <c r="X99">
        <v>54</v>
      </c>
      <c r="Y99">
        <v>10</v>
      </c>
      <c r="Z99">
        <f t="shared" si="9"/>
        <v>7.4192299999999998</v>
      </c>
      <c r="AA99">
        <f t="shared" si="10"/>
        <v>0.92740374999999997</v>
      </c>
      <c r="AB99">
        <f t="shared" si="11"/>
        <v>460.8</v>
      </c>
      <c r="AC99">
        <f t="shared" si="13"/>
        <v>24883.200000000001</v>
      </c>
      <c r="AD99">
        <f t="shared" si="12"/>
        <v>248832</v>
      </c>
      <c r="AE99">
        <f t="shared" si="7"/>
        <v>209516.54399999999</v>
      </c>
      <c r="AF99">
        <f t="shared" si="8"/>
        <v>288147.45600000001</v>
      </c>
      <c r="AI99" t="s">
        <v>44</v>
      </c>
      <c r="AJ99" t="s">
        <v>44</v>
      </c>
    </row>
    <row r="100" spans="1:36">
      <c r="A100" t="s">
        <v>822</v>
      </c>
      <c r="B100" t="s">
        <v>49</v>
      </c>
      <c r="C100" t="s">
        <v>811</v>
      </c>
      <c r="D100" s="12">
        <v>44627</v>
      </c>
      <c r="E100" t="s">
        <v>312</v>
      </c>
      <c r="F100" t="s">
        <v>518</v>
      </c>
      <c r="G100" s="12">
        <v>44627</v>
      </c>
      <c r="H100" s="12">
        <v>44627</v>
      </c>
      <c r="I100" s="12">
        <v>44629</v>
      </c>
      <c r="J100" s="264">
        <v>1</v>
      </c>
      <c r="K100" t="s">
        <v>2238</v>
      </c>
      <c r="L100" t="s">
        <v>2224</v>
      </c>
      <c r="M100" t="s">
        <v>2247</v>
      </c>
      <c r="N100" t="s">
        <v>823</v>
      </c>
      <c r="O100" t="s">
        <v>1357</v>
      </c>
      <c r="P100">
        <v>154.80000000000001</v>
      </c>
      <c r="Q100" s="249">
        <v>9.7000000000000003E-2</v>
      </c>
      <c r="R100">
        <v>8153</v>
      </c>
      <c r="S100">
        <v>402</v>
      </c>
      <c r="T100">
        <v>7751</v>
      </c>
      <c r="U100">
        <v>26.19</v>
      </c>
      <c r="V100" t="s">
        <v>2255</v>
      </c>
      <c r="W100">
        <v>5</v>
      </c>
      <c r="X100">
        <v>54</v>
      </c>
      <c r="Y100">
        <v>10</v>
      </c>
      <c r="Z100">
        <f t="shared" si="9"/>
        <v>7.4192299999999998</v>
      </c>
      <c r="AA100">
        <f t="shared" si="10"/>
        <v>0.92740374999999997</v>
      </c>
      <c r="AB100">
        <f t="shared" si="11"/>
        <v>1238.4000000000001</v>
      </c>
      <c r="AC100">
        <f t="shared" si="13"/>
        <v>66873.600000000006</v>
      </c>
      <c r="AD100">
        <f t="shared" si="12"/>
        <v>668736</v>
      </c>
      <c r="AE100">
        <f t="shared" si="7"/>
        <v>603868.60800000001</v>
      </c>
      <c r="AF100">
        <f t="shared" si="8"/>
        <v>733603.39199999999</v>
      </c>
      <c r="AI100" t="s">
        <v>44</v>
      </c>
      <c r="AJ100" t="s">
        <v>44</v>
      </c>
    </row>
    <row r="101" spans="1:36">
      <c r="A101" t="s">
        <v>810</v>
      </c>
      <c r="B101" t="s">
        <v>42</v>
      </c>
      <c r="C101" t="s">
        <v>811</v>
      </c>
      <c r="D101" s="12">
        <v>44627</v>
      </c>
      <c r="E101" t="s">
        <v>312</v>
      </c>
      <c r="F101" t="s">
        <v>518</v>
      </c>
      <c r="G101" s="12">
        <v>44627</v>
      </c>
      <c r="H101" s="12">
        <v>44627</v>
      </c>
      <c r="I101" t="s">
        <v>311</v>
      </c>
      <c r="J101" s="264">
        <v>1</v>
      </c>
      <c r="K101" t="s">
        <v>2237</v>
      </c>
      <c r="L101" t="s">
        <v>2244</v>
      </c>
      <c r="M101" t="s">
        <v>2245</v>
      </c>
      <c r="N101" t="s">
        <v>831</v>
      </c>
      <c r="O101" t="s">
        <v>1357</v>
      </c>
      <c r="P101">
        <v>0</v>
      </c>
      <c r="Q101" t="s">
        <v>696</v>
      </c>
      <c r="R101">
        <v>25469</v>
      </c>
      <c r="S101">
        <v>0</v>
      </c>
      <c r="T101">
        <v>25469</v>
      </c>
      <c r="U101">
        <v>33.5</v>
      </c>
      <c r="V101" t="s">
        <v>2258</v>
      </c>
      <c r="W101">
        <v>5</v>
      </c>
      <c r="X101">
        <v>53</v>
      </c>
      <c r="Y101">
        <v>10</v>
      </c>
      <c r="Z101">
        <f t="shared" si="9"/>
        <v>23.17679</v>
      </c>
      <c r="AA101">
        <f t="shared" si="10"/>
        <v>2.8970987500000001</v>
      </c>
      <c r="AB101" t="str">
        <f t="shared" si="11"/>
        <v>ND</v>
      </c>
      <c r="AC101" t="str">
        <f t="shared" si="13"/>
        <v>ND</v>
      </c>
      <c r="AD101" t="str">
        <f t="shared" si="12"/>
        <v>NA</v>
      </c>
      <c r="AE101" t="str">
        <f t="shared" si="7"/>
        <v>ND</v>
      </c>
      <c r="AF101" t="str">
        <f t="shared" si="8"/>
        <v>ND</v>
      </c>
      <c r="AI101" t="s">
        <v>44</v>
      </c>
      <c r="AJ101" t="s">
        <v>44</v>
      </c>
    </row>
    <row r="102" spans="1:36">
      <c r="A102" t="s">
        <v>810</v>
      </c>
      <c r="B102" t="s">
        <v>42</v>
      </c>
      <c r="C102" t="s">
        <v>811</v>
      </c>
      <c r="D102" s="12">
        <v>44627</v>
      </c>
      <c r="E102" t="s">
        <v>312</v>
      </c>
      <c r="F102" t="s">
        <v>518</v>
      </c>
      <c r="G102" s="12">
        <v>44627</v>
      </c>
      <c r="H102" s="12">
        <v>44627</v>
      </c>
      <c r="I102" t="s">
        <v>311</v>
      </c>
      <c r="J102" s="264">
        <v>1</v>
      </c>
      <c r="K102" t="s">
        <v>2237</v>
      </c>
      <c r="L102" t="s">
        <v>2244</v>
      </c>
      <c r="M102" t="s">
        <v>2084</v>
      </c>
      <c r="N102" t="s">
        <v>831</v>
      </c>
      <c r="O102" t="s">
        <v>1357</v>
      </c>
      <c r="P102">
        <v>0</v>
      </c>
      <c r="Q102" t="s">
        <v>696</v>
      </c>
      <c r="R102">
        <v>25467</v>
      </c>
      <c r="S102">
        <v>0</v>
      </c>
      <c r="T102">
        <v>25467</v>
      </c>
      <c r="U102">
        <v>40.78</v>
      </c>
      <c r="V102" t="s">
        <v>2258</v>
      </c>
      <c r="W102">
        <v>5</v>
      </c>
      <c r="X102">
        <v>53</v>
      </c>
      <c r="Y102">
        <v>10</v>
      </c>
      <c r="Z102">
        <f t="shared" si="9"/>
        <v>23.174969999999998</v>
      </c>
      <c r="AA102">
        <f t="shared" si="10"/>
        <v>2.8968712499999998</v>
      </c>
      <c r="AB102" t="str">
        <f t="shared" si="11"/>
        <v>ND</v>
      </c>
      <c r="AC102" t="str">
        <f t="shared" si="13"/>
        <v>ND</v>
      </c>
      <c r="AD102" t="str">
        <f t="shared" si="12"/>
        <v>NA</v>
      </c>
      <c r="AE102" t="str">
        <f t="shared" si="7"/>
        <v>ND</v>
      </c>
      <c r="AF102" t="str">
        <f t="shared" si="8"/>
        <v>ND</v>
      </c>
      <c r="AI102" t="s">
        <v>44</v>
      </c>
      <c r="AJ102" t="s">
        <v>44</v>
      </c>
    </row>
    <row r="103" spans="1:36">
      <c r="A103" t="s">
        <v>810</v>
      </c>
      <c r="B103" t="s">
        <v>49</v>
      </c>
      <c r="C103" t="s">
        <v>811</v>
      </c>
      <c r="D103" s="12">
        <v>44627</v>
      </c>
      <c r="E103" t="s">
        <v>312</v>
      </c>
      <c r="F103" t="s">
        <v>518</v>
      </c>
      <c r="G103" s="12">
        <v>44627</v>
      </c>
      <c r="H103" s="12">
        <v>44627</v>
      </c>
      <c r="I103" s="12">
        <v>44629</v>
      </c>
      <c r="J103" s="264">
        <v>1</v>
      </c>
      <c r="K103" t="s">
        <v>2256</v>
      </c>
      <c r="L103" t="s">
        <v>2244</v>
      </c>
      <c r="M103" t="s">
        <v>2245</v>
      </c>
      <c r="N103" t="s">
        <v>819</v>
      </c>
      <c r="O103" t="s">
        <v>1357</v>
      </c>
      <c r="P103">
        <v>0</v>
      </c>
      <c r="Q103" t="s">
        <v>696</v>
      </c>
      <c r="R103">
        <v>25444</v>
      </c>
      <c r="S103">
        <v>0</v>
      </c>
      <c r="T103">
        <v>25444</v>
      </c>
      <c r="U103">
        <v>33.5</v>
      </c>
      <c r="V103" t="s">
        <v>2258</v>
      </c>
      <c r="W103">
        <v>5</v>
      </c>
      <c r="X103">
        <v>53</v>
      </c>
      <c r="Y103">
        <v>10</v>
      </c>
      <c r="Z103">
        <f t="shared" si="9"/>
        <v>23.154039999999998</v>
      </c>
      <c r="AA103">
        <f t="shared" si="10"/>
        <v>2.8942550000000002</v>
      </c>
      <c r="AB103" t="str">
        <f t="shared" si="11"/>
        <v>ND</v>
      </c>
      <c r="AC103" t="str">
        <f t="shared" si="13"/>
        <v>ND</v>
      </c>
      <c r="AD103" t="str">
        <f t="shared" si="12"/>
        <v>NA</v>
      </c>
      <c r="AE103" t="str">
        <f t="shared" si="7"/>
        <v>ND</v>
      </c>
      <c r="AF103" t="str">
        <f t="shared" si="8"/>
        <v>ND</v>
      </c>
      <c r="AI103" t="s">
        <v>44</v>
      </c>
      <c r="AJ103" t="s">
        <v>44</v>
      </c>
    </row>
    <row r="104" spans="1:36">
      <c r="A104" t="s">
        <v>810</v>
      </c>
      <c r="B104" t="s">
        <v>49</v>
      </c>
      <c r="C104" t="s">
        <v>811</v>
      </c>
      <c r="D104" s="12">
        <v>44627</v>
      </c>
      <c r="E104" t="s">
        <v>312</v>
      </c>
      <c r="F104" t="s">
        <v>518</v>
      </c>
      <c r="G104" s="12">
        <v>44627</v>
      </c>
      <c r="H104" s="12">
        <v>44627</v>
      </c>
      <c r="I104" s="12">
        <v>44629</v>
      </c>
      <c r="J104" s="264">
        <v>1</v>
      </c>
      <c r="K104" t="s">
        <v>2256</v>
      </c>
      <c r="L104" t="s">
        <v>2244</v>
      </c>
      <c r="M104" t="s">
        <v>2084</v>
      </c>
      <c r="N104" t="s">
        <v>819</v>
      </c>
      <c r="O104" t="s">
        <v>1357</v>
      </c>
      <c r="P104">
        <v>0</v>
      </c>
      <c r="Q104" t="s">
        <v>696</v>
      </c>
      <c r="R104">
        <v>25440</v>
      </c>
      <c r="S104">
        <v>0</v>
      </c>
      <c r="T104">
        <v>25440</v>
      </c>
      <c r="U104">
        <v>40.78</v>
      </c>
      <c r="V104" t="s">
        <v>2258</v>
      </c>
      <c r="W104">
        <v>5</v>
      </c>
      <c r="X104">
        <v>53</v>
      </c>
      <c r="Y104">
        <v>10</v>
      </c>
      <c r="Z104">
        <f t="shared" si="9"/>
        <v>23.150400000000001</v>
      </c>
      <c r="AA104">
        <f t="shared" si="10"/>
        <v>2.8938000000000001</v>
      </c>
      <c r="AB104" t="str">
        <f t="shared" si="11"/>
        <v>ND</v>
      </c>
      <c r="AC104" t="str">
        <f t="shared" si="13"/>
        <v>ND</v>
      </c>
      <c r="AD104" t="str">
        <f t="shared" si="12"/>
        <v>NA</v>
      </c>
      <c r="AE104" t="str">
        <f t="shared" si="7"/>
        <v>ND</v>
      </c>
      <c r="AF104" t="str">
        <f t="shared" si="8"/>
        <v>ND</v>
      </c>
      <c r="AI104" t="s">
        <v>44</v>
      </c>
      <c r="AJ104" t="s">
        <v>44</v>
      </c>
    </row>
    <row r="105" spans="1:36">
      <c r="A105" t="s">
        <v>820</v>
      </c>
      <c r="B105" t="s">
        <v>49</v>
      </c>
      <c r="C105" t="s">
        <v>811</v>
      </c>
      <c r="D105" s="12">
        <v>44627</v>
      </c>
      <c r="E105" t="s">
        <v>312</v>
      </c>
      <c r="F105" t="s">
        <v>518</v>
      </c>
      <c r="G105" s="12">
        <v>44627</v>
      </c>
      <c r="H105" s="12">
        <v>44627</v>
      </c>
      <c r="I105" s="12">
        <v>44629</v>
      </c>
      <c r="J105" s="264">
        <v>1</v>
      </c>
      <c r="K105" t="s">
        <v>2257</v>
      </c>
      <c r="L105" t="s">
        <v>2244</v>
      </c>
      <c r="M105" t="s">
        <v>2245</v>
      </c>
      <c r="N105" t="s">
        <v>821</v>
      </c>
      <c r="O105" t="s">
        <v>1357</v>
      </c>
      <c r="P105">
        <v>0</v>
      </c>
      <c r="Q105" t="s">
        <v>696</v>
      </c>
      <c r="R105">
        <v>25282</v>
      </c>
      <c r="S105">
        <v>0</v>
      </c>
      <c r="T105">
        <v>25282</v>
      </c>
      <c r="U105">
        <v>33.5</v>
      </c>
      <c r="V105" t="s">
        <v>2258</v>
      </c>
      <c r="W105">
        <v>5</v>
      </c>
      <c r="X105">
        <v>53</v>
      </c>
      <c r="Y105">
        <v>10</v>
      </c>
      <c r="Z105">
        <f t="shared" si="9"/>
        <v>23.006620000000002</v>
      </c>
      <c r="AA105">
        <f t="shared" si="10"/>
        <v>2.8758274999999998</v>
      </c>
      <c r="AB105" t="str">
        <f t="shared" si="11"/>
        <v>ND</v>
      </c>
      <c r="AC105" t="str">
        <f t="shared" si="13"/>
        <v>ND</v>
      </c>
      <c r="AD105" t="str">
        <f t="shared" si="12"/>
        <v>NA</v>
      </c>
      <c r="AE105" t="str">
        <f t="shared" si="7"/>
        <v>ND</v>
      </c>
      <c r="AF105" t="str">
        <f t="shared" si="8"/>
        <v>ND</v>
      </c>
      <c r="AI105" t="s">
        <v>44</v>
      </c>
      <c r="AJ105" t="s">
        <v>44</v>
      </c>
    </row>
    <row r="106" spans="1:36">
      <c r="A106" t="s">
        <v>820</v>
      </c>
      <c r="B106" t="s">
        <v>49</v>
      </c>
      <c r="C106" t="s">
        <v>811</v>
      </c>
      <c r="D106" s="12">
        <v>44627</v>
      </c>
      <c r="E106" t="s">
        <v>312</v>
      </c>
      <c r="F106" t="s">
        <v>518</v>
      </c>
      <c r="G106" s="12">
        <v>44627</v>
      </c>
      <c r="H106" s="12">
        <v>44627</v>
      </c>
      <c r="I106" s="12">
        <v>44629</v>
      </c>
      <c r="J106" s="264">
        <v>1</v>
      </c>
      <c r="K106" t="s">
        <v>2257</v>
      </c>
      <c r="L106" t="s">
        <v>2244</v>
      </c>
      <c r="M106" t="s">
        <v>2084</v>
      </c>
      <c r="N106" t="s">
        <v>821</v>
      </c>
      <c r="O106" t="s">
        <v>1357</v>
      </c>
      <c r="P106">
        <v>0</v>
      </c>
      <c r="Q106" t="s">
        <v>696</v>
      </c>
      <c r="R106">
        <v>25276</v>
      </c>
      <c r="S106">
        <v>0</v>
      </c>
      <c r="T106">
        <v>25276</v>
      </c>
      <c r="U106">
        <v>40.78</v>
      </c>
      <c r="V106" t="s">
        <v>2258</v>
      </c>
      <c r="W106">
        <v>5</v>
      </c>
      <c r="X106">
        <v>53</v>
      </c>
      <c r="Y106">
        <v>10</v>
      </c>
      <c r="Z106">
        <f t="shared" si="9"/>
        <v>23.001159999999999</v>
      </c>
      <c r="AA106">
        <f t="shared" si="10"/>
        <v>2.8751449999999998</v>
      </c>
      <c r="AB106" t="str">
        <f t="shared" si="11"/>
        <v>ND</v>
      </c>
      <c r="AC106" t="str">
        <f t="shared" si="13"/>
        <v>ND</v>
      </c>
      <c r="AD106" t="str">
        <f t="shared" si="12"/>
        <v>NA</v>
      </c>
      <c r="AE106" t="str">
        <f t="shared" si="7"/>
        <v>ND</v>
      </c>
      <c r="AF106" t="str">
        <f t="shared" si="8"/>
        <v>ND</v>
      </c>
      <c r="AI106" t="s">
        <v>44</v>
      </c>
      <c r="AJ106" t="s">
        <v>44</v>
      </c>
    </row>
    <row r="107" spans="1:36">
      <c r="A107" t="s">
        <v>822</v>
      </c>
      <c r="B107" t="s">
        <v>49</v>
      </c>
      <c r="C107" t="s">
        <v>811</v>
      </c>
      <c r="D107" s="12">
        <v>44627</v>
      </c>
      <c r="E107" t="s">
        <v>312</v>
      </c>
      <c r="F107" t="s">
        <v>518</v>
      </c>
      <c r="G107" s="12">
        <v>44627</v>
      </c>
      <c r="H107" s="12">
        <v>44627</v>
      </c>
      <c r="I107" s="12">
        <v>44629</v>
      </c>
      <c r="J107" s="264">
        <v>1</v>
      </c>
      <c r="K107" t="s">
        <v>2238</v>
      </c>
      <c r="L107" t="s">
        <v>2244</v>
      </c>
      <c r="M107" t="s">
        <v>2245</v>
      </c>
      <c r="N107" t="s">
        <v>823</v>
      </c>
      <c r="O107" t="s">
        <v>1357</v>
      </c>
      <c r="P107">
        <v>0</v>
      </c>
      <c r="Q107" t="s">
        <v>696</v>
      </c>
      <c r="R107">
        <v>25431</v>
      </c>
      <c r="S107">
        <v>0</v>
      </c>
      <c r="T107">
        <v>25431</v>
      </c>
      <c r="U107">
        <v>33.5</v>
      </c>
      <c r="V107" t="s">
        <v>2258</v>
      </c>
      <c r="W107">
        <v>5</v>
      </c>
      <c r="X107">
        <v>54</v>
      </c>
      <c r="Y107">
        <v>10</v>
      </c>
      <c r="Z107">
        <f t="shared" si="9"/>
        <v>23.142209999999999</v>
      </c>
      <c r="AA107">
        <f t="shared" si="10"/>
        <v>2.8927762499999998</v>
      </c>
      <c r="AB107" t="str">
        <f t="shared" si="11"/>
        <v>ND</v>
      </c>
      <c r="AC107" t="str">
        <f t="shared" si="13"/>
        <v>ND</v>
      </c>
      <c r="AD107" t="str">
        <f t="shared" si="12"/>
        <v>NA</v>
      </c>
      <c r="AE107" t="str">
        <f t="shared" si="7"/>
        <v>ND</v>
      </c>
      <c r="AF107" t="str">
        <f t="shared" si="8"/>
        <v>ND</v>
      </c>
      <c r="AI107" t="s">
        <v>44</v>
      </c>
      <c r="AJ107" t="s">
        <v>44</v>
      </c>
    </row>
    <row r="108" spans="1:36">
      <c r="A108" t="s">
        <v>822</v>
      </c>
      <c r="B108" t="s">
        <v>49</v>
      </c>
      <c r="C108" t="s">
        <v>811</v>
      </c>
      <c r="D108" s="12">
        <v>44627</v>
      </c>
      <c r="E108" t="s">
        <v>312</v>
      </c>
      <c r="F108" t="s">
        <v>518</v>
      </c>
      <c r="G108" s="12">
        <v>44627</v>
      </c>
      <c r="H108" s="12">
        <v>44627</v>
      </c>
      <c r="I108" s="12">
        <v>44629</v>
      </c>
      <c r="J108" s="264">
        <v>1</v>
      </c>
      <c r="K108" t="s">
        <v>2238</v>
      </c>
      <c r="L108" t="s">
        <v>2244</v>
      </c>
      <c r="M108" t="s">
        <v>2084</v>
      </c>
      <c r="N108" t="s">
        <v>823</v>
      </c>
      <c r="O108" t="s">
        <v>1357</v>
      </c>
      <c r="P108">
        <v>0</v>
      </c>
      <c r="Q108" t="s">
        <v>696</v>
      </c>
      <c r="R108">
        <v>25428</v>
      </c>
      <c r="S108">
        <v>0</v>
      </c>
      <c r="T108">
        <v>25428</v>
      </c>
      <c r="U108">
        <v>40.78</v>
      </c>
      <c r="V108" t="s">
        <v>2258</v>
      </c>
      <c r="W108">
        <v>5</v>
      </c>
      <c r="X108">
        <v>54</v>
      </c>
      <c r="Y108">
        <v>10</v>
      </c>
      <c r="Z108">
        <f t="shared" si="9"/>
        <v>23.139479999999999</v>
      </c>
      <c r="AA108">
        <f t="shared" si="10"/>
        <v>2.8924349999999999</v>
      </c>
      <c r="AB108" t="str">
        <f t="shared" si="11"/>
        <v>ND</v>
      </c>
      <c r="AC108" t="str">
        <f t="shared" si="13"/>
        <v>ND</v>
      </c>
      <c r="AD108" t="str">
        <f t="shared" si="12"/>
        <v>NA</v>
      </c>
      <c r="AE108" t="str">
        <f t="shared" si="7"/>
        <v>ND</v>
      </c>
      <c r="AF108" t="str">
        <f t="shared" si="8"/>
        <v>ND</v>
      </c>
      <c r="AI108" t="s">
        <v>44</v>
      </c>
      <c r="AJ108" t="s">
        <v>44</v>
      </c>
    </row>
    <row r="109" spans="1:36">
      <c r="A109" t="s">
        <v>1054</v>
      </c>
      <c r="B109" t="s">
        <v>42</v>
      </c>
      <c r="C109" t="s">
        <v>1912</v>
      </c>
      <c r="D109" s="12">
        <v>44634</v>
      </c>
      <c r="E109" t="s">
        <v>312</v>
      </c>
      <c r="F109" t="s">
        <v>518</v>
      </c>
      <c r="G109" s="12">
        <v>44634</v>
      </c>
      <c r="H109" s="12">
        <v>44634</v>
      </c>
      <c r="I109" s="12">
        <v>44635</v>
      </c>
      <c r="J109" s="264">
        <v>1</v>
      </c>
      <c r="K109" t="s">
        <v>2243</v>
      </c>
      <c r="L109" t="s">
        <v>2224</v>
      </c>
      <c r="M109" t="s">
        <v>2225</v>
      </c>
      <c r="N109" t="s">
        <v>1310</v>
      </c>
      <c r="O109" t="s">
        <v>1357</v>
      </c>
      <c r="P109">
        <v>679</v>
      </c>
      <c r="Q109" s="249">
        <v>3.3000000000000002E-2</v>
      </c>
      <c r="R109">
        <v>15858</v>
      </c>
      <c r="S109">
        <v>3135</v>
      </c>
      <c r="T109">
        <v>12723</v>
      </c>
      <c r="U109">
        <v>40.15</v>
      </c>
      <c r="V109" t="s">
        <v>2259</v>
      </c>
      <c r="W109">
        <v>5</v>
      </c>
      <c r="X109">
        <v>53</v>
      </c>
      <c r="Y109">
        <v>10</v>
      </c>
      <c r="Z109">
        <f t="shared" ref="Z109:Z171" si="14">R109*0.00091</f>
        <v>14.43078</v>
      </c>
      <c r="AA109">
        <f t="shared" ref="AA109:AA171" si="15">W109*(Z109/40)</f>
        <v>1.8038475</v>
      </c>
      <c r="AB109">
        <f t="shared" ref="AB109:AB171" si="16">IF(S109&gt;2, ((P109*Z109)/AA109), "ND")</f>
        <v>5432</v>
      </c>
      <c r="AC109">
        <f t="shared" si="13"/>
        <v>287896</v>
      </c>
      <c r="AD109">
        <f t="shared" ref="AD109:AD171" si="17">IF(S109&gt;2, (AC109*(100/Y109)), "NA")</f>
        <v>2878960</v>
      </c>
      <c r="AE109">
        <f t="shared" ref="AE109:AE171" si="18">IF(S109&gt;2, (AD109-(AD109*Q109)), "ND")</f>
        <v>2783954.32</v>
      </c>
      <c r="AF109">
        <f t="shared" ref="AF109:AF171" si="19">IF(S109&gt;2, (AD109+(AD109*Q109)), "ND")</f>
        <v>2973965.68</v>
      </c>
      <c r="AI109" t="s">
        <v>44</v>
      </c>
      <c r="AJ109" t="s">
        <v>154</v>
      </c>
    </row>
    <row r="110" spans="1:36">
      <c r="A110" t="s">
        <v>1054</v>
      </c>
      <c r="B110" t="s">
        <v>42</v>
      </c>
      <c r="C110" t="s">
        <v>1912</v>
      </c>
      <c r="D110" s="12">
        <v>44634</v>
      </c>
      <c r="E110" t="s">
        <v>312</v>
      </c>
      <c r="F110" t="s">
        <v>518</v>
      </c>
      <c r="G110" s="12">
        <v>44634</v>
      </c>
      <c r="H110" s="12">
        <v>44634</v>
      </c>
      <c r="I110" s="12">
        <v>44635</v>
      </c>
      <c r="J110" s="264">
        <v>1</v>
      </c>
      <c r="K110" t="s">
        <v>2243</v>
      </c>
      <c r="L110" t="s">
        <v>2224</v>
      </c>
      <c r="M110" t="s">
        <v>2227</v>
      </c>
      <c r="N110" t="s">
        <v>1310</v>
      </c>
      <c r="O110" t="s">
        <v>1357</v>
      </c>
      <c r="P110">
        <v>1427.9</v>
      </c>
      <c r="Q110" s="249">
        <v>2.3E-2</v>
      </c>
      <c r="R110">
        <v>15858</v>
      </c>
      <c r="S110">
        <v>5879</v>
      </c>
      <c r="T110">
        <v>9979</v>
      </c>
      <c r="U110">
        <v>73.73</v>
      </c>
      <c r="V110" t="s">
        <v>2259</v>
      </c>
      <c r="W110">
        <v>5</v>
      </c>
      <c r="X110">
        <v>53</v>
      </c>
      <c r="Y110">
        <v>10</v>
      </c>
      <c r="Z110">
        <f t="shared" si="14"/>
        <v>14.43078</v>
      </c>
      <c r="AA110">
        <f t="shared" si="15"/>
        <v>1.8038475</v>
      </c>
      <c r="AB110">
        <f t="shared" si="16"/>
        <v>11423.2</v>
      </c>
      <c r="AC110">
        <f t="shared" si="13"/>
        <v>605429.60000000009</v>
      </c>
      <c r="AD110">
        <f t="shared" si="17"/>
        <v>6054296.0000000009</v>
      </c>
      <c r="AE110">
        <f t="shared" si="18"/>
        <v>5915047.1920000007</v>
      </c>
      <c r="AF110">
        <f t="shared" si="19"/>
        <v>6193544.8080000011</v>
      </c>
      <c r="AI110" t="s">
        <v>44</v>
      </c>
      <c r="AJ110" t="s">
        <v>154</v>
      </c>
    </row>
    <row r="111" spans="1:36">
      <c r="A111" t="s">
        <v>1054</v>
      </c>
      <c r="B111" t="s">
        <v>42</v>
      </c>
      <c r="C111" t="s">
        <v>1912</v>
      </c>
      <c r="D111" s="12">
        <v>44634</v>
      </c>
      <c r="E111" t="s">
        <v>312</v>
      </c>
      <c r="F111" t="s">
        <v>518</v>
      </c>
      <c r="G111" s="12">
        <v>44634</v>
      </c>
      <c r="H111" s="12">
        <v>44634</v>
      </c>
      <c r="I111" s="12">
        <v>44635</v>
      </c>
      <c r="J111" s="264">
        <v>1</v>
      </c>
      <c r="K111" t="s">
        <v>2243</v>
      </c>
      <c r="L111" t="s">
        <v>2224</v>
      </c>
      <c r="M111" t="s">
        <v>2247</v>
      </c>
      <c r="N111" t="s">
        <v>1310</v>
      </c>
      <c r="O111" t="s">
        <v>1357</v>
      </c>
      <c r="P111">
        <v>875.2</v>
      </c>
      <c r="Q111" s="249">
        <v>2.9000000000000001E-2</v>
      </c>
      <c r="R111">
        <v>15857</v>
      </c>
      <c r="S111">
        <v>3919</v>
      </c>
      <c r="T111">
        <v>11938</v>
      </c>
      <c r="U111">
        <v>24.6</v>
      </c>
      <c r="V111" t="s">
        <v>2259</v>
      </c>
      <c r="W111">
        <v>5</v>
      </c>
      <c r="X111">
        <v>53</v>
      </c>
      <c r="Y111">
        <v>10</v>
      </c>
      <c r="Z111">
        <f t="shared" si="14"/>
        <v>14.429869999999999</v>
      </c>
      <c r="AA111">
        <f t="shared" si="15"/>
        <v>1.8037337500000001</v>
      </c>
      <c r="AB111">
        <f t="shared" si="16"/>
        <v>7001.5999999999995</v>
      </c>
      <c r="AC111">
        <f t="shared" si="13"/>
        <v>371084.79999999999</v>
      </c>
      <c r="AD111">
        <f t="shared" si="17"/>
        <v>3710848</v>
      </c>
      <c r="AE111">
        <f t="shared" si="18"/>
        <v>3603233.4079999998</v>
      </c>
      <c r="AF111">
        <f t="shared" si="19"/>
        <v>3818462.5920000002</v>
      </c>
      <c r="AI111" t="s">
        <v>44</v>
      </c>
      <c r="AJ111" t="s">
        <v>154</v>
      </c>
    </row>
    <row r="112" spans="1:36">
      <c r="A112" t="s">
        <v>1060</v>
      </c>
      <c r="B112" t="s">
        <v>42</v>
      </c>
      <c r="C112" t="s">
        <v>1912</v>
      </c>
      <c r="D112" s="12">
        <v>44634</v>
      </c>
      <c r="E112" t="s">
        <v>312</v>
      </c>
      <c r="F112" t="s">
        <v>518</v>
      </c>
      <c r="G112" s="12">
        <v>44634</v>
      </c>
      <c r="H112" s="12">
        <v>44634</v>
      </c>
      <c r="I112" s="12">
        <v>44635</v>
      </c>
      <c r="J112" s="264">
        <v>1</v>
      </c>
      <c r="K112" t="s">
        <v>2260</v>
      </c>
      <c r="L112" t="s">
        <v>2224</v>
      </c>
      <c r="M112" t="s">
        <v>2225</v>
      </c>
      <c r="N112" t="s">
        <v>1313</v>
      </c>
      <c r="O112" t="s">
        <v>1357</v>
      </c>
      <c r="P112">
        <v>3.8</v>
      </c>
      <c r="Q112" s="249">
        <v>0.44900000000000001</v>
      </c>
      <c r="R112">
        <v>16219</v>
      </c>
      <c r="S112">
        <v>20</v>
      </c>
      <c r="T112">
        <v>16199</v>
      </c>
      <c r="U112">
        <v>40.15</v>
      </c>
      <c r="V112" t="s">
        <v>2259</v>
      </c>
      <c r="W112">
        <v>5</v>
      </c>
      <c r="X112">
        <v>52</v>
      </c>
      <c r="Y112">
        <v>10</v>
      </c>
      <c r="Z112">
        <f t="shared" si="14"/>
        <v>14.75929</v>
      </c>
      <c r="AA112">
        <f t="shared" si="15"/>
        <v>1.84491125</v>
      </c>
      <c r="AB112">
        <f t="shared" si="16"/>
        <v>30.4</v>
      </c>
      <c r="AC112">
        <f t="shared" si="13"/>
        <v>1580.8</v>
      </c>
      <c r="AD112">
        <f t="shared" si="17"/>
        <v>15808</v>
      </c>
      <c r="AE112">
        <f t="shared" si="18"/>
        <v>8710.2079999999987</v>
      </c>
      <c r="AF112">
        <f t="shared" si="19"/>
        <v>22905.792000000001</v>
      </c>
      <c r="AI112" t="s">
        <v>44</v>
      </c>
      <c r="AJ112" t="s">
        <v>154</v>
      </c>
    </row>
    <row r="113" spans="1:36">
      <c r="A113" t="s">
        <v>1060</v>
      </c>
      <c r="B113" t="s">
        <v>42</v>
      </c>
      <c r="C113" t="s">
        <v>1912</v>
      </c>
      <c r="D113" s="12">
        <v>44634</v>
      </c>
      <c r="E113" t="s">
        <v>312</v>
      </c>
      <c r="F113" t="s">
        <v>518</v>
      </c>
      <c r="G113" s="12">
        <v>44634</v>
      </c>
      <c r="H113" s="12">
        <v>44634</v>
      </c>
      <c r="I113" s="12">
        <v>44635</v>
      </c>
      <c r="J113" s="264">
        <v>1</v>
      </c>
      <c r="K113" t="s">
        <v>2260</v>
      </c>
      <c r="L113" t="s">
        <v>2224</v>
      </c>
      <c r="M113" t="s">
        <v>2227</v>
      </c>
      <c r="N113" t="s">
        <v>1313</v>
      </c>
      <c r="O113" t="s">
        <v>1357</v>
      </c>
      <c r="P113">
        <v>9</v>
      </c>
      <c r="Q113" s="249">
        <v>0.28899999999999998</v>
      </c>
      <c r="R113">
        <v>16225</v>
      </c>
      <c r="S113">
        <v>47</v>
      </c>
      <c r="T113">
        <v>16178</v>
      </c>
      <c r="U113">
        <v>73.73</v>
      </c>
      <c r="V113" t="s">
        <v>2259</v>
      </c>
      <c r="W113">
        <v>5</v>
      </c>
      <c r="X113">
        <v>52</v>
      </c>
      <c r="Y113">
        <v>10</v>
      </c>
      <c r="Z113">
        <f t="shared" si="14"/>
        <v>14.764749999999999</v>
      </c>
      <c r="AA113">
        <f t="shared" si="15"/>
        <v>1.8455937499999999</v>
      </c>
      <c r="AB113">
        <f t="shared" si="16"/>
        <v>72</v>
      </c>
      <c r="AC113">
        <f t="shared" si="13"/>
        <v>3744</v>
      </c>
      <c r="AD113">
        <f t="shared" si="17"/>
        <v>37440</v>
      </c>
      <c r="AE113">
        <f t="shared" si="18"/>
        <v>26619.84</v>
      </c>
      <c r="AF113">
        <f t="shared" si="19"/>
        <v>48260.160000000003</v>
      </c>
      <c r="AI113" t="s">
        <v>44</v>
      </c>
      <c r="AJ113" t="s">
        <v>154</v>
      </c>
    </row>
    <row r="114" spans="1:36">
      <c r="A114" t="s">
        <v>1060</v>
      </c>
      <c r="B114" t="s">
        <v>42</v>
      </c>
      <c r="C114" t="s">
        <v>1912</v>
      </c>
      <c r="D114" s="12">
        <v>44634</v>
      </c>
      <c r="E114" t="s">
        <v>312</v>
      </c>
      <c r="F114" t="s">
        <v>518</v>
      </c>
      <c r="G114" s="12">
        <v>44634</v>
      </c>
      <c r="H114" s="12">
        <v>44634</v>
      </c>
      <c r="I114" s="12">
        <v>44635</v>
      </c>
      <c r="J114" s="264">
        <v>1</v>
      </c>
      <c r="K114" t="s">
        <v>2260</v>
      </c>
      <c r="L114" t="s">
        <v>2224</v>
      </c>
      <c r="M114" t="s">
        <v>2247</v>
      </c>
      <c r="N114" t="s">
        <v>1313</v>
      </c>
      <c r="O114" t="s">
        <v>1357</v>
      </c>
      <c r="P114">
        <v>2.1</v>
      </c>
      <c r="Q114" s="249">
        <v>0.61599999999999999</v>
      </c>
      <c r="R114">
        <v>16223</v>
      </c>
      <c r="S114">
        <v>11</v>
      </c>
      <c r="T114">
        <v>16212</v>
      </c>
      <c r="U114">
        <v>24.6</v>
      </c>
      <c r="V114" t="s">
        <v>2259</v>
      </c>
      <c r="W114">
        <v>5</v>
      </c>
      <c r="X114">
        <v>52</v>
      </c>
      <c r="Y114">
        <v>10</v>
      </c>
      <c r="Z114">
        <f t="shared" si="14"/>
        <v>14.762930000000001</v>
      </c>
      <c r="AA114">
        <f t="shared" si="15"/>
        <v>1.8453662500000001</v>
      </c>
      <c r="AB114">
        <f t="shared" si="16"/>
        <v>16.8</v>
      </c>
      <c r="AC114">
        <f t="shared" si="13"/>
        <v>873.6</v>
      </c>
      <c r="AD114">
        <f t="shared" si="17"/>
        <v>8736</v>
      </c>
      <c r="AE114">
        <f t="shared" si="18"/>
        <v>3354.6239999999998</v>
      </c>
      <c r="AF114">
        <f t="shared" si="19"/>
        <v>14117.376</v>
      </c>
      <c r="AI114" t="s">
        <v>44</v>
      </c>
      <c r="AJ114" t="s">
        <v>154</v>
      </c>
    </row>
    <row r="115" spans="1:36">
      <c r="A115" t="s">
        <v>1062</v>
      </c>
      <c r="B115" t="s">
        <v>42</v>
      </c>
      <c r="C115" t="s">
        <v>1912</v>
      </c>
      <c r="D115" s="12">
        <v>44634</v>
      </c>
      <c r="E115" t="s">
        <v>312</v>
      </c>
      <c r="F115" t="s">
        <v>518</v>
      </c>
      <c r="G115" s="12">
        <v>44634</v>
      </c>
      <c r="H115" s="12">
        <v>44634</v>
      </c>
      <c r="I115" s="12">
        <v>44635</v>
      </c>
      <c r="J115" s="264">
        <v>1</v>
      </c>
      <c r="K115" t="s">
        <v>2261</v>
      </c>
      <c r="L115" t="s">
        <v>2224</v>
      </c>
      <c r="M115" t="s">
        <v>2225</v>
      </c>
      <c r="N115" t="s">
        <v>1314</v>
      </c>
      <c r="O115" t="s">
        <v>1357</v>
      </c>
      <c r="P115">
        <v>1526.7</v>
      </c>
      <c r="Q115" s="249">
        <v>2.1999999999999999E-2</v>
      </c>
      <c r="R115">
        <v>16174</v>
      </c>
      <c r="S115">
        <v>6107</v>
      </c>
      <c r="T115">
        <v>10067</v>
      </c>
      <c r="U115">
        <v>40.15</v>
      </c>
      <c r="V115" t="s">
        <v>2259</v>
      </c>
      <c r="W115">
        <v>5</v>
      </c>
      <c r="X115">
        <v>54</v>
      </c>
      <c r="Y115">
        <v>10</v>
      </c>
      <c r="Z115">
        <f t="shared" si="14"/>
        <v>14.71834</v>
      </c>
      <c r="AA115">
        <f t="shared" si="15"/>
        <v>1.8397924999999997</v>
      </c>
      <c r="AB115">
        <f t="shared" si="16"/>
        <v>12213.600000000002</v>
      </c>
      <c r="AC115">
        <f t="shared" si="13"/>
        <v>659534.40000000014</v>
      </c>
      <c r="AD115">
        <f t="shared" si="17"/>
        <v>6595344.0000000019</v>
      </c>
      <c r="AE115">
        <f t="shared" si="18"/>
        <v>6450246.4320000019</v>
      </c>
      <c r="AF115">
        <f t="shared" si="19"/>
        <v>6740441.5680000018</v>
      </c>
      <c r="AI115" t="s">
        <v>44</v>
      </c>
      <c r="AJ115" t="s">
        <v>154</v>
      </c>
    </row>
    <row r="116" spans="1:36">
      <c r="A116" t="s">
        <v>1062</v>
      </c>
      <c r="B116" t="s">
        <v>42</v>
      </c>
      <c r="C116" t="s">
        <v>1912</v>
      </c>
      <c r="D116" s="12">
        <v>44634</v>
      </c>
      <c r="E116" t="s">
        <v>312</v>
      </c>
      <c r="F116" t="s">
        <v>518</v>
      </c>
      <c r="G116" s="12">
        <v>44634</v>
      </c>
      <c r="H116" s="12">
        <v>44634</v>
      </c>
      <c r="I116" s="12">
        <v>44635</v>
      </c>
      <c r="J116" s="264">
        <v>1</v>
      </c>
      <c r="K116" t="s">
        <v>2261</v>
      </c>
      <c r="L116" t="s">
        <v>2224</v>
      </c>
      <c r="M116" t="s">
        <v>2227</v>
      </c>
      <c r="N116" t="s">
        <v>1314</v>
      </c>
      <c r="O116" t="s">
        <v>1357</v>
      </c>
      <c r="P116">
        <v>985.6</v>
      </c>
      <c r="Q116" s="249">
        <v>2.8000000000000001E-2</v>
      </c>
      <c r="R116">
        <v>15776</v>
      </c>
      <c r="S116">
        <v>4160</v>
      </c>
      <c r="T116">
        <v>11616</v>
      </c>
      <c r="U116">
        <v>73.73</v>
      </c>
      <c r="V116" t="s">
        <v>2259</v>
      </c>
      <c r="W116">
        <v>5</v>
      </c>
      <c r="X116">
        <v>54</v>
      </c>
      <c r="Y116">
        <v>10</v>
      </c>
      <c r="Z116">
        <f t="shared" si="14"/>
        <v>14.356159999999999</v>
      </c>
      <c r="AA116">
        <f t="shared" si="15"/>
        <v>1.7945199999999999</v>
      </c>
      <c r="AB116">
        <f t="shared" si="16"/>
        <v>7884.8</v>
      </c>
      <c r="AC116">
        <f t="shared" si="13"/>
        <v>425779.20000000001</v>
      </c>
      <c r="AD116">
        <f t="shared" si="17"/>
        <v>4257792</v>
      </c>
      <c r="AE116">
        <f t="shared" si="18"/>
        <v>4138573.824</v>
      </c>
      <c r="AF116">
        <f t="shared" si="19"/>
        <v>4377010.176</v>
      </c>
      <c r="AI116" t="s">
        <v>44</v>
      </c>
      <c r="AJ116" t="s">
        <v>154</v>
      </c>
    </row>
    <row r="117" spans="1:36">
      <c r="A117" t="s">
        <v>1062</v>
      </c>
      <c r="B117" t="s">
        <v>42</v>
      </c>
      <c r="C117" t="s">
        <v>1912</v>
      </c>
      <c r="D117" s="12">
        <v>44634</v>
      </c>
      <c r="E117" t="s">
        <v>312</v>
      </c>
      <c r="F117" t="s">
        <v>518</v>
      </c>
      <c r="G117" s="12">
        <v>44634</v>
      </c>
      <c r="H117" s="12">
        <v>44634</v>
      </c>
      <c r="I117" s="12">
        <v>44635</v>
      </c>
      <c r="J117" s="264">
        <v>1</v>
      </c>
      <c r="K117" t="s">
        <v>2261</v>
      </c>
      <c r="L117" t="s">
        <v>2224</v>
      </c>
      <c r="M117" t="s">
        <v>2247</v>
      </c>
      <c r="N117" t="s">
        <v>1314</v>
      </c>
      <c r="O117" t="s">
        <v>1357</v>
      </c>
      <c r="P117">
        <v>1520.1</v>
      </c>
      <c r="Q117" s="249">
        <v>2.1999999999999999E-2</v>
      </c>
      <c r="R117">
        <v>16175</v>
      </c>
      <c r="S117">
        <v>6087</v>
      </c>
      <c r="T117">
        <v>10088</v>
      </c>
      <c r="U117">
        <v>24.6</v>
      </c>
      <c r="V117" t="s">
        <v>2259</v>
      </c>
      <c r="W117">
        <v>5</v>
      </c>
      <c r="X117">
        <v>54</v>
      </c>
      <c r="Y117">
        <v>10</v>
      </c>
      <c r="Z117">
        <f t="shared" si="14"/>
        <v>14.719250000000001</v>
      </c>
      <c r="AA117">
        <f t="shared" si="15"/>
        <v>1.8399062500000003</v>
      </c>
      <c r="AB117">
        <f t="shared" si="16"/>
        <v>12160.799999999997</v>
      </c>
      <c r="AC117">
        <f t="shared" si="13"/>
        <v>656683.19999999984</v>
      </c>
      <c r="AD117">
        <f t="shared" si="17"/>
        <v>6566831.9999999981</v>
      </c>
      <c r="AE117">
        <f t="shared" si="18"/>
        <v>6422361.6959999986</v>
      </c>
      <c r="AF117">
        <f t="shared" si="19"/>
        <v>6711302.3039999977</v>
      </c>
      <c r="AI117" t="s">
        <v>44</v>
      </c>
      <c r="AJ117" t="s">
        <v>154</v>
      </c>
    </row>
    <row r="118" spans="1:36">
      <c r="A118" t="s">
        <v>1064</v>
      </c>
      <c r="B118" t="s">
        <v>42</v>
      </c>
      <c r="C118" t="s">
        <v>1912</v>
      </c>
      <c r="D118" s="12">
        <v>44634</v>
      </c>
      <c r="E118" t="s">
        <v>312</v>
      </c>
      <c r="F118" t="s">
        <v>518</v>
      </c>
      <c r="G118" s="12">
        <v>44634</v>
      </c>
      <c r="H118" s="12">
        <v>44634</v>
      </c>
      <c r="I118" s="12">
        <v>44635</v>
      </c>
      <c r="J118" s="264">
        <v>1</v>
      </c>
      <c r="K118" t="s">
        <v>2262</v>
      </c>
      <c r="L118" t="s">
        <v>2224</v>
      </c>
      <c r="M118" t="s">
        <v>2225</v>
      </c>
      <c r="N118" t="s">
        <v>1315</v>
      </c>
      <c r="O118" t="s">
        <v>1357</v>
      </c>
      <c r="P118">
        <v>416.3</v>
      </c>
      <c r="Q118" s="249">
        <v>4.2999999999999997E-2</v>
      </c>
      <c r="R118">
        <v>16013</v>
      </c>
      <c r="S118">
        <v>1959</v>
      </c>
      <c r="T118">
        <v>14054</v>
      </c>
      <c r="U118">
        <v>40.15</v>
      </c>
      <c r="V118" t="s">
        <v>2259</v>
      </c>
      <c r="W118">
        <v>5</v>
      </c>
      <c r="X118">
        <v>51</v>
      </c>
      <c r="Y118">
        <v>10</v>
      </c>
      <c r="Z118">
        <f t="shared" si="14"/>
        <v>14.57183</v>
      </c>
      <c r="AA118">
        <f t="shared" si="15"/>
        <v>1.8214787500000003</v>
      </c>
      <c r="AB118">
        <f t="shared" si="16"/>
        <v>3330.3999999999996</v>
      </c>
      <c r="AC118">
        <f t="shared" si="13"/>
        <v>169850.4</v>
      </c>
      <c r="AD118">
        <f t="shared" si="17"/>
        <v>1698504</v>
      </c>
      <c r="AE118">
        <f t="shared" si="18"/>
        <v>1625468.328</v>
      </c>
      <c r="AF118">
        <f t="shared" si="19"/>
        <v>1771539.672</v>
      </c>
      <c r="AI118" t="s">
        <v>44</v>
      </c>
      <c r="AJ118" t="s">
        <v>154</v>
      </c>
    </row>
    <row r="119" spans="1:36">
      <c r="A119" t="s">
        <v>1064</v>
      </c>
      <c r="B119" t="s">
        <v>42</v>
      </c>
      <c r="C119" t="s">
        <v>1912</v>
      </c>
      <c r="D119" s="12">
        <v>44634</v>
      </c>
      <c r="E119" t="s">
        <v>312</v>
      </c>
      <c r="F119" t="s">
        <v>518</v>
      </c>
      <c r="G119" s="12">
        <v>44634</v>
      </c>
      <c r="H119" s="12">
        <v>44634</v>
      </c>
      <c r="I119" s="12">
        <v>44635</v>
      </c>
      <c r="J119" s="264">
        <v>1</v>
      </c>
      <c r="K119" t="s">
        <v>2262</v>
      </c>
      <c r="L119" t="s">
        <v>2224</v>
      </c>
      <c r="M119" t="s">
        <v>2227</v>
      </c>
      <c r="N119" t="s">
        <v>1315</v>
      </c>
      <c r="O119" t="s">
        <v>1357</v>
      </c>
      <c r="P119">
        <v>845.9</v>
      </c>
      <c r="Q119" s="250">
        <v>0.03</v>
      </c>
      <c r="R119">
        <v>16014</v>
      </c>
      <c r="S119">
        <v>3730</v>
      </c>
      <c r="T119">
        <v>12284</v>
      </c>
      <c r="U119">
        <v>73.73</v>
      </c>
      <c r="V119" t="s">
        <v>2259</v>
      </c>
      <c r="W119">
        <v>5</v>
      </c>
      <c r="X119">
        <v>51</v>
      </c>
      <c r="Y119">
        <v>10</v>
      </c>
      <c r="Z119">
        <f t="shared" si="14"/>
        <v>14.57274</v>
      </c>
      <c r="AA119">
        <f t="shared" si="15"/>
        <v>1.8215924999999999</v>
      </c>
      <c r="AB119">
        <f t="shared" si="16"/>
        <v>6767.2</v>
      </c>
      <c r="AC119">
        <f t="shared" si="13"/>
        <v>345127.2</v>
      </c>
      <c r="AD119">
        <f t="shared" si="17"/>
        <v>3451272</v>
      </c>
      <c r="AE119">
        <f t="shared" si="18"/>
        <v>3347733.84</v>
      </c>
      <c r="AF119">
        <f t="shared" si="19"/>
        <v>3554810.16</v>
      </c>
      <c r="AI119" t="s">
        <v>44</v>
      </c>
      <c r="AJ119" t="s">
        <v>154</v>
      </c>
    </row>
    <row r="120" spans="1:36">
      <c r="A120" t="s">
        <v>1064</v>
      </c>
      <c r="B120" t="s">
        <v>42</v>
      </c>
      <c r="C120" t="s">
        <v>1912</v>
      </c>
      <c r="D120" s="12">
        <v>44634</v>
      </c>
      <c r="E120" t="s">
        <v>312</v>
      </c>
      <c r="F120" t="s">
        <v>518</v>
      </c>
      <c r="G120" s="12">
        <v>44634</v>
      </c>
      <c r="H120" s="12">
        <v>44634</v>
      </c>
      <c r="I120" s="12">
        <v>44635</v>
      </c>
      <c r="J120" s="264">
        <v>1</v>
      </c>
      <c r="K120" t="s">
        <v>2262</v>
      </c>
      <c r="L120" t="s">
        <v>2224</v>
      </c>
      <c r="M120" t="s">
        <v>2247</v>
      </c>
      <c r="N120" t="s">
        <v>1315</v>
      </c>
      <c r="O120" t="s">
        <v>1357</v>
      </c>
      <c r="P120">
        <v>132.6</v>
      </c>
      <c r="Q120" s="249">
        <v>7.5999999999999998E-2</v>
      </c>
      <c r="R120">
        <v>16011</v>
      </c>
      <c r="S120">
        <v>652</v>
      </c>
      <c r="T120">
        <v>15359</v>
      </c>
      <c r="U120">
        <v>24.6</v>
      </c>
      <c r="V120" t="s">
        <v>2259</v>
      </c>
      <c r="W120">
        <v>5</v>
      </c>
      <c r="X120">
        <v>51</v>
      </c>
      <c r="Y120">
        <v>10</v>
      </c>
      <c r="Z120">
        <f t="shared" si="14"/>
        <v>14.57001</v>
      </c>
      <c r="AA120">
        <f t="shared" si="15"/>
        <v>1.82125125</v>
      </c>
      <c r="AB120">
        <f t="shared" si="16"/>
        <v>1060.8</v>
      </c>
      <c r="AC120">
        <f t="shared" si="13"/>
        <v>54100.799999999996</v>
      </c>
      <c r="AD120">
        <f t="shared" si="17"/>
        <v>541008</v>
      </c>
      <c r="AE120">
        <f t="shared" si="18"/>
        <v>499891.39199999999</v>
      </c>
      <c r="AF120">
        <f t="shared" si="19"/>
        <v>582124.60800000001</v>
      </c>
      <c r="AI120" t="s">
        <v>44</v>
      </c>
      <c r="AJ120" t="s">
        <v>154</v>
      </c>
    </row>
    <row r="121" spans="1:36">
      <c r="A121" t="s">
        <v>1052</v>
      </c>
      <c r="B121" t="s">
        <v>42</v>
      </c>
      <c r="C121" t="s">
        <v>1912</v>
      </c>
      <c r="D121" s="12">
        <v>44634</v>
      </c>
      <c r="E121" t="s">
        <v>312</v>
      </c>
      <c r="F121" t="s">
        <v>518</v>
      </c>
      <c r="G121" s="12">
        <v>44634</v>
      </c>
      <c r="H121" s="12">
        <v>44634</v>
      </c>
      <c r="I121" s="12">
        <v>44635</v>
      </c>
      <c r="J121" s="264">
        <v>1</v>
      </c>
      <c r="K121" t="s">
        <v>2263</v>
      </c>
      <c r="L121" t="s">
        <v>2224</v>
      </c>
      <c r="M121" t="s">
        <v>2225</v>
      </c>
      <c r="N121" t="s">
        <v>1309</v>
      </c>
      <c r="O121" t="s">
        <v>1357</v>
      </c>
      <c r="P121">
        <v>1058.4000000000001</v>
      </c>
      <c r="Q121" s="249">
        <v>2.7E-2</v>
      </c>
      <c r="R121">
        <v>15983</v>
      </c>
      <c r="S121">
        <v>4537</v>
      </c>
      <c r="T121">
        <v>11446</v>
      </c>
      <c r="U121">
        <v>40.15</v>
      </c>
      <c r="V121" t="s">
        <v>2259</v>
      </c>
      <c r="W121">
        <v>5</v>
      </c>
      <c r="X121">
        <v>52</v>
      </c>
      <c r="Y121">
        <v>10</v>
      </c>
      <c r="Z121">
        <f t="shared" si="14"/>
        <v>14.54453</v>
      </c>
      <c r="AA121">
        <f t="shared" si="15"/>
        <v>1.81806625</v>
      </c>
      <c r="AB121">
        <f t="shared" si="16"/>
        <v>8467.2000000000007</v>
      </c>
      <c r="AC121">
        <f t="shared" si="13"/>
        <v>440294.40000000002</v>
      </c>
      <c r="AD121">
        <f t="shared" si="17"/>
        <v>4402944</v>
      </c>
      <c r="AE121">
        <f t="shared" si="18"/>
        <v>4284064.5120000001</v>
      </c>
      <c r="AF121">
        <f t="shared" si="19"/>
        <v>4521823.4879999999</v>
      </c>
      <c r="AI121" t="s">
        <v>44</v>
      </c>
      <c r="AJ121" t="s">
        <v>154</v>
      </c>
    </row>
    <row r="122" spans="1:36">
      <c r="A122" t="s">
        <v>1052</v>
      </c>
      <c r="B122" t="s">
        <v>42</v>
      </c>
      <c r="C122" t="s">
        <v>1912</v>
      </c>
      <c r="D122" s="12">
        <v>44634</v>
      </c>
      <c r="E122" t="s">
        <v>312</v>
      </c>
      <c r="F122" t="s">
        <v>518</v>
      </c>
      <c r="G122" s="12">
        <v>44634</v>
      </c>
      <c r="H122" s="12">
        <v>44634</v>
      </c>
      <c r="I122" s="12">
        <v>44635</v>
      </c>
      <c r="J122" s="264">
        <v>1</v>
      </c>
      <c r="K122" t="s">
        <v>2263</v>
      </c>
      <c r="L122" t="s">
        <v>2224</v>
      </c>
      <c r="M122" t="s">
        <v>2227</v>
      </c>
      <c r="N122" t="s">
        <v>1309</v>
      </c>
      <c r="O122" t="s">
        <v>1357</v>
      </c>
      <c r="P122">
        <v>927.9</v>
      </c>
      <c r="Q122" s="249">
        <v>2.9000000000000001E-2</v>
      </c>
      <c r="R122">
        <v>15983</v>
      </c>
      <c r="S122">
        <v>4056</v>
      </c>
      <c r="T122">
        <v>11927</v>
      </c>
      <c r="U122">
        <v>73.73</v>
      </c>
      <c r="V122" t="s">
        <v>2259</v>
      </c>
      <c r="W122">
        <v>5</v>
      </c>
      <c r="X122">
        <v>52</v>
      </c>
      <c r="Y122">
        <v>10</v>
      </c>
      <c r="Z122">
        <f t="shared" si="14"/>
        <v>14.54453</v>
      </c>
      <c r="AA122">
        <f t="shared" si="15"/>
        <v>1.81806625</v>
      </c>
      <c r="AB122">
        <f t="shared" si="16"/>
        <v>7423.2</v>
      </c>
      <c r="AC122">
        <f t="shared" si="13"/>
        <v>386006.39999999997</v>
      </c>
      <c r="AD122">
        <f t="shared" si="17"/>
        <v>3860063.9999999995</v>
      </c>
      <c r="AE122">
        <f t="shared" si="18"/>
        <v>3748122.1439999994</v>
      </c>
      <c r="AF122">
        <f t="shared" si="19"/>
        <v>3972005.8559999997</v>
      </c>
      <c r="AI122" t="s">
        <v>44</v>
      </c>
      <c r="AJ122" t="s">
        <v>154</v>
      </c>
    </row>
    <row r="123" spans="1:36">
      <c r="A123" t="s">
        <v>1052</v>
      </c>
      <c r="B123" t="s">
        <v>42</v>
      </c>
      <c r="C123" t="s">
        <v>1912</v>
      </c>
      <c r="D123" s="12">
        <v>44634</v>
      </c>
      <c r="E123" t="s">
        <v>312</v>
      </c>
      <c r="F123" t="s">
        <v>518</v>
      </c>
      <c r="G123" s="12">
        <v>44634</v>
      </c>
      <c r="H123" s="12">
        <v>44634</v>
      </c>
      <c r="I123" s="12">
        <v>44635</v>
      </c>
      <c r="J123" s="264">
        <v>1</v>
      </c>
      <c r="K123" t="s">
        <v>2263</v>
      </c>
      <c r="L123" t="s">
        <v>2224</v>
      </c>
      <c r="M123" t="s">
        <v>2247</v>
      </c>
      <c r="N123" t="s">
        <v>1309</v>
      </c>
      <c r="O123" t="s">
        <v>1357</v>
      </c>
      <c r="P123">
        <v>1124.3</v>
      </c>
      <c r="Q123" s="249">
        <v>2.5999999999999999E-2</v>
      </c>
      <c r="R123">
        <v>15979</v>
      </c>
      <c r="S123">
        <v>4771</v>
      </c>
      <c r="T123">
        <v>11208</v>
      </c>
      <c r="U123">
        <v>24.6</v>
      </c>
      <c r="V123" t="s">
        <v>2259</v>
      </c>
      <c r="W123">
        <v>5</v>
      </c>
      <c r="X123">
        <v>52</v>
      </c>
      <c r="Y123">
        <v>10</v>
      </c>
      <c r="Z123">
        <f t="shared" si="14"/>
        <v>14.540889999999999</v>
      </c>
      <c r="AA123">
        <f t="shared" si="15"/>
        <v>1.8176112499999999</v>
      </c>
      <c r="AB123">
        <f t="shared" si="16"/>
        <v>8994.4</v>
      </c>
      <c r="AC123">
        <f t="shared" si="13"/>
        <v>467708.8</v>
      </c>
      <c r="AD123">
        <f t="shared" si="17"/>
        <v>4677088</v>
      </c>
      <c r="AE123">
        <f t="shared" si="18"/>
        <v>4555483.7120000003</v>
      </c>
      <c r="AF123">
        <f t="shared" si="19"/>
        <v>4798692.2879999997</v>
      </c>
      <c r="AI123" t="s">
        <v>44</v>
      </c>
      <c r="AJ123" t="s">
        <v>154</v>
      </c>
    </row>
    <row r="124" spans="1:36">
      <c r="A124" t="s">
        <v>1056</v>
      </c>
      <c r="B124" t="s">
        <v>42</v>
      </c>
      <c r="C124" t="s">
        <v>1912</v>
      </c>
      <c r="D124" s="12">
        <v>44634</v>
      </c>
      <c r="E124" t="s">
        <v>312</v>
      </c>
      <c r="F124" t="s">
        <v>518</v>
      </c>
      <c r="G124" s="12">
        <v>44634</v>
      </c>
      <c r="H124" s="12">
        <v>44634</v>
      </c>
      <c r="I124" s="12">
        <v>44635</v>
      </c>
      <c r="J124" s="264">
        <v>1</v>
      </c>
      <c r="K124" t="s">
        <v>2264</v>
      </c>
      <c r="L124" t="s">
        <v>2224</v>
      </c>
      <c r="M124" t="s">
        <v>2225</v>
      </c>
      <c r="N124" t="s">
        <v>1311</v>
      </c>
      <c r="O124" t="s">
        <v>1357</v>
      </c>
      <c r="P124">
        <v>181.8</v>
      </c>
      <c r="Q124" s="249">
        <v>6.6000000000000003E-2</v>
      </c>
      <c r="R124">
        <v>16046</v>
      </c>
      <c r="S124">
        <v>866</v>
      </c>
      <c r="T124">
        <v>15180</v>
      </c>
      <c r="U124">
        <v>40.15</v>
      </c>
      <c r="V124" t="s">
        <v>2259</v>
      </c>
      <c r="W124">
        <v>5</v>
      </c>
      <c r="X124">
        <v>53</v>
      </c>
      <c r="Y124">
        <v>10</v>
      </c>
      <c r="Z124">
        <f t="shared" si="14"/>
        <v>14.60186</v>
      </c>
      <c r="AA124">
        <f t="shared" si="15"/>
        <v>1.8252325</v>
      </c>
      <c r="AB124">
        <f t="shared" si="16"/>
        <v>1454.4</v>
      </c>
      <c r="AC124">
        <f t="shared" si="13"/>
        <v>77083.200000000012</v>
      </c>
      <c r="AD124">
        <f t="shared" si="17"/>
        <v>770832.00000000012</v>
      </c>
      <c r="AE124">
        <f t="shared" si="18"/>
        <v>719957.08800000011</v>
      </c>
      <c r="AF124">
        <f t="shared" si="19"/>
        <v>821706.91200000013</v>
      </c>
      <c r="AI124" t="s">
        <v>44</v>
      </c>
      <c r="AJ124" t="s">
        <v>154</v>
      </c>
    </row>
    <row r="125" spans="1:36">
      <c r="A125" t="s">
        <v>1056</v>
      </c>
      <c r="B125" t="s">
        <v>42</v>
      </c>
      <c r="C125" t="s">
        <v>1912</v>
      </c>
      <c r="D125" s="12">
        <v>44634</v>
      </c>
      <c r="E125" t="s">
        <v>312</v>
      </c>
      <c r="F125" t="s">
        <v>518</v>
      </c>
      <c r="G125" s="12">
        <v>44634</v>
      </c>
      <c r="H125" s="12">
        <v>44634</v>
      </c>
      <c r="I125" s="12">
        <v>44635</v>
      </c>
      <c r="J125" s="264">
        <v>1</v>
      </c>
      <c r="K125" t="s">
        <v>2264</v>
      </c>
      <c r="L125" t="s">
        <v>2224</v>
      </c>
      <c r="M125" t="s">
        <v>2227</v>
      </c>
      <c r="N125" t="s">
        <v>1311</v>
      </c>
      <c r="O125" t="s">
        <v>1357</v>
      </c>
      <c r="P125">
        <v>710.2</v>
      </c>
      <c r="Q125" s="249">
        <v>3.3000000000000002E-2</v>
      </c>
      <c r="R125">
        <v>16046</v>
      </c>
      <c r="S125">
        <v>3127</v>
      </c>
      <c r="T125">
        <v>12919</v>
      </c>
      <c r="U125">
        <v>73.73</v>
      </c>
      <c r="V125" t="s">
        <v>2259</v>
      </c>
      <c r="W125">
        <v>5</v>
      </c>
      <c r="X125">
        <v>53</v>
      </c>
      <c r="Y125">
        <v>10</v>
      </c>
      <c r="Z125">
        <f t="shared" si="14"/>
        <v>14.60186</v>
      </c>
      <c r="AA125">
        <f t="shared" si="15"/>
        <v>1.8252325</v>
      </c>
      <c r="AB125">
        <f t="shared" si="16"/>
        <v>5681.6</v>
      </c>
      <c r="AC125">
        <f t="shared" si="13"/>
        <v>301124.80000000005</v>
      </c>
      <c r="AD125">
        <f t="shared" si="17"/>
        <v>3011248.0000000005</v>
      </c>
      <c r="AE125">
        <f t="shared" si="18"/>
        <v>2911876.8160000006</v>
      </c>
      <c r="AF125">
        <f t="shared" si="19"/>
        <v>3110619.1840000004</v>
      </c>
      <c r="AI125" t="s">
        <v>44</v>
      </c>
      <c r="AJ125" t="s">
        <v>154</v>
      </c>
    </row>
    <row r="126" spans="1:36">
      <c r="A126" t="s">
        <v>1056</v>
      </c>
      <c r="B126" t="s">
        <v>42</v>
      </c>
      <c r="C126" t="s">
        <v>1912</v>
      </c>
      <c r="D126" s="12">
        <v>44634</v>
      </c>
      <c r="E126" t="s">
        <v>312</v>
      </c>
      <c r="F126" t="s">
        <v>518</v>
      </c>
      <c r="G126" s="12">
        <v>44634</v>
      </c>
      <c r="H126" s="12">
        <v>44634</v>
      </c>
      <c r="I126" s="12">
        <v>44635</v>
      </c>
      <c r="J126" s="264">
        <v>1</v>
      </c>
      <c r="K126" t="s">
        <v>2264</v>
      </c>
      <c r="L126" t="s">
        <v>2224</v>
      </c>
      <c r="M126" t="s">
        <v>2247</v>
      </c>
      <c r="N126" t="s">
        <v>1311</v>
      </c>
      <c r="O126" t="s">
        <v>1357</v>
      </c>
      <c r="P126">
        <v>229</v>
      </c>
      <c r="Q126" s="249">
        <v>5.8999999999999997E-2</v>
      </c>
      <c r="R126">
        <v>16043</v>
      </c>
      <c r="S126">
        <v>1083</v>
      </c>
      <c r="T126">
        <v>14960</v>
      </c>
      <c r="U126">
        <v>24.6</v>
      </c>
      <c r="V126" t="s">
        <v>2259</v>
      </c>
      <c r="W126">
        <v>5</v>
      </c>
      <c r="X126">
        <v>53</v>
      </c>
      <c r="Y126">
        <v>10</v>
      </c>
      <c r="Z126">
        <f t="shared" si="14"/>
        <v>14.599130000000001</v>
      </c>
      <c r="AA126">
        <f t="shared" si="15"/>
        <v>1.8248912500000001</v>
      </c>
      <c r="AB126">
        <f t="shared" si="16"/>
        <v>1831.9999999999998</v>
      </c>
      <c r="AC126">
        <f t="shared" si="13"/>
        <v>97095.999999999985</v>
      </c>
      <c r="AD126">
        <f t="shared" si="17"/>
        <v>970959.99999999988</v>
      </c>
      <c r="AE126">
        <f t="shared" si="18"/>
        <v>913673.35999999987</v>
      </c>
      <c r="AF126">
        <f t="shared" si="19"/>
        <v>1028246.6399999999</v>
      </c>
      <c r="AI126" t="s">
        <v>44</v>
      </c>
      <c r="AJ126" t="s">
        <v>154</v>
      </c>
    </row>
    <row r="127" spans="1:36">
      <c r="A127" t="s">
        <v>1047</v>
      </c>
      <c r="B127" t="s">
        <v>42</v>
      </c>
      <c r="C127" t="s">
        <v>1912</v>
      </c>
      <c r="D127" s="12">
        <v>44634</v>
      </c>
      <c r="E127" t="s">
        <v>312</v>
      </c>
      <c r="F127" t="s">
        <v>518</v>
      </c>
      <c r="G127" s="12">
        <v>44634</v>
      </c>
      <c r="H127" s="12">
        <v>44634</v>
      </c>
      <c r="I127" s="12">
        <v>44635</v>
      </c>
      <c r="J127" s="264">
        <v>1</v>
      </c>
      <c r="K127" t="s">
        <v>2265</v>
      </c>
      <c r="L127" t="s">
        <v>2224</v>
      </c>
      <c r="M127" t="s">
        <v>2225</v>
      </c>
      <c r="N127" t="s">
        <v>1307</v>
      </c>
      <c r="O127" t="s">
        <v>1357</v>
      </c>
      <c r="P127">
        <v>3660.8</v>
      </c>
      <c r="Q127" s="249">
        <v>1.4E-2</v>
      </c>
      <c r="R127">
        <v>16371</v>
      </c>
      <c r="S127">
        <v>11058</v>
      </c>
      <c r="T127">
        <v>5313</v>
      </c>
      <c r="U127">
        <v>40.15</v>
      </c>
      <c r="V127" t="s">
        <v>2259</v>
      </c>
      <c r="W127">
        <v>5</v>
      </c>
      <c r="X127">
        <v>52</v>
      </c>
      <c r="Y127">
        <v>10</v>
      </c>
      <c r="Z127">
        <f t="shared" si="14"/>
        <v>14.89761</v>
      </c>
      <c r="AA127">
        <f t="shared" si="15"/>
        <v>1.86220125</v>
      </c>
      <c r="AB127">
        <f t="shared" si="16"/>
        <v>29286.400000000001</v>
      </c>
      <c r="AC127">
        <f t="shared" si="13"/>
        <v>1522892.8</v>
      </c>
      <c r="AD127">
        <f t="shared" si="17"/>
        <v>15228928</v>
      </c>
      <c r="AE127">
        <f t="shared" si="18"/>
        <v>15015723.007999999</v>
      </c>
      <c r="AF127">
        <f t="shared" si="19"/>
        <v>15442132.992000001</v>
      </c>
      <c r="AI127" t="s">
        <v>44</v>
      </c>
      <c r="AJ127" t="s">
        <v>154</v>
      </c>
    </row>
    <row r="128" spans="1:36">
      <c r="A128" t="s">
        <v>1047</v>
      </c>
      <c r="B128" t="s">
        <v>42</v>
      </c>
      <c r="C128" t="s">
        <v>1912</v>
      </c>
      <c r="D128" s="12">
        <v>44634</v>
      </c>
      <c r="E128" t="s">
        <v>312</v>
      </c>
      <c r="F128" t="s">
        <v>518</v>
      </c>
      <c r="G128" s="12">
        <v>44634</v>
      </c>
      <c r="H128" s="12">
        <v>44634</v>
      </c>
      <c r="I128" s="12">
        <v>44635</v>
      </c>
      <c r="J128" s="264">
        <v>1</v>
      </c>
      <c r="K128" t="s">
        <v>2265</v>
      </c>
      <c r="L128" t="s">
        <v>2224</v>
      </c>
      <c r="M128" t="s">
        <v>2227</v>
      </c>
      <c r="N128" t="s">
        <v>1307</v>
      </c>
      <c r="O128" t="s">
        <v>1357</v>
      </c>
      <c r="P128">
        <v>1099.8</v>
      </c>
      <c r="Q128" s="249">
        <v>2.5999999999999999E-2</v>
      </c>
      <c r="R128">
        <v>16374</v>
      </c>
      <c r="S128">
        <v>4697</v>
      </c>
      <c r="T128">
        <v>11677</v>
      </c>
      <c r="U128">
        <v>73.73</v>
      </c>
      <c r="V128" t="s">
        <v>2259</v>
      </c>
      <c r="W128">
        <v>5</v>
      </c>
      <c r="X128">
        <v>52</v>
      </c>
      <c r="Y128">
        <v>10</v>
      </c>
      <c r="Z128">
        <f t="shared" si="14"/>
        <v>14.90034</v>
      </c>
      <c r="AA128">
        <f t="shared" si="15"/>
        <v>1.8625425</v>
      </c>
      <c r="AB128">
        <f t="shared" si="16"/>
        <v>8798.4</v>
      </c>
      <c r="AC128">
        <f t="shared" si="13"/>
        <v>457516.79999999999</v>
      </c>
      <c r="AD128">
        <f t="shared" si="17"/>
        <v>4575168</v>
      </c>
      <c r="AE128">
        <f t="shared" si="18"/>
        <v>4456213.6320000002</v>
      </c>
      <c r="AF128">
        <f t="shared" si="19"/>
        <v>4694122.3679999998</v>
      </c>
      <c r="AI128" t="s">
        <v>44</v>
      </c>
      <c r="AJ128" t="s">
        <v>154</v>
      </c>
    </row>
    <row r="129" spans="1:36">
      <c r="A129" t="s">
        <v>1047</v>
      </c>
      <c r="B129" t="s">
        <v>42</v>
      </c>
      <c r="C129" t="s">
        <v>1912</v>
      </c>
      <c r="D129" s="12">
        <v>44634</v>
      </c>
      <c r="E129" t="s">
        <v>312</v>
      </c>
      <c r="F129" t="s">
        <v>518</v>
      </c>
      <c r="G129" s="12">
        <v>44634</v>
      </c>
      <c r="H129" s="12">
        <v>44634</v>
      </c>
      <c r="I129" s="12">
        <v>44635</v>
      </c>
      <c r="J129" s="264">
        <v>1</v>
      </c>
      <c r="K129" t="s">
        <v>2265</v>
      </c>
      <c r="L129" t="s">
        <v>2224</v>
      </c>
      <c r="M129" t="s">
        <v>2247</v>
      </c>
      <c r="N129" t="s">
        <v>1307</v>
      </c>
      <c r="O129" t="s">
        <v>1357</v>
      </c>
      <c r="P129">
        <v>1452.6</v>
      </c>
      <c r="Q129" s="249">
        <v>2.3E-2</v>
      </c>
      <c r="R129">
        <v>16373</v>
      </c>
      <c r="S129">
        <v>5897</v>
      </c>
      <c r="T129">
        <v>10476</v>
      </c>
      <c r="U129">
        <v>24.6</v>
      </c>
      <c r="V129" t="s">
        <v>2259</v>
      </c>
      <c r="W129">
        <v>5</v>
      </c>
      <c r="X129">
        <v>52</v>
      </c>
      <c r="Y129">
        <v>10</v>
      </c>
      <c r="Z129">
        <f t="shared" si="14"/>
        <v>14.899430000000001</v>
      </c>
      <c r="AA129">
        <f t="shared" si="15"/>
        <v>1.8624287500000001</v>
      </c>
      <c r="AB129">
        <f t="shared" si="16"/>
        <v>11620.8</v>
      </c>
      <c r="AC129">
        <f t="shared" si="13"/>
        <v>604281.59999999998</v>
      </c>
      <c r="AD129">
        <f t="shared" si="17"/>
        <v>6042816</v>
      </c>
      <c r="AE129">
        <f t="shared" si="18"/>
        <v>5903831.2319999998</v>
      </c>
      <c r="AF129">
        <f t="shared" si="19"/>
        <v>6181800.7680000002</v>
      </c>
      <c r="AI129" t="s">
        <v>44</v>
      </c>
      <c r="AJ129" t="s">
        <v>154</v>
      </c>
    </row>
    <row r="130" spans="1:36">
      <c r="A130" t="s">
        <v>1050</v>
      </c>
      <c r="B130" t="s">
        <v>42</v>
      </c>
      <c r="C130" t="s">
        <v>1912</v>
      </c>
      <c r="D130" s="12">
        <v>44634</v>
      </c>
      <c r="E130" t="s">
        <v>312</v>
      </c>
      <c r="F130" t="s">
        <v>518</v>
      </c>
      <c r="G130" s="12">
        <v>44634</v>
      </c>
      <c r="H130" s="12">
        <v>44634</v>
      </c>
      <c r="I130" s="12">
        <v>44635</v>
      </c>
      <c r="J130" s="264">
        <v>1</v>
      </c>
      <c r="K130" t="s">
        <v>2266</v>
      </c>
      <c r="L130" t="s">
        <v>2224</v>
      </c>
      <c r="M130" t="s">
        <v>2225</v>
      </c>
      <c r="N130" t="s">
        <v>1308</v>
      </c>
      <c r="O130" t="s">
        <v>1357</v>
      </c>
      <c r="P130">
        <v>380.7</v>
      </c>
      <c r="Q130" s="249">
        <v>4.4999999999999998E-2</v>
      </c>
      <c r="R130">
        <v>15979</v>
      </c>
      <c r="S130">
        <v>1772</v>
      </c>
      <c r="T130">
        <v>14207</v>
      </c>
      <c r="U130">
        <v>40.15</v>
      </c>
      <c r="V130" t="s">
        <v>2259</v>
      </c>
      <c r="W130">
        <v>5</v>
      </c>
      <c r="X130">
        <v>54</v>
      </c>
      <c r="Y130">
        <v>10</v>
      </c>
      <c r="Z130">
        <f t="shared" si="14"/>
        <v>14.540889999999999</v>
      </c>
      <c r="AA130">
        <f t="shared" si="15"/>
        <v>1.8176112499999999</v>
      </c>
      <c r="AB130">
        <f t="shared" si="16"/>
        <v>3045.6</v>
      </c>
      <c r="AC130">
        <f t="shared" si="13"/>
        <v>164462.39999999999</v>
      </c>
      <c r="AD130">
        <f t="shared" si="17"/>
        <v>1644624</v>
      </c>
      <c r="AE130">
        <f t="shared" si="18"/>
        <v>1570615.92</v>
      </c>
      <c r="AF130">
        <f t="shared" si="19"/>
        <v>1718632.08</v>
      </c>
      <c r="AI130" t="s">
        <v>44</v>
      </c>
      <c r="AJ130" t="s">
        <v>154</v>
      </c>
    </row>
    <row r="131" spans="1:36">
      <c r="A131" t="s">
        <v>1050</v>
      </c>
      <c r="B131" t="s">
        <v>42</v>
      </c>
      <c r="C131" t="s">
        <v>1912</v>
      </c>
      <c r="D131" s="12">
        <v>44634</v>
      </c>
      <c r="E131" t="s">
        <v>312</v>
      </c>
      <c r="F131" t="s">
        <v>518</v>
      </c>
      <c r="G131" s="12">
        <v>44634</v>
      </c>
      <c r="H131" s="12">
        <v>44634</v>
      </c>
      <c r="I131" s="12">
        <v>44635</v>
      </c>
      <c r="J131" s="264">
        <v>1</v>
      </c>
      <c r="K131" t="s">
        <v>2266</v>
      </c>
      <c r="L131" t="s">
        <v>2224</v>
      </c>
      <c r="M131" t="s">
        <v>2227</v>
      </c>
      <c r="N131" t="s">
        <v>1308</v>
      </c>
      <c r="O131" t="s">
        <v>1357</v>
      </c>
      <c r="P131">
        <v>389.6</v>
      </c>
      <c r="Q131" s="249">
        <v>4.4999999999999998E-2</v>
      </c>
      <c r="R131">
        <v>15979</v>
      </c>
      <c r="S131">
        <v>1811</v>
      </c>
      <c r="T131">
        <v>14168</v>
      </c>
      <c r="U131">
        <v>73.73</v>
      </c>
      <c r="V131" t="s">
        <v>2259</v>
      </c>
      <c r="W131">
        <v>5</v>
      </c>
      <c r="X131">
        <v>54</v>
      </c>
      <c r="Y131">
        <v>10</v>
      </c>
      <c r="Z131">
        <f t="shared" si="14"/>
        <v>14.540889999999999</v>
      </c>
      <c r="AA131">
        <f t="shared" si="15"/>
        <v>1.8176112499999999</v>
      </c>
      <c r="AB131">
        <f t="shared" si="16"/>
        <v>3116.8</v>
      </c>
      <c r="AC131">
        <f t="shared" ref="AC131:AC194" si="20">IF(S131&gt;2, (AB131*X131)*J131, "ND")</f>
        <v>168307.20000000001</v>
      </c>
      <c r="AD131">
        <f t="shared" si="17"/>
        <v>1683072</v>
      </c>
      <c r="AE131">
        <f t="shared" si="18"/>
        <v>1607333.76</v>
      </c>
      <c r="AF131">
        <f t="shared" si="19"/>
        <v>1758810.24</v>
      </c>
      <c r="AI131" t="s">
        <v>44</v>
      </c>
      <c r="AJ131" t="s">
        <v>154</v>
      </c>
    </row>
    <row r="132" spans="1:36">
      <c r="A132" t="s">
        <v>1050</v>
      </c>
      <c r="B132" t="s">
        <v>42</v>
      </c>
      <c r="C132" t="s">
        <v>1912</v>
      </c>
      <c r="D132" s="12">
        <v>44634</v>
      </c>
      <c r="E132" t="s">
        <v>312</v>
      </c>
      <c r="F132" t="s">
        <v>518</v>
      </c>
      <c r="G132" s="12">
        <v>44634</v>
      </c>
      <c r="H132" s="12">
        <v>44634</v>
      </c>
      <c r="I132" s="12">
        <v>44635</v>
      </c>
      <c r="J132" s="264">
        <v>1</v>
      </c>
      <c r="K132" t="s">
        <v>2266</v>
      </c>
      <c r="L132" t="s">
        <v>2224</v>
      </c>
      <c r="M132" t="s">
        <v>2247</v>
      </c>
      <c r="N132" t="s">
        <v>1308</v>
      </c>
      <c r="O132" t="s">
        <v>1357</v>
      </c>
      <c r="P132">
        <v>486.7</v>
      </c>
      <c r="Q132" s="250">
        <v>0.04</v>
      </c>
      <c r="R132">
        <v>15975</v>
      </c>
      <c r="S132">
        <v>2229</v>
      </c>
      <c r="T132">
        <v>13746</v>
      </c>
      <c r="U132">
        <v>24.6</v>
      </c>
      <c r="V132" t="s">
        <v>2259</v>
      </c>
      <c r="W132">
        <v>5</v>
      </c>
      <c r="X132">
        <v>54</v>
      </c>
      <c r="Y132">
        <v>10</v>
      </c>
      <c r="Z132">
        <f t="shared" si="14"/>
        <v>14.53725</v>
      </c>
      <c r="AA132">
        <f t="shared" si="15"/>
        <v>1.81715625</v>
      </c>
      <c r="AB132">
        <f t="shared" si="16"/>
        <v>3893.6</v>
      </c>
      <c r="AC132">
        <f t="shared" si="20"/>
        <v>210254.4</v>
      </c>
      <c r="AD132">
        <f t="shared" si="17"/>
        <v>2102544</v>
      </c>
      <c r="AE132">
        <f t="shared" si="18"/>
        <v>2018442.24</v>
      </c>
      <c r="AF132">
        <f t="shared" si="19"/>
        <v>2186645.7599999998</v>
      </c>
      <c r="AI132" t="s">
        <v>44</v>
      </c>
      <c r="AJ132" t="s">
        <v>154</v>
      </c>
    </row>
    <row r="133" spans="1:36">
      <c r="A133" t="s">
        <v>1058</v>
      </c>
      <c r="B133" t="s">
        <v>42</v>
      </c>
      <c r="C133" t="s">
        <v>1912</v>
      </c>
      <c r="D133" s="12">
        <v>44634</v>
      </c>
      <c r="E133" t="s">
        <v>312</v>
      </c>
      <c r="F133" t="s">
        <v>518</v>
      </c>
      <c r="G133" s="12">
        <v>44634</v>
      </c>
      <c r="H133" s="12">
        <v>44634</v>
      </c>
      <c r="I133" s="12">
        <v>44635</v>
      </c>
      <c r="J133" s="264">
        <v>1</v>
      </c>
      <c r="K133" t="s">
        <v>2267</v>
      </c>
      <c r="L133" t="s">
        <v>2224</v>
      </c>
      <c r="M133" t="s">
        <v>2225</v>
      </c>
      <c r="N133" t="s">
        <v>1312</v>
      </c>
      <c r="O133" t="s">
        <v>1357</v>
      </c>
      <c r="P133">
        <v>1657.6</v>
      </c>
      <c r="Q133" s="249">
        <v>2.1999999999999999E-2</v>
      </c>
      <c r="R133">
        <v>16271</v>
      </c>
      <c r="S133">
        <v>6384</v>
      </c>
      <c r="T133">
        <v>9887</v>
      </c>
      <c r="U133">
        <v>40.15</v>
      </c>
      <c r="V133" t="s">
        <v>2259</v>
      </c>
      <c r="W133">
        <v>5</v>
      </c>
      <c r="X133">
        <v>51</v>
      </c>
      <c r="Y133">
        <v>10</v>
      </c>
      <c r="Z133">
        <f t="shared" si="14"/>
        <v>14.806609999999999</v>
      </c>
      <c r="AA133">
        <f t="shared" si="15"/>
        <v>1.8508262499999999</v>
      </c>
      <c r="AB133">
        <f t="shared" si="16"/>
        <v>13260.8</v>
      </c>
      <c r="AC133">
        <f t="shared" si="20"/>
        <v>676300.79999999993</v>
      </c>
      <c r="AD133">
        <f t="shared" si="17"/>
        <v>6763007.9999999991</v>
      </c>
      <c r="AE133">
        <f t="shared" si="18"/>
        <v>6614221.8239999991</v>
      </c>
      <c r="AF133">
        <f t="shared" si="19"/>
        <v>6911794.175999999</v>
      </c>
      <c r="AI133" t="s">
        <v>44</v>
      </c>
      <c r="AJ133" t="s">
        <v>154</v>
      </c>
    </row>
    <row r="134" spans="1:36">
      <c r="A134" t="s">
        <v>1058</v>
      </c>
      <c r="B134" t="s">
        <v>42</v>
      </c>
      <c r="C134" t="s">
        <v>1912</v>
      </c>
      <c r="D134" s="12">
        <v>44634</v>
      </c>
      <c r="E134" t="s">
        <v>312</v>
      </c>
      <c r="F134" t="s">
        <v>518</v>
      </c>
      <c r="G134" s="12">
        <v>44634</v>
      </c>
      <c r="H134" s="12">
        <v>44634</v>
      </c>
      <c r="I134" s="12">
        <v>44635</v>
      </c>
      <c r="J134" s="264">
        <v>1</v>
      </c>
      <c r="K134" t="s">
        <v>2267</v>
      </c>
      <c r="L134" t="s">
        <v>2224</v>
      </c>
      <c r="M134" t="s">
        <v>2227</v>
      </c>
      <c r="N134" t="s">
        <v>1312</v>
      </c>
      <c r="O134" t="s">
        <v>1357</v>
      </c>
      <c r="P134">
        <v>457.2</v>
      </c>
      <c r="Q134" s="249">
        <v>4.1000000000000002E-2</v>
      </c>
      <c r="R134">
        <v>16271</v>
      </c>
      <c r="S134">
        <v>2089</v>
      </c>
      <c r="T134">
        <v>14182</v>
      </c>
      <c r="U134">
        <v>73.73</v>
      </c>
      <c r="V134" t="s">
        <v>2259</v>
      </c>
      <c r="W134">
        <v>5</v>
      </c>
      <c r="X134">
        <v>51</v>
      </c>
      <c r="Y134">
        <v>10</v>
      </c>
      <c r="Z134">
        <f t="shared" si="14"/>
        <v>14.806609999999999</v>
      </c>
      <c r="AA134">
        <f t="shared" si="15"/>
        <v>1.8508262499999999</v>
      </c>
      <c r="AB134">
        <f t="shared" si="16"/>
        <v>3657.6</v>
      </c>
      <c r="AC134">
        <f t="shared" si="20"/>
        <v>186537.60000000001</v>
      </c>
      <c r="AD134">
        <f t="shared" si="17"/>
        <v>1865376</v>
      </c>
      <c r="AE134">
        <f t="shared" si="18"/>
        <v>1788895.584</v>
      </c>
      <c r="AF134">
        <f t="shared" si="19"/>
        <v>1941856.416</v>
      </c>
      <c r="AI134" t="s">
        <v>44</v>
      </c>
      <c r="AJ134" t="s">
        <v>154</v>
      </c>
    </row>
    <row r="135" spans="1:36">
      <c r="A135" t="s">
        <v>1058</v>
      </c>
      <c r="B135" t="s">
        <v>42</v>
      </c>
      <c r="C135" t="s">
        <v>1912</v>
      </c>
      <c r="D135" s="12">
        <v>44634</v>
      </c>
      <c r="E135" t="s">
        <v>312</v>
      </c>
      <c r="F135" t="s">
        <v>518</v>
      </c>
      <c r="G135" s="12">
        <v>44634</v>
      </c>
      <c r="H135" s="12">
        <v>44634</v>
      </c>
      <c r="I135" s="12">
        <v>44635</v>
      </c>
      <c r="J135" s="264">
        <v>1</v>
      </c>
      <c r="K135" t="s">
        <v>2267</v>
      </c>
      <c r="L135" t="s">
        <v>2224</v>
      </c>
      <c r="M135" t="s">
        <v>2247</v>
      </c>
      <c r="N135" t="s">
        <v>1312</v>
      </c>
      <c r="O135" t="s">
        <v>1357</v>
      </c>
      <c r="P135">
        <v>1362</v>
      </c>
      <c r="Q135" s="249">
        <v>2.4E-2</v>
      </c>
      <c r="R135">
        <v>16270</v>
      </c>
      <c r="S135">
        <v>5465</v>
      </c>
      <c r="T135">
        <v>10805</v>
      </c>
      <c r="U135">
        <v>24.6</v>
      </c>
      <c r="V135" t="s">
        <v>2259</v>
      </c>
      <c r="W135">
        <v>5</v>
      </c>
      <c r="X135">
        <v>51</v>
      </c>
      <c r="Y135">
        <v>10</v>
      </c>
      <c r="Z135">
        <f t="shared" si="14"/>
        <v>14.8057</v>
      </c>
      <c r="AA135">
        <f t="shared" si="15"/>
        <v>1.8507125</v>
      </c>
      <c r="AB135">
        <f t="shared" si="16"/>
        <v>10896</v>
      </c>
      <c r="AC135">
        <f t="shared" si="20"/>
        <v>555696</v>
      </c>
      <c r="AD135">
        <f t="shared" si="17"/>
        <v>5556960</v>
      </c>
      <c r="AE135">
        <f t="shared" si="18"/>
        <v>5423592.96</v>
      </c>
      <c r="AF135">
        <f t="shared" si="19"/>
        <v>5690327.04</v>
      </c>
      <c r="AI135" t="s">
        <v>44</v>
      </c>
      <c r="AJ135" t="s">
        <v>154</v>
      </c>
    </row>
    <row r="136" spans="1:36">
      <c r="A136" t="s">
        <v>1054</v>
      </c>
      <c r="B136" t="s">
        <v>42</v>
      </c>
      <c r="C136" t="s">
        <v>1912</v>
      </c>
      <c r="D136" s="12">
        <v>44634</v>
      </c>
      <c r="E136" t="s">
        <v>312</v>
      </c>
      <c r="F136" t="s">
        <v>518</v>
      </c>
      <c r="G136" s="12">
        <v>44634</v>
      </c>
      <c r="H136" s="12">
        <v>44634</v>
      </c>
      <c r="I136" s="12">
        <v>44635</v>
      </c>
      <c r="J136" s="264">
        <v>1</v>
      </c>
      <c r="K136" t="s">
        <v>2223</v>
      </c>
      <c r="L136" t="s">
        <v>2244</v>
      </c>
      <c r="M136" t="s">
        <v>2245</v>
      </c>
      <c r="N136" t="s">
        <v>1310</v>
      </c>
      <c r="O136" t="s">
        <v>1357</v>
      </c>
      <c r="P136">
        <v>0</v>
      </c>
      <c r="Q136" t="s">
        <v>696</v>
      </c>
      <c r="R136">
        <v>25362</v>
      </c>
      <c r="S136">
        <v>0</v>
      </c>
      <c r="T136">
        <v>25362</v>
      </c>
      <c r="U136" t="s">
        <v>696</v>
      </c>
      <c r="V136" t="s">
        <v>2268</v>
      </c>
      <c r="W136">
        <v>5</v>
      </c>
      <c r="X136">
        <v>53</v>
      </c>
      <c r="Y136">
        <v>10</v>
      </c>
      <c r="Z136">
        <f t="shared" si="14"/>
        <v>23.079419999999999</v>
      </c>
      <c r="AA136">
        <f t="shared" si="15"/>
        <v>2.8849274999999999</v>
      </c>
      <c r="AB136" t="str">
        <f t="shared" si="16"/>
        <v>ND</v>
      </c>
      <c r="AC136" t="str">
        <f t="shared" si="20"/>
        <v>ND</v>
      </c>
      <c r="AD136" t="str">
        <f t="shared" si="17"/>
        <v>NA</v>
      </c>
      <c r="AE136" t="str">
        <f t="shared" si="18"/>
        <v>ND</v>
      </c>
      <c r="AF136" t="str">
        <f t="shared" si="19"/>
        <v>ND</v>
      </c>
      <c r="AI136" t="s">
        <v>44</v>
      </c>
      <c r="AJ136" t="s">
        <v>44</v>
      </c>
    </row>
    <row r="137" spans="1:36">
      <c r="A137" t="s">
        <v>1054</v>
      </c>
      <c r="B137" t="s">
        <v>42</v>
      </c>
      <c r="C137" t="s">
        <v>1912</v>
      </c>
      <c r="D137" s="12">
        <v>44634</v>
      </c>
      <c r="E137" t="s">
        <v>312</v>
      </c>
      <c r="F137" t="s">
        <v>518</v>
      </c>
      <c r="G137" s="12">
        <v>44634</v>
      </c>
      <c r="H137" s="12">
        <v>44634</v>
      </c>
      <c r="I137" s="12">
        <v>44635</v>
      </c>
      <c r="J137" s="264">
        <v>1</v>
      </c>
      <c r="K137" t="s">
        <v>2223</v>
      </c>
      <c r="L137" t="s">
        <v>2244</v>
      </c>
      <c r="M137" t="s">
        <v>2084</v>
      </c>
      <c r="N137" t="s">
        <v>1310</v>
      </c>
      <c r="O137" t="s">
        <v>1357</v>
      </c>
      <c r="P137">
        <v>0</v>
      </c>
      <c r="Q137" t="s">
        <v>696</v>
      </c>
      <c r="R137">
        <v>25359</v>
      </c>
      <c r="S137">
        <v>0</v>
      </c>
      <c r="T137">
        <v>25359</v>
      </c>
      <c r="U137" t="s">
        <v>696</v>
      </c>
      <c r="V137" t="s">
        <v>2268</v>
      </c>
      <c r="W137">
        <v>5</v>
      </c>
      <c r="X137">
        <v>53</v>
      </c>
      <c r="Y137">
        <v>10</v>
      </c>
      <c r="Z137">
        <f t="shared" si="14"/>
        <v>23.076689999999999</v>
      </c>
      <c r="AA137">
        <f t="shared" si="15"/>
        <v>2.8845862499999999</v>
      </c>
      <c r="AB137" t="str">
        <f t="shared" si="16"/>
        <v>ND</v>
      </c>
      <c r="AC137" t="str">
        <f t="shared" si="20"/>
        <v>ND</v>
      </c>
      <c r="AD137" t="str">
        <f t="shared" si="17"/>
        <v>NA</v>
      </c>
      <c r="AE137" t="str">
        <f t="shared" si="18"/>
        <v>ND</v>
      </c>
      <c r="AF137" t="str">
        <f t="shared" si="19"/>
        <v>ND</v>
      </c>
      <c r="AI137" t="s">
        <v>44</v>
      </c>
      <c r="AJ137" t="s">
        <v>44</v>
      </c>
    </row>
    <row r="138" spans="1:36">
      <c r="A138" t="s">
        <v>1054</v>
      </c>
      <c r="B138" t="s">
        <v>42</v>
      </c>
      <c r="C138" t="s">
        <v>1912</v>
      </c>
      <c r="D138" s="12">
        <v>44634</v>
      </c>
      <c r="E138" t="s">
        <v>312</v>
      </c>
      <c r="F138" t="s">
        <v>518</v>
      </c>
      <c r="G138" s="12">
        <v>44634</v>
      </c>
      <c r="H138" s="12">
        <v>44634</v>
      </c>
      <c r="I138" s="12">
        <v>44635</v>
      </c>
      <c r="J138" s="264">
        <v>1</v>
      </c>
      <c r="K138" t="s">
        <v>2229</v>
      </c>
      <c r="L138" t="s">
        <v>2244</v>
      </c>
      <c r="M138" t="s">
        <v>2245</v>
      </c>
      <c r="N138" t="s">
        <v>1310</v>
      </c>
      <c r="O138" t="s">
        <v>1357</v>
      </c>
      <c r="P138">
        <v>0</v>
      </c>
      <c r="Q138" t="s">
        <v>696</v>
      </c>
      <c r="R138">
        <v>25029</v>
      </c>
      <c r="S138">
        <v>0</v>
      </c>
      <c r="T138">
        <v>25029</v>
      </c>
      <c r="U138" t="s">
        <v>696</v>
      </c>
      <c r="V138" t="s">
        <v>2268</v>
      </c>
      <c r="W138">
        <v>5</v>
      </c>
      <c r="X138">
        <v>53</v>
      </c>
      <c r="Y138">
        <v>10</v>
      </c>
      <c r="Z138">
        <f t="shared" si="14"/>
        <v>22.776389999999999</v>
      </c>
      <c r="AA138">
        <f t="shared" si="15"/>
        <v>2.8470487499999999</v>
      </c>
      <c r="AB138" t="str">
        <f t="shared" si="16"/>
        <v>ND</v>
      </c>
      <c r="AC138" t="str">
        <f t="shared" si="20"/>
        <v>ND</v>
      </c>
      <c r="AD138" t="str">
        <f t="shared" si="17"/>
        <v>NA</v>
      </c>
      <c r="AE138" t="str">
        <f t="shared" si="18"/>
        <v>ND</v>
      </c>
      <c r="AF138" t="str">
        <f t="shared" si="19"/>
        <v>ND</v>
      </c>
      <c r="AI138" t="s">
        <v>44</v>
      </c>
      <c r="AJ138" t="s">
        <v>44</v>
      </c>
    </row>
    <row r="139" spans="1:36">
      <c r="A139" t="s">
        <v>1054</v>
      </c>
      <c r="B139" t="s">
        <v>42</v>
      </c>
      <c r="C139" t="s">
        <v>1912</v>
      </c>
      <c r="D139" s="12">
        <v>44634</v>
      </c>
      <c r="E139" t="s">
        <v>312</v>
      </c>
      <c r="F139" t="s">
        <v>518</v>
      </c>
      <c r="G139" s="12">
        <v>44634</v>
      </c>
      <c r="H139" s="12">
        <v>44634</v>
      </c>
      <c r="I139" s="12">
        <v>44635</v>
      </c>
      <c r="J139" s="264">
        <v>1</v>
      </c>
      <c r="K139" t="s">
        <v>2229</v>
      </c>
      <c r="L139" t="s">
        <v>2244</v>
      </c>
      <c r="M139" t="s">
        <v>2084</v>
      </c>
      <c r="N139" t="s">
        <v>1310</v>
      </c>
      <c r="O139" t="s">
        <v>1357</v>
      </c>
      <c r="P139">
        <v>0</v>
      </c>
      <c r="Q139" t="s">
        <v>696</v>
      </c>
      <c r="R139">
        <v>25029</v>
      </c>
      <c r="S139">
        <v>0</v>
      </c>
      <c r="T139">
        <v>25029</v>
      </c>
      <c r="U139" t="s">
        <v>696</v>
      </c>
      <c r="V139" t="s">
        <v>2268</v>
      </c>
      <c r="W139">
        <v>5</v>
      </c>
      <c r="X139">
        <v>53</v>
      </c>
      <c r="Y139">
        <v>10</v>
      </c>
      <c r="Z139">
        <f t="shared" si="14"/>
        <v>22.776389999999999</v>
      </c>
      <c r="AA139">
        <f t="shared" si="15"/>
        <v>2.8470487499999999</v>
      </c>
      <c r="AB139" t="str">
        <f t="shared" si="16"/>
        <v>ND</v>
      </c>
      <c r="AC139" t="str">
        <f t="shared" si="20"/>
        <v>ND</v>
      </c>
      <c r="AD139" t="str">
        <f t="shared" si="17"/>
        <v>NA</v>
      </c>
      <c r="AE139" t="str">
        <f t="shared" si="18"/>
        <v>ND</v>
      </c>
      <c r="AF139" t="str">
        <f t="shared" si="19"/>
        <v>ND</v>
      </c>
      <c r="AI139" t="s">
        <v>44</v>
      </c>
      <c r="AJ139" t="s">
        <v>44</v>
      </c>
    </row>
    <row r="140" spans="1:36">
      <c r="A140" t="s">
        <v>1060</v>
      </c>
      <c r="B140" t="s">
        <v>42</v>
      </c>
      <c r="C140" t="s">
        <v>1912</v>
      </c>
      <c r="D140" s="12">
        <v>44634</v>
      </c>
      <c r="E140" t="s">
        <v>312</v>
      </c>
      <c r="F140" t="s">
        <v>518</v>
      </c>
      <c r="G140" s="12">
        <v>44634</v>
      </c>
      <c r="H140" s="12">
        <v>44634</v>
      </c>
      <c r="I140" s="12">
        <v>44635</v>
      </c>
      <c r="J140" s="264">
        <v>1</v>
      </c>
      <c r="K140" t="s">
        <v>2269</v>
      </c>
      <c r="L140" t="s">
        <v>2244</v>
      </c>
      <c r="M140" t="s">
        <v>2245</v>
      </c>
      <c r="N140" t="s">
        <v>1313</v>
      </c>
      <c r="O140" t="s">
        <v>1357</v>
      </c>
      <c r="P140">
        <v>0</v>
      </c>
      <c r="Q140" t="s">
        <v>696</v>
      </c>
      <c r="R140">
        <v>24540</v>
      </c>
      <c r="S140">
        <v>0</v>
      </c>
      <c r="T140">
        <v>24540</v>
      </c>
      <c r="U140" t="s">
        <v>696</v>
      </c>
      <c r="V140" t="s">
        <v>2268</v>
      </c>
      <c r="W140">
        <v>5</v>
      </c>
      <c r="X140">
        <v>52</v>
      </c>
      <c r="Y140">
        <v>10</v>
      </c>
      <c r="Z140">
        <f t="shared" si="14"/>
        <v>22.331399999999999</v>
      </c>
      <c r="AA140">
        <f t="shared" si="15"/>
        <v>2.7914249999999994</v>
      </c>
      <c r="AB140" t="str">
        <f t="shared" si="16"/>
        <v>ND</v>
      </c>
      <c r="AC140" t="str">
        <f t="shared" si="20"/>
        <v>ND</v>
      </c>
      <c r="AD140" t="str">
        <f t="shared" si="17"/>
        <v>NA</v>
      </c>
      <c r="AE140" t="str">
        <f t="shared" si="18"/>
        <v>ND</v>
      </c>
      <c r="AF140" t="str">
        <f t="shared" si="19"/>
        <v>ND</v>
      </c>
      <c r="AI140" t="s">
        <v>44</v>
      </c>
      <c r="AJ140" t="s">
        <v>44</v>
      </c>
    </row>
    <row r="141" spans="1:36">
      <c r="A141" t="s">
        <v>1060</v>
      </c>
      <c r="B141" t="s">
        <v>42</v>
      </c>
      <c r="C141" t="s">
        <v>1912</v>
      </c>
      <c r="D141" s="12">
        <v>44634</v>
      </c>
      <c r="E141" t="s">
        <v>312</v>
      </c>
      <c r="F141" t="s">
        <v>518</v>
      </c>
      <c r="G141" s="12">
        <v>44634</v>
      </c>
      <c r="H141" s="12">
        <v>44634</v>
      </c>
      <c r="I141" s="12">
        <v>44635</v>
      </c>
      <c r="J141" s="264">
        <v>1</v>
      </c>
      <c r="K141" t="s">
        <v>2269</v>
      </c>
      <c r="L141" t="s">
        <v>2244</v>
      </c>
      <c r="M141" t="s">
        <v>2084</v>
      </c>
      <c r="N141" t="s">
        <v>1313</v>
      </c>
      <c r="O141" t="s">
        <v>1357</v>
      </c>
      <c r="P141">
        <v>0</v>
      </c>
      <c r="Q141" t="s">
        <v>696</v>
      </c>
      <c r="R141">
        <v>24537</v>
      </c>
      <c r="S141">
        <v>0</v>
      </c>
      <c r="T141">
        <v>24537</v>
      </c>
      <c r="U141" t="s">
        <v>696</v>
      </c>
      <c r="V141" t="s">
        <v>2268</v>
      </c>
      <c r="W141">
        <v>5</v>
      </c>
      <c r="X141">
        <v>52</v>
      </c>
      <c r="Y141">
        <v>10</v>
      </c>
      <c r="Z141">
        <f t="shared" si="14"/>
        <v>22.328669999999999</v>
      </c>
      <c r="AA141">
        <f t="shared" si="15"/>
        <v>2.7910837499999994</v>
      </c>
      <c r="AB141" t="str">
        <f t="shared" si="16"/>
        <v>ND</v>
      </c>
      <c r="AC141" t="str">
        <f t="shared" si="20"/>
        <v>ND</v>
      </c>
      <c r="AD141" t="str">
        <f t="shared" si="17"/>
        <v>NA</v>
      </c>
      <c r="AE141" t="str">
        <f t="shared" si="18"/>
        <v>ND</v>
      </c>
      <c r="AF141" t="str">
        <f t="shared" si="19"/>
        <v>ND</v>
      </c>
      <c r="AI141" t="s">
        <v>44</v>
      </c>
      <c r="AJ141" t="s">
        <v>44</v>
      </c>
    </row>
    <row r="142" spans="1:36">
      <c r="A142" t="s">
        <v>1060</v>
      </c>
      <c r="B142" t="s">
        <v>42</v>
      </c>
      <c r="C142" t="s">
        <v>1912</v>
      </c>
      <c r="D142" s="12">
        <v>44634</v>
      </c>
      <c r="E142" t="s">
        <v>312</v>
      </c>
      <c r="F142" t="s">
        <v>518</v>
      </c>
      <c r="G142" s="12">
        <v>44634</v>
      </c>
      <c r="H142" s="12">
        <v>44634</v>
      </c>
      <c r="I142" s="12">
        <v>44635</v>
      </c>
      <c r="J142" s="264">
        <v>1</v>
      </c>
      <c r="K142" t="s">
        <v>2231</v>
      </c>
      <c r="L142" t="s">
        <v>2244</v>
      </c>
      <c r="M142" t="s">
        <v>2245</v>
      </c>
      <c r="N142" t="s">
        <v>1313</v>
      </c>
      <c r="O142" t="s">
        <v>1357</v>
      </c>
      <c r="P142">
        <v>0</v>
      </c>
      <c r="Q142" t="s">
        <v>696</v>
      </c>
      <c r="R142">
        <v>25470</v>
      </c>
      <c r="S142">
        <v>0</v>
      </c>
      <c r="T142">
        <v>25470</v>
      </c>
      <c r="U142" t="s">
        <v>696</v>
      </c>
      <c r="V142" t="s">
        <v>2268</v>
      </c>
      <c r="W142">
        <v>5</v>
      </c>
      <c r="X142">
        <v>52</v>
      </c>
      <c r="Y142">
        <v>10</v>
      </c>
      <c r="Z142">
        <f t="shared" si="14"/>
        <v>23.177700000000002</v>
      </c>
      <c r="AA142">
        <f t="shared" si="15"/>
        <v>2.8972125000000002</v>
      </c>
      <c r="AB142" t="str">
        <f t="shared" si="16"/>
        <v>ND</v>
      </c>
      <c r="AC142" t="str">
        <f t="shared" si="20"/>
        <v>ND</v>
      </c>
      <c r="AD142" t="str">
        <f t="shared" si="17"/>
        <v>NA</v>
      </c>
      <c r="AE142" t="str">
        <f t="shared" si="18"/>
        <v>ND</v>
      </c>
      <c r="AF142" t="str">
        <f t="shared" si="19"/>
        <v>ND</v>
      </c>
      <c r="AI142" t="s">
        <v>44</v>
      </c>
      <c r="AJ142" t="s">
        <v>44</v>
      </c>
    </row>
    <row r="143" spans="1:36">
      <c r="A143" t="s">
        <v>1060</v>
      </c>
      <c r="B143" t="s">
        <v>42</v>
      </c>
      <c r="C143" t="s">
        <v>1912</v>
      </c>
      <c r="D143" s="12">
        <v>44634</v>
      </c>
      <c r="E143" t="s">
        <v>312</v>
      </c>
      <c r="F143" t="s">
        <v>518</v>
      </c>
      <c r="G143" s="12">
        <v>44634</v>
      </c>
      <c r="H143" s="12">
        <v>44634</v>
      </c>
      <c r="I143" s="12">
        <v>44635</v>
      </c>
      <c r="J143" s="264">
        <v>1</v>
      </c>
      <c r="K143" t="s">
        <v>2231</v>
      </c>
      <c r="L143" t="s">
        <v>2244</v>
      </c>
      <c r="M143" t="s">
        <v>2084</v>
      </c>
      <c r="N143" t="s">
        <v>1313</v>
      </c>
      <c r="O143" t="s">
        <v>1357</v>
      </c>
      <c r="P143">
        <v>0</v>
      </c>
      <c r="Q143" t="s">
        <v>696</v>
      </c>
      <c r="R143">
        <v>25467</v>
      </c>
      <c r="S143">
        <v>0</v>
      </c>
      <c r="T143">
        <v>25467</v>
      </c>
      <c r="U143" t="s">
        <v>696</v>
      </c>
      <c r="V143" t="s">
        <v>2268</v>
      </c>
      <c r="W143">
        <v>5</v>
      </c>
      <c r="X143">
        <v>52</v>
      </c>
      <c r="Y143">
        <v>10</v>
      </c>
      <c r="Z143">
        <f t="shared" si="14"/>
        <v>23.174969999999998</v>
      </c>
      <c r="AA143">
        <f t="shared" si="15"/>
        <v>2.8968712499999998</v>
      </c>
      <c r="AB143" t="str">
        <f t="shared" si="16"/>
        <v>ND</v>
      </c>
      <c r="AC143" t="str">
        <f t="shared" si="20"/>
        <v>ND</v>
      </c>
      <c r="AD143" t="str">
        <f t="shared" si="17"/>
        <v>NA</v>
      </c>
      <c r="AE143" t="str">
        <f t="shared" si="18"/>
        <v>ND</v>
      </c>
      <c r="AF143" t="str">
        <f t="shared" si="19"/>
        <v>ND</v>
      </c>
      <c r="AI143" t="s">
        <v>44</v>
      </c>
      <c r="AJ143" t="s">
        <v>44</v>
      </c>
    </row>
    <row r="144" spans="1:36">
      <c r="A144" t="s">
        <v>1062</v>
      </c>
      <c r="B144" t="s">
        <v>42</v>
      </c>
      <c r="C144" t="s">
        <v>1912</v>
      </c>
      <c r="D144" s="12">
        <v>44634</v>
      </c>
      <c r="E144" t="s">
        <v>312</v>
      </c>
      <c r="F144" t="s">
        <v>518</v>
      </c>
      <c r="G144" s="12">
        <v>44634</v>
      </c>
      <c r="H144" s="12">
        <v>44634</v>
      </c>
      <c r="I144" s="12">
        <v>44635</v>
      </c>
      <c r="J144" s="264">
        <v>1</v>
      </c>
      <c r="K144" t="s">
        <v>2270</v>
      </c>
      <c r="L144" t="s">
        <v>2244</v>
      </c>
      <c r="M144" t="s">
        <v>2245</v>
      </c>
      <c r="N144" t="s">
        <v>1314</v>
      </c>
      <c r="O144" t="s">
        <v>1357</v>
      </c>
      <c r="P144">
        <v>0</v>
      </c>
      <c r="Q144" t="s">
        <v>696</v>
      </c>
      <c r="R144">
        <v>25152</v>
      </c>
      <c r="S144">
        <v>0</v>
      </c>
      <c r="T144">
        <v>25152</v>
      </c>
      <c r="U144" t="s">
        <v>696</v>
      </c>
      <c r="V144" t="s">
        <v>2268</v>
      </c>
      <c r="W144">
        <v>5</v>
      </c>
      <c r="X144">
        <v>54</v>
      </c>
      <c r="Y144">
        <v>10</v>
      </c>
      <c r="Z144">
        <f t="shared" si="14"/>
        <v>22.88832</v>
      </c>
      <c r="AA144">
        <f t="shared" si="15"/>
        <v>2.86104</v>
      </c>
      <c r="AB144" t="str">
        <f t="shared" si="16"/>
        <v>ND</v>
      </c>
      <c r="AC144" t="str">
        <f t="shared" si="20"/>
        <v>ND</v>
      </c>
      <c r="AD144" t="str">
        <f t="shared" si="17"/>
        <v>NA</v>
      </c>
      <c r="AE144" t="str">
        <f t="shared" si="18"/>
        <v>ND</v>
      </c>
      <c r="AF144" t="str">
        <f t="shared" si="19"/>
        <v>ND</v>
      </c>
      <c r="AI144" t="s">
        <v>44</v>
      </c>
      <c r="AJ144" t="s">
        <v>44</v>
      </c>
    </row>
    <row r="145" spans="1:36">
      <c r="A145" t="s">
        <v>1062</v>
      </c>
      <c r="B145" t="s">
        <v>42</v>
      </c>
      <c r="C145" t="s">
        <v>1912</v>
      </c>
      <c r="D145" s="12">
        <v>44634</v>
      </c>
      <c r="E145" t="s">
        <v>312</v>
      </c>
      <c r="F145" t="s">
        <v>518</v>
      </c>
      <c r="G145" s="12">
        <v>44634</v>
      </c>
      <c r="H145" s="12">
        <v>44634</v>
      </c>
      <c r="I145" s="12">
        <v>44635</v>
      </c>
      <c r="J145" s="264">
        <v>1</v>
      </c>
      <c r="K145" t="s">
        <v>2270</v>
      </c>
      <c r="L145" t="s">
        <v>2244</v>
      </c>
      <c r="M145" t="s">
        <v>2084</v>
      </c>
      <c r="N145" t="s">
        <v>1314</v>
      </c>
      <c r="O145" t="s">
        <v>1357</v>
      </c>
      <c r="P145">
        <v>0</v>
      </c>
      <c r="Q145" t="s">
        <v>696</v>
      </c>
      <c r="R145">
        <v>25152</v>
      </c>
      <c r="S145">
        <v>0</v>
      </c>
      <c r="T145">
        <v>25152</v>
      </c>
      <c r="U145" t="s">
        <v>696</v>
      </c>
      <c r="V145" t="s">
        <v>2268</v>
      </c>
      <c r="W145">
        <v>5</v>
      </c>
      <c r="X145">
        <v>54</v>
      </c>
      <c r="Y145">
        <v>10</v>
      </c>
      <c r="Z145">
        <f t="shared" si="14"/>
        <v>22.88832</v>
      </c>
      <c r="AA145">
        <f t="shared" si="15"/>
        <v>2.86104</v>
      </c>
      <c r="AB145" t="str">
        <f t="shared" si="16"/>
        <v>ND</v>
      </c>
      <c r="AC145" t="str">
        <f t="shared" si="20"/>
        <v>ND</v>
      </c>
      <c r="AD145" t="str">
        <f t="shared" si="17"/>
        <v>NA</v>
      </c>
      <c r="AE145" t="str">
        <f t="shared" si="18"/>
        <v>ND</v>
      </c>
      <c r="AF145" t="str">
        <f t="shared" si="19"/>
        <v>ND</v>
      </c>
      <c r="AI145" t="s">
        <v>44</v>
      </c>
      <c r="AJ145" t="s">
        <v>44</v>
      </c>
    </row>
    <row r="146" spans="1:36">
      <c r="A146" t="s">
        <v>1062</v>
      </c>
      <c r="B146" t="s">
        <v>42</v>
      </c>
      <c r="C146" t="s">
        <v>1912</v>
      </c>
      <c r="D146" s="12">
        <v>44634</v>
      </c>
      <c r="E146" t="s">
        <v>312</v>
      </c>
      <c r="F146" t="s">
        <v>518</v>
      </c>
      <c r="G146" s="12">
        <v>44634</v>
      </c>
      <c r="H146" s="12">
        <v>44634</v>
      </c>
      <c r="I146" s="12">
        <v>44635</v>
      </c>
      <c r="J146" s="264">
        <v>1</v>
      </c>
      <c r="K146" t="s">
        <v>2271</v>
      </c>
      <c r="L146" t="s">
        <v>2244</v>
      </c>
      <c r="M146" t="s">
        <v>2245</v>
      </c>
      <c r="N146" t="s">
        <v>1314</v>
      </c>
      <c r="O146" t="s">
        <v>1357</v>
      </c>
      <c r="P146">
        <v>0.05</v>
      </c>
      <c r="Q146" s="249">
        <v>2.7440000000000002</v>
      </c>
      <c r="R146">
        <v>25237</v>
      </c>
      <c r="S146">
        <v>1</v>
      </c>
      <c r="T146">
        <v>25236</v>
      </c>
      <c r="U146" t="s">
        <v>696</v>
      </c>
      <c r="V146" t="s">
        <v>2268</v>
      </c>
      <c r="W146">
        <v>5</v>
      </c>
      <c r="X146">
        <v>54</v>
      </c>
      <c r="Y146">
        <v>10</v>
      </c>
      <c r="Z146">
        <f t="shared" si="14"/>
        <v>22.965669999999999</v>
      </c>
      <c r="AA146">
        <f t="shared" si="15"/>
        <v>2.8707087499999999</v>
      </c>
      <c r="AB146" t="str">
        <f t="shared" si="16"/>
        <v>ND</v>
      </c>
      <c r="AC146" t="str">
        <f t="shared" si="20"/>
        <v>ND</v>
      </c>
      <c r="AD146" t="str">
        <f t="shared" si="17"/>
        <v>NA</v>
      </c>
      <c r="AE146" t="str">
        <f t="shared" si="18"/>
        <v>ND</v>
      </c>
      <c r="AF146" t="str">
        <f t="shared" si="19"/>
        <v>ND</v>
      </c>
      <c r="AI146" t="s">
        <v>44</v>
      </c>
      <c r="AJ146" t="s">
        <v>44</v>
      </c>
    </row>
    <row r="147" spans="1:36">
      <c r="A147" t="s">
        <v>1062</v>
      </c>
      <c r="B147" t="s">
        <v>42</v>
      </c>
      <c r="C147" t="s">
        <v>1912</v>
      </c>
      <c r="D147" s="12">
        <v>44634</v>
      </c>
      <c r="E147" t="s">
        <v>312</v>
      </c>
      <c r="F147" t="s">
        <v>518</v>
      </c>
      <c r="G147" s="12">
        <v>44634</v>
      </c>
      <c r="H147" s="12">
        <v>44634</v>
      </c>
      <c r="I147" s="12">
        <v>44635</v>
      </c>
      <c r="J147" s="264">
        <v>1</v>
      </c>
      <c r="K147" t="s">
        <v>2271</v>
      </c>
      <c r="L147" t="s">
        <v>2244</v>
      </c>
      <c r="M147" t="s">
        <v>2084</v>
      </c>
      <c r="N147" t="s">
        <v>1314</v>
      </c>
      <c r="O147" t="s">
        <v>1357</v>
      </c>
      <c r="P147">
        <v>0</v>
      </c>
      <c r="Q147" t="s">
        <v>696</v>
      </c>
      <c r="R147">
        <v>25236</v>
      </c>
      <c r="S147">
        <v>0</v>
      </c>
      <c r="T147">
        <v>25236</v>
      </c>
      <c r="U147" t="s">
        <v>696</v>
      </c>
      <c r="V147" t="s">
        <v>2268</v>
      </c>
      <c r="W147">
        <v>5</v>
      </c>
      <c r="X147">
        <v>54</v>
      </c>
      <c r="Y147">
        <v>10</v>
      </c>
      <c r="Z147">
        <f t="shared" si="14"/>
        <v>22.964759999999998</v>
      </c>
      <c r="AA147">
        <f t="shared" si="15"/>
        <v>2.8705949999999998</v>
      </c>
      <c r="AB147" t="str">
        <f t="shared" si="16"/>
        <v>ND</v>
      </c>
      <c r="AC147" t="str">
        <f t="shared" si="20"/>
        <v>ND</v>
      </c>
      <c r="AD147" t="str">
        <f t="shared" si="17"/>
        <v>NA</v>
      </c>
      <c r="AE147" t="str">
        <f t="shared" si="18"/>
        <v>ND</v>
      </c>
      <c r="AF147" t="str">
        <f t="shared" si="19"/>
        <v>ND</v>
      </c>
      <c r="AI147" t="s">
        <v>44</v>
      </c>
      <c r="AJ147" t="s">
        <v>44</v>
      </c>
    </row>
    <row r="148" spans="1:36">
      <c r="A148" t="s">
        <v>1064</v>
      </c>
      <c r="B148" t="s">
        <v>42</v>
      </c>
      <c r="C148" t="s">
        <v>1912</v>
      </c>
      <c r="D148" s="12">
        <v>44634</v>
      </c>
      <c r="E148" t="s">
        <v>312</v>
      </c>
      <c r="F148" t="s">
        <v>518</v>
      </c>
      <c r="G148" s="12">
        <v>44634</v>
      </c>
      <c r="H148" s="12">
        <v>44634</v>
      </c>
      <c r="I148" s="12">
        <v>44635</v>
      </c>
      <c r="J148" s="264">
        <v>1</v>
      </c>
      <c r="K148" t="s">
        <v>2232</v>
      </c>
      <c r="L148" t="s">
        <v>2244</v>
      </c>
      <c r="M148" t="s">
        <v>2245</v>
      </c>
      <c r="N148" t="s">
        <v>1315</v>
      </c>
      <c r="O148" t="s">
        <v>1357</v>
      </c>
      <c r="P148">
        <v>0</v>
      </c>
      <c r="Q148" t="s">
        <v>696</v>
      </c>
      <c r="R148">
        <v>25469</v>
      </c>
      <c r="S148">
        <v>0</v>
      </c>
      <c r="T148">
        <v>25469</v>
      </c>
      <c r="U148" t="s">
        <v>696</v>
      </c>
      <c r="V148" t="s">
        <v>2268</v>
      </c>
      <c r="W148">
        <v>5</v>
      </c>
      <c r="X148">
        <v>51</v>
      </c>
      <c r="Y148">
        <v>10</v>
      </c>
      <c r="Z148">
        <f t="shared" si="14"/>
        <v>23.17679</v>
      </c>
      <c r="AA148">
        <f t="shared" si="15"/>
        <v>2.8970987500000001</v>
      </c>
      <c r="AB148" t="str">
        <f t="shared" si="16"/>
        <v>ND</v>
      </c>
      <c r="AC148" t="str">
        <f t="shared" si="20"/>
        <v>ND</v>
      </c>
      <c r="AD148" t="str">
        <f t="shared" si="17"/>
        <v>NA</v>
      </c>
      <c r="AE148" t="str">
        <f t="shared" si="18"/>
        <v>ND</v>
      </c>
      <c r="AF148" t="str">
        <f t="shared" si="19"/>
        <v>ND</v>
      </c>
      <c r="AI148" t="s">
        <v>44</v>
      </c>
      <c r="AJ148" t="s">
        <v>44</v>
      </c>
    </row>
    <row r="149" spans="1:36">
      <c r="A149" t="s">
        <v>1064</v>
      </c>
      <c r="B149" t="s">
        <v>42</v>
      </c>
      <c r="C149" t="s">
        <v>1912</v>
      </c>
      <c r="D149" s="12">
        <v>44634</v>
      </c>
      <c r="E149" t="s">
        <v>312</v>
      </c>
      <c r="F149" t="s">
        <v>518</v>
      </c>
      <c r="G149" s="12">
        <v>44634</v>
      </c>
      <c r="H149" s="12">
        <v>44634</v>
      </c>
      <c r="I149" s="12">
        <v>44635</v>
      </c>
      <c r="J149" s="264">
        <v>1</v>
      </c>
      <c r="K149" t="s">
        <v>2232</v>
      </c>
      <c r="L149" t="s">
        <v>2244</v>
      </c>
      <c r="M149" t="s">
        <v>2084</v>
      </c>
      <c r="N149" t="s">
        <v>1315</v>
      </c>
      <c r="O149" t="s">
        <v>1357</v>
      </c>
      <c r="P149">
        <v>0</v>
      </c>
      <c r="Q149" t="s">
        <v>696</v>
      </c>
      <c r="R149">
        <v>25467</v>
      </c>
      <c r="S149">
        <v>0</v>
      </c>
      <c r="T149">
        <v>25467</v>
      </c>
      <c r="U149" t="s">
        <v>696</v>
      </c>
      <c r="V149" t="s">
        <v>2268</v>
      </c>
      <c r="W149">
        <v>5</v>
      </c>
      <c r="X149">
        <v>51</v>
      </c>
      <c r="Y149">
        <v>10</v>
      </c>
      <c r="Z149">
        <f t="shared" si="14"/>
        <v>23.174969999999998</v>
      </c>
      <c r="AA149">
        <f t="shared" si="15"/>
        <v>2.8968712499999998</v>
      </c>
      <c r="AB149" t="str">
        <f t="shared" si="16"/>
        <v>ND</v>
      </c>
      <c r="AC149" t="str">
        <f t="shared" si="20"/>
        <v>ND</v>
      </c>
      <c r="AD149" t="str">
        <f t="shared" si="17"/>
        <v>NA</v>
      </c>
      <c r="AE149" t="str">
        <f t="shared" si="18"/>
        <v>ND</v>
      </c>
      <c r="AF149" t="str">
        <f t="shared" si="19"/>
        <v>ND</v>
      </c>
      <c r="AI149" t="s">
        <v>44</v>
      </c>
      <c r="AJ149" t="s">
        <v>44</v>
      </c>
    </row>
    <row r="150" spans="1:36">
      <c r="A150" t="s">
        <v>1064</v>
      </c>
      <c r="B150" t="s">
        <v>42</v>
      </c>
      <c r="C150" t="s">
        <v>1912</v>
      </c>
      <c r="D150" s="12">
        <v>44634</v>
      </c>
      <c r="E150" t="s">
        <v>312</v>
      </c>
      <c r="F150" t="s">
        <v>518</v>
      </c>
      <c r="G150" s="12">
        <v>44634</v>
      </c>
      <c r="H150" s="12">
        <v>44634</v>
      </c>
      <c r="I150" s="12">
        <v>44635</v>
      </c>
      <c r="J150" s="264">
        <v>1</v>
      </c>
      <c r="K150" t="s">
        <v>2272</v>
      </c>
      <c r="L150" t="s">
        <v>2244</v>
      </c>
      <c r="M150" t="s">
        <v>2245</v>
      </c>
      <c r="N150" t="s">
        <v>1315</v>
      </c>
      <c r="O150" t="s">
        <v>1357</v>
      </c>
      <c r="P150">
        <v>0</v>
      </c>
      <c r="Q150" t="s">
        <v>696</v>
      </c>
      <c r="R150">
        <v>25461</v>
      </c>
      <c r="S150">
        <v>0</v>
      </c>
      <c r="T150">
        <v>25461</v>
      </c>
      <c r="U150" t="s">
        <v>696</v>
      </c>
      <c r="V150" t="s">
        <v>2268</v>
      </c>
      <c r="W150">
        <v>5</v>
      </c>
      <c r="X150">
        <v>51</v>
      </c>
      <c r="Y150">
        <v>10</v>
      </c>
      <c r="Z150">
        <f t="shared" si="14"/>
        <v>23.169509999999999</v>
      </c>
      <c r="AA150">
        <f t="shared" si="15"/>
        <v>2.8961887499999999</v>
      </c>
      <c r="AB150" t="str">
        <f t="shared" si="16"/>
        <v>ND</v>
      </c>
      <c r="AC150" t="str">
        <f t="shared" si="20"/>
        <v>ND</v>
      </c>
      <c r="AD150" t="str">
        <f t="shared" si="17"/>
        <v>NA</v>
      </c>
      <c r="AE150" t="str">
        <f t="shared" si="18"/>
        <v>ND</v>
      </c>
      <c r="AF150" t="str">
        <f t="shared" si="19"/>
        <v>ND</v>
      </c>
      <c r="AI150" t="s">
        <v>44</v>
      </c>
      <c r="AJ150" t="s">
        <v>44</v>
      </c>
    </row>
    <row r="151" spans="1:36">
      <c r="A151" t="s">
        <v>1064</v>
      </c>
      <c r="B151" t="s">
        <v>42</v>
      </c>
      <c r="C151" t="s">
        <v>1912</v>
      </c>
      <c r="D151" s="12">
        <v>44634</v>
      </c>
      <c r="E151" t="s">
        <v>312</v>
      </c>
      <c r="F151" t="s">
        <v>518</v>
      </c>
      <c r="G151" s="12">
        <v>44634</v>
      </c>
      <c r="H151" s="12">
        <v>44634</v>
      </c>
      <c r="I151" s="12">
        <v>44635</v>
      </c>
      <c r="J151" s="264">
        <v>1</v>
      </c>
      <c r="K151" t="s">
        <v>2272</v>
      </c>
      <c r="L151" t="s">
        <v>2244</v>
      </c>
      <c r="M151" t="s">
        <v>2084</v>
      </c>
      <c r="N151" t="s">
        <v>1315</v>
      </c>
      <c r="O151" t="s">
        <v>1357</v>
      </c>
      <c r="P151">
        <v>0</v>
      </c>
      <c r="Q151" t="s">
        <v>696</v>
      </c>
      <c r="R151">
        <v>25460</v>
      </c>
      <c r="S151">
        <v>0</v>
      </c>
      <c r="T151">
        <v>25460</v>
      </c>
      <c r="U151" t="s">
        <v>696</v>
      </c>
      <c r="V151" t="s">
        <v>2268</v>
      </c>
      <c r="W151">
        <v>5</v>
      </c>
      <c r="X151">
        <v>51</v>
      </c>
      <c r="Y151">
        <v>10</v>
      </c>
      <c r="Z151">
        <f t="shared" si="14"/>
        <v>23.168600000000001</v>
      </c>
      <c r="AA151">
        <f t="shared" si="15"/>
        <v>2.8960750000000002</v>
      </c>
      <c r="AB151" t="str">
        <f t="shared" si="16"/>
        <v>ND</v>
      </c>
      <c r="AC151" t="str">
        <f t="shared" si="20"/>
        <v>ND</v>
      </c>
      <c r="AD151" t="str">
        <f t="shared" si="17"/>
        <v>NA</v>
      </c>
      <c r="AE151" t="str">
        <f t="shared" si="18"/>
        <v>ND</v>
      </c>
      <c r="AF151" t="str">
        <f t="shared" si="19"/>
        <v>ND</v>
      </c>
      <c r="AI151" t="s">
        <v>44</v>
      </c>
      <c r="AJ151" t="s">
        <v>44</v>
      </c>
    </row>
    <row r="152" spans="1:36">
      <c r="A152" t="s">
        <v>1052</v>
      </c>
      <c r="B152" t="s">
        <v>42</v>
      </c>
      <c r="C152" t="s">
        <v>1912</v>
      </c>
      <c r="D152" s="12">
        <v>44634</v>
      </c>
      <c r="E152" t="s">
        <v>312</v>
      </c>
      <c r="F152" t="s">
        <v>518</v>
      </c>
      <c r="G152" s="12">
        <v>44634</v>
      </c>
      <c r="H152" s="12">
        <v>44634</v>
      </c>
      <c r="I152" s="12">
        <v>44635</v>
      </c>
      <c r="J152" s="264">
        <v>1</v>
      </c>
      <c r="K152" t="s">
        <v>2273</v>
      </c>
      <c r="L152" t="s">
        <v>2244</v>
      </c>
      <c r="M152" t="s">
        <v>2245</v>
      </c>
      <c r="N152" t="s">
        <v>1309</v>
      </c>
      <c r="O152" t="s">
        <v>1357</v>
      </c>
      <c r="P152">
        <v>0</v>
      </c>
      <c r="Q152" t="s">
        <v>696</v>
      </c>
      <c r="R152">
        <v>25405</v>
      </c>
      <c r="S152">
        <v>0</v>
      </c>
      <c r="T152">
        <v>25405</v>
      </c>
      <c r="U152" t="s">
        <v>696</v>
      </c>
      <c r="V152" t="s">
        <v>2268</v>
      </c>
      <c r="W152">
        <v>5</v>
      </c>
      <c r="X152">
        <v>52</v>
      </c>
      <c r="Y152">
        <v>10</v>
      </c>
      <c r="Z152">
        <f t="shared" si="14"/>
        <v>23.118549999999999</v>
      </c>
      <c r="AA152">
        <f t="shared" si="15"/>
        <v>2.8898187499999999</v>
      </c>
      <c r="AB152" t="str">
        <f t="shared" si="16"/>
        <v>ND</v>
      </c>
      <c r="AC152" t="str">
        <f t="shared" si="20"/>
        <v>ND</v>
      </c>
      <c r="AD152" t="str">
        <f t="shared" si="17"/>
        <v>NA</v>
      </c>
      <c r="AE152" t="str">
        <f t="shared" si="18"/>
        <v>ND</v>
      </c>
      <c r="AF152" t="str">
        <f t="shared" si="19"/>
        <v>ND</v>
      </c>
      <c r="AI152" t="s">
        <v>44</v>
      </c>
      <c r="AJ152" t="s">
        <v>44</v>
      </c>
    </row>
    <row r="153" spans="1:36">
      <c r="A153" t="s">
        <v>1052</v>
      </c>
      <c r="B153" t="s">
        <v>42</v>
      </c>
      <c r="C153" t="s">
        <v>1912</v>
      </c>
      <c r="D153" s="12">
        <v>44634</v>
      </c>
      <c r="E153" t="s">
        <v>312</v>
      </c>
      <c r="F153" t="s">
        <v>518</v>
      </c>
      <c r="G153" s="12">
        <v>44634</v>
      </c>
      <c r="H153" s="12">
        <v>44634</v>
      </c>
      <c r="I153" s="12">
        <v>44635</v>
      </c>
      <c r="J153" s="264">
        <v>1</v>
      </c>
      <c r="K153" t="s">
        <v>2273</v>
      </c>
      <c r="L153" t="s">
        <v>2244</v>
      </c>
      <c r="M153" t="s">
        <v>2084</v>
      </c>
      <c r="N153" t="s">
        <v>1309</v>
      </c>
      <c r="O153" t="s">
        <v>1357</v>
      </c>
      <c r="P153">
        <v>0</v>
      </c>
      <c r="Q153" t="s">
        <v>696</v>
      </c>
      <c r="R153">
        <v>25397</v>
      </c>
      <c r="S153">
        <v>0</v>
      </c>
      <c r="T153">
        <v>25397</v>
      </c>
      <c r="U153" t="s">
        <v>696</v>
      </c>
      <c r="V153" t="s">
        <v>2268</v>
      </c>
      <c r="W153">
        <v>5</v>
      </c>
      <c r="X153">
        <v>52</v>
      </c>
      <c r="Y153">
        <v>10</v>
      </c>
      <c r="Z153">
        <f t="shared" si="14"/>
        <v>23.111270000000001</v>
      </c>
      <c r="AA153">
        <f t="shared" si="15"/>
        <v>2.8889087499999997</v>
      </c>
      <c r="AB153" t="str">
        <f t="shared" si="16"/>
        <v>ND</v>
      </c>
      <c r="AC153" t="str">
        <f t="shared" si="20"/>
        <v>ND</v>
      </c>
      <c r="AD153" t="str">
        <f t="shared" si="17"/>
        <v>NA</v>
      </c>
      <c r="AE153" t="str">
        <f t="shared" si="18"/>
        <v>ND</v>
      </c>
      <c r="AF153" t="str">
        <f t="shared" si="19"/>
        <v>ND</v>
      </c>
      <c r="AI153" t="s">
        <v>44</v>
      </c>
      <c r="AJ153" t="s">
        <v>44</v>
      </c>
    </row>
    <row r="154" spans="1:36">
      <c r="A154" t="s">
        <v>1052</v>
      </c>
      <c r="B154" t="s">
        <v>42</v>
      </c>
      <c r="C154" t="s">
        <v>1912</v>
      </c>
      <c r="D154" s="12">
        <v>44634</v>
      </c>
      <c r="E154" t="s">
        <v>312</v>
      </c>
      <c r="F154" t="s">
        <v>518</v>
      </c>
      <c r="G154" s="12">
        <v>44634</v>
      </c>
      <c r="H154" s="12">
        <v>44634</v>
      </c>
      <c r="I154" s="12">
        <v>44635</v>
      </c>
      <c r="J154" s="264">
        <v>1</v>
      </c>
      <c r="K154" t="s">
        <v>2233</v>
      </c>
      <c r="L154" t="s">
        <v>2244</v>
      </c>
      <c r="M154" t="s">
        <v>2245</v>
      </c>
      <c r="N154" t="s">
        <v>1309</v>
      </c>
      <c r="O154" t="s">
        <v>1357</v>
      </c>
      <c r="P154">
        <v>0</v>
      </c>
      <c r="Q154" t="s">
        <v>696</v>
      </c>
      <c r="R154">
        <v>25481</v>
      </c>
      <c r="S154">
        <v>0</v>
      </c>
      <c r="T154">
        <v>25481</v>
      </c>
      <c r="U154" t="s">
        <v>696</v>
      </c>
      <c r="V154" t="s">
        <v>2268</v>
      </c>
      <c r="W154">
        <v>5</v>
      </c>
      <c r="X154">
        <v>52</v>
      </c>
      <c r="Y154">
        <v>10</v>
      </c>
      <c r="Z154">
        <f t="shared" si="14"/>
        <v>23.187709999999999</v>
      </c>
      <c r="AA154">
        <f t="shared" si="15"/>
        <v>2.8984637499999999</v>
      </c>
      <c r="AB154" t="str">
        <f t="shared" si="16"/>
        <v>ND</v>
      </c>
      <c r="AC154" t="str">
        <f t="shared" si="20"/>
        <v>ND</v>
      </c>
      <c r="AD154" t="str">
        <f t="shared" si="17"/>
        <v>NA</v>
      </c>
      <c r="AE154" t="str">
        <f t="shared" si="18"/>
        <v>ND</v>
      </c>
      <c r="AF154" t="str">
        <f t="shared" si="19"/>
        <v>ND</v>
      </c>
      <c r="AI154" t="s">
        <v>44</v>
      </c>
      <c r="AJ154" t="s">
        <v>44</v>
      </c>
    </row>
    <row r="155" spans="1:36">
      <c r="A155" t="s">
        <v>1052</v>
      </c>
      <c r="B155" t="s">
        <v>42</v>
      </c>
      <c r="C155" t="s">
        <v>1912</v>
      </c>
      <c r="D155" s="12">
        <v>44634</v>
      </c>
      <c r="E155" t="s">
        <v>312</v>
      </c>
      <c r="F155" t="s">
        <v>518</v>
      </c>
      <c r="G155" s="12">
        <v>44634</v>
      </c>
      <c r="H155" s="12">
        <v>44634</v>
      </c>
      <c r="I155" s="12">
        <v>44635</v>
      </c>
      <c r="J155" s="264">
        <v>1</v>
      </c>
      <c r="K155" t="s">
        <v>2233</v>
      </c>
      <c r="L155" t="s">
        <v>2244</v>
      </c>
      <c r="M155" t="s">
        <v>2084</v>
      </c>
      <c r="N155" t="s">
        <v>1309</v>
      </c>
      <c r="O155" t="s">
        <v>1357</v>
      </c>
      <c r="P155">
        <v>0</v>
      </c>
      <c r="Q155" t="s">
        <v>696</v>
      </c>
      <c r="R155">
        <v>25476</v>
      </c>
      <c r="S155">
        <v>0</v>
      </c>
      <c r="T155">
        <v>25476</v>
      </c>
      <c r="U155" t="s">
        <v>696</v>
      </c>
      <c r="V155" t="s">
        <v>2268</v>
      </c>
      <c r="W155">
        <v>5</v>
      </c>
      <c r="X155">
        <v>52</v>
      </c>
      <c r="Y155">
        <v>10</v>
      </c>
      <c r="Z155">
        <f t="shared" si="14"/>
        <v>23.183160000000001</v>
      </c>
      <c r="AA155">
        <f t="shared" si="15"/>
        <v>2.8978950000000001</v>
      </c>
      <c r="AB155" t="str">
        <f t="shared" si="16"/>
        <v>ND</v>
      </c>
      <c r="AC155" t="str">
        <f t="shared" si="20"/>
        <v>ND</v>
      </c>
      <c r="AD155" t="str">
        <f t="shared" si="17"/>
        <v>NA</v>
      </c>
      <c r="AE155" t="str">
        <f t="shared" si="18"/>
        <v>ND</v>
      </c>
      <c r="AF155" t="str">
        <f t="shared" si="19"/>
        <v>ND</v>
      </c>
      <c r="AI155" t="s">
        <v>44</v>
      </c>
      <c r="AJ155" t="s">
        <v>44</v>
      </c>
    </row>
    <row r="156" spans="1:36">
      <c r="A156" t="s">
        <v>1056</v>
      </c>
      <c r="B156" t="s">
        <v>42</v>
      </c>
      <c r="C156" t="s">
        <v>1912</v>
      </c>
      <c r="D156" s="12">
        <v>44634</v>
      </c>
      <c r="E156" t="s">
        <v>312</v>
      </c>
      <c r="F156" t="s">
        <v>518</v>
      </c>
      <c r="G156" s="12">
        <v>44634</v>
      </c>
      <c r="H156" s="12">
        <v>44634</v>
      </c>
      <c r="I156" s="12">
        <v>44635</v>
      </c>
      <c r="J156" s="264">
        <v>1</v>
      </c>
      <c r="K156" t="s">
        <v>2274</v>
      </c>
      <c r="L156" t="s">
        <v>2244</v>
      </c>
      <c r="M156" t="s">
        <v>2245</v>
      </c>
      <c r="N156" t="s">
        <v>1311</v>
      </c>
      <c r="O156" t="s">
        <v>1357</v>
      </c>
      <c r="P156">
        <v>0</v>
      </c>
      <c r="Q156" t="s">
        <v>696</v>
      </c>
      <c r="R156">
        <v>25429</v>
      </c>
      <c r="S156">
        <v>0</v>
      </c>
      <c r="T156">
        <v>25429</v>
      </c>
      <c r="U156" t="s">
        <v>696</v>
      </c>
      <c r="V156" t="s">
        <v>2268</v>
      </c>
      <c r="W156">
        <v>5</v>
      </c>
      <c r="X156">
        <v>53</v>
      </c>
      <c r="Y156">
        <v>10</v>
      </c>
      <c r="Z156">
        <f t="shared" si="14"/>
        <v>23.14039</v>
      </c>
      <c r="AA156">
        <f t="shared" si="15"/>
        <v>2.8925487500000004</v>
      </c>
      <c r="AB156" t="str">
        <f t="shared" si="16"/>
        <v>ND</v>
      </c>
      <c r="AC156" t="str">
        <f t="shared" si="20"/>
        <v>ND</v>
      </c>
      <c r="AD156" t="str">
        <f t="shared" si="17"/>
        <v>NA</v>
      </c>
      <c r="AE156" t="str">
        <f t="shared" si="18"/>
        <v>ND</v>
      </c>
      <c r="AF156" t="str">
        <f t="shared" si="19"/>
        <v>ND</v>
      </c>
      <c r="AI156" t="s">
        <v>44</v>
      </c>
      <c r="AJ156" t="s">
        <v>44</v>
      </c>
    </row>
    <row r="157" spans="1:36">
      <c r="A157" t="s">
        <v>1056</v>
      </c>
      <c r="B157" t="s">
        <v>42</v>
      </c>
      <c r="C157" t="s">
        <v>1912</v>
      </c>
      <c r="D157" s="12">
        <v>44634</v>
      </c>
      <c r="E157" t="s">
        <v>312</v>
      </c>
      <c r="F157" t="s">
        <v>518</v>
      </c>
      <c r="G157" s="12">
        <v>44634</v>
      </c>
      <c r="H157" s="12">
        <v>44634</v>
      </c>
      <c r="I157" s="12">
        <v>44635</v>
      </c>
      <c r="J157" s="264">
        <v>1</v>
      </c>
      <c r="K157" t="s">
        <v>2274</v>
      </c>
      <c r="L157" t="s">
        <v>2244</v>
      </c>
      <c r="M157" t="s">
        <v>2084</v>
      </c>
      <c r="N157" t="s">
        <v>1311</v>
      </c>
      <c r="O157" t="s">
        <v>1357</v>
      </c>
      <c r="P157">
        <v>0</v>
      </c>
      <c r="Q157" t="s">
        <v>696</v>
      </c>
      <c r="R157">
        <v>25424</v>
      </c>
      <c r="S157">
        <v>0</v>
      </c>
      <c r="T157">
        <v>25424</v>
      </c>
      <c r="U157" t="s">
        <v>696</v>
      </c>
      <c r="V157" t="s">
        <v>2268</v>
      </c>
      <c r="W157">
        <v>5</v>
      </c>
      <c r="X157">
        <v>53</v>
      </c>
      <c r="Y157">
        <v>10</v>
      </c>
      <c r="Z157">
        <f t="shared" si="14"/>
        <v>23.135840000000002</v>
      </c>
      <c r="AA157">
        <f t="shared" si="15"/>
        <v>2.8919800000000002</v>
      </c>
      <c r="AB157" t="str">
        <f t="shared" si="16"/>
        <v>ND</v>
      </c>
      <c r="AC157" t="str">
        <f t="shared" si="20"/>
        <v>ND</v>
      </c>
      <c r="AD157" t="str">
        <f t="shared" si="17"/>
        <v>NA</v>
      </c>
      <c r="AE157" t="str">
        <f t="shared" si="18"/>
        <v>ND</v>
      </c>
      <c r="AF157" t="str">
        <f t="shared" si="19"/>
        <v>ND</v>
      </c>
      <c r="AI157" t="s">
        <v>44</v>
      </c>
      <c r="AJ157" t="s">
        <v>44</v>
      </c>
    </row>
    <row r="158" spans="1:36">
      <c r="A158" t="s">
        <v>1056</v>
      </c>
      <c r="B158" t="s">
        <v>42</v>
      </c>
      <c r="C158" t="s">
        <v>1912</v>
      </c>
      <c r="D158" s="12">
        <v>44634</v>
      </c>
      <c r="E158" t="s">
        <v>312</v>
      </c>
      <c r="F158" t="s">
        <v>518</v>
      </c>
      <c r="G158" s="12">
        <v>44634</v>
      </c>
      <c r="H158" s="12">
        <v>44634</v>
      </c>
      <c r="I158" s="12">
        <v>44635</v>
      </c>
      <c r="J158" s="264">
        <v>1</v>
      </c>
      <c r="K158" t="s">
        <v>2275</v>
      </c>
      <c r="L158" t="s">
        <v>2244</v>
      </c>
      <c r="M158" t="s">
        <v>2245</v>
      </c>
      <c r="N158" t="s">
        <v>1311</v>
      </c>
      <c r="O158" t="s">
        <v>1357</v>
      </c>
      <c r="P158">
        <v>0</v>
      </c>
      <c r="Q158" t="s">
        <v>696</v>
      </c>
      <c r="R158">
        <v>25422</v>
      </c>
      <c r="S158">
        <v>0</v>
      </c>
      <c r="T158">
        <v>25422</v>
      </c>
      <c r="U158" t="s">
        <v>696</v>
      </c>
      <c r="V158" t="s">
        <v>2268</v>
      </c>
      <c r="W158">
        <v>5</v>
      </c>
      <c r="X158">
        <v>53</v>
      </c>
      <c r="Y158">
        <v>10</v>
      </c>
      <c r="Z158">
        <f t="shared" si="14"/>
        <v>23.13402</v>
      </c>
      <c r="AA158">
        <f t="shared" si="15"/>
        <v>2.8917524999999999</v>
      </c>
      <c r="AB158" t="str">
        <f t="shared" si="16"/>
        <v>ND</v>
      </c>
      <c r="AC158" t="str">
        <f t="shared" si="20"/>
        <v>ND</v>
      </c>
      <c r="AD158" t="str">
        <f t="shared" si="17"/>
        <v>NA</v>
      </c>
      <c r="AE158" t="str">
        <f t="shared" si="18"/>
        <v>ND</v>
      </c>
      <c r="AF158" t="str">
        <f t="shared" si="19"/>
        <v>ND</v>
      </c>
      <c r="AI158" t="s">
        <v>44</v>
      </c>
      <c r="AJ158" t="s">
        <v>44</v>
      </c>
    </row>
    <row r="159" spans="1:36">
      <c r="A159" t="s">
        <v>1056</v>
      </c>
      <c r="B159" t="s">
        <v>42</v>
      </c>
      <c r="C159" t="s">
        <v>1912</v>
      </c>
      <c r="D159" s="12">
        <v>44634</v>
      </c>
      <c r="E159" t="s">
        <v>312</v>
      </c>
      <c r="F159" t="s">
        <v>518</v>
      </c>
      <c r="G159" s="12">
        <v>44634</v>
      </c>
      <c r="H159" s="12">
        <v>44634</v>
      </c>
      <c r="I159" s="12">
        <v>44635</v>
      </c>
      <c r="J159" s="264">
        <v>1</v>
      </c>
      <c r="K159" t="s">
        <v>2275</v>
      </c>
      <c r="L159" t="s">
        <v>2244</v>
      </c>
      <c r="M159" t="s">
        <v>2084</v>
      </c>
      <c r="N159" t="s">
        <v>1311</v>
      </c>
      <c r="O159" t="s">
        <v>1357</v>
      </c>
      <c r="P159">
        <v>0</v>
      </c>
      <c r="Q159" t="s">
        <v>696</v>
      </c>
      <c r="R159">
        <v>25418</v>
      </c>
      <c r="S159">
        <v>0</v>
      </c>
      <c r="T159">
        <v>25418</v>
      </c>
      <c r="U159" t="s">
        <v>696</v>
      </c>
      <c r="V159" t="s">
        <v>2268</v>
      </c>
      <c r="W159">
        <v>5</v>
      </c>
      <c r="X159">
        <v>53</v>
      </c>
      <c r="Y159">
        <v>10</v>
      </c>
      <c r="Z159">
        <f t="shared" si="14"/>
        <v>23.130379999999999</v>
      </c>
      <c r="AA159">
        <f t="shared" si="15"/>
        <v>2.8912974999999994</v>
      </c>
      <c r="AB159" t="str">
        <f t="shared" si="16"/>
        <v>ND</v>
      </c>
      <c r="AC159" t="str">
        <f t="shared" si="20"/>
        <v>ND</v>
      </c>
      <c r="AD159" t="str">
        <f t="shared" si="17"/>
        <v>NA</v>
      </c>
      <c r="AE159" t="str">
        <f t="shared" si="18"/>
        <v>ND</v>
      </c>
      <c r="AF159" t="str">
        <f t="shared" si="19"/>
        <v>ND</v>
      </c>
      <c r="AI159" t="s">
        <v>44</v>
      </c>
      <c r="AJ159" t="s">
        <v>44</v>
      </c>
    </row>
    <row r="160" spans="1:36">
      <c r="A160" t="s">
        <v>1047</v>
      </c>
      <c r="B160" t="s">
        <v>42</v>
      </c>
      <c r="C160" t="s">
        <v>1912</v>
      </c>
      <c r="D160" s="12">
        <v>44634</v>
      </c>
      <c r="E160" t="s">
        <v>312</v>
      </c>
      <c r="F160" t="s">
        <v>518</v>
      </c>
      <c r="G160" s="12">
        <v>44634</v>
      </c>
      <c r="H160" s="12">
        <v>44634</v>
      </c>
      <c r="I160" s="12">
        <v>44635</v>
      </c>
      <c r="J160" s="264">
        <v>1</v>
      </c>
      <c r="K160" t="s">
        <v>2235</v>
      </c>
      <c r="L160" t="s">
        <v>2244</v>
      </c>
      <c r="M160" t="s">
        <v>2245</v>
      </c>
      <c r="N160" t="s">
        <v>1307</v>
      </c>
      <c r="O160" t="s">
        <v>1357</v>
      </c>
      <c r="P160">
        <v>0</v>
      </c>
      <c r="Q160" t="s">
        <v>696</v>
      </c>
      <c r="R160">
        <v>25467</v>
      </c>
      <c r="S160">
        <v>0</v>
      </c>
      <c r="T160">
        <v>25467</v>
      </c>
      <c r="U160" t="s">
        <v>696</v>
      </c>
      <c r="V160" t="s">
        <v>2268</v>
      </c>
      <c r="W160">
        <v>5</v>
      </c>
      <c r="X160">
        <v>52</v>
      </c>
      <c r="Y160">
        <v>10</v>
      </c>
      <c r="Z160">
        <f t="shared" si="14"/>
        <v>23.174969999999998</v>
      </c>
      <c r="AA160">
        <f t="shared" si="15"/>
        <v>2.8968712499999998</v>
      </c>
      <c r="AB160" t="str">
        <f t="shared" si="16"/>
        <v>ND</v>
      </c>
      <c r="AC160" t="str">
        <f t="shared" si="20"/>
        <v>ND</v>
      </c>
      <c r="AD160" t="str">
        <f t="shared" si="17"/>
        <v>NA</v>
      </c>
      <c r="AE160" t="str">
        <f t="shared" si="18"/>
        <v>ND</v>
      </c>
      <c r="AF160" t="str">
        <f t="shared" si="19"/>
        <v>ND</v>
      </c>
      <c r="AI160" t="s">
        <v>44</v>
      </c>
      <c r="AJ160" t="s">
        <v>44</v>
      </c>
    </row>
    <row r="161" spans="1:36">
      <c r="A161" t="s">
        <v>1047</v>
      </c>
      <c r="B161" t="s">
        <v>42</v>
      </c>
      <c r="C161" t="s">
        <v>1912</v>
      </c>
      <c r="D161" s="12">
        <v>44634</v>
      </c>
      <c r="E161" t="s">
        <v>312</v>
      </c>
      <c r="F161" t="s">
        <v>518</v>
      </c>
      <c r="G161" s="12">
        <v>44634</v>
      </c>
      <c r="H161" s="12">
        <v>44634</v>
      </c>
      <c r="I161" s="12">
        <v>44635</v>
      </c>
      <c r="J161" s="264">
        <v>1</v>
      </c>
      <c r="K161" t="s">
        <v>2235</v>
      </c>
      <c r="L161" t="s">
        <v>2244</v>
      </c>
      <c r="M161" t="s">
        <v>2084</v>
      </c>
      <c r="N161" t="s">
        <v>1307</v>
      </c>
      <c r="O161" t="s">
        <v>1357</v>
      </c>
      <c r="P161">
        <v>0.05</v>
      </c>
      <c r="Q161" s="249">
        <v>2.7450000000000001</v>
      </c>
      <c r="R161">
        <v>25466</v>
      </c>
      <c r="S161">
        <v>1</v>
      </c>
      <c r="T161">
        <v>25465</v>
      </c>
      <c r="U161" t="s">
        <v>696</v>
      </c>
      <c r="V161" t="s">
        <v>2268</v>
      </c>
      <c r="W161">
        <v>5</v>
      </c>
      <c r="X161">
        <v>52</v>
      </c>
      <c r="Y161">
        <v>10</v>
      </c>
      <c r="Z161">
        <f t="shared" si="14"/>
        <v>23.174060000000001</v>
      </c>
      <c r="AA161">
        <f t="shared" si="15"/>
        <v>2.8967575000000001</v>
      </c>
      <c r="AB161" t="str">
        <f t="shared" si="16"/>
        <v>ND</v>
      </c>
      <c r="AC161" t="str">
        <f t="shared" si="20"/>
        <v>ND</v>
      </c>
      <c r="AD161" t="str">
        <f t="shared" si="17"/>
        <v>NA</v>
      </c>
      <c r="AE161" t="str">
        <f t="shared" si="18"/>
        <v>ND</v>
      </c>
      <c r="AF161" t="str">
        <f t="shared" si="19"/>
        <v>ND</v>
      </c>
      <c r="AI161" t="s">
        <v>44</v>
      </c>
      <c r="AJ161" t="s">
        <v>44</v>
      </c>
    </row>
    <row r="162" spans="1:36">
      <c r="A162" t="s">
        <v>1047</v>
      </c>
      <c r="B162" t="s">
        <v>42</v>
      </c>
      <c r="C162" t="s">
        <v>1912</v>
      </c>
      <c r="D162" s="12">
        <v>44634</v>
      </c>
      <c r="E162" t="s">
        <v>312</v>
      </c>
      <c r="F162" t="s">
        <v>518</v>
      </c>
      <c r="G162" s="12">
        <v>44634</v>
      </c>
      <c r="H162" s="12">
        <v>44634</v>
      </c>
      <c r="I162" s="12">
        <v>44635</v>
      </c>
      <c r="J162" s="264">
        <v>1</v>
      </c>
      <c r="K162" t="s">
        <v>2276</v>
      </c>
      <c r="L162" t="s">
        <v>2244</v>
      </c>
      <c r="M162" t="s">
        <v>2245</v>
      </c>
      <c r="N162" t="s">
        <v>1307</v>
      </c>
      <c r="O162" t="s">
        <v>1357</v>
      </c>
      <c r="P162">
        <v>0</v>
      </c>
      <c r="Q162" t="s">
        <v>696</v>
      </c>
      <c r="R162">
        <v>25427</v>
      </c>
      <c r="S162">
        <v>0</v>
      </c>
      <c r="T162">
        <v>25427</v>
      </c>
      <c r="U162" t="s">
        <v>696</v>
      </c>
      <c r="V162" t="s">
        <v>2268</v>
      </c>
      <c r="W162">
        <v>5</v>
      </c>
      <c r="X162">
        <v>52</v>
      </c>
      <c r="Y162">
        <v>10</v>
      </c>
      <c r="Z162">
        <f t="shared" si="14"/>
        <v>23.138570000000001</v>
      </c>
      <c r="AA162">
        <f t="shared" si="15"/>
        <v>2.8923212500000002</v>
      </c>
      <c r="AB162" t="str">
        <f t="shared" si="16"/>
        <v>ND</v>
      </c>
      <c r="AC162" t="str">
        <f t="shared" si="20"/>
        <v>ND</v>
      </c>
      <c r="AD162" t="str">
        <f t="shared" si="17"/>
        <v>NA</v>
      </c>
      <c r="AE162" t="str">
        <f t="shared" si="18"/>
        <v>ND</v>
      </c>
      <c r="AF162" t="str">
        <f t="shared" si="19"/>
        <v>ND</v>
      </c>
      <c r="AI162" t="s">
        <v>44</v>
      </c>
      <c r="AJ162" t="s">
        <v>44</v>
      </c>
    </row>
    <row r="163" spans="1:36">
      <c r="A163" t="s">
        <v>1047</v>
      </c>
      <c r="B163" t="s">
        <v>42</v>
      </c>
      <c r="C163" t="s">
        <v>1912</v>
      </c>
      <c r="D163" s="12">
        <v>44634</v>
      </c>
      <c r="E163" t="s">
        <v>312</v>
      </c>
      <c r="F163" t="s">
        <v>518</v>
      </c>
      <c r="G163" s="12">
        <v>44634</v>
      </c>
      <c r="H163" s="12">
        <v>44634</v>
      </c>
      <c r="I163" s="12">
        <v>44635</v>
      </c>
      <c r="J163" s="264">
        <v>1</v>
      </c>
      <c r="K163" t="s">
        <v>2276</v>
      </c>
      <c r="L163" t="s">
        <v>2244</v>
      </c>
      <c r="M163" t="s">
        <v>2084</v>
      </c>
      <c r="N163" t="s">
        <v>1307</v>
      </c>
      <c r="O163" t="s">
        <v>1357</v>
      </c>
      <c r="P163">
        <v>0</v>
      </c>
      <c r="Q163" t="s">
        <v>696</v>
      </c>
      <c r="R163">
        <v>25426</v>
      </c>
      <c r="S163">
        <v>0</v>
      </c>
      <c r="T163">
        <v>25426</v>
      </c>
      <c r="U163" t="s">
        <v>696</v>
      </c>
      <c r="V163" t="s">
        <v>2268</v>
      </c>
      <c r="W163">
        <v>5</v>
      </c>
      <c r="X163">
        <v>52</v>
      </c>
      <c r="Y163">
        <v>10</v>
      </c>
      <c r="Z163">
        <f t="shared" si="14"/>
        <v>23.13766</v>
      </c>
      <c r="AA163">
        <f t="shared" si="15"/>
        <v>2.8922075000000005</v>
      </c>
      <c r="AB163" t="str">
        <f t="shared" si="16"/>
        <v>ND</v>
      </c>
      <c r="AC163" t="str">
        <f t="shared" si="20"/>
        <v>ND</v>
      </c>
      <c r="AD163" t="str">
        <f t="shared" si="17"/>
        <v>NA</v>
      </c>
      <c r="AE163" t="str">
        <f t="shared" si="18"/>
        <v>ND</v>
      </c>
      <c r="AF163" t="str">
        <f t="shared" si="19"/>
        <v>ND</v>
      </c>
      <c r="AI163" t="s">
        <v>44</v>
      </c>
      <c r="AJ163" t="s">
        <v>44</v>
      </c>
    </row>
    <row r="164" spans="1:36">
      <c r="A164" t="s">
        <v>1050</v>
      </c>
      <c r="B164" t="s">
        <v>42</v>
      </c>
      <c r="C164" t="s">
        <v>1912</v>
      </c>
      <c r="D164" s="12">
        <v>44634</v>
      </c>
      <c r="E164" t="s">
        <v>312</v>
      </c>
      <c r="F164" t="s">
        <v>518</v>
      </c>
      <c r="G164" s="12">
        <v>44634</v>
      </c>
      <c r="H164" s="12">
        <v>44634</v>
      </c>
      <c r="I164" s="12">
        <v>44635</v>
      </c>
      <c r="J164" s="264">
        <v>1</v>
      </c>
      <c r="K164" t="s">
        <v>2277</v>
      </c>
      <c r="L164" t="s">
        <v>2244</v>
      </c>
      <c r="M164" t="s">
        <v>2245</v>
      </c>
      <c r="N164" t="s">
        <v>1308</v>
      </c>
      <c r="O164" t="s">
        <v>1357</v>
      </c>
      <c r="P164">
        <v>0</v>
      </c>
      <c r="Q164" t="s">
        <v>696</v>
      </c>
      <c r="R164">
        <v>25334</v>
      </c>
      <c r="S164">
        <v>0</v>
      </c>
      <c r="T164">
        <v>25334</v>
      </c>
      <c r="U164" t="s">
        <v>696</v>
      </c>
      <c r="V164" t="s">
        <v>2268</v>
      </c>
      <c r="W164">
        <v>5</v>
      </c>
      <c r="X164">
        <v>54</v>
      </c>
      <c r="Y164">
        <v>10</v>
      </c>
      <c r="Z164">
        <f t="shared" si="14"/>
        <v>23.053940000000001</v>
      </c>
      <c r="AA164">
        <f t="shared" si="15"/>
        <v>2.8817425000000001</v>
      </c>
      <c r="AB164" t="str">
        <f t="shared" si="16"/>
        <v>ND</v>
      </c>
      <c r="AC164" t="str">
        <f t="shared" si="20"/>
        <v>ND</v>
      </c>
      <c r="AD164" t="str">
        <f t="shared" si="17"/>
        <v>NA</v>
      </c>
      <c r="AE164" t="str">
        <f t="shared" si="18"/>
        <v>ND</v>
      </c>
      <c r="AF164" t="str">
        <f t="shared" si="19"/>
        <v>ND</v>
      </c>
      <c r="AI164" t="s">
        <v>44</v>
      </c>
      <c r="AJ164" t="s">
        <v>44</v>
      </c>
    </row>
    <row r="165" spans="1:36">
      <c r="A165" t="s">
        <v>1050</v>
      </c>
      <c r="B165" t="s">
        <v>42</v>
      </c>
      <c r="C165" t="s">
        <v>1912</v>
      </c>
      <c r="D165" s="12">
        <v>44634</v>
      </c>
      <c r="E165" t="s">
        <v>312</v>
      </c>
      <c r="F165" t="s">
        <v>518</v>
      </c>
      <c r="G165" s="12">
        <v>44634</v>
      </c>
      <c r="H165" s="12">
        <v>44634</v>
      </c>
      <c r="I165" s="12">
        <v>44635</v>
      </c>
      <c r="J165" s="264">
        <v>1</v>
      </c>
      <c r="K165" t="s">
        <v>2277</v>
      </c>
      <c r="L165" t="s">
        <v>2244</v>
      </c>
      <c r="M165" t="s">
        <v>2084</v>
      </c>
      <c r="N165" t="s">
        <v>1308</v>
      </c>
      <c r="O165" t="s">
        <v>1357</v>
      </c>
      <c r="P165">
        <v>0</v>
      </c>
      <c r="Q165" t="s">
        <v>696</v>
      </c>
      <c r="R165">
        <v>25328</v>
      </c>
      <c r="S165">
        <v>0</v>
      </c>
      <c r="T165">
        <v>25328</v>
      </c>
      <c r="U165" t="s">
        <v>696</v>
      </c>
      <c r="V165" t="s">
        <v>2268</v>
      </c>
      <c r="W165">
        <v>5</v>
      </c>
      <c r="X165">
        <v>54</v>
      </c>
      <c r="Y165">
        <v>10</v>
      </c>
      <c r="Z165">
        <f t="shared" si="14"/>
        <v>23.048480000000001</v>
      </c>
      <c r="AA165">
        <f t="shared" si="15"/>
        <v>2.8810600000000002</v>
      </c>
      <c r="AB165" t="str">
        <f t="shared" si="16"/>
        <v>ND</v>
      </c>
      <c r="AC165" t="str">
        <f t="shared" si="20"/>
        <v>ND</v>
      </c>
      <c r="AD165" t="str">
        <f t="shared" si="17"/>
        <v>NA</v>
      </c>
      <c r="AE165" t="str">
        <f t="shared" si="18"/>
        <v>ND</v>
      </c>
      <c r="AF165" t="str">
        <f t="shared" si="19"/>
        <v>ND</v>
      </c>
      <c r="AI165" t="s">
        <v>44</v>
      </c>
      <c r="AJ165" t="s">
        <v>44</v>
      </c>
    </row>
    <row r="166" spans="1:36">
      <c r="A166" t="s">
        <v>1050</v>
      </c>
      <c r="B166" t="s">
        <v>42</v>
      </c>
      <c r="C166" t="s">
        <v>1912</v>
      </c>
      <c r="D166" s="12">
        <v>44634</v>
      </c>
      <c r="E166" t="s">
        <v>312</v>
      </c>
      <c r="F166" t="s">
        <v>518</v>
      </c>
      <c r="G166" s="12">
        <v>44634</v>
      </c>
      <c r="H166" s="12">
        <v>44634</v>
      </c>
      <c r="I166" s="12">
        <v>44635</v>
      </c>
      <c r="J166" s="264">
        <v>1</v>
      </c>
      <c r="K166" t="s">
        <v>2236</v>
      </c>
      <c r="L166" t="s">
        <v>2244</v>
      </c>
      <c r="M166" t="s">
        <v>2245</v>
      </c>
      <c r="N166" t="s">
        <v>1308</v>
      </c>
      <c r="O166" t="s">
        <v>1357</v>
      </c>
      <c r="P166">
        <v>0</v>
      </c>
      <c r="Q166" t="s">
        <v>696</v>
      </c>
      <c r="R166">
        <v>25469</v>
      </c>
      <c r="S166">
        <v>0</v>
      </c>
      <c r="T166">
        <v>25469</v>
      </c>
      <c r="U166" t="s">
        <v>696</v>
      </c>
      <c r="V166" t="s">
        <v>2268</v>
      </c>
      <c r="W166">
        <v>5</v>
      </c>
      <c r="X166">
        <v>54</v>
      </c>
      <c r="Y166">
        <v>10</v>
      </c>
      <c r="Z166">
        <f t="shared" si="14"/>
        <v>23.17679</v>
      </c>
      <c r="AA166">
        <f t="shared" si="15"/>
        <v>2.8970987500000001</v>
      </c>
      <c r="AB166" t="str">
        <f t="shared" si="16"/>
        <v>ND</v>
      </c>
      <c r="AC166" t="str">
        <f t="shared" si="20"/>
        <v>ND</v>
      </c>
      <c r="AD166" t="str">
        <f t="shared" si="17"/>
        <v>NA</v>
      </c>
      <c r="AE166" t="str">
        <f t="shared" si="18"/>
        <v>ND</v>
      </c>
      <c r="AF166" t="str">
        <f t="shared" si="19"/>
        <v>ND</v>
      </c>
      <c r="AI166" t="s">
        <v>44</v>
      </c>
      <c r="AJ166" t="s">
        <v>44</v>
      </c>
    </row>
    <row r="167" spans="1:36">
      <c r="A167" t="s">
        <v>1050</v>
      </c>
      <c r="B167" t="s">
        <v>42</v>
      </c>
      <c r="C167" t="s">
        <v>1912</v>
      </c>
      <c r="D167" s="12">
        <v>44634</v>
      </c>
      <c r="E167" t="s">
        <v>312</v>
      </c>
      <c r="F167" t="s">
        <v>518</v>
      </c>
      <c r="G167" s="12">
        <v>44634</v>
      </c>
      <c r="H167" s="12">
        <v>44634</v>
      </c>
      <c r="I167" s="12">
        <v>44635</v>
      </c>
      <c r="J167" s="264">
        <v>1</v>
      </c>
      <c r="K167" t="s">
        <v>2236</v>
      </c>
      <c r="L167" t="s">
        <v>2244</v>
      </c>
      <c r="M167" t="s">
        <v>2084</v>
      </c>
      <c r="N167" t="s">
        <v>1308</v>
      </c>
      <c r="O167" t="s">
        <v>1357</v>
      </c>
      <c r="P167">
        <v>0</v>
      </c>
      <c r="Q167" t="s">
        <v>696</v>
      </c>
      <c r="R167">
        <v>25460</v>
      </c>
      <c r="S167">
        <v>0</v>
      </c>
      <c r="T167">
        <v>25460</v>
      </c>
      <c r="U167" t="s">
        <v>696</v>
      </c>
      <c r="V167" t="s">
        <v>2268</v>
      </c>
      <c r="W167">
        <v>5</v>
      </c>
      <c r="X167">
        <v>54</v>
      </c>
      <c r="Y167">
        <v>10</v>
      </c>
      <c r="Z167">
        <f t="shared" si="14"/>
        <v>23.168600000000001</v>
      </c>
      <c r="AA167">
        <f t="shared" si="15"/>
        <v>2.8960750000000002</v>
      </c>
      <c r="AB167" t="str">
        <f t="shared" si="16"/>
        <v>ND</v>
      </c>
      <c r="AC167" t="str">
        <f t="shared" si="20"/>
        <v>ND</v>
      </c>
      <c r="AD167" t="str">
        <f t="shared" si="17"/>
        <v>NA</v>
      </c>
      <c r="AE167" t="str">
        <f t="shared" si="18"/>
        <v>ND</v>
      </c>
      <c r="AF167" t="str">
        <f t="shared" si="19"/>
        <v>ND</v>
      </c>
      <c r="AI167" t="s">
        <v>44</v>
      </c>
      <c r="AJ167" t="s">
        <v>44</v>
      </c>
    </row>
    <row r="168" spans="1:36">
      <c r="A168" t="s">
        <v>1058</v>
      </c>
      <c r="B168" t="s">
        <v>42</v>
      </c>
      <c r="C168" t="s">
        <v>1912</v>
      </c>
      <c r="D168" s="12">
        <v>44634</v>
      </c>
      <c r="E168" t="s">
        <v>312</v>
      </c>
      <c r="F168" t="s">
        <v>518</v>
      </c>
      <c r="G168" s="12">
        <v>44634</v>
      </c>
      <c r="H168" s="12">
        <v>44634</v>
      </c>
      <c r="I168" s="12">
        <v>44635</v>
      </c>
      <c r="J168" s="264">
        <v>1</v>
      </c>
      <c r="K168" t="s">
        <v>2278</v>
      </c>
      <c r="L168" t="s">
        <v>2244</v>
      </c>
      <c r="M168" t="s">
        <v>2245</v>
      </c>
      <c r="N168" t="s">
        <v>1312</v>
      </c>
      <c r="O168" t="s">
        <v>1357</v>
      </c>
      <c r="P168">
        <v>0</v>
      </c>
      <c r="Q168" t="s">
        <v>696</v>
      </c>
      <c r="R168">
        <v>25435</v>
      </c>
      <c r="S168">
        <v>0</v>
      </c>
      <c r="T168">
        <v>25435</v>
      </c>
      <c r="U168" t="s">
        <v>696</v>
      </c>
      <c r="V168" t="s">
        <v>2268</v>
      </c>
      <c r="W168">
        <v>5</v>
      </c>
      <c r="X168">
        <v>51</v>
      </c>
      <c r="Y168">
        <v>10</v>
      </c>
      <c r="Z168">
        <f t="shared" si="14"/>
        <v>23.145849999999999</v>
      </c>
      <c r="AA168">
        <f t="shared" si="15"/>
        <v>2.8932312500000004</v>
      </c>
      <c r="AB168" t="str">
        <f t="shared" si="16"/>
        <v>ND</v>
      </c>
      <c r="AC168" t="str">
        <f t="shared" si="20"/>
        <v>ND</v>
      </c>
      <c r="AD168" t="str">
        <f t="shared" si="17"/>
        <v>NA</v>
      </c>
      <c r="AE168" t="str">
        <f t="shared" si="18"/>
        <v>ND</v>
      </c>
      <c r="AF168" t="str">
        <f t="shared" si="19"/>
        <v>ND</v>
      </c>
      <c r="AI168" t="s">
        <v>44</v>
      </c>
      <c r="AJ168" t="s">
        <v>44</v>
      </c>
    </row>
    <row r="169" spans="1:36">
      <c r="A169" t="s">
        <v>1058</v>
      </c>
      <c r="B169" t="s">
        <v>42</v>
      </c>
      <c r="C169" t="s">
        <v>1912</v>
      </c>
      <c r="D169" s="12">
        <v>44634</v>
      </c>
      <c r="E169" t="s">
        <v>312</v>
      </c>
      <c r="F169" t="s">
        <v>518</v>
      </c>
      <c r="G169" s="12">
        <v>44634</v>
      </c>
      <c r="H169" s="12">
        <v>44634</v>
      </c>
      <c r="I169" s="12">
        <v>44635</v>
      </c>
      <c r="J169" s="264">
        <v>1</v>
      </c>
      <c r="K169" t="s">
        <v>2278</v>
      </c>
      <c r="L169" t="s">
        <v>2244</v>
      </c>
      <c r="M169" t="s">
        <v>2084</v>
      </c>
      <c r="N169" t="s">
        <v>1312</v>
      </c>
      <c r="O169" t="s">
        <v>1357</v>
      </c>
      <c r="P169">
        <v>0</v>
      </c>
      <c r="Q169" t="s">
        <v>696</v>
      </c>
      <c r="R169">
        <v>25434</v>
      </c>
      <c r="S169">
        <v>0</v>
      </c>
      <c r="T169">
        <v>25434</v>
      </c>
      <c r="U169" t="s">
        <v>696</v>
      </c>
      <c r="V169" t="s">
        <v>2268</v>
      </c>
      <c r="W169">
        <v>5</v>
      </c>
      <c r="X169">
        <v>51</v>
      </c>
      <c r="Y169">
        <v>10</v>
      </c>
      <c r="Z169">
        <f t="shared" si="14"/>
        <v>23.144939999999998</v>
      </c>
      <c r="AA169">
        <f t="shared" si="15"/>
        <v>2.8931174999999998</v>
      </c>
      <c r="AB169" t="str">
        <f t="shared" si="16"/>
        <v>ND</v>
      </c>
      <c r="AC169" t="str">
        <f t="shared" si="20"/>
        <v>ND</v>
      </c>
      <c r="AD169" t="str">
        <f t="shared" si="17"/>
        <v>NA</v>
      </c>
      <c r="AE169" t="str">
        <f t="shared" si="18"/>
        <v>ND</v>
      </c>
      <c r="AF169" t="str">
        <f t="shared" si="19"/>
        <v>ND</v>
      </c>
      <c r="AI169" t="s">
        <v>44</v>
      </c>
      <c r="AJ169" t="s">
        <v>44</v>
      </c>
    </row>
    <row r="170" spans="1:36">
      <c r="A170" t="s">
        <v>1058</v>
      </c>
      <c r="B170" t="s">
        <v>42</v>
      </c>
      <c r="C170" t="s">
        <v>1912</v>
      </c>
      <c r="D170" s="12">
        <v>44634</v>
      </c>
      <c r="E170" t="s">
        <v>312</v>
      </c>
      <c r="F170" t="s">
        <v>518</v>
      </c>
      <c r="G170" s="12">
        <v>44634</v>
      </c>
      <c r="H170" s="12">
        <v>44634</v>
      </c>
      <c r="I170" s="12">
        <v>44635</v>
      </c>
      <c r="J170" s="264">
        <v>1</v>
      </c>
      <c r="K170" t="s">
        <v>2279</v>
      </c>
      <c r="L170" t="s">
        <v>2244</v>
      </c>
      <c r="M170" t="s">
        <v>2245</v>
      </c>
      <c r="N170" t="s">
        <v>1312</v>
      </c>
      <c r="O170" t="s">
        <v>1357</v>
      </c>
      <c r="P170">
        <v>0</v>
      </c>
      <c r="Q170" t="s">
        <v>696</v>
      </c>
      <c r="R170">
        <v>25384</v>
      </c>
      <c r="S170">
        <v>0</v>
      </c>
      <c r="T170">
        <v>25384</v>
      </c>
      <c r="U170" t="s">
        <v>696</v>
      </c>
      <c r="V170" t="s">
        <v>2268</v>
      </c>
      <c r="W170">
        <v>5</v>
      </c>
      <c r="X170">
        <v>51</v>
      </c>
      <c r="Y170">
        <v>10</v>
      </c>
      <c r="Z170">
        <f t="shared" si="14"/>
        <v>23.099440000000001</v>
      </c>
      <c r="AA170">
        <f t="shared" si="15"/>
        <v>2.8874300000000002</v>
      </c>
      <c r="AB170" t="str">
        <f t="shared" si="16"/>
        <v>ND</v>
      </c>
      <c r="AC170" t="str">
        <f t="shared" si="20"/>
        <v>ND</v>
      </c>
      <c r="AD170" t="str">
        <f t="shared" si="17"/>
        <v>NA</v>
      </c>
      <c r="AE170" t="str">
        <f t="shared" si="18"/>
        <v>ND</v>
      </c>
      <c r="AF170" t="str">
        <f t="shared" si="19"/>
        <v>ND</v>
      </c>
      <c r="AI170" t="s">
        <v>44</v>
      </c>
      <c r="AJ170" t="s">
        <v>44</v>
      </c>
    </row>
    <row r="171" spans="1:36">
      <c r="A171" t="s">
        <v>1058</v>
      </c>
      <c r="B171" t="s">
        <v>42</v>
      </c>
      <c r="C171" t="s">
        <v>1912</v>
      </c>
      <c r="D171" s="12">
        <v>44634</v>
      </c>
      <c r="E171" t="s">
        <v>312</v>
      </c>
      <c r="F171" t="s">
        <v>518</v>
      </c>
      <c r="G171" s="12">
        <v>44634</v>
      </c>
      <c r="H171" s="12">
        <v>44634</v>
      </c>
      <c r="I171" s="12">
        <v>44635</v>
      </c>
      <c r="J171" s="264">
        <v>1</v>
      </c>
      <c r="K171" t="s">
        <v>2279</v>
      </c>
      <c r="L171" t="s">
        <v>2244</v>
      </c>
      <c r="M171" t="s">
        <v>2084</v>
      </c>
      <c r="N171" t="s">
        <v>1312</v>
      </c>
      <c r="O171" t="s">
        <v>1357</v>
      </c>
      <c r="P171">
        <v>5.0999999999999997E-2</v>
      </c>
      <c r="Q171" s="249">
        <v>2.7429999999999999</v>
      </c>
      <c r="R171">
        <v>25378</v>
      </c>
      <c r="S171">
        <v>1</v>
      </c>
      <c r="T171">
        <v>25377</v>
      </c>
      <c r="U171" t="s">
        <v>696</v>
      </c>
      <c r="V171" t="s">
        <v>2268</v>
      </c>
      <c r="W171">
        <v>5</v>
      </c>
      <c r="X171">
        <v>51</v>
      </c>
      <c r="Y171">
        <v>10</v>
      </c>
      <c r="Z171">
        <f t="shared" si="14"/>
        <v>23.093979999999998</v>
      </c>
      <c r="AA171">
        <f t="shared" si="15"/>
        <v>2.8867474999999998</v>
      </c>
      <c r="AB171" t="str">
        <f t="shared" si="16"/>
        <v>ND</v>
      </c>
      <c r="AC171" t="str">
        <f t="shared" si="20"/>
        <v>ND</v>
      </c>
      <c r="AD171" t="str">
        <f t="shared" si="17"/>
        <v>NA</v>
      </c>
      <c r="AE171" t="str">
        <f t="shared" si="18"/>
        <v>ND</v>
      </c>
      <c r="AF171" t="str">
        <f t="shared" si="19"/>
        <v>ND</v>
      </c>
      <c r="AI171" t="s">
        <v>44</v>
      </c>
      <c r="AJ171" t="s">
        <v>44</v>
      </c>
    </row>
    <row r="172" spans="1:36">
      <c r="A172" t="s">
        <v>1054</v>
      </c>
      <c r="B172" t="s">
        <v>42</v>
      </c>
      <c r="C172" t="s">
        <v>1912</v>
      </c>
      <c r="D172" s="12">
        <v>44641</v>
      </c>
      <c r="E172" t="s">
        <v>312</v>
      </c>
      <c r="F172" t="s">
        <v>518</v>
      </c>
      <c r="G172" s="12">
        <v>44641</v>
      </c>
      <c r="H172" s="12">
        <v>44641</v>
      </c>
      <c r="I172" s="12">
        <v>44642</v>
      </c>
      <c r="J172" s="264">
        <v>1</v>
      </c>
      <c r="K172" t="s">
        <v>2223</v>
      </c>
      <c r="L172" t="s">
        <v>2224</v>
      </c>
      <c r="M172" t="s">
        <v>2225</v>
      </c>
      <c r="N172" t="s">
        <v>1320</v>
      </c>
      <c r="O172" t="s">
        <v>1357</v>
      </c>
      <c r="P172">
        <v>1063.3</v>
      </c>
      <c r="Q172" s="249">
        <v>3.6999999999999998E-2</v>
      </c>
      <c r="R172">
        <v>7896</v>
      </c>
      <c r="S172">
        <v>2324</v>
      </c>
      <c r="T172">
        <v>5572</v>
      </c>
      <c r="U172">
        <v>54.16</v>
      </c>
      <c r="V172" t="s">
        <v>2280</v>
      </c>
      <c r="W172">
        <v>5</v>
      </c>
      <c r="X172">
        <v>52</v>
      </c>
      <c r="Y172">
        <v>10</v>
      </c>
      <c r="Z172">
        <f t="shared" ref="Z172:Z235" si="21">R172*0.00091</f>
        <v>7.1853600000000002</v>
      </c>
      <c r="AA172">
        <f t="shared" ref="AA172:AA235" si="22">W172*(Z172/40)</f>
        <v>0.89817000000000013</v>
      </c>
      <c r="AB172">
        <f t="shared" ref="AB172:AB235" si="23">IF(S172&gt;2, ((P172*Z172)/AA172), "ND")</f>
        <v>8506.3999999999978</v>
      </c>
      <c r="AC172">
        <f t="shared" si="20"/>
        <v>442332.79999999987</v>
      </c>
      <c r="AD172">
        <f t="shared" ref="AD172:AD235" si="24">IF(S172&gt;2, (AC172*(100/Y172)), "NA")</f>
        <v>4423327.9999999991</v>
      </c>
      <c r="AE172">
        <f t="shared" ref="AE172:AE235" si="25">IF(S172&gt;2, (AD172-(AD172*Q172)), "ND")</f>
        <v>4259664.8639999991</v>
      </c>
      <c r="AF172">
        <f t="shared" ref="AF172:AF235" si="26">IF(S172&gt;2, (AD172+(AD172*Q172)), "ND")</f>
        <v>4586991.135999999</v>
      </c>
      <c r="AI172" t="s">
        <v>44</v>
      </c>
      <c r="AJ172" t="s">
        <v>154</v>
      </c>
    </row>
    <row r="173" spans="1:36">
      <c r="A173" t="s">
        <v>1054</v>
      </c>
      <c r="B173" t="s">
        <v>42</v>
      </c>
      <c r="C173" t="s">
        <v>1912</v>
      </c>
      <c r="D173" s="12">
        <v>44641</v>
      </c>
      <c r="E173" t="s">
        <v>312</v>
      </c>
      <c r="F173" t="s">
        <v>518</v>
      </c>
      <c r="G173" s="12">
        <v>44641</v>
      </c>
      <c r="H173" s="12">
        <v>44641</v>
      </c>
      <c r="I173" s="12">
        <v>44642</v>
      </c>
      <c r="J173" s="264">
        <v>1</v>
      </c>
      <c r="K173" t="s">
        <v>2223</v>
      </c>
      <c r="L173" t="s">
        <v>2224</v>
      </c>
      <c r="M173" t="s">
        <v>2227</v>
      </c>
      <c r="N173" t="s">
        <v>1320</v>
      </c>
      <c r="O173" t="s">
        <v>1357</v>
      </c>
      <c r="P173">
        <v>2165.6</v>
      </c>
      <c r="Q173" s="249">
        <v>2.5999999999999999E-2</v>
      </c>
      <c r="R173">
        <v>7896</v>
      </c>
      <c r="S173">
        <v>4014</v>
      </c>
      <c r="T173">
        <v>3882</v>
      </c>
      <c r="U173">
        <v>75.790000000000006</v>
      </c>
      <c r="V173" t="s">
        <v>2280</v>
      </c>
      <c r="W173">
        <v>5</v>
      </c>
      <c r="X173">
        <v>52</v>
      </c>
      <c r="Y173">
        <v>10</v>
      </c>
      <c r="Z173">
        <f t="shared" si="21"/>
        <v>7.1853600000000002</v>
      </c>
      <c r="AA173">
        <f t="shared" si="22"/>
        <v>0.89817000000000013</v>
      </c>
      <c r="AB173">
        <f t="shared" si="23"/>
        <v>17324.799999999996</v>
      </c>
      <c r="AC173">
        <f t="shared" si="20"/>
        <v>900889.59999999974</v>
      </c>
      <c r="AD173">
        <f t="shared" si="24"/>
        <v>9008895.9999999981</v>
      </c>
      <c r="AE173">
        <f t="shared" si="25"/>
        <v>8774664.703999998</v>
      </c>
      <c r="AF173">
        <f t="shared" si="26"/>
        <v>9243127.2959999982</v>
      </c>
      <c r="AI173" t="s">
        <v>44</v>
      </c>
      <c r="AJ173" t="s">
        <v>154</v>
      </c>
    </row>
    <row r="174" spans="1:36">
      <c r="A174" t="s">
        <v>1054</v>
      </c>
      <c r="B174" t="s">
        <v>42</v>
      </c>
      <c r="C174" t="s">
        <v>1912</v>
      </c>
      <c r="D174" s="12">
        <v>44641</v>
      </c>
      <c r="E174" t="s">
        <v>312</v>
      </c>
      <c r="F174" t="s">
        <v>518</v>
      </c>
      <c r="G174" s="12">
        <v>44641</v>
      </c>
      <c r="H174" s="12">
        <v>44641</v>
      </c>
      <c r="I174" s="12">
        <v>44642</v>
      </c>
      <c r="J174" s="264">
        <v>1</v>
      </c>
      <c r="K174" t="s">
        <v>2223</v>
      </c>
      <c r="L174" t="s">
        <v>2224</v>
      </c>
      <c r="M174" t="s">
        <v>2247</v>
      </c>
      <c r="N174" t="s">
        <v>1320</v>
      </c>
      <c r="O174" t="s">
        <v>1357</v>
      </c>
      <c r="P174">
        <v>1573.9</v>
      </c>
      <c r="Q174" s="249">
        <v>3.1E-2</v>
      </c>
      <c r="R174">
        <v>7894</v>
      </c>
      <c r="S174">
        <v>3182</v>
      </c>
      <c r="T174">
        <v>4712</v>
      </c>
      <c r="U174">
        <v>26.55</v>
      </c>
      <c r="V174" t="s">
        <v>2280</v>
      </c>
      <c r="W174">
        <v>5</v>
      </c>
      <c r="X174">
        <v>52</v>
      </c>
      <c r="Y174">
        <v>10</v>
      </c>
      <c r="Z174">
        <f t="shared" si="21"/>
        <v>7.1835399999999998</v>
      </c>
      <c r="AA174">
        <f t="shared" si="22"/>
        <v>0.89794249999999987</v>
      </c>
      <c r="AB174">
        <f t="shared" si="23"/>
        <v>12591.200000000003</v>
      </c>
      <c r="AC174">
        <f t="shared" si="20"/>
        <v>654742.40000000014</v>
      </c>
      <c r="AD174">
        <f t="shared" si="24"/>
        <v>6547424.0000000019</v>
      </c>
      <c r="AE174">
        <f t="shared" si="25"/>
        <v>6344453.8560000015</v>
      </c>
      <c r="AF174">
        <f t="shared" si="26"/>
        <v>6750394.1440000022</v>
      </c>
      <c r="AI174" t="s">
        <v>44</v>
      </c>
      <c r="AJ174" t="s">
        <v>154</v>
      </c>
    </row>
    <row r="175" spans="1:36">
      <c r="A175" t="s">
        <v>1054</v>
      </c>
      <c r="B175" t="s">
        <v>42</v>
      </c>
      <c r="C175" t="s">
        <v>1912</v>
      </c>
      <c r="D175" s="12">
        <v>44641</v>
      </c>
      <c r="E175" t="s">
        <v>312</v>
      </c>
      <c r="F175" t="s">
        <v>518</v>
      </c>
      <c r="G175" s="12">
        <v>44641</v>
      </c>
      <c r="H175" s="12">
        <v>44641</v>
      </c>
      <c r="I175" s="12">
        <v>44642</v>
      </c>
      <c r="J175" s="264">
        <v>1</v>
      </c>
      <c r="K175" t="s">
        <v>2229</v>
      </c>
      <c r="L175" t="s">
        <v>2224</v>
      </c>
      <c r="M175" t="s">
        <v>2225</v>
      </c>
      <c r="N175" t="s">
        <v>2281</v>
      </c>
      <c r="O175" t="s">
        <v>1357</v>
      </c>
      <c r="P175">
        <v>1866.5</v>
      </c>
      <c r="Q175" s="249">
        <v>2.9000000000000001E-2</v>
      </c>
      <c r="R175">
        <v>7456</v>
      </c>
      <c r="S175">
        <v>3359</v>
      </c>
      <c r="T175">
        <v>4097</v>
      </c>
      <c r="U175">
        <v>54.16</v>
      </c>
      <c r="V175" t="s">
        <v>2280</v>
      </c>
      <c r="W175">
        <v>5</v>
      </c>
      <c r="X175">
        <v>52</v>
      </c>
      <c r="Y175">
        <v>10</v>
      </c>
      <c r="Z175">
        <f t="shared" si="21"/>
        <v>6.7849599999999999</v>
      </c>
      <c r="AA175">
        <f t="shared" si="22"/>
        <v>0.84811999999999999</v>
      </c>
      <c r="AB175">
        <f t="shared" si="23"/>
        <v>14932</v>
      </c>
      <c r="AC175">
        <f t="shared" si="20"/>
        <v>776464</v>
      </c>
      <c r="AD175">
        <f t="shared" si="24"/>
        <v>7764640</v>
      </c>
      <c r="AE175">
        <f t="shared" si="25"/>
        <v>7539465.4400000004</v>
      </c>
      <c r="AF175">
        <f t="shared" si="26"/>
        <v>7989814.5599999996</v>
      </c>
      <c r="AI175" t="s">
        <v>44</v>
      </c>
      <c r="AJ175" t="s">
        <v>154</v>
      </c>
    </row>
    <row r="176" spans="1:36">
      <c r="A176" t="s">
        <v>1054</v>
      </c>
      <c r="B176" t="s">
        <v>42</v>
      </c>
      <c r="C176" t="s">
        <v>1912</v>
      </c>
      <c r="D176" s="12">
        <v>44641</v>
      </c>
      <c r="E176" t="s">
        <v>312</v>
      </c>
      <c r="F176" t="s">
        <v>518</v>
      </c>
      <c r="G176" s="12">
        <v>44641</v>
      </c>
      <c r="H176" s="12">
        <v>44641</v>
      </c>
      <c r="I176" s="12">
        <v>44642</v>
      </c>
      <c r="J176" s="264">
        <v>1</v>
      </c>
      <c r="K176" t="s">
        <v>2229</v>
      </c>
      <c r="L176" t="s">
        <v>2224</v>
      </c>
      <c r="M176" t="s">
        <v>2227</v>
      </c>
      <c r="N176" t="s">
        <v>2281</v>
      </c>
      <c r="O176" t="s">
        <v>1357</v>
      </c>
      <c r="P176">
        <v>2358.3000000000002</v>
      </c>
      <c r="Q176" s="249">
        <v>2.7E-2</v>
      </c>
      <c r="R176">
        <v>7113</v>
      </c>
      <c r="S176">
        <v>3775</v>
      </c>
      <c r="T176">
        <v>3338</v>
      </c>
      <c r="U176">
        <v>75.790000000000006</v>
      </c>
      <c r="V176" t="s">
        <v>2280</v>
      </c>
      <c r="W176">
        <v>5</v>
      </c>
      <c r="X176">
        <v>52</v>
      </c>
      <c r="Y176">
        <v>10</v>
      </c>
      <c r="Z176">
        <f t="shared" si="21"/>
        <v>6.4728300000000001</v>
      </c>
      <c r="AA176">
        <f t="shared" si="22"/>
        <v>0.80910375000000001</v>
      </c>
      <c r="AB176">
        <f t="shared" si="23"/>
        <v>18866.400000000001</v>
      </c>
      <c r="AC176">
        <f t="shared" si="20"/>
        <v>981052.8</v>
      </c>
      <c r="AD176">
        <f t="shared" si="24"/>
        <v>9810528</v>
      </c>
      <c r="AE176">
        <f t="shared" si="25"/>
        <v>9545643.7440000009</v>
      </c>
      <c r="AF176">
        <f t="shared" si="26"/>
        <v>10075412.255999999</v>
      </c>
      <c r="AI176" t="s">
        <v>44</v>
      </c>
      <c r="AJ176" t="s">
        <v>154</v>
      </c>
    </row>
    <row r="177" spans="1:36">
      <c r="A177" t="s">
        <v>1054</v>
      </c>
      <c r="B177" t="s">
        <v>42</v>
      </c>
      <c r="C177" t="s">
        <v>1912</v>
      </c>
      <c r="D177" s="12">
        <v>44641</v>
      </c>
      <c r="E177" t="s">
        <v>312</v>
      </c>
      <c r="F177" t="s">
        <v>518</v>
      </c>
      <c r="G177" s="12">
        <v>44641</v>
      </c>
      <c r="H177" s="12">
        <v>44641</v>
      </c>
      <c r="I177" s="12">
        <v>44642</v>
      </c>
      <c r="J177" s="264">
        <v>1</v>
      </c>
      <c r="K177" t="s">
        <v>2229</v>
      </c>
      <c r="L177" t="s">
        <v>2224</v>
      </c>
      <c r="M177" t="s">
        <v>2247</v>
      </c>
      <c r="N177" t="s">
        <v>2281</v>
      </c>
      <c r="O177" t="s">
        <v>1357</v>
      </c>
      <c r="P177">
        <v>4470.3999999999996</v>
      </c>
      <c r="Q177" s="249">
        <v>1.9E-2</v>
      </c>
      <c r="R177">
        <v>7456</v>
      </c>
      <c r="S177">
        <v>5679</v>
      </c>
      <c r="T177">
        <v>1777</v>
      </c>
      <c r="U177">
        <v>26.55</v>
      </c>
      <c r="V177" t="s">
        <v>2280</v>
      </c>
      <c r="W177">
        <v>5</v>
      </c>
      <c r="X177">
        <v>52</v>
      </c>
      <c r="Y177">
        <v>10</v>
      </c>
      <c r="Z177">
        <f t="shared" si="21"/>
        <v>6.7849599999999999</v>
      </c>
      <c r="AA177">
        <f t="shared" si="22"/>
        <v>0.84811999999999999</v>
      </c>
      <c r="AB177">
        <f t="shared" si="23"/>
        <v>35763.199999999997</v>
      </c>
      <c r="AC177">
        <f t="shared" si="20"/>
        <v>1859686.3999999999</v>
      </c>
      <c r="AD177">
        <f t="shared" si="24"/>
        <v>18596864</v>
      </c>
      <c r="AE177">
        <f t="shared" si="25"/>
        <v>18243523.583999999</v>
      </c>
      <c r="AF177">
        <f t="shared" si="26"/>
        <v>18950204.416000001</v>
      </c>
      <c r="AI177" t="s">
        <v>44</v>
      </c>
      <c r="AJ177" t="s">
        <v>154</v>
      </c>
    </row>
    <row r="178" spans="1:36">
      <c r="A178" t="s">
        <v>1060</v>
      </c>
      <c r="B178" t="s">
        <v>42</v>
      </c>
      <c r="C178" t="s">
        <v>1912</v>
      </c>
      <c r="D178" s="12">
        <v>44641</v>
      </c>
      <c r="E178" t="s">
        <v>312</v>
      </c>
      <c r="F178" t="s">
        <v>518</v>
      </c>
      <c r="G178" s="12">
        <v>44641</v>
      </c>
      <c r="H178" s="12">
        <v>44641</v>
      </c>
      <c r="I178" s="12">
        <v>44642</v>
      </c>
      <c r="J178" s="264">
        <v>1</v>
      </c>
      <c r="K178" t="s">
        <v>2269</v>
      </c>
      <c r="L178" t="s">
        <v>2224</v>
      </c>
      <c r="M178" t="s">
        <v>2225</v>
      </c>
      <c r="N178" t="s">
        <v>1323</v>
      </c>
      <c r="O178" t="s">
        <v>1357</v>
      </c>
      <c r="P178">
        <v>240.3</v>
      </c>
      <c r="Q178" s="250">
        <v>0.08</v>
      </c>
      <c r="R178">
        <v>7871</v>
      </c>
      <c r="S178">
        <v>586</v>
      </c>
      <c r="T178">
        <v>7285</v>
      </c>
      <c r="U178">
        <v>54.16</v>
      </c>
      <c r="V178" t="s">
        <v>2280</v>
      </c>
      <c r="W178">
        <v>5</v>
      </c>
      <c r="X178">
        <v>52</v>
      </c>
      <c r="Y178">
        <v>10</v>
      </c>
      <c r="Z178">
        <f t="shared" si="21"/>
        <v>7.1626099999999999</v>
      </c>
      <c r="AA178">
        <f t="shared" si="22"/>
        <v>0.8953262500000001</v>
      </c>
      <c r="AB178">
        <f t="shared" si="23"/>
        <v>1922.3999999999999</v>
      </c>
      <c r="AC178">
        <f t="shared" si="20"/>
        <v>99964.799999999988</v>
      </c>
      <c r="AD178">
        <f t="shared" si="24"/>
        <v>999647.99999999988</v>
      </c>
      <c r="AE178">
        <f t="shared" si="25"/>
        <v>919676.15999999992</v>
      </c>
      <c r="AF178">
        <f t="shared" si="26"/>
        <v>1079619.8399999999</v>
      </c>
      <c r="AI178" t="s">
        <v>44</v>
      </c>
      <c r="AJ178" t="s">
        <v>154</v>
      </c>
    </row>
    <row r="179" spans="1:36">
      <c r="A179" t="s">
        <v>1060</v>
      </c>
      <c r="B179" t="s">
        <v>42</v>
      </c>
      <c r="C179" t="s">
        <v>1912</v>
      </c>
      <c r="D179" s="12">
        <v>44641</v>
      </c>
      <c r="E179" t="s">
        <v>312</v>
      </c>
      <c r="F179" t="s">
        <v>518</v>
      </c>
      <c r="G179" s="12">
        <v>44641</v>
      </c>
      <c r="H179" s="12">
        <v>44641</v>
      </c>
      <c r="I179" s="12">
        <v>44642</v>
      </c>
      <c r="J179" s="264">
        <v>1</v>
      </c>
      <c r="K179" t="s">
        <v>2269</v>
      </c>
      <c r="L179" t="s">
        <v>2224</v>
      </c>
      <c r="M179" t="s">
        <v>2227</v>
      </c>
      <c r="N179" t="s">
        <v>1323</v>
      </c>
      <c r="O179" t="s">
        <v>1357</v>
      </c>
      <c r="P179">
        <v>1733.7</v>
      </c>
      <c r="Q179" s="250">
        <v>0.03</v>
      </c>
      <c r="R179">
        <v>7871</v>
      </c>
      <c r="S179">
        <v>3367</v>
      </c>
      <c r="T179">
        <v>4504</v>
      </c>
      <c r="U179">
        <v>75.790000000000006</v>
      </c>
      <c r="V179" t="s">
        <v>2280</v>
      </c>
      <c r="W179">
        <v>5</v>
      </c>
      <c r="X179">
        <v>52</v>
      </c>
      <c r="Y179">
        <v>10</v>
      </c>
      <c r="Z179">
        <f t="shared" si="21"/>
        <v>7.1626099999999999</v>
      </c>
      <c r="AA179">
        <f t="shared" si="22"/>
        <v>0.8953262500000001</v>
      </c>
      <c r="AB179">
        <f t="shared" si="23"/>
        <v>13869.599999999999</v>
      </c>
      <c r="AC179">
        <f t="shared" si="20"/>
        <v>721219.2</v>
      </c>
      <c r="AD179">
        <f t="shared" si="24"/>
        <v>7212192</v>
      </c>
      <c r="AE179">
        <f t="shared" si="25"/>
        <v>6995826.2400000002</v>
      </c>
      <c r="AF179">
        <f t="shared" si="26"/>
        <v>7428557.7599999998</v>
      </c>
      <c r="AI179" t="s">
        <v>44</v>
      </c>
      <c r="AJ179" t="s">
        <v>154</v>
      </c>
    </row>
    <row r="180" spans="1:36">
      <c r="A180" t="s">
        <v>1060</v>
      </c>
      <c r="B180" t="s">
        <v>42</v>
      </c>
      <c r="C180" t="s">
        <v>1912</v>
      </c>
      <c r="D180" s="12">
        <v>44641</v>
      </c>
      <c r="E180" t="s">
        <v>312</v>
      </c>
      <c r="F180" t="s">
        <v>518</v>
      </c>
      <c r="G180" s="12">
        <v>44641</v>
      </c>
      <c r="H180" s="12">
        <v>44641</v>
      </c>
      <c r="I180" s="12">
        <v>44642</v>
      </c>
      <c r="J180" s="264">
        <v>1</v>
      </c>
      <c r="K180" t="s">
        <v>2269</v>
      </c>
      <c r="L180" t="s">
        <v>2224</v>
      </c>
      <c r="M180" t="s">
        <v>2247</v>
      </c>
      <c r="N180" t="s">
        <v>1323</v>
      </c>
      <c r="O180" t="s">
        <v>1357</v>
      </c>
      <c r="P180">
        <v>757.8</v>
      </c>
      <c r="Q180" s="249">
        <v>4.4999999999999998E-2</v>
      </c>
      <c r="R180">
        <v>7870</v>
      </c>
      <c r="S180">
        <v>1704</v>
      </c>
      <c r="T180">
        <v>6166</v>
      </c>
      <c r="U180">
        <v>26.55</v>
      </c>
      <c r="V180" t="s">
        <v>2280</v>
      </c>
      <c r="W180">
        <v>5</v>
      </c>
      <c r="X180">
        <v>52</v>
      </c>
      <c r="Y180">
        <v>10</v>
      </c>
      <c r="Z180">
        <f t="shared" si="21"/>
        <v>7.1616999999999997</v>
      </c>
      <c r="AA180">
        <f t="shared" si="22"/>
        <v>0.89521249999999997</v>
      </c>
      <c r="AB180">
        <f t="shared" si="23"/>
        <v>6062.4</v>
      </c>
      <c r="AC180">
        <f t="shared" si="20"/>
        <v>315244.79999999999</v>
      </c>
      <c r="AD180">
        <f t="shared" si="24"/>
        <v>3152448</v>
      </c>
      <c r="AE180">
        <f t="shared" si="25"/>
        <v>3010587.84</v>
      </c>
      <c r="AF180">
        <f t="shared" si="26"/>
        <v>3294308.16</v>
      </c>
      <c r="AI180" t="s">
        <v>44</v>
      </c>
      <c r="AJ180" t="s">
        <v>154</v>
      </c>
    </row>
    <row r="181" spans="1:36">
      <c r="A181" t="s">
        <v>1060</v>
      </c>
      <c r="B181" t="s">
        <v>42</v>
      </c>
      <c r="C181" t="s">
        <v>1912</v>
      </c>
      <c r="D181" s="12">
        <v>44641</v>
      </c>
      <c r="E181" t="s">
        <v>312</v>
      </c>
      <c r="F181" t="s">
        <v>518</v>
      </c>
      <c r="G181" s="12">
        <v>44641</v>
      </c>
      <c r="H181" s="12">
        <v>44641</v>
      </c>
      <c r="I181" s="12">
        <v>44642</v>
      </c>
      <c r="J181" s="264">
        <v>1</v>
      </c>
      <c r="K181" t="s">
        <v>2231</v>
      </c>
      <c r="L181" t="s">
        <v>2224</v>
      </c>
      <c r="M181" t="s">
        <v>2225</v>
      </c>
      <c r="N181" t="s">
        <v>2282</v>
      </c>
      <c r="O181" t="s">
        <v>1357</v>
      </c>
      <c r="P181">
        <v>1240.4000000000001</v>
      </c>
      <c r="Q181" s="249">
        <v>3.4000000000000002E-2</v>
      </c>
      <c r="R181">
        <v>8237</v>
      </c>
      <c r="S181">
        <v>2704</v>
      </c>
      <c r="T181">
        <v>5533</v>
      </c>
      <c r="U181">
        <v>54.16</v>
      </c>
      <c r="V181" t="s">
        <v>2280</v>
      </c>
      <c r="W181">
        <v>5</v>
      </c>
      <c r="X181">
        <v>52</v>
      </c>
      <c r="Y181">
        <v>10</v>
      </c>
      <c r="Z181">
        <f t="shared" si="21"/>
        <v>7.4956699999999996</v>
      </c>
      <c r="AA181">
        <f t="shared" si="22"/>
        <v>0.93695874999999995</v>
      </c>
      <c r="AB181">
        <f t="shared" si="23"/>
        <v>9923.2000000000007</v>
      </c>
      <c r="AC181">
        <f t="shared" si="20"/>
        <v>516006.40000000002</v>
      </c>
      <c r="AD181">
        <f t="shared" si="24"/>
        <v>5160064</v>
      </c>
      <c r="AE181">
        <f t="shared" si="25"/>
        <v>4984621.824</v>
      </c>
      <c r="AF181">
        <f t="shared" si="26"/>
        <v>5335506.176</v>
      </c>
      <c r="AG181">
        <v>2279.6799999999998</v>
      </c>
      <c r="AI181" t="s">
        <v>44</v>
      </c>
      <c r="AJ181" t="s">
        <v>154</v>
      </c>
    </row>
    <row r="182" spans="1:36">
      <c r="A182" t="s">
        <v>1060</v>
      </c>
      <c r="B182" t="s">
        <v>42</v>
      </c>
      <c r="C182" t="s">
        <v>1912</v>
      </c>
      <c r="D182" s="12">
        <v>44641</v>
      </c>
      <c r="E182" t="s">
        <v>312</v>
      </c>
      <c r="F182" t="s">
        <v>518</v>
      </c>
      <c r="G182" s="12">
        <v>44641</v>
      </c>
      <c r="H182" s="12">
        <v>44641</v>
      </c>
      <c r="I182" s="12">
        <v>44642</v>
      </c>
      <c r="J182" s="264">
        <v>1</v>
      </c>
      <c r="K182" t="s">
        <v>2231</v>
      </c>
      <c r="L182" t="s">
        <v>2224</v>
      </c>
      <c r="M182" t="s">
        <v>2227</v>
      </c>
      <c r="N182" t="s">
        <v>2282</v>
      </c>
      <c r="O182" t="s">
        <v>1357</v>
      </c>
      <c r="P182">
        <v>1722.6</v>
      </c>
      <c r="Q182" s="249">
        <v>2.9000000000000001E-2</v>
      </c>
      <c r="R182">
        <v>8237</v>
      </c>
      <c r="S182">
        <v>3497</v>
      </c>
      <c r="T182">
        <v>4740</v>
      </c>
      <c r="U182">
        <v>75.790000000000006</v>
      </c>
      <c r="V182" t="s">
        <v>2280</v>
      </c>
      <c r="W182">
        <v>5</v>
      </c>
      <c r="X182">
        <v>52</v>
      </c>
      <c r="Y182">
        <v>10</v>
      </c>
      <c r="Z182">
        <f t="shared" si="21"/>
        <v>7.4956699999999996</v>
      </c>
      <c r="AA182">
        <f t="shared" si="22"/>
        <v>0.93695874999999995</v>
      </c>
      <c r="AB182">
        <f t="shared" si="23"/>
        <v>13780.8</v>
      </c>
      <c r="AC182">
        <f t="shared" si="20"/>
        <v>716601.6</v>
      </c>
      <c r="AD182">
        <f t="shared" si="24"/>
        <v>7166016</v>
      </c>
      <c r="AE182">
        <f t="shared" si="25"/>
        <v>6958201.5360000003</v>
      </c>
      <c r="AF182">
        <f t="shared" si="26"/>
        <v>7373830.4639999997</v>
      </c>
      <c r="AG182">
        <v>2279.6799999999998</v>
      </c>
      <c r="AH182">
        <v>3.1812399999999998E-4</v>
      </c>
      <c r="AI182" t="s">
        <v>44</v>
      </c>
      <c r="AJ182" t="s">
        <v>154</v>
      </c>
    </row>
    <row r="183" spans="1:36">
      <c r="A183" t="s">
        <v>1060</v>
      </c>
      <c r="B183" t="s">
        <v>42</v>
      </c>
      <c r="C183" t="s">
        <v>1912</v>
      </c>
      <c r="D183" s="12">
        <v>44641</v>
      </c>
      <c r="E183" t="s">
        <v>312</v>
      </c>
      <c r="F183" t="s">
        <v>518</v>
      </c>
      <c r="G183" s="12">
        <v>44641</v>
      </c>
      <c r="H183" s="12">
        <v>44641</v>
      </c>
      <c r="I183" s="12">
        <v>44642</v>
      </c>
      <c r="J183" s="264">
        <v>1</v>
      </c>
      <c r="K183" t="s">
        <v>2231</v>
      </c>
      <c r="L183" t="s">
        <v>2224</v>
      </c>
      <c r="M183" t="s">
        <v>2247</v>
      </c>
      <c r="N183" t="s">
        <v>2282</v>
      </c>
      <c r="O183" t="s">
        <v>1357</v>
      </c>
      <c r="P183">
        <v>6544.4</v>
      </c>
      <c r="Q183" s="249">
        <v>1.4999999999999999E-2</v>
      </c>
      <c r="R183">
        <v>8235</v>
      </c>
      <c r="S183">
        <v>7226</v>
      </c>
      <c r="T183">
        <v>1009</v>
      </c>
      <c r="U183">
        <v>26.55</v>
      </c>
      <c r="V183" t="s">
        <v>2280</v>
      </c>
      <c r="W183">
        <v>5</v>
      </c>
      <c r="X183">
        <v>52</v>
      </c>
      <c r="Y183">
        <v>10</v>
      </c>
      <c r="Z183">
        <f t="shared" si="21"/>
        <v>7.4938500000000001</v>
      </c>
      <c r="AA183">
        <f t="shared" si="22"/>
        <v>0.93673125000000002</v>
      </c>
      <c r="AB183">
        <f t="shared" si="23"/>
        <v>52355.19999999999</v>
      </c>
      <c r="AC183">
        <f t="shared" si="20"/>
        <v>2722470.3999999994</v>
      </c>
      <c r="AD183">
        <f t="shared" si="24"/>
        <v>27224703.999999993</v>
      </c>
      <c r="AE183">
        <f t="shared" si="25"/>
        <v>26816333.439999994</v>
      </c>
      <c r="AF183">
        <f t="shared" si="26"/>
        <v>27633074.559999991</v>
      </c>
      <c r="AG183">
        <v>2279.6799999999998</v>
      </c>
      <c r="AH183" s="259">
        <v>8.3700000000000002E-5</v>
      </c>
      <c r="AI183" t="s">
        <v>44</v>
      </c>
      <c r="AJ183" t="s">
        <v>154</v>
      </c>
    </row>
    <row r="184" spans="1:36">
      <c r="A184" t="s">
        <v>1062</v>
      </c>
      <c r="B184" t="s">
        <v>42</v>
      </c>
      <c r="C184" t="s">
        <v>1912</v>
      </c>
      <c r="D184" s="12">
        <v>44641</v>
      </c>
      <c r="E184" t="s">
        <v>312</v>
      </c>
      <c r="F184" t="s">
        <v>518</v>
      </c>
      <c r="G184" s="12">
        <v>44641</v>
      </c>
      <c r="H184" s="12">
        <v>44641</v>
      </c>
      <c r="I184" s="12">
        <v>44642</v>
      </c>
      <c r="J184" s="264">
        <v>1</v>
      </c>
      <c r="K184" t="s">
        <v>2270</v>
      </c>
      <c r="L184" t="s">
        <v>2224</v>
      </c>
      <c r="M184" t="s">
        <v>2225</v>
      </c>
      <c r="N184" t="s">
        <v>1070</v>
      </c>
      <c r="O184" t="s">
        <v>1357</v>
      </c>
      <c r="P184">
        <v>2561.6</v>
      </c>
      <c r="Q184" s="249">
        <v>2.4E-2</v>
      </c>
      <c r="R184">
        <v>8102</v>
      </c>
      <c r="S184">
        <v>4431</v>
      </c>
      <c r="T184">
        <v>3671</v>
      </c>
      <c r="U184">
        <v>54.16</v>
      </c>
      <c r="V184" t="s">
        <v>2280</v>
      </c>
      <c r="W184">
        <v>5</v>
      </c>
      <c r="X184">
        <v>51</v>
      </c>
      <c r="Y184">
        <v>10</v>
      </c>
      <c r="Z184">
        <f t="shared" si="21"/>
        <v>7.3728199999999999</v>
      </c>
      <c r="AA184">
        <f t="shared" si="22"/>
        <v>0.92160249999999999</v>
      </c>
      <c r="AB184">
        <f t="shared" si="23"/>
        <v>20492.799999999996</v>
      </c>
      <c r="AC184">
        <f t="shared" si="20"/>
        <v>1045132.7999999998</v>
      </c>
      <c r="AD184">
        <f t="shared" si="24"/>
        <v>10451327.999999998</v>
      </c>
      <c r="AE184">
        <f t="shared" si="25"/>
        <v>10200496.127999999</v>
      </c>
      <c r="AF184">
        <f t="shared" si="26"/>
        <v>10702159.871999998</v>
      </c>
      <c r="AI184" t="s">
        <v>44</v>
      </c>
      <c r="AJ184" t="s">
        <v>154</v>
      </c>
    </row>
    <row r="185" spans="1:36">
      <c r="A185" t="s">
        <v>1062</v>
      </c>
      <c r="B185" t="s">
        <v>42</v>
      </c>
      <c r="C185" t="s">
        <v>1912</v>
      </c>
      <c r="D185" s="12">
        <v>44641</v>
      </c>
      <c r="E185" t="s">
        <v>312</v>
      </c>
      <c r="F185" t="s">
        <v>518</v>
      </c>
      <c r="G185" s="12">
        <v>44641</v>
      </c>
      <c r="H185" s="12">
        <v>44641</v>
      </c>
      <c r="I185" s="12">
        <v>44642</v>
      </c>
      <c r="J185" s="264">
        <v>1</v>
      </c>
      <c r="K185" t="s">
        <v>2270</v>
      </c>
      <c r="L185" t="s">
        <v>2224</v>
      </c>
      <c r="M185" t="s">
        <v>2227</v>
      </c>
      <c r="N185" t="s">
        <v>1070</v>
      </c>
      <c r="O185" t="s">
        <v>1357</v>
      </c>
      <c r="P185">
        <v>1415</v>
      </c>
      <c r="Q185" s="249">
        <v>3.3000000000000002E-2</v>
      </c>
      <c r="R185">
        <v>8102</v>
      </c>
      <c r="S185">
        <v>2870</v>
      </c>
      <c r="T185">
        <v>5232</v>
      </c>
      <c r="U185">
        <v>75.790000000000006</v>
      </c>
      <c r="V185" t="s">
        <v>2280</v>
      </c>
      <c r="W185">
        <v>5</v>
      </c>
      <c r="X185">
        <v>51</v>
      </c>
      <c r="Y185">
        <v>10</v>
      </c>
      <c r="Z185">
        <f t="shared" si="21"/>
        <v>7.3728199999999999</v>
      </c>
      <c r="AA185">
        <f t="shared" si="22"/>
        <v>0.92160249999999999</v>
      </c>
      <c r="AB185">
        <f t="shared" si="23"/>
        <v>11320</v>
      </c>
      <c r="AC185">
        <f t="shared" si="20"/>
        <v>577320</v>
      </c>
      <c r="AD185">
        <f t="shared" si="24"/>
        <v>5773200</v>
      </c>
      <c r="AE185">
        <f t="shared" si="25"/>
        <v>5582684.4000000004</v>
      </c>
      <c r="AF185">
        <f t="shared" si="26"/>
        <v>5963715.5999999996</v>
      </c>
      <c r="AI185" t="s">
        <v>44</v>
      </c>
      <c r="AJ185" t="s">
        <v>154</v>
      </c>
    </row>
    <row r="186" spans="1:36">
      <c r="A186" t="s">
        <v>1062</v>
      </c>
      <c r="B186" t="s">
        <v>42</v>
      </c>
      <c r="C186" t="s">
        <v>1912</v>
      </c>
      <c r="D186" s="12">
        <v>44641</v>
      </c>
      <c r="E186" t="s">
        <v>312</v>
      </c>
      <c r="F186" t="s">
        <v>518</v>
      </c>
      <c r="G186" s="12">
        <v>44641</v>
      </c>
      <c r="H186" s="12">
        <v>44641</v>
      </c>
      <c r="I186" s="12">
        <v>44642</v>
      </c>
      <c r="J186" s="264">
        <v>1</v>
      </c>
      <c r="K186" t="s">
        <v>2270</v>
      </c>
      <c r="L186" t="s">
        <v>2224</v>
      </c>
      <c r="M186" t="s">
        <v>2247</v>
      </c>
      <c r="N186" t="s">
        <v>1070</v>
      </c>
      <c r="O186" t="s">
        <v>1357</v>
      </c>
      <c r="P186">
        <v>2500.9</v>
      </c>
      <c r="Q186" s="249">
        <v>2.5000000000000001E-2</v>
      </c>
      <c r="R186">
        <v>8101</v>
      </c>
      <c r="S186">
        <v>4361</v>
      </c>
      <c r="T186">
        <v>3740</v>
      </c>
      <c r="U186">
        <v>26.55</v>
      </c>
      <c r="V186" t="s">
        <v>2280</v>
      </c>
      <c r="W186">
        <v>5</v>
      </c>
      <c r="X186">
        <v>51</v>
      </c>
      <c r="Y186">
        <v>10</v>
      </c>
      <c r="Z186">
        <f t="shared" si="21"/>
        <v>7.3719099999999997</v>
      </c>
      <c r="AA186">
        <f t="shared" si="22"/>
        <v>0.92148874999999997</v>
      </c>
      <c r="AB186">
        <f t="shared" si="23"/>
        <v>20007.2</v>
      </c>
      <c r="AC186">
        <f t="shared" si="20"/>
        <v>1020367.2000000001</v>
      </c>
      <c r="AD186">
        <f t="shared" si="24"/>
        <v>10203672</v>
      </c>
      <c r="AE186">
        <f t="shared" si="25"/>
        <v>9948580.1999999993</v>
      </c>
      <c r="AF186">
        <f t="shared" si="26"/>
        <v>10458763.800000001</v>
      </c>
      <c r="AI186" t="s">
        <v>44</v>
      </c>
      <c r="AJ186" t="s">
        <v>154</v>
      </c>
    </row>
    <row r="187" spans="1:36">
      <c r="A187" t="s">
        <v>1062</v>
      </c>
      <c r="B187" t="s">
        <v>42</v>
      </c>
      <c r="C187" t="s">
        <v>1912</v>
      </c>
      <c r="D187" s="12">
        <v>44641</v>
      </c>
      <c r="E187" t="s">
        <v>312</v>
      </c>
      <c r="F187" t="s">
        <v>518</v>
      </c>
      <c r="G187" s="12">
        <v>44641</v>
      </c>
      <c r="H187" s="12">
        <v>44641</v>
      </c>
      <c r="I187" s="12">
        <v>44642</v>
      </c>
      <c r="J187" s="264">
        <v>1</v>
      </c>
      <c r="K187" t="s">
        <v>2271</v>
      </c>
      <c r="L187" t="s">
        <v>2224</v>
      </c>
      <c r="M187" t="s">
        <v>2225</v>
      </c>
      <c r="N187" t="s">
        <v>2283</v>
      </c>
      <c r="O187" t="s">
        <v>1357</v>
      </c>
      <c r="P187">
        <v>2134.4</v>
      </c>
      <c r="Q187" s="249">
        <v>2.7E-2</v>
      </c>
      <c r="R187">
        <v>7783</v>
      </c>
      <c r="S187">
        <v>3779</v>
      </c>
      <c r="T187">
        <v>4004</v>
      </c>
      <c r="U187">
        <v>54.16</v>
      </c>
      <c r="V187" t="s">
        <v>2280</v>
      </c>
      <c r="W187">
        <v>5</v>
      </c>
      <c r="X187">
        <v>51</v>
      </c>
      <c r="Y187">
        <v>10</v>
      </c>
      <c r="Z187">
        <f t="shared" si="21"/>
        <v>7.0825300000000002</v>
      </c>
      <c r="AA187">
        <f t="shared" si="22"/>
        <v>0.88531625000000003</v>
      </c>
      <c r="AB187">
        <f t="shared" si="23"/>
        <v>17075.2</v>
      </c>
      <c r="AC187">
        <f t="shared" si="20"/>
        <v>870835.20000000007</v>
      </c>
      <c r="AD187">
        <f t="shared" si="24"/>
        <v>8708352</v>
      </c>
      <c r="AE187">
        <f t="shared" si="25"/>
        <v>8473226.4959999993</v>
      </c>
      <c r="AF187">
        <f t="shared" si="26"/>
        <v>8943477.5040000007</v>
      </c>
      <c r="AG187">
        <v>1823.76</v>
      </c>
      <c r="AI187" t="s">
        <v>44</v>
      </c>
      <c r="AJ187" t="s">
        <v>154</v>
      </c>
    </row>
    <row r="188" spans="1:36">
      <c r="A188" t="s">
        <v>1062</v>
      </c>
      <c r="B188" t="s">
        <v>42</v>
      </c>
      <c r="C188" t="s">
        <v>1912</v>
      </c>
      <c r="D188" s="12">
        <v>44641</v>
      </c>
      <c r="E188" t="s">
        <v>312</v>
      </c>
      <c r="F188" t="s">
        <v>518</v>
      </c>
      <c r="G188" s="12">
        <v>44641</v>
      </c>
      <c r="H188" s="12">
        <v>44641</v>
      </c>
      <c r="I188" s="12">
        <v>44642</v>
      </c>
      <c r="J188" s="264">
        <v>1</v>
      </c>
      <c r="K188" t="s">
        <v>2271</v>
      </c>
      <c r="L188" t="s">
        <v>2224</v>
      </c>
      <c r="M188" t="s">
        <v>2227</v>
      </c>
      <c r="N188" t="s">
        <v>2283</v>
      </c>
      <c r="O188" t="s">
        <v>1357</v>
      </c>
      <c r="P188">
        <v>1044.5</v>
      </c>
      <c r="Q188" s="249">
        <v>3.9E-2</v>
      </c>
      <c r="R188">
        <v>7783</v>
      </c>
      <c r="S188">
        <v>2161</v>
      </c>
      <c r="T188">
        <v>5622</v>
      </c>
      <c r="U188">
        <v>75.790000000000006</v>
      </c>
      <c r="V188" t="s">
        <v>2280</v>
      </c>
      <c r="W188">
        <v>5</v>
      </c>
      <c r="X188">
        <v>51</v>
      </c>
      <c r="Y188">
        <v>10</v>
      </c>
      <c r="Z188">
        <f t="shared" si="21"/>
        <v>7.0825300000000002</v>
      </c>
      <c r="AA188">
        <f t="shared" si="22"/>
        <v>0.88531625000000003</v>
      </c>
      <c r="AB188">
        <f t="shared" si="23"/>
        <v>8356</v>
      </c>
      <c r="AC188">
        <f t="shared" si="20"/>
        <v>426156</v>
      </c>
      <c r="AD188">
        <f t="shared" si="24"/>
        <v>4261560</v>
      </c>
      <c r="AE188">
        <f t="shared" si="25"/>
        <v>4095359.16</v>
      </c>
      <c r="AF188">
        <f t="shared" si="26"/>
        <v>4427760.84</v>
      </c>
      <c r="AG188">
        <v>1823.76</v>
      </c>
      <c r="AH188">
        <v>4.2795600000000001E-4</v>
      </c>
      <c r="AI188" t="s">
        <v>44</v>
      </c>
      <c r="AJ188" t="s">
        <v>154</v>
      </c>
    </row>
    <row r="189" spans="1:36">
      <c r="A189" t="s">
        <v>1062</v>
      </c>
      <c r="B189" t="s">
        <v>42</v>
      </c>
      <c r="C189" t="s">
        <v>1912</v>
      </c>
      <c r="D189" s="12">
        <v>44641</v>
      </c>
      <c r="E189" t="s">
        <v>312</v>
      </c>
      <c r="F189" t="s">
        <v>518</v>
      </c>
      <c r="G189" s="12">
        <v>44641</v>
      </c>
      <c r="H189" s="12">
        <v>44641</v>
      </c>
      <c r="I189" s="12">
        <v>44642</v>
      </c>
      <c r="J189" s="264">
        <v>1</v>
      </c>
      <c r="K189" t="s">
        <v>2271</v>
      </c>
      <c r="L189" t="s">
        <v>2224</v>
      </c>
      <c r="M189" t="s">
        <v>2247</v>
      </c>
      <c r="N189" t="s">
        <v>2283</v>
      </c>
      <c r="O189" t="s">
        <v>1357</v>
      </c>
      <c r="P189">
        <v>3120.5</v>
      </c>
      <c r="Q189" s="249">
        <v>2.3E-2</v>
      </c>
      <c r="R189">
        <v>7782</v>
      </c>
      <c r="S189">
        <v>4837</v>
      </c>
      <c r="T189">
        <v>2945</v>
      </c>
      <c r="U189">
        <v>26.55</v>
      </c>
      <c r="V189" t="s">
        <v>2280</v>
      </c>
      <c r="W189">
        <v>5</v>
      </c>
      <c r="X189">
        <v>51</v>
      </c>
      <c r="Y189">
        <v>10</v>
      </c>
      <c r="Z189">
        <f t="shared" si="21"/>
        <v>7.08162</v>
      </c>
      <c r="AA189">
        <f t="shared" si="22"/>
        <v>0.88520249999999989</v>
      </c>
      <c r="AB189">
        <f t="shared" si="23"/>
        <v>24964.000000000004</v>
      </c>
      <c r="AC189">
        <f t="shared" si="20"/>
        <v>1273164.0000000002</v>
      </c>
      <c r="AD189">
        <f t="shared" si="24"/>
        <v>12731640.000000002</v>
      </c>
      <c r="AE189">
        <f t="shared" si="25"/>
        <v>12438812.280000001</v>
      </c>
      <c r="AF189">
        <f t="shared" si="26"/>
        <v>13024467.720000003</v>
      </c>
      <c r="AG189">
        <v>1823.76</v>
      </c>
      <c r="AH189">
        <v>1.43246E-4</v>
      </c>
      <c r="AI189" t="s">
        <v>44</v>
      </c>
      <c r="AJ189" t="s">
        <v>154</v>
      </c>
    </row>
    <row r="190" spans="1:36">
      <c r="A190" t="s">
        <v>1064</v>
      </c>
      <c r="B190" t="s">
        <v>42</v>
      </c>
      <c r="C190" t="s">
        <v>1912</v>
      </c>
      <c r="D190" s="12">
        <v>44641</v>
      </c>
      <c r="E190" t="s">
        <v>312</v>
      </c>
      <c r="F190" t="s">
        <v>518</v>
      </c>
      <c r="G190" s="12">
        <v>44641</v>
      </c>
      <c r="H190" s="12">
        <v>44641</v>
      </c>
      <c r="I190" s="12">
        <v>44642</v>
      </c>
      <c r="J190" s="264">
        <v>1</v>
      </c>
      <c r="K190" t="s">
        <v>2232</v>
      </c>
      <c r="L190" t="s">
        <v>2224</v>
      </c>
      <c r="M190" t="s">
        <v>2225</v>
      </c>
      <c r="N190" t="s">
        <v>1325</v>
      </c>
      <c r="O190" t="s">
        <v>1357</v>
      </c>
      <c r="P190">
        <v>42.7</v>
      </c>
      <c r="Q190" s="249">
        <v>0.186</v>
      </c>
      <c r="R190">
        <v>8156</v>
      </c>
      <c r="S190">
        <v>111</v>
      </c>
      <c r="T190">
        <v>8045</v>
      </c>
      <c r="U190">
        <v>54.16</v>
      </c>
      <c r="V190" t="s">
        <v>2280</v>
      </c>
      <c r="W190">
        <v>5</v>
      </c>
      <c r="X190">
        <v>53</v>
      </c>
      <c r="Y190">
        <v>10</v>
      </c>
      <c r="Z190">
        <f t="shared" si="21"/>
        <v>7.4219600000000003</v>
      </c>
      <c r="AA190">
        <f t="shared" si="22"/>
        <v>0.92774500000000004</v>
      </c>
      <c r="AB190">
        <f t="shared" si="23"/>
        <v>341.6</v>
      </c>
      <c r="AC190">
        <f t="shared" si="20"/>
        <v>18104.800000000003</v>
      </c>
      <c r="AD190">
        <f t="shared" si="24"/>
        <v>181048.00000000003</v>
      </c>
      <c r="AE190">
        <f t="shared" si="25"/>
        <v>147373.07200000001</v>
      </c>
      <c r="AF190">
        <f t="shared" si="26"/>
        <v>214722.92800000004</v>
      </c>
      <c r="AI190" t="s">
        <v>44</v>
      </c>
      <c r="AJ190" t="s">
        <v>154</v>
      </c>
    </row>
    <row r="191" spans="1:36">
      <c r="A191" t="s">
        <v>1064</v>
      </c>
      <c r="B191" t="s">
        <v>42</v>
      </c>
      <c r="C191" t="s">
        <v>1912</v>
      </c>
      <c r="D191" s="12">
        <v>44641</v>
      </c>
      <c r="E191" t="s">
        <v>312</v>
      </c>
      <c r="F191" t="s">
        <v>518</v>
      </c>
      <c r="G191" s="12">
        <v>44641</v>
      </c>
      <c r="H191" s="12">
        <v>44641</v>
      </c>
      <c r="I191" s="12">
        <v>44642</v>
      </c>
      <c r="J191" s="264">
        <v>1</v>
      </c>
      <c r="K191" t="s">
        <v>2232</v>
      </c>
      <c r="L191" t="s">
        <v>2224</v>
      </c>
      <c r="M191" t="s">
        <v>2227</v>
      </c>
      <c r="N191" t="s">
        <v>1325</v>
      </c>
      <c r="O191" t="s">
        <v>1357</v>
      </c>
      <c r="P191">
        <v>4141.7</v>
      </c>
      <c r="Q191" s="249">
        <v>1.9E-2</v>
      </c>
      <c r="R191">
        <v>8156</v>
      </c>
      <c r="S191">
        <v>5996</v>
      </c>
      <c r="T191">
        <v>2160</v>
      </c>
      <c r="U191">
        <v>75.790000000000006</v>
      </c>
      <c r="V191" t="s">
        <v>2280</v>
      </c>
      <c r="W191">
        <v>5</v>
      </c>
      <c r="X191">
        <v>53</v>
      </c>
      <c r="Y191">
        <v>10</v>
      </c>
      <c r="Z191">
        <f t="shared" si="21"/>
        <v>7.4219600000000003</v>
      </c>
      <c r="AA191">
        <f t="shared" si="22"/>
        <v>0.92774500000000004</v>
      </c>
      <c r="AB191">
        <f t="shared" si="23"/>
        <v>33133.599999999999</v>
      </c>
      <c r="AC191">
        <f t="shared" si="20"/>
        <v>1756080.7999999998</v>
      </c>
      <c r="AD191">
        <f t="shared" si="24"/>
        <v>17560808</v>
      </c>
      <c r="AE191">
        <f t="shared" si="25"/>
        <v>17227152.647999998</v>
      </c>
      <c r="AF191">
        <f t="shared" si="26"/>
        <v>17894463.352000002</v>
      </c>
      <c r="AI191" t="s">
        <v>44</v>
      </c>
      <c r="AJ191" t="s">
        <v>154</v>
      </c>
    </row>
    <row r="192" spans="1:36">
      <c r="A192" t="s">
        <v>1064</v>
      </c>
      <c r="B192" t="s">
        <v>42</v>
      </c>
      <c r="C192" t="s">
        <v>1912</v>
      </c>
      <c r="D192" s="12">
        <v>44641</v>
      </c>
      <c r="E192" t="s">
        <v>312</v>
      </c>
      <c r="F192" t="s">
        <v>518</v>
      </c>
      <c r="G192" s="12">
        <v>44641</v>
      </c>
      <c r="H192" s="12">
        <v>44641</v>
      </c>
      <c r="I192" s="12">
        <v>44642</v>
      </c>
      <c r="J192" s="264">
        <v>1</v>
      </c>
      <c r="K192" t="s">
        <v>2232</v>
      </c>
      <c r="L192" t="s">
        <v>2224</v>
      </c>
      <c r="M192" t="s">
        <v>2247</v>
      </c>
      <c r="N192" t="s">
        <v>1325</v>
      </c>
      <c r="O192" t="s">
        <v>1357</v>
      </c>
      <c r="P192">
        <v>26.1</v>
      </c>
      <c r="Q192" s="249">
        <v>0.23899999999999999</v>
      </c>
      <c r="R192">
        <v>8150</v>
      </c>
      <c r="S192">
        <v>68</v>
      </c>
      <c r="T192">
        <v>8082</v>
      </c>
      <c r="U192">
        <v>26.55</v>
      </c>
      <c r="V192" t="s">
        <v>2280</v>
      </c>
      <c r="W192">
        <v>5</v>
      </c>
      <c r="X192">
        <v>53</v>
      </c>
      <c r="Y192">
        <v>10</v>
      </c>
      <c r="Z192">
        <f t="shared" si="21"/>
        <v>7.4165000000000001</v>
      </c>
      <c r="AA192">
        <f t="shared" si="22"/>
        <v>0.92706250000000001</v>
      </c>
      <c r="AB192">
        <f t="shared" si="23"/>
        <v>208.8</v>
      </c>
      <c r="AC192">
        <f t="shared" si="20"/>
        <v>11066.400000000001</v>
      </c>
      <c r="AD192">
        <f t="shared" si="24"/>
        <v>110664.00000000001</v>
      </c>
      <c r="AE192">
        <f t="shared" si="25"/>
        <v>84215.304000000004</v>
      </c>
      <c r="AF192">
        <f t="shared" si="26"/>
        <v>137112.69600000003</v>
      </c>
      <c r="AI192" t="s">
        <v>44</v>
      </c>
      <c r="AJ192" t="s">
        <v>154</v>
      </c>
    </row>
    <row r="193" spans="1:36">
      <c r="A193" t="s">
        <v>1064</v>
      </c>
      <c r="B193" t="s">
        <v>42</v>
      </c>
      <c r="C193" t="s">
        <v>1912</v>
      </c>
      <c r="D193" s="12">
        <v>44641</v>
      </c>
      <c r="E193" t="s">
        <v>312</v>
      </c>
      <c r="F193" t="s">
        <v>518</v>
      </c>
      <c r="G193" s="12">
        <v>44641</v>
      </c>
      <c r="H193" s="12">
        <v>44641</v>
      </c>
      <c r="I193" s="12">
        <v>44642</v>
      </c>
      <c r="J193" s="264">
        <v>1</v>
      </c>
      <c r="K193" t="s">
        <v>2272</v>
      </c>
      <c r="L193" t="s">
        <v>2224</v>
      </c>
      <c r="M193" t="s">
        <v>2225</v>
      </c>
      <c r="N193" t="s">
        <v>2284</v>
      </c>
      <c r="O193" t="s">
        <v>1357</v>
      </c>
      <c r="P193">
        <v>1036.5</v>
      </c>
      <c r="Q193" s="250">
        <v>0.04</v>
      </c>
      <c r="R193">
        <v>7656</v>
      </c>
      <c r="S193">
        <v>2078</v>
      </c>
      <c r="T193">
        <v>5578</v>
      </c>
      <c r="U193">
        <v>54.16</v>
      </c>
      <c r="V193" t="s">
        <v>2280</v>
      </c>
      <c r="W193">
        <v>5</v>
      </c>
      <c r="X193">
        <v>53</v>
      </c>
      <c r="Y193">
        <v>10</v>
      </c>
      <c r="Z193">
        <f t="shared" si="21"/>
        <v>6.9669600000000003</v>
      </c>
      <c r="AA193">
        <f t="shared" si="22"/>
        <v>0.87087000000000003</v>
      </c>
      <c r="AB193">
        <f t="shared" si="23"/>
        <v>8292</v>
      </c>
      <c r="AC193">
        <f t="shared" si="20"/>
        <v>439476</v>
      </c>
      <c r="AD193">
        <f t="shared" si="24"/>
        <v>4394760</v>
      </c>
      <c r="AE193">
        <f t="shared" si="25"/>
        <v>4218969.5999999996</v>
      </c>
      <c r="AF193">
        <f t="shared" si="26"/>
        <v>4570550.4000000004</v>
      </c>
      <c r="AI193" t="s">
        <v>44</v>
      </c>
      <c r="AJ193" t="s">
        <v>154</v>
      </c>
    </row>
    <row r="194" spans="1:36">
      <c r="A194" t="s">
        <v>1064</v>
      </c>
      <c r="B194" t="s">
        <v>42</v>
      </c>
      <c r="C194" t="s">
        <v>1912</v>
      </c>
      <c r="D194" s="12">
        <v>44641</v>
      </c>
      <c r="E194" t="s">
        <v>312</v>
      </c>
      <c r="F194" t="s">
        <v>518</v>
      </c>
      <c r="G194" s="12">
        <v>44641</v>
      </c>
      <c r="H194" s="12">
        <v>44641</v>
      </c>
      <c r="I194" s="12">
        <v>44642</v>
      </c>
      <c r="J194" s="264">
        <v>1</v>
      </c>
      <c r="K194" t="s">
        <v>2272</v>
      </c>
      <c r="L194" t="s">
        <v>2224</v>
      </c>
      <c r="M194" t="s">
        <v>2227</v>
      </c>
      <c r="N194" t="s">
        <v>2284</v>
      </c>
      <c r="O194" t="s">
        <v>1357</v>
      </c>
      <c r="P194">
        <v>3054.9</v>
      </c>
      <c r="Q194" s="249">
        <v>2.3E-2</v>
      </c>
      <c r="R194">
        <v>7657</v>
      </c>
      <c r="S194">
        <v>4646</v>
      </c>
      <c r="T194">
        <v>3011</v>
      </c>
      <c r="U194">
        <v>75.790000000000006</v>
      </c>
      <c r="V194" t="s">
        <v>2280</v>
      </c>
      <c r="W194">
        <v>5</v>
      </c>
      <c r="X194">
        <v>53</v>
      </c>
      <c r="Y194">
        <v>10</v>
      </c>
      <c r="Z194">
        <f t="shared" si="21"/>
        <v>6.9678700000000005</v>
      </c>
      <c r="AA194">
        <f t="shared" si="22"/>
        <v>0.87098375000000006</v>
      </c>
      <c r="AB194">
        <f t="shared" si="23"/>
        <v>24439.200000000004</v>
      </c>
      <c r="AC194">
        <f t="shared" si="20"/>
        <v>1295277.6000000003</v>
      </c>
      <c r="AD194">
        <f t="shared" si="24"/>
        <v>12952776.000000004</v>
      </c>
      <c r="AE194">
        <f t="shared" si="25"/>
        <v>12654862.152000004</v>
      </c>
      <c r="AF194">
        <f t="shared" si="26"/>
        <v>13250689.848000003</v>
      </c>
      <c r="AI194" t="s">
        <v>44</v>
      </c>
      <c r="AJ194" t="s">
        <v>154</v>
      </c>
    </row>
    <row r="195" spans="1:36">
      <c r="A195" t="s">
        <v>1064</v>
      </c>
      <c r="B195" t="s">
        <v>42</v>
      </c>
      <c r="C195" t="s">
        <v>1912</v>
      </c>
      <c r="D195" s="12">
        <v>44641</v>
      </c>
      <c r="E195" t="s">
        <v>312</v>
      </c>
      <c r="F195" t="s">
        <v>518</v>
      </c>
      <c r="G195" s="12">
        <v>44641</v>
      </c>
      <c r="H195" s="12">
        <v>44641</v>
      </c>
      <c r="I195" s="12">
        <v>44642</v>
      </c>
      <c r="J195" s="264">
        <v>1</v>
      </c>
      <c r="K195" t="s">
        <v>2272</v>
      </c>
      <c r="L195" t="s">
        <v>2224</v>
      </c>
      <c r="M195" t="s">
        <v>2247</v>
      </c>
      <c r="N195" t="s">
        <v>2284</v>
      </c>
      <c r="O195" t="s">
        <v>1357</v>
      </c>
      <c r="P195">
        <v>1086.7</v>
      </c>
      <c r="Q195" s="249">
        <v>3.9E-2</v>
      </c>
      <c r="R195">
        <v>7656</v>
      </c>
      <c r="S195">
        <v>2163</v>
      </c>
      <c r="T195">
        <v>5493</v>
      </c>
      <c r="U195">
        <v>26.55</v>
      </c>
      <c r="V195" t="s">
        <v>2280</v>
      </c>
      <c r="W195">
        <v>5</v>
      </c>
      <c r="X195">
        <v>53</v>
      </c>
      <c r="Y195">
        <v>10</v>
      </c>
      <c r="Z195">
        <f t="shared" si="21"/>
        <v>6.9669600000000003</v>
      </c>
      <c r="AA195">
        <f t="shared" si="22"/>
        <v>0.87087000000000003</v>
      </c>
      <c r="AB195">
        <f t="shared" si="23"/>
        <v>8693.6</v>
      </c>
      <c r="AC195">
        <f t="shared" ref="AC195:AC258" si="27">IF(S195&gt;2, (AB195*X195)*J195, "ND")</f>
        <v>460760.80000000005</v>
      </c>
      <c r="AD195">
        <f t="shared" si="24"/>
        <v>4607608</v>
      </c>
      <c r="AE195">
        <f t="shared" si="25"/>
        <v>4427911.2879999997</v>
      </c>
      <c r="AF195">
        <f t="shared" si="26"/>
        <v>4787304.7120000003</v>
      </c>
      <c r="AI195" t="s">
        <v>44</v>
      </c>
      <c r="AJ195" t="s">
        <v>154</v>
      </c>
    </row>
    <row r="196" spans="1:36">
      <c r="A196" t="s">
        <v>1052</v>
      </c>
      <c r="B196" t="s">
        <v>42</v>
      </c>
      <c r="C196" t="s">
        <v>1912</v>
      </c>
      <c r="D196" s="12">
        <v>44641</v>
      </c>
      <c r="E196" t="s">
        <v>312</v>
      </c>
      <c r="F196" t="s">
        <v>518</v>
      </c>
      <c r="G196" s="12">
        <v>44641</v>
      </c>
      <c r="H196" s="12">
        <v>44641</v>
      </c>
      <c r="I196" s="12">
        <v>44642</v>
      </c>
      <c r="J196" s="264">
        <v>1</v>
      </c>
      <c r="K196" t="s">
        <v>2273</v>
      </c>
      <c r="L196" t="s">
        <v>2224</v>
      </c>
      <c r="M196" t="s">
        <v>2225</v>
      </c>
      <c r="N196" t="s">
        <v>1319</v>
      </c>
      <c r="O196" t="s">
        <v>1357</v>
      </c>
      <c r="P196">
        <v>1669.6</v>
      </c>
      <c r="Q196" s="250">
        <v>0.03</v>
      </c>
      <c r="R196">
        <v>8131</v>
      </c>
      <c r="S196">
        <v>3287</v>
      </c>
      <c r="T196">
        <v>4844</v>
      </c>
      <c r="U196">
        <v>54.16</v>
      </c>
      <c r="V196" t="s">
        <v>2280</v>
      </c>
      <c r="W196">
        <v>5</v>
      </c>
      <c r="X196">
        <v>57</v>
      </c>
      <c r="Y196">
        <v>10</v>
      </c>
      <c r="Z196">
        <f t="shared" si="21"/>
        <v>7.3992100000000001</v>
      </c>
      <c r="AA196">
        <f t="shared" si="22"/>
        <v>0.92490125000000001</v>
      </c>
      <c r="AB196">
        <f t="shared" si="23"/>
        <v>13356.8</v>
      </c>
      <c r="AC196">
        <f t="shared" si="27"/>
        <v>761337.6</v>
      </c>
      <c r="AD196">
        <f t="shared" si="24"/>
        <v>7613376</v>
      </c>
      <c r="AE196">
        <f t="shared" si="25"/>
        <v>7384974.7199999997</v>
      </c>
      <c r="AF196">
        <f t="shared" si="26"/>
        <v>7841777.2800000003</v>
      </c>
      <c r="AI196" t="s">
        <v>44</v>
      </c>
      <c r="AJ196" t="s">
        <v>154</v>
      </c>
    </row>
    <row r="197" spans="1:36">
      <c r="A197" t="s">
        <v>1052</v>
      </c>
      <c r="B197" t="s">
        <v>42</v>
      </c>
      <c r="C197" t="s">
        <v>1912</v>
      </c>
      <c r="D197" s="12">
        <v>44641</v>
      </c>
      <c r="E197" t="s">
        <v>312</v>
      </c>
      <c r="F197" t="s">
        <v>518</v>
      </c>
      <c r="G197" s="12">
        <v>44641</v>
      </c>
      <c r="H197" s="12">
        <v>44641</v>
      </c>
      <c r="I197" s="12">
        <v>44642</v>
      </c>
      <c r="J197" s="264">
        <v>1</v>
      </c>
      <c r="K197" t="s">
        <v>2273</v>
      </c>
      <c r="L197" t="s">
        <v>2224</v>
      </c>
      <c r="M197" t="s">
        <v>2227</v>
      </c>
      <c r="N197" t="s">
        <v>1319</v>
      </c>
      <c r="O197" t="s">
        <v>1357</v>
      </c>
      <c r="P197">
        <v>1010.9</v>
      </c>
      <c r="Q197" s="249">
        <v>3.9E-2</v>
      </c>
      <c r="R197">
        <v>8132</v>
      </c>
      <c r="S197">
        <v>2189</v>
      </c>
      <c r="T197">
        <v>5943</v>
      </c>
      <c r="U197">
        <v>75.790000000000006</v>
      </c>
      <c r="V197" t="s">
        <v>2280</v>
      </c>
      <c r="W197">
        <v>5</v>
      </c>
      <c r="X197">
        <v>57</v>
      </c>
      <c r="Y197">
        <v>10</v>
      </c>
      <c r="Z197">
        <f t="shared" si="21"/>
        <v>7.4001200000000003</v>
      </c>
      <c r="AA197">
        <f t="shared" si="22"/>
        <v>0.92501500000000003</v>
      </c>
      <c r="AB197">
        <f t="shared" si="23"/>
        <v>8087.2000000000007</v>
      </c>
      <c r="AC197">
        <f t="shared" si="27"/>
        <v>460970.4</v>
      </c>
      <c r="AD197">
        <f t="shared" si="24"/>
        <v>4609704</v>
      </c>
      <c r="AE197">
        <f t="shared" si="25"/>
        <v>4429925.5439999998</v>
      </c>
      <c r="AF197">
        <f t="shared" si="26"/>
        <v>4789482.4560000002</v>
      </c>
      <c r="AI197" t="s">
        <v>44</v>
      </c>
      <c r="AJ197" t="s">
        <v>154</v>
      </c>
    </row>
    <row r="198" spans="1:36">
      <c r="A198" t="s">
        <v>1052</v>
      </c>
      <c r="B198" t="s">
        <v>42</v>
      </c>
      <c r="C198" t="s">
        <v>1912</v>
      </c>
      <c r="D198" s="12">
        <v>44641</v>
      </c>
      <c r="E198" t="s">
        <v>312</v>
      </c>
      <c r="F198" t="s">
        <v>518</v>
      </c>
      <c r="G198" s="12">
        <v>44641</v>
      </c>
      <c r="H198" s="12">
        <v>44641</v>
      </c>
      <c r="I198" s="12">
        <v>44642</v>
      </c>
      <c r="J198" s="264">
        <v>1</v>
      </c>
      <c r="K198" t="s">
        <v>2273</v>
      </c>
      <c r="L198" t="s">
        <v>2224</v>
      </c>
      <c r="M198" t="s">
        <v>2247</v>
      </c>
      <c r="N198" t="s">
        <v>1319</v>
      </c>
      <c r="O198" t="s">
        <v>1357</v>
      </c>
      <c r="P198">
        <v>1856.2</v>
      </c>
      <c r="Q198" s="249">
        <v>2.9000000000000001E-2</v>
      </c>
      <c r="R198">
        <v>8130</v>
      </c>
      <c r="S198">
        <v>3559</v>
      </c>
      <c r="T198">
        <v>4571</v>
      </c>
      <c r="U198">
        <v>26.55</v>
      </c>
      <c r="V198" t="s">
        <v>2280</v>
      </c>
      <c r="W198">
        <v>5</v>
      </c>
      <c r="X198">
        <v>57</v>
      </c>
      <c r="Y198">
        <v>10</v>
      </c>
      <c r="Z198">
        <f t="shared" si="21"/>
        <v>7.3982999999999999</v>
      </c>
      <c r="AA198">
        <f t="shared" si="22"/>
        <v>0.92478749999999998</v>
      </c>
      <c r="AB198">
        <f t="shared" si="23"/>
        <v>14849.6</v>
      </c>
      <c r="AC198">
        <f t="shared" si="27"/>
        <v>846427.20000000007</v>
      </c>
      <c r="AD198">
        <f t="shared" si="24"/>
        <v>8464272</v>
      </c>
      <c r="AE198">
        <f t="shared" si="25"/>
        <v>8218808.1119999997</v>
      </c>
      <c r="AF198">
        <f t="shared" si="26"/>
        <v>8709735.8880000003</v>
      </c>
      <c r="AI198" t="s">
        <v>44</v>
      </c>
      <c r="AJ198" t="s">
        <v>154</v>
      </c>
    </row>
    <row r="199" spans="1:36">
      <c r="A199" t="s">
        <v>1052</v>
      </c>
      <c r="B199" t="s">
        <v>42</v>
      </c>
      <c r="C199" t="s">
        <v>1912</v>
      </c>
      <c r="D199" s="12">
        <v>44641</v>
      </c>
      <c r="E199" t="s">
        <v>312</v>
      </c>
      <c r="F199" t="s">
        <v>518</v>
      </c>
      <c r="G199" s="12">
        <v>44641</v>
      </c>
      <c r="H199" s="12">
        <v>44641</v>
      </c>
      <c r="I199" s="12">
        <v>44642</v>
      </c>
      <c r="J199" s="264">
        <v>1</v>
      </c>
      <c r="K199" t="s">
        <v>2233</v>
      </c>
      <c r="L199" t="s">
        <v>2224</v>
      </c>
      <c r="M199" t="s">
        <v>2225</v>
      </c>
      <c r="N199" t="s">
        <v>2285</v>
      </c>
      <c r="O199" t="s">
        <v>1357</v>
      </c>
      <c r="P199">
        <v>1861.9</v>
      </c>
      <c r="Q199" s="249">
        <v>2.8000000000000001E-2</v>
      </c>
      <c r="R199">
        <v>8270</v>
      </c>
      <c r="S199">
        <v>3719</v>
      </c>
      <c r="T199">
        <v>4551</v>
      </c>
      <c r="U199">
        <v>54.16</v>
      </c>
      <c r="V199" t="s">
        <v>2280</v>
      </c>
      <c r="W199">
        <v>5</v>
      </c>
      <c r="X199">
        <v>57</v>
      </c>
      <c r="Y199">
        <v>10</v>
      </c>
      <c r="Z199">
        <f t="shared" si="21"/>
        <v>7.5256999999999996</v>
      </c>
      <c r="AA199">
        <f t="shared" si="22"/>
        <v>0.94071249999999995</v>
      </c>
      <c r="AB199">
        <f t="shared" si="23"/>
        <v>14895.2</v>
      </c>
      <c r="AC199">
        <f t="shared" si="27"/>
        <v>849026.4</v>
      </c>
      <c r="AD199">
        <f t="shared" si="24"/>
        <v>8490264</v>
      </c>
      <c r="AE199">
        <f t="shared" si="25"/>
        <v>8252536.608</v>
      </c>
      <c r="AF199">
        <f t="shared" si="26"/>
        <v>8727991.3920000009</v>
      </c>
      <c r="AI199" t="s">
        <v>44</v>
      </c>
      <c r="AJ199" t="s">
        <v>154</v>
      </c>
    </row>
    <row r="200" spans="1:36">
      <c r="A200" t="s">
        <v>1052</v>
      </c>
      <c r="B200" t="s">
        <v>42</v>
      </c>
      <c r="C200" t="s">
        <v>1912</v>
      </c>
      <c r="D200" s="12">
        <v>44641</v>
      </c>
      <c r="E200" t="s">
        <v>312</v>
      </c>
      <c r="F200" t="s">
        <v>518</v>
      </c>
      <c r="G200" s="12">
        <v>44641</v>
      </c>
      <c r="H200" s="12">
        <v>44641</v>
      </c>
      <c r="I200" s="12">
        <v>44642</v>
      </c>
      <c r="J200" s="264">
        <v>1</v>
      </c>
      <c r="K200" t="s">
        <v>2233</v>
      </c>
      <c r="L200" t="s">
        <v>2224</v>
      </c>
      <c r="M200" t="s">
        <v>2227</v>
      </c>
      <c r="N200" t="s">
        <v>2285</v>
      </c>
      <c r="O200" t="s">
        <v>1357</v>
      </c>
      <c r="P200">
        <v>742.7</v>
      </c>
      <c r="Q200" s="249">
        <v>4.3999999999999997E-2</v>
      </c>
      <c r="R200">
        <v>8269</v>
      </c>
      <c r="S200">
        <v>1753</v>
      </c>
      <c r="T200">
        <v>6516</v>
      </c>
      <c r="U200">
        <v>75.790000000000006</v>
      </c>
      <c r="V200" t="s">
        <v>2280</v>
      </c>
      <c r="W200">
        <v>5</v>
      </c>
      <c r="X200">
        <v>57</v>
      </c>
      <c r="Y200">
        <v>10</v>
      </c>
      <c r="Z200">
        <f t="shared" si="21"/>
        <v>7.5247900000000003</v>
      </c>
      <c r="AA200">
        <f t="shared" si="22"/>
        <v>0.94059875000000004</v>
      </c>
      <c r="AB200">
        <f t="shared" si="23"/>
        <v>5941.6</v>
      </c>
      <c r="AC200">
        <f t="shared" si="27"/>
        <v>338671.2</v>
      </c>
      <c r="AD200">
        <f t="shared" si="24"/>
        <v>3386712</v>
      </c>
      <c r="AE200">
        <f t="shared" si="25"/>
        <v>3237696.6720000003</v>
      </c>
      <c r="AF200">
        <f t="shared" si="26"/>
        <v>3535727.3279999997</v>
      </c>
      <c r="AI200" t="s">
        <v>44</v>
      </c>
      <c r="AJ200" t="s">
        <v>154</v>
      </c>
    </row>
    <row r="201" spans="1:36">
      <c r="A201" t="s">
        <v>1052</v>
      </c>
      <c r="B201" t="s">
        <v>42</v>
      </c>
      <c r="C201" t="s">
        <v>1912</v>
      </c>
      <c r="D201" s="12">
        <v>44641</v>
      </c>
      <c r="E201" t="s">
        <v>312</v>
      </c>
      <c r="F201" t="s">
        <v>518</v>
      </c>
      <c r="G201" s="12">
        <v>44641</v>
      </c>
      <c r="H201" s="12">
        <v>44641</v>
      </c>
      <c r="I201" s="12">
        <v>44642</v>
      </c>
      <c r="J201" s="264">
        <v>1</v>
      </c>
      <c r="K201" t="s">
        <v>2233</v>
      </c>
      <c r="L201" t="s">
        <v>2224</v>
      </c>
      <c r="M201" t="s">
        <v>2247</v>
      </c>
      <c r="N201" t="s">
        <v>2285</v>
      </c>
      <c r="O201" t="s">
        <v>1357</v>
      </c>
      <c r="P201">
        <v>3307.7</v>
      </c>
      <c r="Q201" s="249">
        <v>2.1000000000000001E-2</v>
      </c>
      <c r="R201">
        <v>8267</v>
      </c>
      <c r="S201">
        <v>5406</v>
      </c>
      <c r="T201">
        <v>2861</v>
      </c>
      <c r="U201">
        <v>26.55</v>
      </c>
      <c r="V201" t="s">
        <v>2280</v>
      </c>
      <c r="W201">
        <v>5</v>
      </c>
      <c r="X201">
        <v>57</v>
      </c>
      <c r="Y201">
        <v>10</v>
      </c>
      <c r="Z201">
        <f t="shared" si="21"/>
        <v>7.5229699999999999</v>
      </c>
      <c r="AA201">
        <f t="shared" si="22"/>
        <v>0.94037124999999999</v>
      </c>
      <c r="AB201">
        <f t="shared" si="23"/>
        <v>26461.599999999999</v>
      </c>
      <c r="AC201">
        <f t="shared" si="27"/>
        <v>1508311.2</v>
      </c>
      <c r="AD201">
        <f t="shared" si="24"/>
        <v>15083112</v>
      </c>
      <c r="AE201">
        <f t="shared" si="25"/>
        <v>14766366.648</v>
      </c>
      <c r="AF201">
        <f t="shared" si="26"/>
        <v>15399857.352</v>
      </c>
      <c r="AI201" t="s">
        <v>44</v>
      </c>
      <c r="AJ201" t="s">
        <v>154</v>
      </c>
    </row>
    <row r="202" spans="1:36">
      <c r="A202" t="s">
        <v>1056</v>
      </c>
      <c r="B202" t="s">
        <v>42</v>
      </c>
      <c r="C202" t="s">
        <v>1912</v>
      </c>
      <c r="D202" s="12">
        <v>44641</v>
      </c>
      <c r="E202" t="s">
        <v>312</v>
      </c>
      <c r="F202" t="s">
        <v>518</v>
      </c>
      <c r="G202" s="12">
        <v>44641</v>
      </c>
      <c r="H202" s="12">
        <v>44641</v>
      </c>
      <c r="I202" s="12">
        <v>44642</v>
      </c>
      <c r="J202" s="264">
        <v>1</v>
      </c>
      <c r="K202" t="s">
        <v>2274</v>
      </c>
      <c r="L202" t="s">
        <v>2224</v>
      </c>
      <c r="M202" t="s">
        <v>2225</v>
      </c>
      <c r="N202" t="s">
        <v>1321</v>
      </c>
      <c r="O202" t="s">
        <v>1357</v>
      </c>
      <c r="P202">
        <v>2411.1999999999998</v>
      </c>
      <c r="Q202" s="249">
        <v>2.5000000000000001E-2</v>
      </c>
      <c r="R202">
        <v>8053</v>
      </c>
      <c r="S202">
        <v>4198</v>
      </c>
      <c r="T202">
        <v>3855</v>
      </c>
      <c r="U202">
        <v>54.16</v>
      </c>
      <c r="V202" t="s">
        <v>2280</v>
      </c>
      <c r="W202">
        <v>5</v>
      </c>
      <c r="X202">
        <v>52</v>
      </c>
      <c r="Y202">
        <v>10</v>
      </c>
      <c r="Z202">
        <f t="shared" si="21"/>
        <v>7.3282299999999996</v>
      </c>
      <c r="AA202">
        <f t="shared" si="22"/>
        <v>0.91602874999999995</v>
      </c>
      <c r="AB202">
        <f t="shared" si="23"/>
        <v>19289.599999999999</v>
      </c>
      <c r="AC202">
        <f t="shared" si="27"/>
        <v>1003059.2</v>
      </c>
      <c r="AD202">
        <f t="shared" si="24"/>
        <v>10030592</v>
      </c>
      <c r="AE202">
        <f t="shared" si="25"/>
        <v>9779827.1999999993</v>
      </c>
      <c r="AF202">
        <f t="shared" si="26"/>
        <v>10281356.800000001</v>
      </c>
      <c r="AI202" t="s">
        <v>44</v>
      </c>
      <c r="AJ202" t="s">
        <v>154</v>
      </c>
    </row>
    <row r="203" spans="1:36">
      <c r="A203" t="s">
        <v>1056</v>
      </c>
      <c r="B203" t="s">
        <v>42</v>
      </c>
      <c r="C203" t="s">
        <v>1912</v>
      </c>
      <c r="D203" s="12">
        <v>44641</v>
      </c>
      <c r="E203" t="s">
        <v>312</v>
      </c>
      <c r="F203" t="s">
        <v>518</v>
      </c>
      <c r="G203" s="12">
        <v>44641</v>
      </c>
      <c r="H203" s="12">
        <v>44641</v>
      </c>
      <c r="I203" s="12">
        <v>44642</v>
      </c>
      <c r="J203" s="264">
        <v>1</v>
      </c>
      <c r="K203" t="s">
        <v>2274</v>
      </c>
      <c r="L203" t="s">
        <v>2224</v>
      </c>
      <c r="M203" t="s">
        <v>2227</v>
      </c>
      <c r="N203" t="s">
        <v>1321</v>
      </c>
      <c r="O203" t="s">
        <v>1357</v>
      </c>
      <c r="P203">
        <v>529.6</v>
      </c>
      <c r="Q203" s="249">
        <v>5.3999999999999999E-2</v>
      </c>
      <c r="R203">
        <v>8053</v>
      </c>
      <c r="S203">
        <v>1203</v>
      </c>
      <c r="T203">
        <v>6850</v>
      </c>
      <c r="U203">
        <v>75.790000000000006</v>
      </c>
      <c r="V203" t="s">
        <v>2280</v>
      </c>
      <c r="W203">
        <v>5</v>
      </c>
      <c r="X203">
        <v>52</v>
      </c>
      <c r="Y203">
        <v>10</v>
      </c>
      <c r="Z203">
        <f t="shared" si="21"/>
        <v>7.3282299999999996</v>
      </c>
      <c r="AA203">
        <f t="shared" si="22"/>
        <v>0.91602874999999995</v>
      </c>
      <c r="AB203">
        <f t="shared" si="23"/>
        <v>4236.8</v>
      </c>
      <c r="AC203">
        <f t="shared" si="27"/>
        <v>220313.60000000001</v>
      </c>
      <c r="AD203">
        <f t="shared" si="24"/>
        <v>2203136</v>
      </c>
      <c r="AE203">
        <f t="shared" si="25"/>
        <v>2084166.656</v>
      </c>
      <c r="AF203">
        <f t="shared" si="26"/>
        <v>2322105.344</v>
      </c>
      <c r="AI203" t="s">
        <v>44</v>
      </c>
      <c r="AJ203" t="s">
        <v>154</v>
      </c>
    </row>
    <row r="204" spans="1:36">
      <c r="A204" t="s">
        <v>1056</v>
      </c>
      <c r="B204" t="s">
        <v>42</v>
      </c>
      <c r="C204" t="s">
        <v>1912</v>
      </c>
      <c r="D204" s="12">
        <v>44641</v>
      </c>
      <c r="E204" t="s">
        <v>312</v>
      </c>
      <c r="F204" t="s">
        <v>518</v>
      </c>
      <c r="G204" s="12">
        <v>44641</v>
      </c>
      <c r="H204" s="12">
        <v>44641</v>
      </c>
      <c r="I204" s="12">
        <v>44642</v>
      </c>
      <c r="J204" s="264">
        <v>1</v>
      </c>
      <c r="K204" t="s">
        <v>2274</v>
      </c>
      <c r="L204" t="s">
        <v>2224</v>
      </c>
      <c r="M204" t="s">
        <v>2247</v>
      </c>
      <c r="N204" t="s">
        <v>1321</v>
      </c>
      <c r="O204" t="s">
        <v>1357</v>
      </c>
      <c r="P204">
        <v>1760.7</v>
      </c>
      <c r="Q204" s="250">
        <v>0.03</v>
      </c>
      <c r="R204">
        <v>8052</v>
      </c>
      <c r="S204">
        <v>3350</v>
      </c>
      <c r="T204">
        <v>4702</v>
      </c>
      <c r="U204">
        <v>26.55</v>
      </c>
      <c r="V204" t="s">
        <v>2280</v>
      </c>
      <c r="W204">
        <v>5</v>
      </c>
      <c r="X204">
        <v>52</v>
      </c>
      <c r="Y204">
        <v>10</v>
      </c>
      <c r="Z204">
        <f t="shared" si="21"/>
        <v>7.3273200000000003</v>
      </c>
      <c r="AA204">
        <f t="shared" si="22"/>
        <v>0.91591500000000003</v>
      </c>
      <c r="AB204">
        <f t="shared" si="23"/>
        <v>14085.6</v>
      </c>
      <c r="AC204">
        <f t="shared" si="27"/>
        <v>732451.20000000007</v>
      </c>
      <c r="AD204">
        <f t="shared" si="24"/>
        <v>7324512.0000000009</v>
      </c>
      <c r="AE204">
        <f t="shared" si="25"/>
        <v>7104776.6400000006</v>
      </c>
      <c r="AF204">
        <f t="shared" si="26"/>
        <v>7544247.3600000013</v>
      </c>
      <c r="AI204" t="s">
        <v>44</v>
      </c>
      <c r="AJ204" t="s">
        <v>154</v>
      </c>
    </row>
    <row r="205" spans="1:36">
      <c r="A205" t="s">
        <v>1056</v>
      </c>
      <c r="B205" t="s">
        <v>42</v>
      </c>
      <c r="C205" t="s">
        <v>1912</v>
      </c>
      <c r="D205" s="12">
        <v>44641</v>
      </c>
      <c r="E205" t="s">
        <v>312</v>
      </c>
      <c r="F205" t="s">
        <v>518</v>
      </c>
      <c r="G205" s="12">
        <v>44641</v>
      </c>
      <c r="H205" s="12">
        <v>44641</v>
      </c>
      <c r="I205" s="12">
        <v>44642</v>
      </c>
      <c r="J205" s="264">
        <v>1</v>
      </c>
      <c r="K205" t="s">
        <v>2275</v>
      </c>
      <c r="L205" t="s">
        <v>2224</v>
      </c>
      <c r="M205" t="s">
        <v>2225</v>
      </c>
      <c r="N205" t="s">
        <v>2286</v>
      </c>
      <c r="O205" t="s">
        <v>1357</v>
      </c>
      <c r="P205">
        <v>1583.1</v>
      </c>
      <c r="Q205" s="249">
        <v>3.1E-2</v>
      </c>
      <c r="R205">
        <v>8095</v>
      </c>
      <c r="S205">
        <v>3095</v>
      </c>
      <c r="T205">
        <v>5000</v>
      </c>
      <c r="U205">
        <v>54.16</v>
      </c>
      <c r="V205" t="s">
        <v>2280</v>
      </c>
      <c r="W205">
        <v>5</v>
      </c>
      <c r="X205">
        <v>52</v>
      </c>
      <c r="Y205">
        <v>10</v>
      </c>
      <c r="Z205">
        <f t="shared" si="21"/>
        <v>7.3664500000000004</v>
      </c>
      <c r="AA205">
        <f t="shared" si="22"/>
        <v>0.92080625000000005</v>
      </c>
      <c r="AB205">
        <f t="shared" si="23"/>
        <v>12664.8</v>
      </c>
      <c r="AC205">
        <f t="shared" si="27"/>
        <v>658569.6</v>
      </c>
      <c r="AD205">
        <f t="shared" si="24"/>
        <v>6585696</v>
      </c>
      <c r="AE205">
        <f t="shared" si="25"/>
        <v>6381539.4239999996</v>
      </c>
      <c r="AF205">
        <f t="shared" si="26"/>
        <v>6789852.5760000004</v>
      </c>
      <c r="AI205" t="s">
        <v>44</v>
      </c>
      <c r="AJ205" t="s">
        <v>154</v>
      </c>
    </row>
    <row r="206" spans="1:36">
      <c r="A206" t="s">
        <v>1056</v>
      </c>
      <c r="B206" t="s">
        <v>42</v>
      </c>
      <c r="C206" t="s">
        <v>1912</v>
      </c>
      <c r="D206" s="12">
        <v>44641</v>
      </c>
      <c r="E206" t="s">
        <v>312</v>
      </c>
      <c r="F206" t="s">
        <v>518</v>
      </c>
      <c r="G206" s="12">
        <v>44641</v>
      </c>
      <c r="H206" s="12">
        <v>44641</v>
      </c>
      <c r="I206" s="12">
        <v>44642</v>
      </c>
      <c r="J206" s="264">
        <v>1</v>
      </c>
      <c r="K206" t="s">
        <v>2275</v>
      </c>
      <c r="L206" t="s">
        <v>2224</v>
      </c>
      <c r="M206" t="s">
        <v>2227</v>
      </c>
      <c r="N206" t="s">
        <v>2286</v>
      </c>
      <c r="O206" t="s">
        <v>1357</v>
      </c>
      <c r="P206">
        <v>374.4</v>
      </c>
      <c r="Q206" s="249">
        <v>6.5000000000000002E-2</v>
      </c>
      <c r="R206">
        <v>8096</v>
      </c>
      <c r="S206">
        <v>872</v>
      </c>
      <c r="T206">
        <v>7224</v>
      </c>
      <c r="U206">
        <v>75.790000000000006</v>
      </c>
      <c r="V206" t="s">
        <v>2280</v>
      </c>
      <c r="W206">
        <v>5</v>
      </c>
      <c r="X206">
        <v>52</v>
      </c>
      <c r="Y206">
        <v>10</v>
      </c>
      <c r="Z206">
        <f t="shared" si="21"/>
        <v>7.3673599999999997</v>
      </c>
      <c r="AA206">
        <f t="shared" si="22"/>
        <v>0.92091999999999996</v>
      </c>
      <c r="AB206">
        <f t="shared" si="23"/>
        <v>2995.2</v>
      </c>
      <c r="AC206">
        <f t="shared" si="27"/>
        <v>155750.39999999999</v>
      </c>
      <c r="AD206">
        <f t="shared" si="24"/>
        <v>1557504</v>
      </c>
      <c r="AE206">
        <f t="shared" si="25"/>
        <v>1456266.24</v>
      </c>
      <c r="AF206">
        <f t="shared" si="26"/>
        <v>1658741.76</v>
      </c>
      <c r="AI206" t="s">
        <v>44</v>
      </c>
      <c r="AJ206" t="s">
        <v>154</v>
      </c>
    </row>
    <row r="207" spans="1:36">
      <c r="A207" t="s">
        <v>1056</v>
      </c>
      <c r="B207" t="s">
        <v>42</v>
      </c>
      <c r="C207" t="s">
        <v>1912</v>
      </c>
      <c r="D207" s="12">
        <v>44641</v>
      </c>
      <c r="E207" t="s">
        <v>312</v>
      </c>
      <c r="F207" t="s">
        <v>518</v>
      </c>
      <c r="G207" s="12">
        <v>44641</v>
      </c>
      <c r="H207" s="12">
        <v>44641</v>
      </c>
      <c r="I207" s="12">
        <v>44642</v>
      </c>
      <c r="J207" s="264">
        <v>1</v>
      </c>
      <c r="K207" t="s">
        <v>2275</v>
      </c>
      <c r="L207" t="s">
        <v>2224</v>
      </c>
      <c r="M207" t="s">
        <v>2247</v>
      </c>
      <c r="N207" t="s">
        <v>2286</v>
      </c>
      <c r="O207" t="s">
        <v>1357</v>
      </c>
      <c r="P207">
        <v>1259.4000000000001</v>
      </c>
      <c r="Q207" s="249">
        <v>3.5000000000000003E-2</v>
      </c>
      <c r="R207">
        <v>8094</v>
      </c>
      <c r="S207">
        <v>2577</v>
      </c>
      <c r="T207">
        <v>5517</v>
      </c>
      <c r="U207">
        <v>26.55</v>
      </c>
      <c r="V207" t="s">
        <v>2280</v>
      </c>
      <c r="W207">
        <v>5</v>
      </c>
      <c r="X207">
        <v>52</v>
      </c>
      <c r="Y207">
        <v>10</v>
      </c>
      <c r="Z207">
        <f t="shared" si="21"/>
        <v>7.3655400000000002</v>
      </c>
      <c r="AA207">
        <f t="shared" si="22"/>
        <v>0.92069250000000002</v>
      </c>
      <c r="AB207">
        <f t="shared" si="23"/>
        <v>10075.200000000001</v>
      </c>
      <c r="AC207">
        <f t="shared" si="27"/>
        <v>523910.40000000002</v>
      </c>
      <c r="AD207">
        <f t="shared" si="24"/>
        <v>5239104</v>
      </c>
      <c r="AE207">
        <f t="shared" si="25"/>
        <v>5055735.3600000003</v>
      </c>
      <c r="AF207">
        <f t="shared" si="26"/>
        <v>5422472.6399999997</v>
      </c>
      <c r="AI207" t="s">
        <v>44</v>
      </c>
      <c r="AJ207" t="s">
        <v>154</v>
      </c>
    </row>
    <row r="208" spans="1:36">
      <c r="A208" t="s">
        <v>1047</v>
      </c>
      <c r="B208" t="s">
        <v>42</v>
      </c>
      <c r="C208" t="s">
        <v>1912</v>
      </c>
      <c r="D208" s="12">
        <v>44641</v>
      </c>
      <c r="E208" t="s">
        <v>312</v>
      </c>
      <c r="F208" t="s">
        <v>518</v>
      </c>
      <c r="G208" s="12">
        <v>44641</v>
      </c>
      <c r="H208" s="12">
        <v>44641</v>
      </c>
      <c r="I208" s="12">
        <v>44642</v>
      </c>
      <c r="J208" s="264">
        <v>1</v>
      </c>
      <c r="K208" t="s">
        <v>2235</v>
      </c>
      <c r="L208" t="s">
        <v>2224</v>
      </c>
      <c r="M208" t="s">
        <v>2225</v>
      </c>
      <c r="N208" t="s">
        <v>1317</v>
      </c>
      <c r="O208" t="s">
        <v>1357</v>
      </c>
      <c r="P208">
        <v>1447.1</v>
      </c>
      <c r="Q208" s="249">
        <v>3.2000000000000001E-2</v>
      </c>
      <c r="R208">
        <v>8186</v>
      </c>
      <c r="S208">
        <v>3005</v>
      </c>
      <c r="T208">
        <v>5181</v>
      </c>
      <c r="U208">
        <v>54.16</v>
      </c>
      <c r="V208" t="s">
        <v>2280</v>
      </c>
      <c r="W208">
        <v>5</v>
      </c>
      <c r="X208">
        <v>52</v>
      </c>
      <c r="Y208">
        <v>10</v>
      </c>
      <c r="Z208">
        <f t="shared" si="21"/>
        <v>7.4492599999999998</v>
      </c>
      <c r="AA208">
        <f t="shared" si="22"/>
        <v>0.93115749999999997</v>
      </c>
      <c r="AB208">
        <f t="shared" si="23"/>
        <v>11576.8</v>
      </c>
      <c r="AC208">
        <f t="shared" si="27"/>
        <v>601993.6</v>
      </c>
      <c r="AD208">
        <f t="shared" si="24"/>
        <v>6019936</v>
      </c>
      <c r="AE208">
        <f t="shared" si="25"/>
        <v>5827298.0480000004</v>
      </c>
      <c r="AF208">
        <f t="shared" si="26"/>
        <v>6212573.9519999996</v>
      </c>
      <c r="AI208" t="s">
        <v>44</v>
      </c>
      <c r="AJ208" t="s">
        <v>154</v>
      </c>
    </row>
    <row r="209" spans="1:36">
      <c r="A209" t="s">
        <v>1047</v>
      </c>
      <c r="B209" t="s">
        <v>42</v>
      </c>
      <c r="C209" t="s">
        <v>1912</v>
      </c>
      <c r="D209" s="12">
        <v>44641</v>
      </c>
      <c r="E209" t="s">
        <v>312</v>
      </c>
      <c r="F209" t="s">
        <v>518</v>
      </c>
      <c r="G209" s="12">
        <v>44641</v>
      </c>
      <c r="H209" s="12">
        <v>44641</v>
      </c>
      <c r="I209" s="12">
        <v>44642</v>
      </c>
      <c r="J209" s="264">
        <v>1</v>
      </c>
      <c r="K209" t="s">
        <v>2235</v>
      </c>
      <c r="L209" t="s">
        <v>2224</v>
      </c>
      <c r="M209" t="s">
        <v>2227</v>
      </c>
      <c r="N209" t="s">
        <v>1317</v>
      </c>
      <c r="O209" t="s">
        <v>1357</v>
      </c>
      <c r="P209">
        <v>166.1</v>
      </c>
      <c r="Q209" s="249">
        <v>9.5000000000000001E-2</v>
      </c>
      <c r="R209">
        <v>8190</v>
      </c>
      <c r="S209">
        <v>419</v>
      </c>
      <c r="T209">
        <v>7771</v>
      </c>
      <c r="U209">
        <v>75.790000000000006</v>
      </c>
      <c r="V209" t="s">
        <v>2280</v>
      </c>
      <c r="W209">
        <v>5</v>
      </c>
      <c r="X209">
        <v>52</v>
      </c>
      <c r="Y209">
        <v>10</v>
      </c>
      <c r="Z209">
        <f t="shared" si="21"/>
        <v>7.4528999999999996</v>
      </c>
      <c r="AA209">
        <f t="shared" si="22"/>
        <v>0.93161249999999995</v>
      </c>
      <c r="AB209">
        <f t="shared" si="23"/>
        <v>1328.8000000000002</v>
      </c>
      <c r="AC209">
        <f t="shared" si="27"/>
        <v>69097.600000000006</v>
      </c>
      <c r="AD209">
        <f t="shared" si="24"/>
        <v>690976</v>
      </c>
      <c r="AE209">
        <f t="shared" si="25"/>
        <v>625333.28</v>
      </c>
      <c r="AF209">
        <f t="shared" si="26"/>
        <v>756618.72</v>
      </c>
      <c r="AI209" t="s">
        <v>44</v>
      </c>
      <c r="AJ209" t="s">
        <v>154</v>
      </c>
    </row>
    <row r="210" spans="1:36">
      <c r="A210" t="s">
        <v>1047</v>
      </c>
      <c r="B210" t="s">
        <v>42</v>
      </c>
      <c r="C210" t="s">
        <v>1912</v>
      </c>
      <c r="D210" s="12">
        <v>44641</v>
      </c>
      <c r="E210" t="s">
        <v>312</v>
      </c>
      <c r="F210" t="s">
        <v>518</v>
      </c>
      <c r="G210" s="12">
        <v>44641</v>
      </c>
      <c r="H210" s="12">
        <v>44641</v>
      </c>
      <c r="I210" s="12">
        <v>44642</v>
      </c>
      <c r="J210" s="264">
        <v>1</v>
      </c>
      <c r="K210" t="s">
        <v>2235</v>
      </c>
      <c r="L210" t="s">
        <v>2224</v>
      </c>
      <c r="M210" t="s">
        <v>2247</v>
      </c>
      <c r="N210" t="s">
        <v>1317</v>
      </c>
      <c r="O210" t="s">
        <v>1357</v>
      </c>
      <c r="P210">
        <v>518.1</v>
      </c>
      <c r="Q210" s="249">
        <v>5.3999999999999999E-2</v>
      </c>
      <c r="R210">
        <v>8189</v>
      </c>
      <c r="S210">
        <v>1237</v>
      </c>
      <c r="T210">
        <v>6952</v>
      </c>
      <c r="U210">
        <v>26.55</v>
      </c>
      <c r="V210" t="s">
        <v>2280</v>
      </c>
      <c r="W210">
        <v>5</v>
      </c>
      <c r="X210">
        <v>52</v>
      </c>
      <c r="Y210">
        <v>10</v>
      </c>
      <c r="Z210">
        <f t="shared" si="21"/>
        <v>7.4519900000000003</v>
      </c>
      <c r="AA210">
        <f t="shared" si="22"/>
        <v>0.93149875000000004</v>
      </c>
      <c r="AB210">
        <f t="shared" si="23"/>
        <v>4144.8</v>
      </c>
      <c r="AC210">
        <f t="shared" si="27"/>
        <v>215529.60000000001</v>
      </c>
      <c r="AD210">
        <f t="shared" si="24"/>
        <v>2155296</v>
      </c>
      <c r="AE210">
        <f t="shared" si="25"/>
        <v>2038910.0160000001</v>
      </c>
      <c r="AF210">
        <f t="shared" si="26"/>
        <v>2271681.9840000002</v>
      </c>
      <c r="AI210" t="s">
        <v>44</v>
      </c>
      <c r="AJ210" t="s">
        <v>154</v>
      </c>
    </row>
    <row r="211" spans="1:36">
      <c r="A211" t="s">
        <v>1047</v>
      </c>
      <c r="B211" t="s">
        <v>42</v>
      </c>
      <c r="C211" t="s">
        <v>1912</v>
      </c>
      <c r="D211" s="12">
        <v>44641</v>
      </c>
      <c r="E211" t="s">
        <v>312</v>
      </c>
      <c r="F211" t="s">
        <v>518</v>
      </c>
      <c r="G211" s="12">
        <v>44641</v>
      </c>
      <c r="H211" s="12">
        <v>44641</v>
      </c>
      <c r="I211" s="12">
        <v>44642</v>
      </c>
      <c r="J211" s="264">
        <v>1</v>
      </c>
      <c r="K211" t="s">
        <v>2276</v>
      </c>
      <c r="L211" t="s">
        <v>2224</v>
      </c>
      <c r="M211" t="s">
        <v>2225</v>
      </c>
      <c r="N211" t="s">
        <v>2287</v>
      </c>
      <c r="O211" t="s">
        <v>1357</v>
      </c>
      <c r="P211">
        <v>863.8</v>
      </c>
      <c r="Q211" s="249">
        <v>4.2999999999999997E-2</v>
      </c>
      <c r="R211">
        <v>8184</v>
      </c>
      <c r="S211">
        <v>1860</v>
      </c>
      <c r="T211">
        <v>6324</v>
      </c>
      <c r="U211">
        <v>54.16</v>
      </c>
      <c r="V211" t="s">
        <v>2280</v>
      </c>
      <c r="W211">
        <v>5</v>
      </c>
      <c r="X211">
        <v>52</v>
      </c>
      <c r="Y211">
        <v>10</v>
      </c>
      <c r="Z211">
        <f t="shared" si="21"/>
        <v>7.4474400000000003</v>
      </c>
      <c r="AA211">
        <f t="shared" si="22"/>
        <v>0.93093000000000004</v>
      </c>
      <c r="AB211">
        <f t="shared" si="23"/>
        <v>6910.4</v>
      </c>
      <c r="AC211">
        <f t="shared" si="27"/>
        <v>359340.79999999999</v>
      </c>
      <c r="AD211">
        <f t="shared" si="24"/>
        <v>3593408</v>
      </c>
      <c r="AE211">
        <f t="shared" si="25"/>
        <v>3438891.4560000002</v>
      </c>
      <c r="AF211">
        <f t="shared" si="26"/>
        <v>3747924.5439999998</v>
      </c>
      <c r="AI211" t="s">
        <v>44</v>
      </c>
      <c r="AJ211" t="s">
        <v>154</v>
      </c>
    </row>
    <row r="212" spans="1:36">
      <c r="A212" t="s">
        <v>1047</v>
      </c>
      <c r="B212" t="s">
        <v>42</v>
      </c>
      <c r="C212" t="s">
        <v>1912</v>
      </c>
      <c r="D212" s="12">
        <v>44641</v>
      </c>
      <c r="E212" t="s">
        <v>312</v>
      </c>
      <c r="F212" t="s">
        <v>518</v>
      </c>
      <c r="G212" s="12">
        <v>44641</v>
      </c>
      <c r="H212" s="12">
        <v>44641</v>
      </c>
      <c r="I212" s="12">
        <v>44642</v>
      </c>
      <c r="J212" s="264">
        <v>1</v>
      </c>
      <c r="K212" t="s">
        <v>2276</v>
      </c>
      <c r="L212" t="s">
        <v>2224</v>
      </c>
      <c r="M212" t="s">
        <v>2227</v>
      </c>
      <c r="N212" t="s">
        <v>2287</v>
      </c>
      <c r="O212" t="s">
        <v>1357</v>
      </c>
      <c r="P212">
        <v>95.5</v>
      </c>
      <c r="Q212" s="249">
        <v>0.129</v>
      </c>
      <c r="R212">
        <v>8184</v>
      </c>
      <c r="S212">
        <v>230</v>
      </c>
      <c r="T212">
        <v>7954</v>
      </c>
      <c r="U212">
        <v>75.790000000000006</v>
      </c>
      <c r="V212" t="s">
        <v>2280</v>
      </c>
      <c r="W212">
        <v>5</v>
      </c>
      <c r="X212">
        <v>52</v>
      </c>
      <c r="Y212">
        <v>10</v>
      </c>
      <c r="Z212">
        <f t="shared" si="21"/>
        <v>7.4474400000000003</v>
      </c>
      <c r="AA212">
        <f t="shared" si="22"/>
        <v>0.93093000000000004</v>
      </c>
      <c r="AB212">
        <f t="shared" si="23"/>
        <v>764</v>
      </c>
      <c r="AC212">
        <f t="shared" si="27"/>
        <v>39728</v>
      </c>
      <c r="AD212">
        <f t="shared" si="24"/>
        <v>397280</v>
      </c>
      <c r="AE212">
        <f t="shared" si="25"/>
        <v>346030.88</v>
      </c>
      <c r="AF212">
        <f t="shared" si="26"/>
        <v>448529.12</v>
      </c>
      <c r="AI212" t="s">
        <v>44</v>
      </c>
      <c r="AJ212" t="s">
        <v>154</v>
      </c>
    </row>
    <row r="213" spans="1:36">
      <c r="A213" t="s">
        <v>1047</v>
      </c>
      <c r="B213" t="s">
        <v>42</v>
      </c>
      <c r="C213" t="s">
        <v>1912</v>
      </c>
      <c r="D213" s="12">
        <v>44641</v>
      </c>
      <c r="E213" t="s">
        <v>312</v>
      </c>
      <c r="F213" t="s">
        <v>518</v>
      </c>
      <c r="G213" s="12">
        <v>44641</v>
      </c>
      <c r="H213" s="12">
        <v>44641</v>
      </c>
      <c r="I213" s="12">
        <v>44642</v>
      </c>
      <c r="J213" s="264">
        <v>1</v>
      </c>
      <c r="K213" t="s">
        <v>2276</v>
      </c>
      <c r="L213" t="s">
        <v>2224</v>
      </c>
      <c r="M213" t="s">
        <v>2247</v>
      </c>
      <c r="N213" t="s">
        <v>2287</v>
      </c>
      <c r="O213" t="s">
        <v>1357</v>
      </c>
      <c r="P213">
        <v>346.5</v>
      </c>
      <c r="Q213" s="249">
        <v>6.7000000000000004E-2</v>
      </c>
      <c r="R213">
        <v>8183</v>
      </c>
      <c r="S213">
        <v>804</v>
      </c>
      <c r="T213">
        <v>7379</v>
      </c>
      <c r="U213">
        <v>26.55</v>
      </c>
      <c r="V213" t="s">
        <v>2280</v>
      </c>
      <c r="W213">
        <v>5</v>
      </c>
      <c r="X213">
        <v>52</v>
      </c>
      <c r="Y213">
        <v>10</v>
      </c>
      <c r="Z213">
        <f t="shared" si="21"/>
        <v>7.4465300000000001</v>
      </c>
      <c r="AA213">
        <f t="shared" si="22"/>
        <v>0.93081625000000001</v>
      </c>
      <c r="AB213">
        <f t="shared" si="23"/>
        <v>2772</v>
      </c>
      <c r="AC213">
        <f t="shared" si="27"/>
        <v>144144</v>
      </c>
      <c r="AD213">
        <f t="shared" si="24"/>
        <v>1441440</v>
      </c>
      <c r="AE213">
        <f t="shared" si="25"/>
        <v>1344863.52</v>
      </c>
      <c r="AF213">
        <f t="shared" si="26"/>
        <v>1538016.48</v>
      </c>
      <c r="AI213" t="s">
        <v>44</v>
      </c>
      <c r="AJ213" t="s">
        <v>154</v>
      </c>
    </row>
    <row r="214" spans="1:36">
      <c r="A214" t="s">
        <v>1050</v>
      </c>
      <c r="B214" t="s">
        <v>42</v>
      </c>
      <c r="C214" t="s">
        <v>1912</v>
      </c>
      <c r="D214" s="12">
        <v>44641</v>
      </c>
      <c r="E214" t="s">
        <v>312</v>
      </c>
      <c r="F214" t="s">
        <v>518</v>
      </c>
      <c r="G214" s="12">
        <v>44641</v>
      </c>
      <c r="H214" s="12">
        <v>44641</v>
      </c>
      <c r="I214" s="12">
        <v>44642</v>
      </c>
      <c r="J214" s="264">
        <v>1</v>
      </c>
      <c r="K214" t="s">
        <v>2277</v>
      </c>
      <c r="L214" t="s">
        <v>2224</v>
      </c>
      <c r="M214" t="s">
        <v>2225</v>
      </c>
      <c r="N214" t="s">
        <v>1318</v>
      </c>
      <c r="O214" t="s">
        <v>1357</v>
      </c>
      <c r="P214">
        <v>1758.2</v>
      </c>
      <c r="Q214" s="250">
        <v>0.03</v>
      </c>
      <c r="R214">
        <v>8144</v>
      </c>
      <c r="S214">
        <v>3365</v>
      </c>
      <c r="T214">
        <v>4779</v>
      </c>
      <c r="U214">
        <v>54.16</v>
      </c>
      <c r="V214" t="s">
        <v>2280</v>
      </c>
      <c r="W214">
        <v>5</v>
      </c>
      <c r="X214">
        <v>50</v>
      </c>
      <c r="Y214">
        <v>10</v>
      </c>
      <c r="Z214">
        <f t="shared" si="21"/>
        <v>7.4110399999999998</v>
      </c>
      <c r="AA214">
        <f t="shared" si="22"/>
        <v>0.92637999999999998</v>
      </c>
      <c r="AB214">
        <f t="shared" si="23"/>
        <v>14065.6</v>
      </c>
      <c r="AC214">
        <f t="shared" si="27"/>
        <v>703280</v>
      </c>
      <c r="AD214">
        <f t="shared" si="24"/>
        <v>7032800</v>
      </c>
      <c r="AE214">
        <f t="shared" si="25"/>
        <v>6821816</v>
      </c>
      <c r="AF214">
        <f t="shared" si="26"/>
        <v>7243784</v>
      </c>
      <c r="AI214" t="s">
        <v>44</v>
      </c>
      <c r="AJ214" t="s">
        <v>154</v>
      </c>
    </row>
    <row r="215" spans="1:36">
      <c r="A215" t="s">
        <v>1050</v>
      </c>
      <c r="B215" t="s">
        <v>42</v>
      </c>
      <c r="C215" t="s">
        <v>1912</v>
      </c>
      <c r="D215" s="12">
        <v>44641</v>
      </c>
      <c r="E215" t="s">
        <v>312</v>
      </c>
      <c r="F215" t="s">
        <v>518</v>
      </c>
      <c r="G215" s="12">
        <v>44641</v>
      </c>
      <c r="H215" s="12">
        <v>44641</v>
      </c>
      <c r="I215" s="12">
        <v>44642</v>
      </c>
      <c r="J215" s="264">
        <v>1</v>
      </c>
      <c r="K215" t="s">
        <v>2277</v>
      </c>
      <c r="L215" t="s">
        <v>2224</v>
      </c>
      <c r="M215" t="s">
        <v>2227</v>
      </c>
      <c r="N215" t="s">
        <v>1318</v>
      </c>
      <c r="O215" t="s">
        <v>1357</v>
      </c>
      <c r="P215">
        <v>340.1</v>
      </c>
      <c r="Q215" s="249">
        <v>6.8000000000000005E-2</v>
      </c>
      <c r="R215">
        <v>8145</v>
      </c>
      <c r="S215">
        <v>798</v>
      </c>
      <c r="T215">
        <v>7347</v>
      </c>
      <c r="U215">
        <v>75.790000000000006</v>
      </c>
      <c r="V215" t="s">
        <v>2280</v>
      </c>
      <c r="W215">
        <v>5</v>
      </c>
      <c r="X215">
        <v>50</v>
      </c>
      <c r="Y215">
        <v>10</v>
      </c>
      <c r="Z215">
        <f t="shared" si="21"/>
        <v>7.41195</v>
      </c>
      <c r="AA215">
        <f t="shared" si="22"/>
        <v>0.92649375000000012</v>
      </c>
      <c r="AB215">
        <f t="shared" si="23"/>
        <v>2720.7999999999997</v>
      </c>
      <c r="AC215">
        <f t="shared" si="27"/>
        <v>136040</v>
      </c>
      <c r="AD215">
        <f t="shared" si="24"/>
        <v>1360400</v>
      </c>
      <c r="AE215">
        <f t="shared" si="25"/>
        <v>1267892.8</v>
      </c>
      <c r="AF215">
        <f t="shared" si="26"/>
        <v>1452907.2</v>
      </c>
      <c r="AI215" t="s">
        <v>44</v>
      </c>
      <c r="AJ215" t="s">
        <v>154</v>
      </c>
    </row>
    <row r="216" spans="1:36">
      <c r="A216" t="s">
        <v>1050</v>
      </c>
      <c r="B216" t="s">
        <v>42</v>
      </c>
      <c r="C216" t="s">
        <v>1912</v>
      </c>
      <c r="D216" s="12">
        <v>44641</v>
      </c>
      <c r="E216" t="s">
        <v>312</v>
      </c>
      <c r="F216" t="s">
        <v>518</v>
      </c>
      <c r="G216" s="12">
        <v>44641</v>
      </c>
      <c r="H216" s="12">
        <v>44641</v>
      </c>
      <c r="I216" s="12">
        <v>44642</v>
      </c>
      <c r="J216" s="264">
        <v>1</v>
      </c>
      <c r="K216" t="s">
        <v>2277</v>
      </c>
      <c r="L216" t="s">
        <v>2224</v>
      </c>
      <c r="M216" t="s">
        <v>2247</v>
      </c>
      <c r="N216" t="s">
        <v>1318</v>
      </c>
      <c r="O216" t="s">
        <v>1357</v>
      </c>
      <c r="P216">
        <v>1446.5</v>
      </c>
      <c r="Q216" s="249">
        <v>3.3000000000000002E-2</v>
      </c>
      <c r="R216">
        <v>8143</v>
      </c>
      <c r="S216">
        <v>2891</v>
      </c>
      <c r="T216">
        <v>5252</v>
      </c>
      <c r="U216">
        <v>26.55</v>
      </c>
      <c r="V216" t="s">
        <v>2280</v>
      </c>
      <c r="W216">
        <v>5</v>
      </c>
      <c r="X216">
        <v>50</v>
      </c>
      <c r="Y216">
        <v>10</v>
      </c>
      <c r="Z216">
        <f t="shared" si="21"/>
        <v>7.4101299999999997</v>
      </c>
      <c r="AA216">
        <f t="shared" si="22"/>
        <v>0.92626624999999985</v>
      </c>
      <c r="AB216">
        <f t="shared" si="23"/>
        <v>11572.000000000002</v>
      </c>
      <c r="AC216">
        <f t="shared" si="27"/>
        <v>578600.00000000012</v>
      </c>
      <c r="AD216">
        <f t="shared" si="24"/>
        <v>5786000.0000000009</v>
      </c>
      <c r="AE216">
        <f t="shared" si="25"/>
        <v>5595062.0000000009</v>
      </c>
      <c r="AF216">
        <f t="shared" si="26"/>
        <v>5976938.0000000009</v>
      </c>
      <c r="AI216" t="s">
        <v>44</v>
      </c>
      <c r="AJ216" t="s">
        <v>154</v>
      </c>
    </row>
    <row r="217" spans="1:36">
      <c r="A217" t="s">
        <v>1050</v>
      </c>
      <c r="B217" t="s">
        <v>42</v>
      </c>
      <c r="C217" t="s">
        <v>1912</v>
      </c>
      <c r="D217" s="12">
        <v>44641</v>
      </c>
      <c r="E217" t="s">
        <v>312</v>
      </c>
      <c r="F217" t="s">
        <v>518</v>
      </c>
      <c r="G217" s="12">
        <v>44641</v>
      </c>
      <c r="H217" s="12">
        <v>44641</v>
      </c>
      <c r="I217" s="12">
        <v>44642</v>
      </c>
      <c r="J217" s="264">
        <v>1</v>
      </c>
      <c r="K217" t="s">
        <v>2236</v>
      </c>
      <c r="L217" t="s">
        <v>2224</v>
      </c>
      <c r="M217" t="s">
        <v>2225</v>
      </c>
      <c r="N217" t="s">
        <v>2288</v>
      </c>
      <c r="O217" t="s">
        <v>1357</v>
      </c>
      <c r="P217">
        <v>1760.6</v>
      </c>
      <c r="Q217" s="249">
        <v>2.9000000000000001E-2</v>
      </c>
      <c r="R217">
        <v>8240</v>
      </c>
      <c r="S217">
        <v>3507</v>
      </c>
      <c r="T217">
        <v>4733</v>
      </c>
      <c r="U217">
        <v>54.16</v>
      </c>
      <c r="V217" t="s">
        <v>2280</v>
      </c>
      <c r="W217">
        <v>5</v>
      </c>
      <c r="X217">
        <v>50</v>
      </c>
      <c r="Y217">
        <v>10</v>
      </c>
      <c r="Z217">
        <f t="shared" si="21"/>
        <v>7.4984000000000002</v>
      </c>
      <c r="AA217">
        <f t="shared" si="22"/>
        <v>0.93730000000000002</v>
      </c>
      <c r="AB217">
        <f t="shared" si="23"/>
        <v>14084.8</v>
      </c>
      <c r="AC217">
        <f t="shared" si="27"/>
        <v>704240</v>
      </c>
      <c r="AD217">
        <f t="shared" si="24"/>
        <v>7042400</v>
      </c>
      <c r="AE217">
        <f t="shared" si="25"/>
        <v>6838170.4000000004</v>
      </c>
      <c r="AF217">
        <f t="shared" si="26"/>
        <v>7246629.5999999996</v>
      </c>
      <c r="AI217" t="s">
        <v>44</v>
      </c>
      <c r="AJ217" t="s">
        <v>154</v>
      </c>
    </row>
    <row r="218" spans="1:36">
      <c r="A218" t="s">
        <v>1050</v>
      </c>
      <c r="B218" t="s">
        <v>42</v>
      </c>
      <c r="C218" t="s">
        <v>1912</v>
      </c>
      <c r="D218" s="12">
        <v>44641</v>
      </c>
      <c r="E218" t="s">
        <v>312</v>
      </c>
      <c r="F218" t="s">
        <v>518</v>
      </c>
      <c r="G218" s="12">
        <v>44641</v>
      </c>
      <c r="H218" s="12">
        <v>44641</v>
      </c>
      <c r="I218" s="12">
        <v>44642</v>
      </c>
      <c r="J218" s="264">
        <v>1</v>
      </c>
      <c r="K218" t="s">
        <v>2236</v>
      </c>
      <c r="L218" t="s">
        <v>2224</v>
      </c>
      <c r="M218" t="s">
        <v>2227</v>
      </c>
      <c r="N218" t="s">
        <v>2288</v>
      </c>
      <c r="O218" t="s">
        <v>1357</v>
      </c>
      <c r="P218">
        <v>285.3</v>
      </c>
      <c r="Q218" s="249">
        <v>7.1999999999999995E-2</v>
      </c>
      <c r="R218">
        <v>8240</v>
      </c>
      <c r="S218">
        <v>708</v>
      </c>
      <c r="T218">
        <v>7532</v>
      </c>
      <c r="U218">
        <v>75.790000000000006</v>
      </c>
      <c r="V218" t="s">
        <v>2280</v>
      </c>
      <c r="W218">
        <v>5</v>
      </c>
      <c r="X218">
        <v>50</v>
      </c>
      <c r="Y218">
        <v>10</v>
      </c>
      <c r="Z218">
        <f t="shared" si="21"/>
        <v>7.4984000000000002</v>
      </c>
      <c r="AA218">
        <f t="shared" si="22"/>
        <v>0.93730000000000002</v>
      </c>
      <c r="AB218">
        <f t="shared" si="23"/>
        <v>2282.4</v>
      </c>
      <c r="AC218">
        <f t="shared" si="27"/>
        <v>114120</v>
      </c>
      <c r="AD218">
        <f t="shared" si="24"/>
        <v>1141200</v>
      </c>
      <c r="AE218">
        <f t="shared" si="25"/>
        <v>1059033.6000000001</v>
      </c>
      <c r="AF218">
        <f t="shared" si="26"/>
        <v>1223366.3999999999</v>
      </c>
      <c r="AI218" t="s">
        <v>44</v>
      </c>
      <c r="AJ218" t="s">
        <v>154</v>
      </c>
    </row>
    <row r="219" spans="1:36">
      <c r="A219" t="s">
        <v>1050</v>
      </c>
      <c r="B219" t="s">
        <v>42</v>
      </c>
      <c r="C219" t="s">
        <v>1912</v>
      </c>
      <c r="D219" s="12">
        <v>44641</v>
      </c>
      <c r="E219" t="s">
        <v>312</v>
      </c>
      <c r="F219" t="s">
        <v>518</v>
      </c>
      <c r="G219" s="12">
        <v>44641</v>
      </c>
      <c r="H219" s="12">
        <v>44641</v>
      </c>
      <c r="I219" s="12">
        <v>44642</v>
      </c>
      <c r="J219" s="264">
        <v>1</v>
      </c>
      <c r="K219" t="s">
        <v>2236</v>
      </c>
      <c r="L219" t="s">
        <v>2224</v>
      </c>
      <c r="M219" t="s">
        <v>2247</v>
      </c>
      <c r="N219" t="s">
        <v>2288</v>
      </c>
      <c r="O219" t="s">
        <v>1357</v>
      </c>
      <c r="P219">
        <v>2412.1999999999998</v>
      </c>
      <c r="Q219" s="249">
        <v>2.5000000000000001E-2</v>
      </c>
      <c r="R219">
        <v>8238</v>
      </c>
      <c r="S219">
        <v>4384</v>
      </c>
      <c r="T219">
        <v>3854</v>
      </c>
      <c r="U219">
        <v>26.55</v>
      </c>
      <c r="V219" t="s">
        <v>2280</v>
      </c>
      <c r="W219">
        <v>5</v>
      </c>
      <c r="X219">
        <v>50</v>
      </c>
      <c r="Y219">
        <v>10</v>
      </c>
      <c r="Z219">
        <f t="shared" si="21"/>
        <v>7.4965799999999998</v>
      </c>
      <c r="AA219">
        <f t="shared" si="22"/>
        <v>0.93707249999999997</v>
      </c>
      <c r="AB219">
        <f t="shared" si="23"/>
        <v>19297.599999999999</v>
      </c>
      <c r="AC219">
        <f t="shared" si="27"/>
        <v>964879.99999999988</v>
      </c>
      <c r="AD219">
        <f t="shared" si="24"/>
        <v>9648799.9999999981</v>
      </c>
      <c r="AE219">
        <f t="shared" si="25"/>
        <v>9407579.9999999981</v>
      </c>
      <c r="AF219">
        <f t="shared" si="26"/>
        <v>9890019.9999999981</v>
      </c>
      <c r="AI219" t="s">
        <v>44</v>
      </c>
      <c r="AJ219" t="s">
        <v>154</v>
      </c>
    </row>
    <row r="220" spans="1:36">
      <c r="A220" t="s">
        <v>1058</v>
      </c>
      <c r="B220" t="s">
        <v>42</v>
      </c>
      <c r="C220" t="s">
        <v>1912</v>
      </c>
      <c r="D220" s="12">
        <v>44641</v>
      </c>
      <c r="E220" t="s">
        <v>312</v>
      </c>
      <c r="F220" t="s">
        <v>518</v>
      </c>
      <c r="G220" s="12">
        <v>44641</v>
      </c>
      <c r="H220" s="12">
        <v>44641</v>
      </c>
      <c r="I220" s="12">
        <v>44642</v>
      </c>
      <c r="J220" s="264">
        <v>1</v>
      </c>
      <c r="K220" t="s">
        <v>2278</v>
      </c>
      <c r="L220" t="s">
        <v>2224</v>
      </c>
      <c r="M220" t="s">
        <v>2225</v>
      </c>
      <c r="N220" t="s">
        <v>1322</v>
      </c>
      <c r="O220" t="s">
        <v>1357</v>
      </c>
      <c r="P220">
        <v>1460.3</v>
      </c>
      <c r="Q220" s="249">
        <v>3.4000000000000002E-2</v>
      </c>
      <c r="R220">
        <v>7803</v>
      </c>
      <c r="S220">
        <v>2748</v>
      </c>
      <c r="T220">
        <v>5055</v>
      </c>
      <c r="U220">
        <v>54.16</v>
      </c>
      <c r="V220" t="s">
        <v>2280</v>
      </c>
      <c r="W220">
        <v>5</v>
      </c>
      <c r="X220">
        <v>51</v>
      </c>
      <c r="Y220">
        <v>10</v>
      </c>
      <c r="Z220">
        <f t="shared" si="21"/>
        <v>7.1007300000000004</v>
      </c>
      <c r="AA220">
        <f t="shared" si="22"/>
        <v>0.88759125000000005</v>
      </c>
      <c r="AB220">
        <f t="shared" si="23"/>
        <v>11682.4</v>
      </c>
      <c r="AC220">
        <f t="shared" si="27"/>
        <v>595802.4</v>
      </c>
      <c r="AD220">
        <f t="shared" si="24"/>
        <v>5958024</v>
      </c>
      <c r="AE220">
        <f t="shared" si="25"/>
        <v>5755451.1840000004</v>
      </c>
      <c r="AF220">
        <f t="shared" si="26"/>
        <v>6160596.8159999996</v>
      </c>
      <c r="AI220" t="s">
        <v>44</v>
      </c>
      <c r="AJ220" t="s">
        <v>154</v>
      </c>
    </row>
    <row r="221" spans="1:36">
      <c r="A221" t="s">
        <v>1058</v>
      </c>
      <c r="B221" t="s">
        <v>42</v>
      </c>
      <c r="C221" t="s">
        <v>1912</v>
      </c>
      <c r="D221" s="12">
        <v>44641</v>
      </c>
      <c r="E221" t="s">
        <v>312</v>
      </c>
      <c r="F221" t="s">
        <v>518</v>
      </c>
      <c r="G221" s="12">
        <v>44641</v>
      </c>
      <c r="H221" s="12">
        <v>44641</v>
      </c>
      <c r="I221" s="12">
        <v>44642</v>
      </c>
      <c r="J221" s="264">
        <v>1</v>
      </c>
      <c r="K221" t="s">
        <v>2278</v>
      </c>
      <c r="L221" t="s">
        <v>2224</v>
      </c>
      <c r="M221" t="s">
        <v>2227</v>
      </c>
      <c r="N221" t="s">
        <v>1322</v>
      </c>
      <c r="O221" t="s">
        <v>1357</v>
      </c>
      <c r="P221">
        <v>440.1</v>
      </c>
      <c r="Q221" s="249">
        <v>6.0999999999999999E-2</v>
      </c>
      <c r="R221">
        <v>7803</v>
      </c>
      <c r="S221">
        <v>957</v>
      </c>
      <c r="T221">
        <v>6846</v>
      </c>
      <c r="U221">
        <v>75.790000000000006</v>
      </c>
      <c r="V221" t="s">
        <v>2280</v>
      </c>
      <c r="W221">
        <v>5</v>
      </c>
      <c r="X221">
        <v>51</v>
      </c>
      <c r="Y221">
        <v>10</v>
      </c>
      <c r="Z221">
        <f t="shared" si="21"/>
        <v>7.1007300000000004</v>
      </c>
      <c r="AA221">
        <f t="shared" si="22"/>
        <v>0.88759125000000005</v>
      </c>
      <c r="AB221">
        <f t="shared" si="23"/>
        <v>3520.8</v>
      </c>
      <c r="AC221">
        <f t="shared" si="27"/>
        <v>179560.80000000002</v>
      </c>
      <c r="AD221">
        <f t="shared" si="24"/>
        <v>1795608.0000000002</v>
      </c>
      <c r="AE221">
        <f t="shared" si="25"/>
        <v>1686075.9120000002</v>
      </c>
      <c r="AF221">
        <f t="shared" si="26"/>
        <v>1905140.0880000002</v>
      </c>
      <c r="AI221" t="s">
        <v>44</v>
      </c>
      <c r="AJ221" t="s">
        <v>154</v>
      </c>
    </row>
    <row r="222" spans="1:36">
      <c r="A222" t="s">
        <v>1058</v>
      </c>
      <c r="B222" t="s">
        <v>42</v>
      </c>
      <c r="C222" t="s">
        <v>1912</v>
      </c>
      <c r="D222" s="12">
        <v>44641</v>
      </c>
      <c r="E222" t="s">
        <v>312</v>
      </c>
      <c r="F222" t="s">
        <v>518</v>
      </c>
      <c r="G222" s="12">
        <v>44641</v>
      </c>
      <c r="H222" s="12">
        <v>44641</v>
      </c>
      <c r="I222" s="12">
        <v>44642</v>
      </c>
      <c r="J222" s="264">
        <v>1</v>
      </c>
      <c r="K222" t="s">
        <v>2278</v>
      </c>
      <c r="L222" t="s">
        <v>2224</v>
      </c>
      <c r="M222" t="s">
        <v>2247</v>
      </c>
      <c r="N222" t="s">
        <v>1322</v>
      </c>
      <c r="O222" t="s">
        <v>1357</v>
      </c>
      <c r="P222">
        <v>1631.8</v>
      </c>
      <c r="Q222" s="249">
        <v>3.2000000000000001E-2</v>
      </c>
      <c r="R222">
        <v>7802</v>
      </c>
      <c r="S222">
        <v>2999</v>
      </c>
      <c r="T222">
        <v>4803</v>
      </c>
      <c r="U222">
        <v>26.55</v>
      </c>
      <c r="V222" t="s">
        <v>2280</v>
      </c>
      <c r="W222">
        <v>5</v>
      </c>
      <c r="X222">
        <v>51</v>
      </c>
      <c r="Y222">
        <v>10</v>
      </c>
      <c r="Z222">
        <f t="shared" si="21"/>
        <v>7.0998200000000002</v>
      </c>
      <c r="AA222">
        <f t="shared" si="22"/>
        <v>0.88747750000000003</v>
      </c>
      <c r="AB222">
        <f t="shared" si="23"/>
        <v>13054.4</v>
      </c>
      <c r="AC222">
        <f t="shared" si="27"/>
        <v>665774.4</v>
      </c>
      <c r="AD222">
        <f t="shared" si="24"/>
        <v>6657744</v>
      </c>
      <c r="AE222">
        <f t="shared" si="25"/>
        <v>6444696.1919999998</v>
      </c>
      <c r="AF222">
        <f t="shared" si="26"/>
        <v>6870791.8080000002</v>
      </c>
      <c r="AI222" t="s">
        <v>44</v>
      </c>
      <c r="AJ222" t="s">
        <v>154</v>
      </c>
    </row>
    <row r="223" spans="1:36">
      <c r="A223" t="s">
        <v>1058</v>
      </c>
      <c r="B223" t="s">
        <v>42</v>
      </c>
      <c r="C223" t="s">
        <v>1912</v>
      </c>
      <c r="D223" s="12">
        <v>44641</v>
      </c>
      <c r="E223" t="s">
        <v>312</v>
      </c>
      <c r="F223" t="s">
        <v>518</v>
      </c>
      <c r="G223" s="12">
        <v>44641</v>
      </c>
      <c r="H223" s="12">
        <v>44641</v>
      </c>
      <c r="I223" s="12">
        <v>44642</v>
      </c>
      <c r="J223" s="264">
        <v>1</v>
      </c>
      <c r="K223" t="s">
        <v>2279</v>
      </c>
      <c r="L223" t="s">
        <v>2224</v>
      </c>
      <c r="M223" t="s">
        <v>2225</v>
      </c>
      <c r="N223" t="s">
        <v>2289</v>
      </c>
      <c r="O223" t="s">
        <v>1357</v>
      </c>
      <c r="P223">
        <v>881.1</v>
      </c>
      <c r="Q223" s="249">
        <v>4.2000000000000003E-2</v>
      </c>
      <c r="R223">
        <v>8237</v>
      </c>
      <c r="S223">
        <v>1931</v>
      </c>
      <c r="T223">
        <v>6306</v>
      </c>
      <c r="U223">
        <v>54.16</v>
      </c>
      <c r="V223" t="s">
        <v>2280</v>
      </c>
      <c r="W223">
        <v>5</v>
      </c>
      <c r="X223">
        <v>51</v>
      </c>
      <c r="Y223">
        <v>10</v>
      </c>
      <c r="Z223">
        <f t="shared" si="21"/>
        <v>7.4956699999999996</v>
      </c>
      <c r="AA223">
        <f t="shared" si="22"/>
        <v>0.93695874999999995</v>
      </c>
      <c r="AB223">
        <f t="shared" si="23"/>
        <v>7048.8</v>
      </c>
      <c r="AC223">
        <f t="shared" si="27"/>
        <v>359488.8</v>
      </c>
      <c r="AD223">
        <f t="shared" si="24"/>
        <v>3594888</v>
      </c>
      <c r="AE223">
        <f t="shared" si="25"/>
        <v>3443902.7039999999</v>
      </c>
      <c r="AF223">
        <f t="shared" si="26"/>
        <v>3745873.2960000001</v>
      </c>
      <c r="AI223" t="s">
        <v>44</v>
      </c>
      <c r="AJ223" t="s">
        <v>154</v>
      </c>
    </row>
    <row r="224" spans="1:36">
      <c r="A224" t="s">
        <v>1058</v>
      </c>
      <c r="B224" t="s">
        <v>42</v>
      </c>
      <c r="C224" t="s">
        <v>1912</v>
      </c>
      <c r="D224" s="12">
        <v>44641</v>
      </c>
      <c r="E224" t="s">
        <v>312</v>
      </c>
      <c r="F224" t="s">
        <v>518</v>
      </c>
      <c r="G224" s="12">
        <v>44641</v>
      </c>
      <c r="H224" s="12">
        <v>44641</v>
      </c>
      <c r="I224" s="12">
        <v>44642</v>
      </c>
      <c r="J224" s="264">
        <v>1</v>
      </c>
      <c r="K224" t="s">
        <v>2279</v>
      </c>
      <c r="L224" t="s">
        <v>2224</v>
      </c>
      <c r="M224" t="s">
        <v>2227</v>
      </c>
      <c r="N224" t="s">
        <v>2289</v>
      </c>
      <c r="O224" t="s">
        <v>1357</v>
      </c>
      <c r="P224">
        <v>258.5</v>
      </c>
      <c r="Q224" s="249">
        <v>7.6999999999999999E-2</v>
      </c>
      <c r="R224">
        <v>8237</v>
      </c>
      <c r="S224">
        <v>621</v>
      </c>
      <c r="T224">
        <v>7616</v>
      </c>
      <c r="U224">
        <v>75.790000000000006</v>
      </c>
      <c r="V224" t="s">
        <v>2280</v>
      </c>
      <c r="W224">
        <v>5</v>
      </c>
      <c r="X224">
        <v>51</v>
      </c>
      <c r="Y224">
        <v>10</v>
      </c>
      <c r="Z224">
        <f t="shared" si="21"/>
        <v>7.4956699999999996</v>
      </c>
      <c r="AA224">
        <f t="shared" si="22"/>
        <v>0.93695874999999995</v>
      </c>
      <c r="AB224">
        <f t="shared" si="23"/>
        <v>2068</v>
      </c>
      <c r="AC224">
        <f t="shared" si="27"/>
        <v>105468</v>
      </c>
      <c r="AD224">
        <f t="shared" si="24"/>
        <v>1054680</v>
      </c>
      <c r="AE224">
        <f t="shared" si="25"/>
        <v>973469.64</v>
      </c>
      <c r="AF224">
        <f t="shared" si="26"/>
        <v>1135890.3600000001</v>
      </c>
      <c r="AI224" t="s">
        <v>44</v>
      </c>
      <c r="AJ224" t="s">
        <v>154</v>
      </c>
    </row>
    <row r="225" spans="1:36">
      <c r="A225" t="s">
        <v>1058</v>
      </c>
      <c r="B225" t="s">
        <v>42</v>
      </c>
      <c r="C225" t="s">
        <v>1912</v>
      </c>
      <c r="D225" s="12">
        <v>44641</v>
      </c>
      <c r="E225" t="s">
        <v>312</v>
      </c>
      <c r="F225" t="s">
        <v>518</v>
      </c>
      <c r="G225" s="12">
        <v>44641</v>
      </c>
      <c r="H225" s="12">
        <v>44641</v>
      </c>
      <c r="I225" s="12">
        <v>44642</v>
      </c>
      <c r="J225" s="264">
        <v>1</v>
      </c>
      <c r="K225" t="s">
        <v>2279</v>
      </c>
      <c r="L225" t="s">
        <v>2224</v>
      </c>
      <c r="M225" t="s">
        <v>2247</v>
      </c>
      <c r="N225" t="s">
        <v>2289</v>
      </c>
      <c r="O225" t="s">
        <v>1357</v>
      </c>
      <c r="P225">
        <v>1158.9000000000001</v>
      </c>
      <c r="Q225" s="249">
        <v>3.5999999999999997E-2</v>
      </c>
      <c r="R225">
        <v>8236</v>
      </c>
      <c r="S225">
        <v>2440</v>
      </c>
      <c r="T225">
        <v>5796</v>
      </c>
      <c r="U225">
        <v>26.55</v>
      </c>
      <c r="V225" t="s">
        <v>2280</v>
      </c>
      <c r="W225">
        <v>5</v>
      </c>
      <c r="X225">
        <v>51</v>
      </c>
      <c r="Y225">
        <v>10</v>
      </c>
      <c r="Z225">
        <f t="shared" si="21"/>
        <v>7.4947600000000003</v>
      </c>
      <c r="AA225">
        <f t="shared" si="22"/>
        <v>0.93684500000000004</v>
      </c>
      <c r="AB225">
        <f t="shared" si="23"/>
        <v>9271.2000000000007</v>
      </c>
      <c r="AC225">
        <f t="shared" si="27"/>
        <v>472831.2</v>
      </c>
      <c r="AD225">
        <f t="shared" si="24"/>
        <v>4728312</v>
      </c>
      <c r="AE225">
        <f t="shared" si="25"/>
        <v>4558092.7680000002</v>
      </c>
      <c r="AF225">
        <f t="shared" si="26"/>
        <v>4898531.2319999998</v>
      </c>
      <c r="AI225" t="s">
        <v>44</v>
      </c>
      <c r="AJ225" t="s">
        <v>154</v>
      </c>
    </row>
    <row r="226" spans="1:36">
      <c r="A226" t="s">
        <v>1054</v>
      </c>
      <c r="B226" t="s">
        <v>42</v>
      </c>
      <c r="C226" t="s">
        <v>1912</v>
      </c>
      <c r="D226" s="12">
        <v>44641</v>
      </c>
      <c r="E226" t="s">
        <v>312</v>
      </c>
      <c r="F226" t="s">
        <v>518</v>
      </c>
      <c r="G226" s="12">
        <v>44641</v>
      </c>
      <c r="H226" s="12">
        <v>44641</v>
      </c>
      <c r="I226" s="12">
        <v>44642</v>
      </c>
      <c r="J226" s="264">
        <v>1</v>
      </c>
      <c r="K226" t="s">
        <v>2223</v>
      </c>
      <c r="L226" t="s">
        <v>2244</v>
      </c>
      <c r="M226" t="s">
        <v>2245</v>
      </c>
      <c r="N226" t="s">
        <v>1320</v>
      </c>
      <c r="O226" t="s">
        <v>1357</v>
      </c>
      <c r="P226">
        <v>0</v>
      </c>
      <c r="Q226" t="s">
        <v>696</v>
      </c>
      <c r="R226">
        <v>25030</v>
      </c>
      <c r="S226">
        <v>0</v>
      </c>
      <c r="T226">
        <v>25030</v>
      </c>
      <c r="U226" t="s">
        <v>696</v>
      </c>
      <c r="V226" t="s">
        <v>2290</v>
      </c>
      <c r="W226">
        <v>5</v>
      </c>
      <c r="X226">
        <v>52</v>
      </c>
      <c r="Y226">
        <v>10</v>
      </c>
      <c r="Z226">
        <f t="shared" si="21"/>
        <v>22.7773</v>
      </c>
      <c r="AA226">
        <f t="shared" si="22"/>
        <v>2.8471625</v>
      </c>
      <c r="AB226" t="str">
        <f t="shared" si="23"/>
        <v>ND</v>
      </c>
      <c r="AC226" t="str">
        <f t="shared" si="27"/>
        <v>ND</v>
      </c>
      <c r="AD226" t="str">
        <f t="shared" si="24"/>
        <v>NA</v>
      </c>
      <c r="AE226" t="str">
        <f t="shared" si="25"/>
        <v>ND</v>
      </c>
      <c r="AF226" t="str">
        <f t="shared" si="26"/>
        <v>ND</v>
      </c>
      <c r="AI226" t="s">
        <v>44</v>
      </c>
      <c r="AJ226" t="s">
        <v>154</v>
      </c>
    </row>
    <row r="227" spans="1:36">
      <c r="A227" t="s">
        <v>1054</v>
      </c>
      <c r="B227" t="s">
        <v>42</v>
      </c>
      <c r="C227" t="s">
        <v>1912</v>
      </c>
      <c r="D227" s="12">
        <v>44641</v>
      </c>
      <c r="E227" t="s">
        <v>312</v>
      </c>
      <c r="F227" t="s">
        <v>518</v>
      </c>
      <c r="G227" s="12">
        <v>44641</v>
      </c>
      <c r="H227" s="12">
        <v>44641</v>
      </c>
      <c r="I227" s="12">
        <v>44642</v>
      </c>
      <c r="J227" s="264">
        <v>1</v>
      </c>
      <c r="K227" t="s">
        <v>2223</v>
      </c>
      <c r="L227" t="s">
        <v>2244</v>
      </c>
      <c r="M227" t="s">
        <v>2084</v>
      </c>
      <c r="N227" t="s">
        <v>1320</v>
      </c>
      <c r="O227" t="s">
        <v>1357</v>
      </c>
      <c r="P227">
        <v>0</v>
      </c>
      <c r="Q227" t="s">
        <v>696</v>
      </c>
      <c r="R227">
        <v>25025</v>
      </c>
      <c r="S227">
        <v>0</v>
      </c>
      <c r="T227">
        <v>25025</v>
      </c>
      <c r="U227" t="s">
        <v>696</v>
      </c>
      <c r="V227" t="s">
        <v>2290</v>
      </c>
      <c r="W227">
        <v>5</v>
      </c>
      <c r="X227">
        <v>52</v>
      </c>
      <c r="Y227">
        <v>10</v>
      </c>
      <c r="Z227">
        <f t="shared" si="21"/>
        <v>22.772749999999998</v>
      </c>
      <c r="AA227">
        <f t="shared" si="22"/>
        <v>2.8465937499999998</v>
      </c>
      <c r="AB227" t="str">
        <f t="shared" si="23"/>
        <v>ND</v>
      </c>
      <c r="AC227" t="str">
        <f t="shared" si="27"/>
        <v>ND</v>
      </c>
      <c r="AD227" t="str">
        <f t="shared" si="24"/>
        <v>NA</v>
      </c>
      <c r="AE227" t="str">
        <f t="shared" si="25"/>
        <v>ND</v>
      </c>
      <c r="AF227" t="str">
        <f t="shared" si="26"/>
        <v>ND</v>
      </c>
      <c r="AI227" t="s">
        <v>44</v>
      </c>
      <c r="AJ227" t="s">
        <v>154</v>
      </c>
    </row>
    <row r="228" spans="1:36">
      <c r="A228" t="s">
        <v>1054</v>
      </c>
      <c r="B228" t="s">
        <v>42</v>
      </c>
      <c r="C228" t="s">
        <v>1912</v>
      </c>
      <c r="D228" s="12">
        <v>44641</v>
      </c>
      <c r="E228" t="s">
        <v>312</v>
      </c>
      <c r="F228" t="s">
        <v>518</v>
      </c>
      <c r="G228" s="12">
        <v>44641</v>
      </c>
      <c r="H228" s="12">
        <v>44641</v>
      </c>
      <c r="I228" s="12">
        <v>44642</v>
      </c>
      <c r="J228" s="264">
        <v>1</v>
      </c>
      <c r="K228" t="s">
        <v>2229</v>
      </c>
      <c r="L228" t="s">
        <v>2244</v>
      </c>
      <c r="M228" t="s">
        <v>2245</v>
      </c>
      <c r="N228" t="s">
        <v>2281</v>
      </c>
      <c r="O228" t="s">
        <v>1357</v>
      </c>
      <c r="P228">
        <v>4.9000000000000002E-2</v>
      </c>
      <c r="Q228" s="249">
        <v>2.7440000000000002</v>
      </c>
      <c r="R228">
        <v>24946</v>
      </c>
      <c r="S228">
        <v>1</v>
      </c>
      <c r="T228">
        <v>24945</v>
      </c>
      <c r="U228" t="s">
        <v>696</v>
      </c>
      <c r="V228" t="s">
        <v>2290</v>
      </c>
      <c r="W228">
        <v>5</v>
      </c>
      <c r="X228">
        <v>52</v>
      </c>
      <c r="Y228">
        <v>10</v>
      </c>
      <c r="Z228">
        <f t="shared" si="21"/>
        <v>22.700859999999999</v>
      </c>
      <c r="AA228">
        <f t="shared" si="22"/>
        <v>2.8376074999999998</v>
      </c>
      <c r="AB228" t="str">
        <f t="shared" si="23"/>
        <v>ND</v>
      </c>
      <c r="AC228" t="str">
        <f t="shared" si="27"/>
        <v>ND</v>
      </c>
      <c r="AD228" t="str">
        <f t="shared" si="24"/>
        <v>NA</v>
      </c>
      <c r="AE228" t="str">
        <f t="shared" si="25"/>
        <v>ND</v>
      </c>
      <c r="AF228" t="str">
        <f t="shared" si="26"/>
        <v>ND</v>
      </c>
      <c r="AI228" t="s">
        <v>44</v>
      </c>
      <c r="AJ228" t="s">
        <v>154</v>
      </c>
    </row>
    <row r="229" spans="1:36">
      <c r="A229" t="s">
        <v>1054</v>
      </c>
      <c r="B229" t="s">
        <v>42</v>
      </c>
      <c r="C229" t="s">
        <v>1912</v>
      </c>
      <c r="D229" s="12">
        <v>44641</v>
      </c>
      <c r="E229" t="s">
        <v>312</v>
      </c>
      <c r="F229" t="s">
        <v>518</v>
      </c>
      <c r="G229" s="12">
        <v>44641</v>
      </c>
      <c r="H229" s="12">
        <v>44641</v>
      </c>
      <c r="I229" s="12">
        <v>44642</v>
      </c>
      <c r="J229" s="264">
        <v>1</v>
      </c>
      <c r="K229" t="s">
        <v>2229</v>
      </c>
      <c r="L229" t="s">
        <v>2244</v>
      </c>
      <c r="M229" t="s">
        <v>2084</v>
      </c>
      <c r="N229" t="s">
        <v>2281</v>
      </c>
      <c r="O229" t="s">
        <v>1357</v>
      </c>
      <c r="P229">
        <v>9.8000000000000004E-2</v>
      </c>
      <c r="Q229" s="249">
        <v>1.6859999999999999</v>
      </c>
      <c r="R229">
        <v>24944</v>
      </c>
      <c r="S229">
        <v>2</v>
      </c>
      <c r="T229">
        <v>24942</v>
      </c>
      <c r="U229" t="s">
        <v>696</v>
      </c>
      <c r="V229" t="s">
        <v>2290</v>
      </c>
      <c r="W229">
        <v>5</v>
      </c>
      <c r="X229">
        <v>52</v>
      </c>
      <c r="Y229">
        <v>10</v>
      </c>
      <c r="Z229">
        <f t="shared" si="21"/>
        <v>22.69904</v>
      </c>
      <c r="AA229">
        <f t="shared" si="22"/>
        <v>2.83738</v>
      </c>
      <c r="AB229" t="str">
        <f t="shared" si="23"/>
        <v>ND</v>
      </c>
      <c r="AC229" t="str">
        <f t="shared" si="27"/>
        <v>ND</v>
      </c>
      <c r="AD229" t="str">
        <f t="shared" si="24"/>
        <v>NA</v>
      </c>
      <c r="AE229" t="str">
        <f t="shared" si="25"/>
        <v>ND</v>
      </c>
      <c r="AF229" t="str">
        <f t="shared" si="26"/>
        <v>ND</v>
      </c>
      <c r="AI229" t="s">
        <v>44</v>
      </c>
      <c r="AJ229" t="s">
        <v>154</v>
      </c>
    </row>
    <row r="230" spans="1:36">
      <c r="A230" t="s">
        <v>1060</v>
      </c>
      <c r="B230" t="s">
        <v>42</v>
      </c>
      <c r="C230" t="s">
        <v>1912</v>
      </c>
      <c r="D230" s="12">
        <v>44641</v>
      </c>
      <c r="E230" t="s">
        <v>312</v>
      </c>
      <c r="F230" t="s">
        <v>518</v>
      </c>
      <c r="G230" s="12">
        <v>44641</v>
      </c>
      <c r="H230" s="12">
        <v>44641</v>
      </c>
      <c r="I230" s="12">
        <v>44642</v>
      </c>
      <c r="J230" s="264">
        <v>1</v>
      </c>
      <c r="K230" t="s">
        <v>2269</v>
      </c>
      <c r="L230" t="s">
        <v>2244</v>
      </c>
      <c r="M230" t="s">
        <v>2245</v>
      </c>
      <c r="N230" t="s">
        <v>1323</v>
      </c>
      <c r="O230" t="s">
        <v>1357</v>
      </c>
      <c r="P230">
        <v>0</v>
      </c>
      <c r="Q230" t="s">
        <v>696</v>
      </c>
      <c r="R230">
        <v>24220</v>
      </c>
      <c r="S230">
        <v>0</v>
      </c>
      <c r="T230">
        <v>24220</v>
      </c>
      <c r="U230" t="s">
        <v>696</v>
      </c>
      <c r="V230" t="s">
        <v>2290</v>
      </c>
      <c r="W230">
        <v>5</v>
      </c>
      <c r="X230">
        <v>52</v>
      </c>
      <c r="Y230">
        <v>10</v>
      </c>
      <c r="Z230">
        <f t="shared" si="21"/>
        <v>22.040199999999999</v>
      </c>
      <c r="AA230">
        <f t="shared" si="22"/>
        <v>2.7550249999999998</v>
      </c>
      <c r="AB230" t="str">
        <f t="shared" si="23"/>
        <v>ND</v>
      </c>
      <c r="AC230" t="str">
        <f t="shared" si="27"/>
        <v>ND</v>
      </c>
      <c r="AD230" t="str">
        <f t="shared" si="24"/>
        <v>NA</v>
      </c>
      <c r="AE230" t="str">
        <f t="shared" si="25"/>
        <v>ND</v>
      </c>
      <c r="AF230" t="str">
        <f t="shared" si="26"/>
        <v>ND</v>
      </c>
      <c r="AI230" t="s">
        <v>44</v>
      </c>
      <c r="AJ230" t="s">
        <v>154</v>
      </c>
    </row>
    <row r="231" spans="1:36">
      <c r="A231" t="s">
        <v>1060</v>
      </c>
      <c r="B231" t="s">
        <v>42</v>
      </c>
      <c r="C231" t="s">
        <v>1912</v>
      </c>
      <c r="D231" s="12">
        <v>44641</v>
      </c>
      <c r="E231" t="s">
        <v>312</v>
      </c>
      <c r="F231" t="s">
        <v>518</v>
      </c>
      <c r="G231" s="12">
        <v>44641</v>
      </c>
      <c r="H231" s="12">
        <v>44641</v>
      </c>
      <c r="I231" s="12">
        <v>44642</v>
      </c>
      <c r="J231" s="264">
        <v>1</v>
      </c>
      <c r="K231" t="s">
        <v>2269</v>
      </c>
      <c r="L231" t="s">
        <v>2244</v>
      </c>
      <c r="M231" t="s">
        <v>2084</v>
      </c>
      <c r="N231" t="s">
        <v>1323</v>
      </c>
      <c r="O231" t="s">
        <v>1357</v>
      </c>
      <c r="P231">
        <v>0</v>
      </c>
      <c r="Q231" t="s">
        <v>696</v>
      </c>
      <c r="R231">
        <v>24214</v>
      </c>
      <c r="S231">
        <v>0</v>
      </c>
      <c r="T231">
        <v>24214</v>
      </c>
      <c r="U231" t="s">
        <v>696</v>
      </c>
      <c r="V231" t="s">
        <v>2290</v>
      </c>
      <c r="W231">
        <v>5</v>
      </c>
      <c r="X231">
        <v>52</v>
      </c>
      <c r="Y231">
        <v>10</v>
      </c>
      <c r="Z231">
        <f t="shared" si="21"/>
        <v>22.034739999999999</v>
      </c>
      <c r="AA231">
        <f t="shared" si="22"/>
        <v>2.7543424999999999</v>
      </c>
      <c r="AB231" t="str">
        <f t="shared" si="23"/>
        <v>ND</v>
      </c>
      <c r="AC231" t="str">
        <f t="shared" si="27"/>
        <v>ND</v>
      </c>
      <c r="AD231" t="str">
        <f t="shared" si="24"/>
        <v>NA</v>
      </c>
      <c r="AE231" t="str">
        <f t="shared" si="25"/>
        <v>ND</v>
      </c>
      <c r="AF231" t="str">
        <f t="shared" si="26"/>
        <v>ND</v>
      </c>
      <c r="AI231" t="s">
        <v>44</v>
      </c>
      <c r="AJ231" t="s">
        <v>154</v>
      </c>
    </row>
    <row r="232" spans="1:36">
      <c r="A232" t="s">
        <v>1060</v>
      </c>
      <c r="B232" t="s">
        <v>42</v>
      </c>
      <c r="C232" t="s">
        <v>1912</v>
      </c>
      <c r="D232" s="12">
        <v>44641</v>
      </c>
      <c r="E232" t="s">
        <v>312</v>
      </c>
      <c r="F232" t="s">
        <v>518</v>
      </c>
      <c r="G232" s="12">
        <v>44641</v>
      </c>
      <c r="H232" s="12">
        <v>44641</v>
      </c>
      <c r="I232" s="12">
        <v>44642</v>
      </c>
      <c r="J232" s="264">
        <v>1</v>
      </c>
      <c r="K232" t="s">
        <v>2231</v>
      </c>
      <c r="L232" t="s">
        <v>2244</v>
      </c>
      <c r="M232" t="s">
        <v>2245</v>
      </c>
      <c r="N232" t="s">
        <v>2282</v>
      </c>
      <c r="O232" t="s">
        <v>1357</v>
      </c>
      <c r="P232">
        <v>0.05</v>
      </c>
      <c r="Q232" s="249">
        <v>2.7440000000000002</v>
      </c>
      <c r="R232">
        <v>25474</v>
      </c>
      <c r="S232">
        <v>1</v>
      </c>
      <c r="T232">
        <v>25473</v>
      </c>
      <c r="U232" t="s">
        <v>696</v>
      </c>
      <c r="V232" t="s">
        <v>2290</v>
      </c>
      <c r="W232">
        <v>5</v>
      </c>
      <c r="X232">
        <v>52</v>
      </c>
      <c r="Y232">
        <v>10</v>
      </c>
      <c r="Z232">
        <f t="shared" si="21"/>
        <v>23.181339999999999</v>
      </c>
      <c r="AA232">
        <f>W232*(Z232/40)</f>
        <v>2.8976674999999998</v>
      </c>
      <c r="AB232" t="str">
        <f>IF(S232&gt;2, ((P232*Z232)/AA232), "ND")</f>
        <v>ND</v>
      </c>
      <c r="AC232" t="str">
        <f t="shared" si="27"/>
        <v>ND</v>
      </c>
      <c r="AD232" t="str">
        <f t="shared" si="24"/>
        <v>NA</v>
      </c>
      <c r="AE232" t="str">
        <f t="shared" si="25"/>
        <v>ND</v>
      </c>
      <c r="AF232" t="str">
        <f t="shared" si="26"/>
        <v>ND</v>
      </c>
      <c r="AG232">
        <v>2279.6799999999998</v>
      </c>
      <c r="AI232" t="s">
        <v>44</v>
      </c>
      <c r="AJ232" t="s">
        <v>154</v>
      </c>
    </row>
    <row r="233" spans="1:36">
      <c r="A233" t="s">
        <v>1060</v>
      </c>
      <c r="B233" t="s">
        <v>42</v>
      </c>
      <c r="C233" t="s">
        <v>1912</v>
      </c>
      <c r="D233" s="12">
        <v>44641</v>
      </c>
      <c r="E233" t="s">
        <v>312</v>
      </c>
      <c r="F233" t="s">
        <v>518</v>
      </c>
      <c r="G233" s="12">
        <v>44641</v>
      </c>
      <c r="H233" s="12">
        <v>44641</v>
      </c>
      <c r="I233" s="12">
        <v>44642</v>
      </c>
      <c r="J233" s="264">
        <v>1</v>
      </c>
      <c r="K233" t="s">
        <v>2231</v>
      </c>
      <c r="L233" t="s">
        <v>2244</v>
      </c>
      <c r="M233" t="s">
        <v>2084</v>
      </c>
      <c r="N233" t="s">
        <v>2282</v>
      </c>
      <c r="O233" t="s">
        <v>1357</v>
      </c>
      <c r="P233">
        <v>0.54800000000000004</v>
      </c>
      <c r="Q233" s="249">
        <v>0.61599999999999999</v>
      </c>
      <c r="R233">
        <v>25455</v>
      </c>
      <c r="S233">
        <v>11</v>
      </c>
      <c r="T233">
        <v>25444</v>
      </c>
      <c r="U233" t="s">
        <v>696</v>
      </c>
      <c r="V233" t="s">
        <v>2290</v>
      </c>
      <c r="W233">
        <v>5</v>
      </c>
      <c r="X233">
        <v>52</v>
      </c>
      <c r="Y233">
        <v>10</v>
      </c>
      <c r="Z233">
        <f>R233*0.00091</f>
        <v>23.16405</v>
      </c>
      <c r="AA233">
        <f>W233*(Z233/40)</f>
        <v>2.8955062499999999</v>
      </c>
      <c r="AB233">
        <f>IF(S233&gt;2, ((P233*Z233)/AA233), "ND")</f>
        <v>4.3840000000000003</v>
      </c>
      <c r="AC233">
        <f t="shared" si="27"/>
        <v>227.96800000000002</v>
      </c>
      <c r="AD233">
        <f>IF(S233&gt;2, (AC233*(100/Y233)), "NA")</f>
        <v>2279.6800000000003</v>
      </c>
      <c r="AE233">
        <f t="shared" si="25"/>
        <v>875.39712000000009</v>
      </c>
      <c r="AF233">
        <f t="shared" si="26"/>
        <v>3683.9628800000005</v>
      </c>
      <c r="AG233">
        <v>2279.6799999999998</v>
      </c>
      <c r="AI233" t="s">
        <v>44</v>
      </c>
      <c r="AJ233" t="s">
        <v>154</v>
      </c>
    </row>
    <row r="234" spans="1:36">
      <c r="A234" t="s">
        <v>1062</v>
      </c>
      <c r="B234" t="s">
        <v>42</v>
      </c>
      <c r="C234" t="s">
        <v>1912</v>
      </c>
      <c r="D234" s="12">
        <v>44641</v>
      </c>
      <c r="E234" t="s">
        <v>312</v>
      </c>
      <c r="F234" t="s">
        <v>518</v>
      </c>
      <c r="G234" s="12">
        <v>44641</v>
      </c>
      <c r="H234" s="12">
        <v>44641</v>
      </c>
      <c r="I234" s="12">
        <v>44642</v>
      </c>
      <c r="J234" s="264">
        <v>1</v>
      </c>
      <c r="K234" t="s">
        <v>2270</v>
      </c>
      <c r="L234" t="s">
        <v>2244</v>
      </c>
      <c r="M234" t="s">
        <v>2245</v>
      </c>
      <c r="N234" t="s">
        <v>1070</v>
      </c>
      <c r="O234" t="s">
        <v>1357</v>
      </c>
      <c r="P234">
        <v>0</v>
      </c>
      <c r="Q234" t="s">
        <v>696</v>
      </c>
      <c r="R234">
        <v>25452</v>
      </c>
      <c r="S234">
        <v>0</v>
      </c>
      <c r="T234">
        <v>25452</v>
      </c>
      <c r="U234" t="s">
        <v>696</v>
      </c>
      <c r="V234" t="s">
        <v>2290</v>
      </c>
      <c r="W234">
        <v>5</v>
      </c>
      <c r="X234">
        <v>51</v>
      </c>
      <c r="Y234">
        <v>10</v>
      </c>
      <c r="Z234">
        <f t="shared" si="21"/>
        <v>23.16132</v>
      </c>
      <c r="AA234">
        <f t="shared" si="22"/>
        <v>2.895165</v>
      </c>
      <c r="AB234" t="str">
        <f t="shared" si="23"/>
        <v>ND</v>
      </c>
      <c r="AC234" t="str">
        <f t="shared" si="27"/>
        <v>ND</v>
      </c>
      <c r="AD234" t="str">
        <f t="shared" si="24"/>
        <v>NA</v>
      </c>
      <c r="AE234" t="str">
        <f t="shared" si="25"/>
        <v>ND</v>
      </c>
      <c r="AF234" t="str">
        <f t="shared" si="26"/>
        <v>ND</v>
      </c>
      <c r="AI234" t="s">
        <v>44</v>
      </c>
      <c r="AJ234" t="s">
        <v>154</v>
      </c>
    </row>
    <row r="235" spans="1:36">
      <c r="A235" t="s">
        <v>1062</v>
      </c>
      <c r="B235" t="s">
        <v>42</v>
      </c>
      <c r="C235" t="s">
        <v>1912</v>
      </c>
      <c r="D235" s="12">
        <v>44641</v>
      </c>
      <c r="E235" t="s">
        <v>312</v>
      </c>
      <c r="F235" t="s">
        <v>518</v>
      </c>
      <c r="G235" s="12">
        <v>44641</v>
      </c>
      <c r="H235" s="12">
        <v>44641</v>
      </c>
      <c r="I235" s="12">
        <v>44642</v>
      </c>
      <c r="J235" s="264">
        <v>1</v>
      </c>
      <c r="K235" t="s">
        <v>2270</v>
      </c>
      <c r="L235" t="s">
        <v>2244</v>
      </c>
      <c r="M235" t="s">
        <v>2084</v>
      </c>
      <c r="N235" t="s">
        <v>1070</v>
      </c>
      <c r="O235" t="s">
        <v>1357</v>
      </c>
      <c r="P235">
        <v>0.20399999999999999</v>
      </c>
      <c r="Q235" s="249">
        <v>1.091</v>
      </c>
      <c r="R235">
        <v>25432</v>
      </c>
      <c r="S235">
        <v>4</v>
      </c>
      <c r="T235">
        <v>25428</v>
      </c>
      <c r="U235" t="s">
        <v>696</v>
      </c>
      <c r="V235" t="s">
        <v>2290</v>
      </c>
      <c r="W235">
        <v>5</v>
      </c>
      <c r="X235">
        <v>51</v>
      </c>
      <c r="Y235">
        <v>10</v>
      </c>
      <c r="Z235">
        <f t="shared" si="21"/>
        <v>23.14312</v>
      </c>
      <c r="AA235">
        <f t="shared" si="22"/>
        <v>2.8928900000000004</v>
      </c>
      <c r="AB235">
        <f t="shared" si="23"/>
        <v>1.6319999999999997</v>
      </c>
      <c r="AC235">
        <f t="shared" si="27"/>
        <v>83.231999999999985</v>
      </c>
      <c r="AD235">
        <f t="shared" si="24"/>
        <v>832.31999999999982</v>
      </c>
      <c r="AE235">
        <f t="shared" si="25"/>
        <v>-75.74111999999991</v>
      </c>
      <c r="AF235">
        <f t="shared" si="26"/>
        <v>1740.3811199999996</v>
      </c>
      <c r="AI235" t="s">
        <v>44</v>
      </c>
      <c r="AJ235" t="s">
        <v>154</v>
      </c>
    </row>
    <row r="236" spans="1:36">
      <c r="A236" t="s">
        <v>1062</v>
      </c>
      <c r="B236" t="s">
        <v>42</v>
      </c>
      <c r="C236" t="s">
        <v>1912</v>
      </c>
      <c r="D236" s="12">
        <v>44641</v>
      </c>
      <c r="E236" t="s">
        <v>312</v>
      </c>
      <c r="F236" t="s">
        <v>518</v>
      </c>
      <c r="G236" s="12">
        <v>44641</v>
      </c>
      <c r="H236" s="12">
        <v>44641</v>
      </c>
      <c r="I236" s="12">
        <v>44642</v>
      </c>
      <c r="J236" s="264">
        <v>1</v>
      </c>
      <c r="K236" t="s">
        <v>2271</v>
      </c>
      <c r="L236" t="s">
        <v>2244</v>
      </c>
      <c r="M236" t="s">
        <v>2245</v>
      </c>
      <c r="N236" t="s">
        <v>2283</v>
      </c>
      <c r="O236" t="s">
        <v>1357</v>
      </c>
      <c r="P236">
        <v>9.9000000000000005E-2</v>
      </c>
      <c r="Q236" s="249">
        <v>1.6859999999999999</v>
      </c>
      <c r="R236">
        <v>25363</v>
      </c>
      <c r="S236">
        <v>2</v>
      </c>
      <c r="T236">
        <v>25361</v>
      </c>
      <c r="U236" t="s">
        <v>696</v>
      </c>
      <c r="V236" t="s">
        <v>2290</v>
      </c>
      <c r="W236">
        <v>5</v>
      </c>
      <c r="X236">
        <v>51</v>
      </c>
      <c r="Y236">
        <v>10</v>
      </c>
      <c r="Z236">
        <f t="shared" ref="Z236:Z261" si="28">R236*0.00091</f>
        <v>23.08033</v>
      </c>
      <c r="AA236">
        <f t="shared" ref="AA236:AA261" si="29">W236*(Z236/40)</f>
        <v>2.88504125</v>
      </c>
      <c r="AB236" t="str">
        <f t="shared" ref="AB236:AB261" si="30">IF(S236&gt;2, ((P236*Z236)/AA236), "ND")</f>
        <v>ND</v>
      </c>
      <c r="AC236" t="str">
        <f t="shared" si="27"/>
        <v>ND</v>
      </c>
      <c r="AD236" t="str">
        <f t="shared" ref="AD236:AD261" si="31">IF(S236&gt;2, (AC236*(100/Y236)), "NA")</f>
        <v>NA</v>
      </c>
      <c r="AE236" t="str">
        <f t="shared" ref="AE236:AE261" si="32">IF(S236&gt;2, (AD236-(AD236*Q236)), "ND")</f>
        <v>ND</v>
      </c>
      <c r="AF236" t="str">
        <f t="shared" ref="AF236:AF261" si="33">IF(S236&gt;2, (AD236+(AD236*Q236)), "ND")</f>
        <v>ND</v>
      </c>
      <c r="AG236">
        <v>1823.76</v>
      </c>
      <c r="AI236" t="s">
        <v>44</v>
      </c>
      <c r="AJ236" t="s">
        <v>154</v>
      </c>
    </row>
    <row r="237" spans="1:36">
      <c r="A237" t="s">
        <v>1062</v>
      </c>
      <c r="B237" t="s">
        <v>42</v>
      </c>
      <c r="C237" t="s">
        <v>1912</v>
      </c>
      <c r="D237" s="12">
        <v>44641</v>
      </c>
      <c r="E237" t="s">
        <v>312</v>
      </c>
      <c r="F237" t="s">
        <v>518</v>
      </c>
      <c r="G237" s="12">
        <v>44641</v>
      </c>
      <c r="H237" s="12">
        <v>44641</v>
      </c>
      <c r="I237" s="12">
        <v>44642</v>
      </c>
      <c r="J237" s="264">
        <v>1</v>
      </c>
      <c r="K237" t="s">
        <v>2271</v>
      </c>
      <c r="L237" t="s">
        <v>2244</v>
      </c>
      <c r="M237" t="s">
        <v>2084</v>
      </c>
      <c r="N237" t="s">
        <v>2283</v>
      </c>
      <c r="O237" t="s">
        <v>1357</v>
      </c>
      <c r="P237">
        <v>0.44700000000000001</v>
      </c>
      <c r="Q237" s="249">
        <v>0.68700000000000006</v>
      </c>
      <c r="R237">
        <v>25359</v>
      </c>
      <c r="S237">
        <v>9</v>
      </c>
      <c r="T237">
        <v>25350</v>
      </c>
      <c r="U237" t="s">
        <v>696</v>
      </c>
      <c r="V237" t="s">
        <v>2290</v>
      </c>
      <c r="W237">
        <v>5</v>
      </c>
      <c r="X237">
        <v>51</v>
      </c>
      <c r="Y237">
        <v>10</v>
      </c>
      <c r="Z237">
        <f t="shared" si="28"/>
        <v>23.076689999999999</v>
      </c>
      <c r="AA237">
        <f t="shared" si="29"/>
        <v>2.8845862499999999</v>
      </c>
      <c r="AB237">
        <f t="shared" si="30"/>
        <v>3.5760000000000001</v>
      </c>
      <c r="AC237">
        <f t="shared" si="27"/>
        <v>182.376</v>
      </c>
      <c r="AD237">
        <f>IF(S237&gt;2, (AC237*(100/Y237)), "NA")</f>
        <v>1823.76</v>
      </c>
      <c r="AE237">
        <f t="shared" si="32"/>
        <v>570.83687999999984</v>
      </c>
      <c r="AF237">
        <f t="shared" si="33"/>
        <v>3076.6831200000001</v>
      </c>
      <c r="AG237">
        <v>1823.76</v>
      </c>
      <c r="AI237" t="s">
        <v>44</v>
      </c>
      <c r="AJ237" t="s">
        <v>154</v>
      </c>
    </row>
    <row r="238" spans="1:36">
      <c r="A238" t="s">
        <v>1064</v>
      </c>
      <c r="B238" t="s">
        <v>42</v>
      </c>
      <c r="C238" t="s">
        <v>1912</v>
      </c>
      <c r="D238" s="12">
        <v>44641</v>
      </c>
      <c r="E238" t="s">
        <v>312</v>
      </c>
      <c r="F238" t="s">
        <v>518</v>
      </c>
      <c r="G238" s="12">
        <v>44641</v>
      </c>
      <c r="H238" s="12">
        <v>44641</v>
      </c>
      <c r="I238" s="12">
        <v>44642</v>
      </c>
      <c r="J238" s="264">
        <v>1</v>
      </c>
      <c r="K238" t="s">
        <v>2232</v>
      </c>
      <c r="L238" t="s">
        <v>2244</v>
      </c>
      <c r="M238" t="s">
        <v>2245</v>
      </c>
      <c r="N238" t="s">
        <v>1325</v>
      </c>
      <c r="O238" t="s">
        <v>1357</v>
      </c>
      <c r="P238">
        <v>0</v>
      </c>
      <c r="Q238" t="s">
        <v>696</v>
      </c>
      <c r="R238">
        <v>25453</v>
      </c>
      <c r="S238">
        <v>0</v>
      </c>
      <c r="T238">
        <v>25453</v>
      </c>
      <c r="U238" t="s">
        <v>696</v>
      </c>
      <c r="V238" t="s">
        <v>2290</v>
      </c>
      <c r="W238">
        <v>5</v>
      </c>
      <c r="X238">
        <v>53</v>
      </c>
      <c r="Y238">
        <v>10</v>
      </c>
      <c r="Z238">
        <f t="shared" si="28"/>
        <v>23.162230000000001</v>
      </c>
      <c r="AA238">
        <f t="shared" si="29"/>
        <v>2.8952787500000001</v>
      </c>
      <c r="AB238" t="str">
        <f t="shared" si="30"/>
        <v>ND</v>
      </c>
      <c r="AC238" t="str">
        <f t="shared" si="27"/>
        <v>ND</v>
      </c>
      <c r="AD238" t="str">
        <f t="shared" si="31"/>
        <v>NA</v>
      </c>
      <c r="AE238" t="str">
        <f t="shared" si="32"/>
        <v>ND</v>
      </c>
      <c r="AF238" t="str">
        <f t="shared" si="33"/>
        <v>ND</v>
      </c>
      <c r="AI238" t="s">
        <v>44</v>
      </c>
      <c r="AJ238" t="s">
        <v>154</v>
      </c>
    </row>
    <row r="239" spans="1:36">
      <c r="A239" t="s">
        <v>1064</v>
      </c>
      <c r="B239" t="s">
        <v>42</v>
      </c>
      <c r="C239" t="s">
        <v>1912</v>
      </c>
      <c r="D239" s="12">
        <v>44641</v>
      </c>
      <c r="E239" t="s">
        <v>312</v>
      </c>
      <c r="F239" t="s">
        <v>518</v>
      </c>
      <c r="G239" s="12">
        <v>44641</v>
      </c>
      <c r="H239" s="12">
        <v>44641</v>
      </c>
      <c r="I239" s="12">
        <v>44642</v>
      </c>
      <c r="J239" s="264">
        <v>1</v>
      </c>
      <c r="K239" t="s">
        <v>2232</v>
      </c>
      <c r="L239" t="s">
        <v>2244</v>
      </c>
      <c r="M239" t="s">
        <v>2084</v>
      </c>
      <c r="N239" t="s">
        <v>1325</v>
      </c>
      <c r="O239" t="s">
        <v>1357</v>
      </c>
      <c r="P239">
        <v>0</v>
      </c>
      <c r="Q239" t="s">
        <v>696</v>
      </c>
      <c r="R239">
        <v>25448</v>
      </c>
      <c r="S239">
        <v>0</v>
      </c>
      <c r="T239">
        <v>25448</v>
      </c>
      <c r="U239" t="s">
        <v>696</v>
      </c>
      <c r="V239" t="s">
        <v>2290</v>
      </c>
      <c r="W239">
        <v>5</v>
      </c>
      <c r="X239">
        <v>53</v>
      </c>
      <c r="Y239">
        <v>10</v>
      </c>
      <c r="Z239">
        <f t="shared" si="28"/>
        <v>23.157679999999999</v>
      </c>
      <c r="AA239">
        <f t="shared" si="29"/>
        <v>2.8947099999999999</v>
      </c>
      <c r="AB239" t="str">
        <f t="shared" si="30"/>
        <v>ND</v>
      </c>
      <c r="AC239" t="str">
        <f t="shared" si="27"/>
        <v>ND</v>
      </c>
      <c r="AD239" t="str">
        <f t="shared" si="31"/>
        <v>NA</v>
      </c>
      <c r="AE239" t="str">
        <f t="shared" si="32"/>
        <v>ND</v>
      </c>
      <c r="AF239" t="str">
        <f t="shared" si="33"/>
        <v>ND</v>
      </c>
      <c r="AI239" t="s">
        <v>44</v>
      </c>
      <c r="AJ239" t="s">
        <v>154</v>
      </c>
    </row>
    <row r="240" spans="1:36">
      <c r="A240" t="s">
        <v>1064</v>
      </c>
      <c r="B240" t="s">
        <v>42</v>
      </c>
      <c r="C240" t="s">
        <v>1912</v>
      </c>
      <c r="D240" s="12">
        <v>44641</v>
      </c>
      <c r="E240" t="s">
        <v>312</v>
      </c>
      <c r="F240" t="s">
        <v>518</v>
      </c>
      <c r="G240" s="12">
        <v>44641</v>
      </c>
      <c r="H240" s="12">
        <v>44641</v>
      </c>
      <c r="I240" s="12">
        <v>44642</v>
      </c>
      <c r="J240" s="264">
        <v>1</v>
      </c>
      <c r="K240" t="s">
        <v>2272</v>
      </c>
      <c r="L240" t="s">
        <v>2244</v>
      </c>
      <c r="M240" t="s">
        <v>2245</v>
      </c>
      <c r="N240" t="s">
        <v>2284</v>
      </c>
      <c r="O240" t="s">
        <v>1357</v>
      </c>
      <c r="P240">
        <v>0</v>
      </c>
      <c r="Q240" t="s">
        <v>696</v>
      </c>
      <c r="R240">
        <v>25447</v>
      </c>
      <c r="S240">
        <v>0</v>
      </c>
      <c r="T240">
        <v>25447</v>
      </c>
      <c r="U240" t="s">
        <v>696</v>
      </c>
      <c r="V240" t="s">
        <v>2290</v>
      </c>
      <c r="W240">
        <v>5</v>
      </c>
      <c r="X240">
        <v>53</v>
      </c>
      <c r="Y240">
        <v>10</v>
      </c>
      <c r="Z240">
        <f t="shared" si="28"/>
        <v>23.156770000000002</v>
      </c>
      <c r="AA240">
        <f t="shared" si="29"/>
        <v>2.8945962500000002</v>
      </c>
      <c r="AB240" t="str">
        <f t="shared" si="30"/>
        <v>ND</v>
      </c>
      <c r="AC240" t="str">
        <f t="shared" si="27"/>
        <v>ND</v>
      </c>
      <c r="AD240" t="str">
        <f t="shared" si="31"/>
        <v>NA</v>
      </c>
      <c r="AE240" t="str">
        <f t="shared" si="32"/>
        <v>ND</v>
      </c>
      <c r="AF240" t="str">
        <f t="shared" si="33"/>
        <v>ND</v>
      </c>
      <c r="AI240" t="s">
        <v>44</v>
      </c>
      <c r="AJ240" t="s">
        <v>154</v>
      </c>
    </row>
    <row r="241" spans="1:36">
      <c r="A241" t="s">
        <v>1064</v>
      </c>
      <c r="B241" t="s">
        <v>42</v>
      </c>
      <c r="C241" t="s">
        <v>1912</v>
      </c>
      <c r="D241" s="12">
        <v>44641</v>
      </c>
      <c r="E241" t="s">
        <v>312</v>
      </c>
      <c r="F241" t="s">
        <v>518</v>
      </c>
      <c r="G241" s="12">
        <v>44641</v>
      </c>
      <c r="H241" s="12">
        <v>44641</v>
      </c>
      <c r="I241" s="12">
        <v>44642</v>
      </c>
      <c r="J241" s="264">
        <v>1</v>
      </c>
      <c r="K241" t="s">
        <v>2272</v>
      </c>
      <c r="L241" t="s">
        <v>2244</v>
      </c>
      <c r="M241" t="s">
        <v>2084</v>
      </c>
      <c r="N241" t="s">
        <v>2284</v>
      </c>
      <c r="O241" t="s">
        <v>1357</v>
      </c>
      <c r="P241">
        <v>5.2999999999999999E-2</v>
      </c>
      <c r="Q241" s="249">
        <v>2.7440000000000002</v>
      </c>
      <c r="R241">
        <v>25444</v>
      </c>
      <c r="S241">
        <v>1</v>
      </c>
      <c r="T241">
        <v>25443</v>
      </c>
      <c r="U241" t="s">
        <v>696</v>
      </c>
      <c r="V241" t="s">
        <v>2290</v>
      </c>
      <c r="W241">
        <v>5</v>
      </c>
      <c r="X241">
        <v>53</v>
      </c>
      <c r="Y241">
        <v>10</v>
      </c>
      <c r="Z241">
        <f t="shared" si="28"/>
        <v>23.154039999999998</v>
      </c>
      <c r="AA241">
        <f t="shared" si="29"/>
        <v>2.8942550000000002</v>
      </c>
      <c r="AB241" t="str">
        <f t="shared" si="30"/>
        <v>ND</v>
      </c>
      <c r="AC241" t="str">
        <f t="shared" si="27"/>
        <v>ND</v>
      </c>
      <c r="AD241" t="str">
        <f t="shared" si="31"/>
        <v>NA</v>
      </c>
      <c r="AE241" t="str">
        <f t="shared" si="32"/>
        <v>ND</v>
      </c>
      <c r="AF241" t="str">
        <f t="shared" si="33"/>
        <v>ND</v>
      </c>
      <c r="AI241" t="s">
        <v>44</v>
      </c>
      <c r="AJ241" t="s">
        <v>154</v>
      </c>
    </row>
    <row r="242" spans="1:36">
      <c r="A242" t="s">
        <v>1052</v>
      </c>
      <c r="B242" t="s">
        <v>42</v>
      </c>
      <c r="C242" t="s">
        <v>1912</v>
      </c>
      <c r="D242" s="12">
        <v>44641</v>
      </c>
      <c r="E242" t="s">
        <v>312</v>
      </c>
      <c r="F242" t="s">
        <v>518</v>
      </c>
      <c r="G242" s="12">
        <v>44641</v>
      </c>
      <c r="H242" s="12">
        <v>44641</v>
      </c>
      <c r="I242" s="12">
        <v>44642</v>
      </c>
      <c r="J242" s="264">
        <v>1</v>
      </c>
      <c r="K242" t="s">
        <v>2273</v>
      </c>
      <c r="L242" t="s">
        <v>2244</v>
      </c>
      <c r="M242" t="s">
        <v>2245</v>
      </c>
      <c r="N242" t="s">
        <v>1319</v>
      </c>
      <c r="O242" t="s">
        <v>1357</v>
      </c>
      <c r="P242">
        <v>0</v>
      </c>
      <c r="Q242" t="s">
        <v>696</v>
      </c>
      <c r="R242">
        <v>25413</v>
      </c>
      <c r="S242">
        <v>0</v>
      </c>
      <c r="T242">
        <v>25413</v>
      </c>
      <c r="U242" t="s">
        <v>696</v>
      </c>
      <c r="V242" t="s">
        <v>2290</v>
      </c>
      <c r="W242">
        <v>5</v>
      </c>
      <c r="X242">
        <v>57</v>
      </c>
      <c r="Y242">
        <v>10</v>
      </c>
      <c r="Z242">
        <f t="shared" si="28"/>
        <v>23.125830000000001</v>
      </c>
      <c r="AA242">
        <f t="shared" si="29"/>
        <v>2.8907287500000001</v>
      </c>
      <c r="AB242" t="str">
        <f t="shared" si="30"/>
        <v>ND</v>
      </c>
      <c r="AC242" t="str">
        <f t="shared" si="27"/>
        <v>ND</v>
      </c>
      <c r="AD242" t="str">
        <f t="shared" si="31"/>
        <v>NA</v>
      </c>
      <c r="AE242" t="str">
        <f t="shared" si="32"/>
        <v>ND</v>
      </c>
      <c r="AF242" t="str">
        <f t="shared" si="33"/>
        <v>ND</v>
      </c>
      <c r="AI242" t="s">
        <v>44</v>
      </c>
      <c r="AJ242" t="s">
        <v>154</v>
      </c>
    </row>
    <row r="243" spans="1:36">
      <c r="A243" t="s">
        <v>1052</v>
      </c>
      <c r="B243" t="s">
        <v>42</v>
      </c>
      <c r="C243" t="s">
        <v>1912</v>
      </c>
      <c r="D243" s="12">
        <v>44641</v>
      </c>
      <c r="E243" t="s">
        <v>312</v>
      </c>
      <c r="F243" t="s">
        <v>518</v>
      </c>
      <c r="G243" s="12">
        <v>44641</v>
      </c>
      <c r="H243" s="12">
        <v>44641</v>
      </c>
      <c r="I243" s="12">
        <v>44642</v>
      </c>
      <c r="J243" s="264">
        <v>1</v>
      </c>
      <c r="K243" t="s">
        <v>2273</v>
      </c>
      <c r="L243" t="s">
        <v>2244</v>
      </c>
      <c r="M243" t="s">
        <v>2084</v>
      </c>
      <c r="N243" t="s">
        <v>1319</v>
      </c>
      <c r="O243" t="s">
        <v>1357</v>
      </c>
      <c r="P243">
        <v>0</v>
      </c>
      <c r="Q243" t="s">
        <v>696</v>
      </c>
      <c r="R243">
        <v>25407</v>
      </c>
      <c r="S243">
        <v>0</v>
      </c>
      <c r="T243">
        <v>25407</v>
      </c>
      <c r="U243" t="s">
        <v>696</v>
      </c>
      <c r="V243" t="s">
        <v>2290</v>
      </c>
      <c r="W243">
        <v>5</v>
      </c>
      <c r="X243">
        <v>57</v>
      </c>
      <c r="Y243">
        <v>10</v>
      </c>
      <c r="Z243">
        <f t="shared" si="28"/>
        <v>23.120370000000001</v>
      </c>
      <c r="AA243">
        <f t="shared" si="29"/>
        <v>2.8900462500000001</v>
      </c>
      <c r="AB243" t="str">
        <f t="shared" si="30"/>
        <v>ND</v>
      </c>
      <c r="AC243" t="str">
        <f t="shared" si="27"/>
        <v>ND</v>
      </c>
      <c r="AD243" t="str">
        <f t="shared" si="31"/>
        <v>NA</v>
      </c>
      <c r="AE243" t="str">
        <f t="shared" si="32"/>
        <v>ND</v>
      </c>
      <c r="AF243" t="str">
        <f t="shared" si="33"/>
        <v>ND</v>
      </c>
      <c r="AI243" t="s">
        <v>44</v>
      </c>
      <c r="AJ243" t="s">
        <v>154</v>
      </c>
    </row>
    <row r="244" spans="1:36">
      <c r="A244" t="s">
        <v>1052</v>
      </c>
      <c r="B244" t="s">
        <v>42</v>
      </c>
      <c r="C244" t="s">
        <v>1912</v>
      </c>
      <c r="D244" s="12">
        <v>44641</v>
      </c>
      <c r="E244" t="s">
        <v>312</v>
      </c>
      <c r="F244" t="s">
        <v>518</v>
      </c>
      <c r="G244" s="12">
        <v>44641</v>
      </c>
      <c r="H244" s="12">
        <v>44641</v>
      </c>
      <c r="I244" s="12">
        <v>44642</v>
      </c>
      <c r="J244" s="264">
        <v>1</v>
      </c>
      <c r="K244" t="s">
        <v>2233</v>
      </c>
      <c r="L244" t="s">
        <v>2244</v>
      </c>
      <c r="M244" t="s">
        <v>2245</v>
      </c>
      <c r="N244" t="s">
        <v>2285</v>
      </c>
      <c r="O244" t="s">
        <v>1357</v>
      </c>
      <c r="P244">
        <v>5.8000000000000003E-2</v>
      </c>
      <c r="Q244" s="249">
        <v>2.7450000000000001</v>
      </c>
      <c r="R244">
        <v>22322</v>
      </c>
      <c r="S244">
        <v>1</v>
      </c>
      <c r="T244">
        <v>22321</v>
      </c>
      <c r="U244" t="s">
        <v>696</v>
      </c>
      <c r="V244" t="s">
        <v>2290</v>
      </c>
      <c r="W244">
        <v>5</v>
      </c>
      <c r="X244">
        <v>57</v>
      </c>
      <c r="Y244">
        <v>10</v>
      </c>
      <c r="Z244">
        <f t="shared" si="28"/>
        <v>20.313020000000002</v>
      </c>
      <c r="AA244">
        <f t="shared" si="29"/>
        <v>2.5391275000000002</v>
      </c>
      <c r="AB244" t="str">
        <f t="shared" si="30"/>
        <v>ND</v>
      </c>
      <c r="AC244" t="str">
        <f t="shared" si="27"/>
        <v>ND</v>
      </c>
      <c r="AD244" t="str">
        <f t="shared" si="31"/>
        <v>NA</v>
      </c>
      <c r="AE244" t="str">
        <f t="shared" si="32"/>
        <v>ND</v>
      </c>
      <c r="AF244" t="str">
        <f t="shared" si="33"/>
        <v>ND</v>
      </c>
      <c r="AI244" t="s">
        <v>44</v>
      </c>
      <c r="AJ244" t="s">
        <v>154</v>
      </c>
    </row>
    <row r="245" spans="1:36">
      <c r="A245" t="s">
        <v>1052</v>
      </c>
      <c r="B245" t="s">
        <v>42</v>
      </c>
      <c r="C245" t="s">
        <v>1912</v>
      </c>
      <c r="D245" s="12">
        <v>44641</v>
      </c>
      <c r="E245" t="s">
        <v>312</v>
      </c>
      <c r="F245" t="s">
        <v>518</v>
      </c>
      <c r="G245" s="12">
        <v>44641</v>
      </c>
      <c r="H245" s="12">
        <v>44641</v>
      </c>
      <c r="I245" s="12">
        <v>44642</v>
      </c>
      <c r="J245" s="264">
        <v>1</v>
      </c>
      <c r="K245" t="s">
        <v>2233</v>
      </c>
      <c r="L245" t="s">
        <v>2244</v>
      </c>
      <c r="M245" t="s">
        <v>2084</v>
      </c>
      <c r="N245" t="s">
        <v>2285</v>
      </c>
      <c r="O245" t="s">
        <v>1357</v>
      </c>
      <c r="P245">
        <v>0</v>
      </c>
      <c r="Q245" t="s">
        <v>696</v>
      </c>
      <c r="R245">
        <v>22320</v>
      </c>
      <c r="S245">
        <v>0</v>
      </c>
      <c r="T245">
        <v>22320</v>
      </c>
      <c r="U245" t="s">
        <v>696</v>
      </c>
      <c r="V245" t="s">
        <v>2290</v>
      </c>
      <c r="W245">
        <v>5</v>
      </c>
      <c r="X245">
        <v>57</v>
      </c>
      <c r="Y245">
        <v>10</v>
      </c>
      <c r="Z245">
        <f t="shared" si="28"/>
        <v>20.311199999999999</v>
      </c>
      <c r="AA245">
        <f t="shared" si="29"/>
        <v>2.5388999999999999</v>
      </c>
      <c r="AB245" t="str">
        <f t="shared" si="30"/>
        <v>ND</v>
      </c>
      <c r="AC245" t="str">
        <f t="shared" si="27"/>
        <v>ND</v>
      </c>
      <c r="AD245" t="str">
        <f t="shared" si="31"/>
        <v>NA</v>
      </c>
      <c r="AE245" t="str">
        <f t="shared" si="32"/>
        <v>ND</v>
      </c>
      <c r="AF245" t="str">
        <f t="shared" si="33"/>
        <v>ND</v>
      </c>
      <c r="AI245" t="s">
        <v>44</v>
      </c>
      <c r="AJ245" t="s">
        <v>154</v>
      </c>
    </row>
    <row r="246" spans="1:36">
      <c r="A246" t="s">
        <v>1056</v>
      </c>
      <c r="B246" t="s">
        <v>42</v>
      </c>
      <c r="C246" t="s">
        <v>1912</v>
      </c>
      <c r="D246" s="12">
        <v>44641</v>
      </c>
      <c r="E246" t="s">
        <v>312</v>
      </c>
      <c r="F246" t="s">
        <v>518</v>
      </c>
      <c r="G246" s="12">
        <v>44641</v>
      </c>
      <c r="H246" s="12">
        <v>44641</v>
      </c>
      <c r="I246" s="12">
        <v>44642</v>
      </c>
      <c r="J246" s="264">
        <v>1</v>
      </c>
      <c r="K246" t="s">
        <v>2274</v>
      </c>
      <c r="L246" t="s">
        <v>2244</v>
      </c>
      <c r="M246" t="s">
        <v>2245</v>
      </c>
      <c r="N246" t="s">
        <v>1321</v>
      </c>
      <c r="O246" t="s">
        <v>1357</v>
      </c>
      <c r="P246">
        <v>0</v>
      </c>
      <c r="Q246" t="s">
        <v>696</v>
      </c>
      <c r="R246">
        <v>25463</v>
      </c>
      <c r="S246">
        <v>0</v>
      </c>
      <c r="T246">
        <v>25463</v>
      </c>
      <c r="U246" t="s">
        <v>696</v>
      </c>
      <c r="V246" t="s">
        <v>2290</v>
      </c>
      <c r="W246">
        <v>5</v>
      </c>
      <c r="X246">
        <v>52</v>
      </c>
      <c r="Y246">
        <v>10</v>
      </c>
      <c r="Z246">
        <f t="shared" si="28"/>
        <v>23.171330000000001</v>
      </c>
      <c r="AA246">
        <f t="shared" si="29"/>
        <v>2.8964162500000001</v>
      </c>
      <c r="AB246" t="str">
        <f t="shared" si="30"/>
        <v>ND</v>
      </c>
      <c r="AC246" t="str">
        <f t="shared" si="27"/>
        <v>ND</v>
      </c>
      <c r="AD246" t="str">
        <f t="shared" si="31"/>
        <v>NA</v>
      </c>
      <c r="AE246" t="str">
        <f t="shared" si="32"/>
        <v>ND</v>
      </c>
      <c r="AF246" t="str">
        <f t="shared" si="33"/>
        <v>ND</v>
      </c>
      <c r="AI246" t="s">
        <v>44</v>
      </c>
      <c r="AJ246" t="s">
        <v>154</v>
      </c>
    </row>
    <row r="247" spans="1:36">
      <c r="A247" t="s">
        <v>1056</v>
      </c>
      <c r="B247" t="s">
        <v>42</v>
      </c>
      <c r="C247" t="s">
        <v>1912</v>
      </c>
      <c r="D247" s="12">
        <v>44641</v>
      </c>
      <c r="E247" t="s">
        <v>312</v>
      </c>
      <c r="F247" t="s">
        <v>518</v>
      </c>
      <c r="G247" s="12">
        <v>44641</v>
      </c>
      <c r="H247" s="12">
        <v>44641</v>
      </c>
      <c r="I247" s="12">
        <v>44642</v>
      </c>
      <c r="J247" s="264">
        <v>1</v>
      </c>
      <c r="K247" t="s">
        <v>2274</v>
      </c>
      <c r="L247" t="s">
        <v>2244</v>
      </c>
      <c r="M247" t="s">
        <v>2084</v>
      </c>
      <c r="N247" t="s">
        <v>1321</v>
      </c>
      <c r="O247" t="s">
        <v>1357</v>
      </c>
      <c r="P247">
        <v>0</v>
      </c>
      <c r="Q247" t="s">
        <v>696</v>
      </c>
      <c r="R247">
        <v>25463</v>
      </c>
      <c r="S247">
        <v>0</v>
      </c>
      <c r="T247">
        <v>25463</v>
      </c>
      <c r="U247" t="s">
        <v>696</v>
      </c>
      <c r="V247" t="s">
        <v>2290</v>
      </c>
      <c r="W247">
        <v>5</v>
      </c>
      <c r="X247">
        <v>52</v>
      </c>
      <c r="Y247">
        <v>10</v>
      </c>
      <c r="Z247">
        <f t="shared" si="28"/>
        <v>23.171330000000001</v>
      </c>
      <c r="AA247">
        <f t="shared" si="29"/>
        <v>2.8964162500000001</v>
      </c>
      <c r="AB247" t="str">
        <f t="shared" si="30"/>
        <v>ND</v>
      </c>
      <c r="AC247" t="str">
        <f t="shared" si="27"/>
        <v>ND</v>
      </c>
      <c r="AD247" t="str">
        <f t="shared" si="31"/>
        <v>NA</v>
      </c>
      <c r="AE247" t="str">
        <f t="shared" si="32"/>
        <v>ND</v>
      </c>
      <c r="AF247" t="str">
        <f t="shared" si="33"/>
        <v>ND</v>
      </c>
      <c r="AI247" t="s">
        <v>44</v>
      </c>
      <c r="AJ247" t="s">
        <v>154</v>
      </c>
    </row>
    <row r="248" spans="1:36">
      <c r="A248" t="s">
        <v>1056</v>
      </c>
      <c r="B248" t="s">
        <v>42</v>
      </c>
      <c r="C248" t="s">
        <v>1912</v>
      </c>
      <c r="D248" s="12">
        <v>44641</v>
      </c>
      <c r="E248" t="s">
        <v>312</v>
      </c>
      <c r="F248" t="s">
        <v>518</v>
      </c>
      <c r="G248" s="12">
        <v>44641</v>
      </c>
      <c r="H248" s="12">
        <v>44641</v>
      </c>
      <c r="I248" s="12">
        <v>44642</v>
      </c>
      <c r="J248" s="264">
        <v>1</v>
      </c>
      <c r="K248" t="s">
        <v>2275</v>
      </c>
      <c r="L248" t="s">
        <v>2244</v>
      </c>
      <c r="M248" t="s">
        <v>2245</v>
      </c>
      <c r="N248" t="s">
        <v>2286</v>
      </c>
      <c r="O248" t="s">
        <v>1357</v>
      </c>
      <c r="P248">
        <v>0</v>
      </c>
      <c r="Q248" t="s">
        <v>696</v>
      </c>
      <c r="R248">
        <v>25406</v>
      </c>
      <c r="S248">
        <v>0</v>
      </c>
      <c r="T248">
        <v>25406</v>
      </c>
      <c r="U248" t="s">
        <v>696</v>
      </c>
      <c r="V248" t="s">
        <v>2290</v>
      </c>
      <c r="W248">
        <v>5</v>
      </c>
      <c r="X248">
        <v>52</v>
      </c>
      <c r="Y248">
        <v>10</v>
      </c>
      <c r="Z248">
        <f t="shared" si="28"/>
        <v>23.11946</v>
      </c>
      <c r="AA248">
        <f t="shared" si="29"/>
        <v>2.8899324999999996</v>
      </c>
      <c r="AB248" t="str">
        <f t="shared" si="30"/>
        <v>ND</v>
      </c>
      <c r="AC248" t="str">
        <f t="shared" si="27"/>
        <v>ND</v>
      </c>
      <c r="AD248" t="str">
        <f t="shared" si="31"/>
        <v>NA</v>
      </c>
      <c r="AE248" t="str">
        <f t="shared" si="32"/>
        <v>ND</v>
      </c>
      <c r="AF248" t="str">
        <f t="shared" si="33"/>
        <v>ND</v>
      </c>
      <c r="AI248" t="s">
        <v>44</v>
      </c>
      <c r="AJ248" t="s">
        <v>154</v>
      </c>
    </row>
    <row r="249" spans="1:36">
      <c r="A249" t="s">
        <v>1056</v>
      </c>
      <c r="B249" t="s">
        <v>42</v>
      </c>
      <c r="C249" t="s">
        <v>1912</v>
      </c>
      <c r="D249" s="12">
        <v>44641</v>
      </c>
      <c r="E249" t="s">
        <v>312</v>
      </c>
      <c r="F249" t="s">
        <v>518</v>
      </c>
      <c r="G249" s="12">
        <v>44641</v>
      </c>
      <c r="H249" s="12">
        <v>44641</v>
      </c>
      <c r="I249" s="12">
        <v>44642</v>
      </c>
      <c r="J249" s="264">
        <v>1</v>
      </c>
      <c r="K249" t="s">
        <v>2275</v>
      </c>
      <c r="L249" t="s">
        <v>2244</v>
      </c>
      <c r="M249" t="s">
        <v>2084</v>
      </c>
      <c r="N249" t="s">
        <v>2286</v>
      </c>
      <c r="O249" t="s">
        <v>1357</v>
      </c>
      <c r="P249">
        <v>0</v>
      </c>
      <c r="Q249" t="s">
        <v>696</v>
      </c>
      <c r="R249">
        <v>25406</v>
      </c>
      <c r="S249">
        <v>0</v>
      </c>
      <c r="T249">
        <v>25406</v>
      </c>
      <c r="U249" t="s">
        <v>696</v>
      </c>
      <c r="V249" t="s">
        <v>2290</v>
      </c>
      <c r="W249">
        <v>5</v>
      </c>
      <c r="X249">
        <v>52</v>
      </c>
      <c r="Y249">
        <v>10</v>
      </c>
      <c r="Z249">
        <f t="shared" si="28"/>
        <v>23.11946</v>
      </c>
      <c r="AA249">
        <f t="shared" si="29"/>
        <v>2.8899324999999996</v>
      </c>
      <c r="AB249" t="str">
        <f t="shared" si="30"/>
        <v>ND</v>
      </c>
      <c r="AC249" t="str">
        <f t="shared" si="27"/>
        <v>ND</v>
      </c>
      <c r="AD249" t="str">
        <f t="shared" si="31"/>
        <v>NA</v>
      </c>
      <c r="AE249" t="str">
        <f t="shared" si="32"/>
        <v>ND</v>
      </c>
      <c r="AF249" t="str">
        <f t="shared" si="33"/>
        <v>ND</v>
      </c>
      <c r="AI249" t="s">
        <v>44</v>
      </c>
      <c r="AJ249" t="s">
        <v>154</v>
      </c>
    </row>
    <row r="250" spans="1:36">
      <c r="A250" t="s">
        <v>1047</v>
      </c>
      <c r="B250" t="s">
        <v>42</v>
      </c>
      <c r="C250" t="s">
        <v>1912</v>
      </c>
      <c r="D250" s="12">
        <v>44641</v>
      </c>
      <c r="E250" t="s">
        <v>312</v>
      </c>
      <c r="F250" t="s">
        <v>518</v>
      </c>
      <c r="G250" s="12">
        <v>44641</v>
      </c>
      <c r="H250" s="12">
        <v>44641</v>
      </c>
      <c r="I250" s="12">
        <v>44642</v>
      </c>
      <c r="J250" s="264">
        <v>1</v>
      </c>
      <c r="K250" t="s">
        <v>2235</v>
      </c>
      <c r="L250" t="s">
        <v>2244</v>
      </c>
      <c r="M250" t="s">
        <v>2245</v>
      </c>
      <c r="N250" t="s">
        <v>1317</v>
      </c>
      <c r="O250" t="s">
        <v>1357</v>
      </c>
      <c r="P250">
        <v>0</v>
      </c>
      <c r="Q250" t="s">
        <v>696</v>
      </c>
      <c r="R250">
        <v>25473</v>
      </c>
      <c r="S250">
        <v>0</v>
      </c>
      <c r="T250">
        <v>25473</v>
      </c>
      <c r="U250" t="s">
        <v>696</v>
      </c>
      <c r="V250" t="s">
        <v>2290</v>
      </c>
      <c r="W250">
        <v>5</v>
      </c>
      <c r="X250">
        <v>52</v>
      </c>
      <c r="Y250">
        <v>10</v>
      </c>
      <c r="Z250">
        <f t="shared" si="28"/>
        <v>23.180430000000001</v>
      </c>
      <c r="AA250">
        <f t="shared" si="29"/>
        <v>2.8975537500000002</v>
      </c>
      <c r="AB250" t="str">
        <f t="shared" si="30"/>
        <v>ND</v>
      </c>
      <c r="AC250" t="str">
        <f t="shared" si="27"/>
        <v>ND</v>
      </c>
      <c r="AD250" t="str">
        <f t="shared" si="31"/>
        <v>NA</v>
      </c>
      <c r="AE250" t="str">
        <f t="shared" si="32"/>
        <v>ND</v>
      </c>
      <c r="AF250" t="str">
        <f t="shared" si="33"/>
        <v>ND</v>
      </c>
      <c r="AI250" t="s">
        <v>44</v>
      </c>
      <c r="AJ250" t="s">
        <v>154</v>
      </c>
    </row>
    <row r="251" spans="1:36">
      <c r="A251" t="s">
        <v>1047</v>
      </c>
      <c r="B251" t="s">
        <v>42</v>
      </c>
      <c r="C251" t="s">
        <v>1912</v>
      </c>
      <c r="D251" s="12">
        <v>44641</v>
      </c>
      <c r="E251" t="s">
        <v>312</v>
      </c>
      <c r="F251" t="s">
        <v>518</v>
      </c>
      <c r="G251" s="12">
        <v>44641</v>
      </c>
      <c r="H251" s="12">
        <v>44641</v>
      </c>
      <c r="I251" s="12">
        <v>44642</v>
      </c>
      <c r="J251" s="264">
        <v>1</v>
      </c>
      <c r="K251" t="s">
        <v>2235</v>
      </c>
      <c r="L251" t="s">
        <v>2244</v>
      </c>
      <c r="M251" t="s">
        <v>2084</v>
      </c>
      <c r="N251" t="s">
        <v>1317</v>
      </c>
      <c r="O251" t="s">
        <v>1357</v>
      </c>
      <c r="P251">
        <v>0</v>
      </c>
      <c r="Q251" t="s">
        <v>696</v>
      </c>
      <c r="R251">
        <v>25456</v>
      </c>
      <c r="S251">
        <v>0</v>
      </c>
      <c r="T251">
        <v>25456</v>
      </c>
      <c r="U251" t="s">
        <v>696</v>
      </c>
      <c r="V251" t="s">
        <v>2290</v>
      </c>
      <c r="W251">
        <v>5</v>
      </c>
      <c r="X251">
        <v>52</v>
      </c>
      <c r="Y251">
        <v>10</v>
      </c>
      <c r="Z251">
        <f t="shared" si="28"/>
        <v>23.164960000000001</v>
      </c>
      <c r="AA251">
        <f t="shared" si="29"/>
        <v>2.8956200000000001</v>
      </c>
      <c r="AB251" t="str">
        <f t="shared" si="30"/>
        <v>ND</v>
      </c>
      <c r="AC251" t="str">
        <f t="shared" si="27"/>
        <v>ND</v>
      </c>
      <c r="AD251" t="str">
        <f t="shared" si="31"/>
        <v>NA</v>
      </c>
      <c r="AE251" t="str">
        <f t="shared" si="32"/>
        <v>ND</v>
      </c>
      <c r="AF251" t="str">
        <f t="shared" si="33"/>
        <v>ND</v>
      </c>
      <c r="AI251" t="s">
        <v>44</v>
      </c>
      <c r="AJ251" t="s">
        <v>154</v>
      </c>
    </row>
    <row r="252" spans="1:36">
      <c r="A252" t="s">
        <v>1047</v>
      </c>
      <c r="B252" t="s">
        <v>42</v>
      </c>
      <c r="C252" t="s">
        <v>1912</v>
      </c>
      <c r="D252" s="12">
        <v>44641</v>
      </c>
      <c r="E252" t="s">
        <v>312</v>
      </c>
      <c r="F252" t="s">
        <v>518</v>
      </c>
      <c r="G252" s="12">
        <v>44641</v>
      </c>
      <c r="H252" s="12">
        <v>44641</v>
      </c>
      <c r="I252" s="12">
        <v>44642</v>
      </c>
      <c r="J252" s="264">
        <v>1</v>
      </c>
      <c r="K252" t="s">
        <v>2276</v>
      </c>
      <c r="L252" t="s">
        <v>2244</v>
      </c>
      <c r="M252" t="s">
        <v>2245</v>
      </c>
      <c r="N252" t="s">
        <v>2287</v>
      </c>
      <c r="O252" t="s">
        <v>1357</v>
      </c>
      <c r="P252">
        <v>0</v>
      </c>
      <c r="Q252" t="s">
        <v>696</v>
      </c>
      <c r="R252">
        <v>25433</v>
      </c>
      <c r="S252">
        <v>0</v>
      </c>
      <c r="T252">
        <v>25433</v>
      </c>
      <c r="U252" t="s">
        <v>696</v>
      </c>
      <c r="V252" t="s">
        <v>2290</v>
      </c>
      <c r="W252">
        <v>5</v>
      </c>
      <c r="X252">
        <v>52</v>
      </c>
      <c r="Y252">
        <v>10</v>
      </c>
      <c r="Z252">
        <f t="shared" si="28"/>
        <v>23.144030000000001</v>
      </c>
      <c r="AA252">
        <f t="shared" si="29"/>
        <v>2.8930037500000001</v>
      </c>
      <c r="AB252" t="str">
        <f t="shared" si="30"/>
        <v>ND</v>
      </c>
      <c r="AC252" t="str">
        <f t="shared" si="27"/>
        <v>ND</v>
      </c>
      <c r="AD252" t="str">
        <f t="shared" si="31"/>
        <v>NA</v>
      </c>
      <c r="AE252" t="str">
        <f t="shared" si="32"/>
        <v>ND</v>
      </c>
      <c r="AF252" t="str">
        <f t="shared" si="33"/>
        <v>ND</v>
      </c>
      <c r="AI252" t="s">
        <v>44</v>
      </c>
      <c r="AJ252" t="s">
        <v>154</v>
      </c>
    </row>
    <row r="253" spans="1:36">
      <c r="A253" t="s">
        <v>1047</v>
      </c>
      <c r="B253" t="s">
        <v>42</v>
      </c>
      <c r="C253" t="s">
        <v>1912</v>
      </c>
      <c r="D253" s="12">
        <v>44641</v>
      </c>
      <c r="E253" t="s">
        <v>312</v>
      </c>
      <c r="F253" t="s">
        <v>518</v>
      </c>
      <c r="G253" s="12">
        <v>44641</v>
      </c>
      <c r="H253" s="12">
        <v>44641</v>
      </c>
      <c r="I253" s="12">
        <v>44642</v>
      </c>
      <c r="J253" s="264">
        <v>1</v>
      </c>
      <c r="K253" t="s">
        <v>2276</v>
      </c>
      <c r="L253" t="s">
        <v>2244</v>
      </c>
      <c r="M253" t="s">
        <v>2084</v>
      </c>
      <c r="N253" t="s">
        <v>2287</v>
      </c>
      <c r="O253" t="s">
        <v>1357</v>
      </c>
      <c r="P253">
        <v>5.2999999999999999E-2</v>
      </c>
      <c r="Q253" s="249">
        <v>2.7440000000000002</v>
      </c>
      <c r="R253">
        <v>25432</v>
      </c>
      <c r="S253">
        <v>1</v>
      </c>
      <c r="T253">
        <v>25431</v>
      </c>
      <c r="U253" t="s">
        <v>696</v>
      </c>
      <c r="V253" t="s">
        <v>2290</v>
      </c>
      <c r="W253">
        <v>5</v>
      </c>
      <c r="X253">
        <v>52</v>
      </c>
      <c r="Y253">
        <v>10</v>
      </c>
      <c r="Z253">
        <f t="shared" si="28"/>
        <v>23.14312</v>
      </c>
      <c r="AA253">
        <f t="shared" si="29"/>
        <v>2.8928900000000004</v>
      </c>
      <c r="AB253" t="str">
        <f t="shared" si="30"/>
        <v>ND</v>
      </c>
      <c r="AC253" t="str">
        <f t="shared" si="27"/>
        <v>ND</v>
      </c>
      <c r="AD253" t="str">
        <f t="shared" si="31"/>
        <v>NA</v>
      </c>
      <c r="AE253" t="str">
        <f t="shared" si="32"/>
        <v>ND</v>
      </c>
      <c r="AF253" t="str">
        <f t="shared" si="33"/>
        <v>ND</v>
      </c>
      <c r="AI253" t="s">
        <v>44</v>
      </c>
      <c r="AJ253" t="s">
        <v>154</v>
      </c>
    </row>
    <row r="254" spans="1:36">
      <c r="A254" t="s">
        <v>1050</v>
      </c>
      <c r="B254" t="s">
        <v>42</v>
      </c>
      <c r="C254" t="s">
        <v>1912</v>
      </c>
      <c r="D254" s="12">
        <v>44641</v>
      </c>
      <c r="E254" t="s">
        <v>312</v>
      </c>
      <c r="F254" t="s">
        <v>518</v>
      </c>
      <c r="G254" s="12">
        <v>44641</v>
      </c>
      <c r="H254" s="12">
        <v>44641</v>
      </c>
      <c r="I254" s="12">
        <v>44642</v>
      </c>
      <c r="J254" s="264">
        <v>1</v>
      </c>
      <c r="K254" t="s">
        <v>2277</v>
      </c>
      <c r="L254" t="s">
        <v>2244</v>
      </c>
      <c r="M254" t="s">
        <v>2245</v>
      </c>
      <c r="N254" t="s">
        <v>1318</v>
      </c>
      <c r="O254" t="s">
        <v>1357</v>
      </c>
      <c r="P254">
        <v>0</v>
      </c>
      <c r="Q254" t="s">
        <v>696</v>
      </c>
      <c r="R254">
        <v>25395</v>
      </c>
      <c r="S254">
        <v>0</v>
      </c>
      <c r="T254">
        <v>25395</v>
      </c>
      <c r="U254" t="s">
        <v>696</v>
      </c>
      <c r="V254" t="s">
        <v>2290</v>
      </c>
      <c r="W254">
        <v>5</v>
      </c>
      <c r="X254">
        <v>50</v>
      </c>
      <c r="Y254">
        <v>10</v>
      </c>
      <c r="Z254">
        <f t="shared" si="28"/>
        <v>23.109449999999999</v>
      </c>
      <c r="AA254">
        <f t="shared" si="29"/>
        <v>2.8886812499999999</v>
      </c>
      <c r="AB254" t="str">
        <f t="shared" si="30"/>
        <v>ND</v>
      </c>
      <c r="AC254" t="str">
        <f t="shared" si="27"/>
        <v>ND</v>
      </c>
      <c r="AD254" t="str">
        <f t="shared" si="31"/>
        <v>NA</v>
      </c>
      <c r="AE254" t="str">
        <f t="shared" si="32"/>
        <v>ND</v>
      </c>
      <c r="AF254" t="str">
        <f t="shared" si="33"/>
        <v>ND</v>
      </c>
      <c r="AI254" t="s">
        <v>44</v>
      </c>
      <c r="AJ254" t="s">
        <v>154</v>
      </c>
    </row>
    <row r="255" spans="1:36">
      <c r="A255" t="s">
        <v>1050</v>
      </c>
      <c r="B255" t="s">
        <v>42</v>
      </c>
      <c r="C255" t="s">
        <v>1912</v>
      </c>
      <c r="D255" s="12">
        <v>44641</v>
      </c>
      <c r="E255" t="s">
        <v>312</v>
      </c>
      <c r="F255" t="s">
        <v>518</v>
      </c>
      <c r="G255" s="12">
        <v>44641</v>
      </c>
      <c r="H255" s="12">
        <v>44641</v>
      </c>
      <c r="I255" s="12">
        <v>44642</v>
      </c>
      <c r="J255" s="264">
        <v>1</v>
      </c>
      <c r="K255" t="s">
        <v>2277</v>
      </c>
      <c r="L255" t="s">
        <v>2244</v>
      </c>
      <c r="M255" t="s">
        <v>2084</v>
      </c>
      <c r="N255" t="s">
        <v>1318</v>
      </c>
      <c r="O255" t="s">
        <v>1357</v>
      </c>
      <c r="P255">
        <v>0.10199999999999999</v>
      </c>
      <c r="Q255" s="249">
        <v>1.6859999999999999</v>
      </c>
      <c r="R255">
        <v>25380</v>
      </c>
      <c r="S255">
        <v>2</v>
      </c>
      <c r="T255">
        <v>25378</v>
      </c>
      <c r="U255" t="s">
        <v>696</v>
      </c>
      <c r="V255" t="s">
        <v>2290</v>
      </c>
      <c r="W255">
        <v>5</v>
      </c>
      <c r="X255">
        <v>50</v>
      </c>
      <c r="Y255">
        <v>10</v>
      </c>
      <c r="Z255">
        <f t="shared" si="28"/>
        <v>23.095800000000001</v>
      </c>
      <c r="AA255">
        <f t="shared" si="29"/>
        <v>2.8869750000000001</v>
      </c>
      <c r="AB255" t="str">
        <f t="shared" si="30"/>
        <v>ND</v>
      </c>
      <c r="AC255" t="str">
        <f t="shared" si="27"/>
        <v>ND</v>
      </c>
      <c r="AD255" t="str">
        <f t="shared" si="31"/>
        <v>NA</v>
      </c>
      <c r="AE255" t="str">
        <f t="shared" si="32"/>
        <v>ND</v>
      </c>
      <c r="AF255" t="str">
        <f t="shared" si="33"/>
        <v>ND</v>
      </c>
      <c r="AI255" t="s">
        <v>44</v>
      </c>
      <c r="AJ255" t="s">
        <v>154</v>
      </c>
    </row>
    <row r="256" spans="1:36">
      <c r="A256" t="s">
        <v>1050</v>
      </c>
      <c r="B256" t="s">
        <v>42</v>
      </c>
      <c r="C256" t="s">
        <v>1912</v>
      </c>
      <c r="D256" s="12">
        <v>44641</v>
      </c>
      <c r="E256" t="s">
        <v>312</v>
      </c>
      <c r="F256" t="s">
        <v>518</v>
      </c>
      <c r="G256" s="12">
        <v>44641</v>
      </c>
      <c r="H256" s="12">
        <v>44641</v>
      </c>
      <c r="I256" s="12">
        <v>44642</v>
      </c>
      <c r="J256" s="264">
        <v>1</v>
      </c>
      <c r="K256" t="s">
        <v>2236</v>
      </c>
      <c r="L256" t="s">
        <v>2244</v>
      </c>
      <c r="M256" t="s">
        <v>2245</v>
      </c>
      <c r="N256" t="s">
        <v>2288</v>
      </c>
      <c r="O256" t="s">
        <v>1357</v>
      </c>
      <c r="P256">
        <v>0</v>
      </c>
      <c r="Q256" t="s">
        <v>696</v>
      </c>
      <c r="R256">
        <v>25474</v>
      </c>
      <c r="S256">
        <v>0</v>
      </c>
      <c r="T256">
        <v>25474</v>
      </c>
      <c r="U256" t="s">
        <v>696</v>
      </c>
      <c r="V256" t="s">
        <v>2290</v>
      </c>
      <c r="W256">
        <v>5</v>
      </c>
      <c r="X256">
        <v>50</v>
      </c>
      <c r="Y256">
        <v>10</v>
      </c>
      <c r="Z256">
        <f t="shared" si="28"/>
        <v>23.181339999999999</v>
      </c>
      <c r="AA256">
        <f t="shared" si="29"/>
        <v>2.8976674999999998</v>
      </c>
      <c r="AB256" t="str">
        <f t="shared" si="30"/>
        <v>ND</v>
      </c>
      <c r="AC256" t="str">
        <f t="shared" si="27"/>
        <v>ND</v>
      </c>
      <c r="AD256" t="str">
        <f t="shared" si="31"/>
        <v>NA</v>
      </c>
      <c r="AE256" t="str">
        <f t="shared" si="32"/>
        <v>ND</v>
      </c>
      <c r="AF256" t="str">
        <f t="shared" si="33"/>
        <v>ND</v>
      </c>
      <c r="AI256" t="s">
        <v>44</v>
      </c>
      <c r="AJ256" t="s">
        <v>154</v>
      </c>
    </row>
    <row r="257" spans="1:36">
      <c r="A257" t="s">
        <v>1050</v>
      </c>
      <c r="B257" t="s">
        <v>42</v>
      </c>
      <c r="C257" t="s">
        <v>1912</v>
      </c>
      <c r="D257" s="12">
        <v>44641</v>
      </c>
      <c r="E257" t="s">
        <v>312</v>
      </c>
      <c r="F257" t="s">
        <v>518</v>
      </c>
      <c r="G257" s="12">
        <v>44641</v>
      </c>
      <c r="H257" s="12">
        <v>44641</v>
      </c>
      <c r="I257" s="12">
        <v>44642</v>
      </c>
      <c r="J257" s="264">
        <v>1</v>
      </c>
      <c r="K257" t="s">
        <v>2236</v>
      </c>
      <c r="L257" t="s">
        <v>2244</v>
      </c>
      <c r="M257" t="s">
        <v>2084</v>
      </c>
      <c r="N257" t="s">
        <v>2288</v>
      </c>
      <c r="O257" t="s">
        <v>1357</v>
      </c>
      <c r="P257">
        <v>0.20399999999999999</v>
      </c>
      <c r="Q257" s="249">
        <v>1.0920000000000001</v>
      </c>
      <c r="R257">
        <v>25467</v>
      </c>
      <c r="S257">
        <v>4</v>
      </c>
      <c r="T257">
        <v>25463</v>
      </c>
      <c r="U257" t="s">
        <v>696</v>
      </c>
      <c r="V257" t="s">
        <v>2290</v>
      </c>
      <c r="W257">
        <v>5</v>
      </c>
      <c r="X257">
        <v>50</v>
      </c>
      <c r="Y257">
        <v>10</v>
      </c>
      <c r="Z257">
        <f t="shared" si="28"/>
        <v>23.174969999999998</v>
      </c>
      <c r="AA257">
        <f t="shared" si="29"/>
        <v>2.8968712499999998</v>
      </c>
      <c r="AB257">
        <f>IF(S257&gt;2, ((P257*Z257)/AA257), "ND")</f>
        <v>1.6319999999999999</v>
      </c>
      <c r="AC257">
        <f t="shared" si="27"/>
        <v>81.599999999999994</v>
      </c>
      <c r="AD257">
        <f t="shared" si="31"/>
        <v>816</v>
      </c>
      <c r="AE257">
        <f t="shared" si="32"/>
        <v>-75.072000000000116</v>
      </c>
      <c r="AF257">
        <f t="shared" si="33"/>
        <v>1707.0720000000001</v>
      </c>
      <c r="AI257" t="s">
        <v>44</v>
      </c>
      <c r="AJ257" t="s">
        <v>154</v>
      </c>
    </row>
    <row r="258" spans="1:36">
      <c r="A258" t="s">
        <v>1058</v>
      </c>
      <c r="B258" t="s">
        <v>42</v>
      </c>
      <c r="C258" t="s">
        <v>1912</v>
      </c>
      <c r="D258" s="12">
        <v>44641</v>
      </c>
      <c r="E258" t="s">
        <v>312</v>
      </c>
      <c r="F258" t="s">
        <v>518</v>
      </c>
      <c r="G258" s="12">
        <v>44641</v>
      </c>
      <c r="H258" s="12">
        <v>44641</v>
      </c>
      <c r="I258" s="12">
        <v>44642</v>
      </c>
      <c r="J258" s="264">
        <v>1</v>
      </c>
      <c r="K258" t="s">
        <v>2278</v>
      </c>
      <c r="L258" t="s">
        <v>2244</v>
      </c>
      <c r="M258" t="s">
        <v>2245</v>
      </c>
      <c r="N258" t="s">
        <v>1322</v>
      </c>
      <c r="O258" t="s">
        <v>1357</v>
      </c>
      <c r="P258">
        <v>5.3999999999999999E-2</v>
      </c>
      <c r="Q258" s="249">
        <v>2.7440000000000002</v>
      </c>
      <c r="R258">
        <v>25419</v>
      </c>
      <c r="S258">
        <v>1</v>
      </c>
      <c r="T258">
        <v>25418</v>
      </c>
      <c r="U258" t="s">
        <v>696</v>
      </c>
      <c r="V258" t="s">
        <v>2290</v>
      </c>
      <c r="W258">
        <v>5</v>
      </c>
      <c r="X258">
        <v>51</v>
      </c>
      <c r="Y258">
        <v>10</v>
      </c>
      <c r="Z258">
        <f t="shared" si="28"/>
        <v>23.13129</v>
      </c>
      <c r="AA258">
        <f t="shared" si="29"/>
        <v>2.89141125</v>
      </c>
      <c r="AB258" t="str">
        <f t="shared" si="30"/>
        <v>ND</v>
      </c>
      <c r="AC258" t="str">
        <f t="shared" si="27"/>
        <v>ND</v>
      </c>
      <c r="AD258" t="str">
        <f t="shared" si="31"/>
        <v>NA</v>
      </c>
      <c r="AE258" t="str">
        <f t="shared" si="32"/>
        <v>ND</v>
      </c>
      <c r="AF258" t="str">
        <f t="shared" si="33"/>
        <v>ND</v>
      </c>
      <c r="AI258" t="s">
        <v>44</v>
      </c>
      <c r="AJ258" t="s">
        <v>154</v>
      </c>
    </row>
    <row r="259" spans="1:36">
      <c r="A259" t="s">
        <v>1058</v>
      </c>
      <c r="B259" t="s">
        <v>42</v>
      </c>
      <c r="C259" t="s">
        <v>1912</v>
      </c>
      <c r="D259" s="12">
        <v>44641</v>
      </c>
      <c r="E259" t="s">
        <v>312</v>
      </c>
      <c r="F259" t="s">
        <v>518</v>
      </c>
      <c r="G259" s="12">
        <v>44641</v>
      </c>
      <c r="H259" s="12">
        <v>44641</v>
      </c>
      <c r="I259" s="12">
        <v>44642</v>
      </c>
      <c r="J259" s="264">
        <v>1</v>
      </c>
      <c r="K259" t="s">
        <v>2278</v>
      </c>
      <c r="L259" t="s">
        <v>2244</v>
      </c>
      <c r="M259" t="s">
        <v>2084</v>
      </c>
      <c r="N259" t="s">
        <v>1322</v>
      </c>
      <c r="O259" t="s">
        <v>1357</v>
      </c>
      <c r="P259">
        <v>0.108</v>
      </c>
      <c r="Q259" s="249">
        <v>1.6859999999999999</v>
      </c>
      <c r="R259">
        <v>25413</v>
      </c>
      <c r="S259">
        <v>2</v>
      </c>
      <c r="T259">
        <v>25411</v>
      </c>
      <c r="U259" t="s">
        <v>696</v>
      </c>
      <c r="V259" t="s">
        <v>2290</v>
      </c>
      <c r="W259">
        <v>5</v>
      </c>
      <c r="X259">
        <v>51</v>
      </c>
      <c r="Y259">
        <v>10</v>
      </c>
      <c r="Z259">
        <f t="shared" si="28"/>
        <v>23.125830000000001</v>
      </c>
      <c r="AA259">
        <f t="shared" si="29"/>
        <v>2.8907287500000001</v>
      </c>
      <c r="AB259" t="str">
        <f t="shared" si="30"/>
        <v>ND</v>
      </c>
      <c r="AC259" t="str">
        <f t="shared" ref="AC259:AC322" si="34">IF(S259&gt;2, (AB259*X259)*J259, "ND")</f>
        <v>ND</v>
      </c>
      <c r="AD259" t="str">
        <f t="shared" si="31"/>
        <v>NA</v>
      </c>
      <c r="AE259" t="str">
        <f t="shared" si="32"/>
        <v>ND</v>
      </c>
      <c r="AF259" t="str">
        <f t="shared" si="33"/>
        <v>ND</v>
      </c>
      <c r="AI259" t="s">
        <v>44</v>
      </c>
      <c r="AJ259" t="s">
        <v>154</v>
      </c>
    </row>
    <row r="260" spans="1:36">
      <c r="A260" t="s">
        <v>1058</v>
      </c>
      <c r="B260" t="s">
        <v>42</v>
      </c>
      <c r="C260" t="s">
        <v>1912</v>
      </c>
      <c r="D260" s="12">
        <v>44641</v>
      </c>
      <c r="E260" t="s">
        <v>312</v>
      </c>
      <c r="F260" t="s">
        <v>518</v>
      </c>
      <c r="G260" s="12">
        <v>44641</v>
      </c>
      <c r="H260" s="12">
        <v>44641</v>
      </c>
      <c r="I260" s="12">
        <v>44642</v>
      </c>
      <c r="J260" s="264">
        <v>1</v>
      </c>
      <c r="K260" t="s">
        <v>2279</v>
      </c>
      <c r="L260" t="s">
        <v>2244</v>
      </c>
      <c r="M260" t="s">
        <v>2245</v>
      </c>
      <c r="N260" t="s">
        <v>2289</v>
      </c>
      <c r="O260" t="s">
        <v>1357</v>
      </c>
      <c r="P260">
        <v>5.0999999999999997E-2</v>
      </c>
      <c r="Q260" s="249">
        <v>2.7429999999999999</v>
      </c>
      <c r="R260">
        <v>25336</v>
      </c>
      <c r="S260">
        <v>1</v>
      </c>
      <c r="T260">
        <v>25335</v>
      </c>
      <c r="U260" t="s">
        <v>696</v>
      </c>
      <c r="V260" t="s">
        <v>2290</v>
      </c>
      <c r="W260">
        <v>5</v>
      </c>
      <c r="X260">
        <v>51</v>
      </c>
      <c r="Y260">
        <v>10</v>
      </c>
      <c r="Z260">
        <f t="shared" si="28"/>
        <v>23.055759999999999</v>
      </c>
      <c r="AA260">
        <f t="shared" si="29"/>
        <v>2.8819699999999999</v>
      </c>
      <c r="AB260" t="str">
        <f t="shared" si="30"/>
        <v>ND</v>
      </c>
      <c r="AC260" t="str">
        <f t="shared" si="34"/>
        <v>ND</v>
      </c>
      <c r="AD260" t="str">
        <f t="shared" si="31"/>
        <v>NA</v>
      </c>
      <c r="AE260" t="str">
        <f t="shared" si="32"/>
        <v>ND</v>
      </c>
      <c r="AF260" t="str">
        <f t="shared" si="33"/>
        <v>ND</v>
      </c>
      <c r="AI260" t="s">
        <v>44</v>
      </c>
      <c r="AJ260" t="s">
        <v>154</v>
      </c>
    </row>
    <row r="261" spans="1:36">
      <c r="A261" t="s">
        <v>1058</v>
      </c>
      <c r="B261" t="s">
        <v>42</v>
      </c>
      <c r="C261" t="s">
        <v>1912</v>
      </c>
      <c r="D261" s="12">
        <v>44641</v>
      </c>
      <c r="E261" t="s">
        <v>312</v>
      </c>
      <c r="F261" t="s">
        <v>518</v>
      </c>
      <c r="G261" s="12">
        <v>44641</v>
      </c>
      <c r="H261" s="12">
        <v>44641</v>
      </c>
      <c r="I261" s="12">
        <v>44642</v>
      </c>
      <c r="J261" s="264">
        <v>1</v>
      </c>
      <c r="K261" t="s">
        <v>2279</v>
      </c>
      <c r="L261" t="s">
        <v>2244</v>
      </c>
      <c r="M261" t="s">
        <v>2084</v>
      </c>
      <c r="N261" t="s">
        <v>2289</v>
      </c>
      <c r="O261" t="s">
        <v>1357</v>
      </c>
      <c r="P261">
        <v>5.0999999999999997E-2</v>
      </c>
      <c r="Q261" s="249">
        <v>2.7429999999999999</v>
      </c>
      <c r="R261">
        <v>25336</v>
      </c>
      <c r="S261">
        <v>1</v>
      </c>
      <c r="T261">
        <v>25335</v>
      </c>
      <c r="U261" t="s">
        <v>696</v>
      </c>
      <c r="V261" t="s">
        <v>2290</v>
      </c>
      <c r="W261">
        <v>5</v>
      </c>
      <c r="X261">
        <v>51</v>
      </c>
      <c r="Y261">
        <v>10</v>
      </c>
      <c r="Z261">
        <f t="shared" si="28"/>
        <v>23.055759999999999</v>
      </c>
      <c r="AA261">
        <f t="shared" si="29"/>
        <v>2.8819699999999999</v>
      </c>
      <c r="AB261" t="str">
        <f t="shared" si="30"/>
        <v>ND</v>
      </c>
      <c r="AC261" t="str">
        <f t="shared" si="34"/>
        <v>ND</v>
      </c>
      <c r="AD261" t="str">
        <f t="shared" si="31"/>
        <v>NA</v>
      </c>
      <c r="AE261" t="str">
        <f t="shared" si="32"/>
        <v>ND</v>
      </c>
      <c r="AF261" t="str">
        <f t="shared" si="33"/>
        <v>ND</v>
      </c>
      <c r="AI261" t="s">
        <v>44</v>
      </c>
      <c r="AJ261" t="s">
        <v>154</v>
      </c>
    </row>
    <row r="262" spans="1:36">
      <c r="A262" t="s">
        <v>1054</v>
      </c>
      <c r="B262" t="s">
        <v>42</v>
      </c>
      <c r="C262" t="s">
        <v>1912</v>
      </c>
      <c r="D262" s="12">
        <v>44648</v>
      </c>
      <c r="E262" t="s">
        <v>312</v>
      </c>
      <c r="F262" t="s">
        <v>518</v>
      </c>
      <c r="G262" s="12">
        <v>44648</v>
      </c>
      <c r="H262" s="12">
        <v>44648</v>
      </c>
      <c r="I262" s="12">
        <v>44651</v>
      </c>
      <c r="J262" s="264">
        <v>1</v>
      </c>
      <c r="K262" t="s">
        <v>2243</v>
      </c>
      <c r="L262" t="s">
        <v>2244</v>
      </c>
      <c r="M262" t="s">
        <v>2245</v>
      </c>
      <c r="N262" t="s">
        <v>1329</v>
      </c>
      <c r="O262" t="s">
        <v>1357</v>
      </c>
      <c r="P262">
        <v>0.2</v>
      </c>
      <c r="Q262" s="249">
        <v>0.79</v>
      </c>
      <c r="R262">
        <v>50934</v>
      </c>
      <c r="S262">
        <v>7</v>
      </c>
      <c r="T262">
        <v>50927</v>
      </c>
      <c r="U262">
        <v>23.26</v>
      </c>
      <c r="V262" t="s">
        <v>2291</v>
      </c>
      <c r="W262">
        <v>5</v>
      </c>
      <c r="X262">
        <v>54</v>
      </c>
      <c r="Y262">
        <v>10</v>
      </c>
      <c r="AB262">
        <v>1.6</v>
      </c>
      <c r="AC262">
        <f t="shared" si="34"/>
        <v>86.4</v>
      </c>
      <c r="AD262">
        <v>864</v>
      </c>
      <c r="AE262">
        <v>181.44</v>
      </c>
      <c r="AF262">
        <v>1546.56</v>
      </c>
      <c r="AG262">
        <v>1296</v>
      </c>
      <c r="AI262" t="s">
        <v>154</v>
      </c>
      <c r="AJ262" t="s">
        <v>44</v>
      </c>
    </row>
    <row r="263" spans="1:36">
      <c r="A263" t="s">
        <v>1054</v>
      </c>
      <c r="B263" t="s">
        <v>42</v>
      </c>
      <c r="C263" t="s">
        <v>1912</v>
      </c>
      <c r="D263" s="12">
        <v>44648</v>
      </c>
      <c r="E263" t="s">
        <v>312</v>
      </c>
      <c r="F263" t="s">
        <v>518</v>
      </c>
      <c r="G263" s="12">
        <v>44648</v>
      </c>
      <c r="H263" s="12">
        <v>44648</v>
      </c>
      <c r="I263" s="12">
        <v>44651</v>
      </c>
      <c r="J263" s="264">
        <v>1</v>
      </c>
      <c r="K263" t="s">
        <v>2243</v>
      </c>
      <c r="L263" t="s">
        <v>2244</v>
      </c>
      <c r="M263" t="s">
        <v>2084</v>
      </c>
      <c r="N263" t="s">
        <v>1329</v>
      </c>
      <c r="O263" t="s">
        <v>1357</v>
      </c>
      <c r="P263">
        <v>0.3</v>
      </c>
      <c r="Q263" s="249">
        <v>0.64900000000000002</v>
      </c>
      <c r="R263">
        <v>50930</v>
      </c>
      <c r="S263">
        <v>10</v>
      </c>
      <c r="T263">
        <v>50920</v>
      </c>
      <c r="U263">
        <v>27.71</v>
      </c>
      <c r="V263" t="s">
        <v>2291</v>
      </c>
      <c r="W263">
        <v>5</v>
      </c>
      <c r="X263">
        <v>54</v>
      </c>
      <c r="Y263">
        <v>10</v>
      </c>
      <c r="AB263">
        <v>2.4</v>
      </c>
      <c r="AC263">
        <f t="shared" si="34"/>
        <v>129.6</v>
      </c>
      <c r="AD263">
        <v>1296</v>
      </c>
      <c r="AE263">
        <v>454.89600000000002</v>
      </c>
      <c r="AF263">
        <v>2137.1039999999998</v>
      </c>
      <c r="AG263">
        <v>1296</v>
      </c>
      <c r="AI263" t="s">
        <v>154</v>
      </c>
      <c r="AJ263" t="s">
        <v>44</v>
      </c>
    </row>
    <row r="264" spans="1:36">
      <c r="A264" t="s">
        <v>1060</v>
      </c>
      <c r="B264" t="s">
        <v>42</v>
      </c>
      <c r="C264" t="s">
        <v>1912</v>
      </c>
      <c r="D264" s="12">
        <v>44648</v>
      </c>
      <c r="E264" t="s">
        <v>312</v>
      </c>
      <c r="F264" t="s">
        <v>518</v>
      </c>
      <c r="G264" s="12">
        <v>44648</v>
      </c>
      <c r="H264" s="12">
        <v>44648</v>
      </c>
      <c r="I264" s="12">
        <v>44651</v>
      </c>
      <c r="J264" s="264">
        <v>1</v>
      </c>
      <c r="K264" t="s">
        <v>2260</v>
      </c>
      <c r="L264" t="s">
        <v>2244</v>
      </c>
      <c r="M264" t="s">
        <v>2245</v>
      </c>
      <c r="N264" t="s">
        <v>1332</v>
      </c>
      <c r="O264" t="s">
        <v>1357</v>
      </c>
      <c r="P264">
        <v>0</v>
      </c>
      <c r="Q264" s="249">
        <v>2.7440000000000002</v>
      </c>
      <c r="R264">
        <v>50908</v>
      </c>
      <c r="S264">
        <v>1</v>
      </c>
      <c r="T264">
        <v>50907</v>
      </c>
      <c r="U264">
        <v>23.26</v>
      </c>
      <c r="V264" t="s">
        <v>2291</v>
      </c>
      <c r="W264">
        <v>5</v>
      </c>
      <c r="X264">
        <v>53</v>
      </c>
      <c r="Y264">
        <v>10</v>
      </c>
      <c r="AC264" t="str">
        <f t="shared" si="34"/>
        <v>ND</v>
      </c>
      <c r="AI264" t="s">
        <v>154</v>
      </c>
      <c r="AJ264" t="s">
        <v>44</v>
      </c>
    </row>
    <row r="265" spans="1:36">
      <c r="A265" t="s">
        <v>1060</v>
      </c>
      <c r="B265" t="s">
        <v>42</v>
      </c>
      <c r="C265" t="s">
        <v>1912</v>
      </c>
      <c r="D265" s="12">
        <v>44648</v>
      </c>
      <c r="E265" t="s">
        <v>312</v>
      </c>
      <c r="F265" t="s">
        <v>518</v>
      </c>
      <c r="G265" s="12">
        <v>44648</v>
      </c>
      <c r="H265" s="12">
        <v>44648</v>
      </c>
      <c r="I265" s="12">
        <v>44651</v>
      </c>
      <c r="J265" s="264">
        <v>1</v>
      </c>
      <c r="K265" t="s">
        <v>2260</v>
      </c>
      <c r="L265" t="s">
        <v>2244</v>
      </c>
      <c r="M265" t="s">
        <v>2084</v>
      </c>
      <c r="N265" t="s">
        <v>1332</v>
      </c>
      <c r="O265" t="s">
        <v>1357</v>
      </c>
      <c r="P265">
        <v>0.1</v>
      </c>
      <c r="Q265" s="249">
        <v>1.6859999999999999</v>
      </c>
      <c r="R265">
        <v>50888</v>
      </c>
      <c r="S265">
        <v>2</v>
      </c>
      <c r="T265">
        <v>50886</v>
      </c>
      <c r="U265">
        <v>27.71</v>
      </c>
      <c r="V265" t="s">
        <v>2291</v>
      </c>
      <c r="W265">
        <v>5</v>
      </c>
      <c r="X265">
        <v>53</v>
      </c>
      <c r="Y265">
        <v>10</v>
      </c>
      <c r="AB265">
        <v>0.8</v>
      </c>
      <c r="AC265" t="str">
        <f t="shared" si="34"/>
        <v>ND</v>
      </c>
      <c r="AD265">
        <v>424</v>
      </c>
      <c r="AE265">
        <v>-290.86399999999998</v>
      </c>
      <c r="AF265">
        <v>1138.864</v>
      </c>
      <c r="AI265" t="s">
        <v>154</v>
      </c>
      <c r="AJ265" t="s">
        <v>44</v>
      </c>
    </row>
    <row r="266" spans="1:36">
      <c r="A266" t="s">
        <v>1062</v>
      </c>
      <c r="B266" t="s">
        <v>42</v>
      </c>
      <c r="C266" t="s">
        <v>1912</v>
      </c>
      <c r="D266" s="12">
        <v>44648</v>
      </c>
      <c r="E266" t="s">
        <v>312</v>
      </c>
      <c r="F266" t="s">
        <v>518</v>
      </c>
      <c r="G266" s="12">
        <v>44651</v>
      </c>
      <c r="H266" s="12">
        <v>44651</v>
      </c>
      <c r="I266" s="12">
        <v>44651</v>
      </c>
      <c r="J266" s="264">
        <v>1</v>
      </c>
      <c r="K266" t="s">
        <v>2261</v>
      </c>
      <c r="L266" t="s">
        <v>2244</v>
      </c>
      <c r="M266" t="s">
        <v>2245</v>
      </c>
      <c r="N266" t="s">
        <v>2292</v>
      </c>
      <c r="O266" t="s">
        <v>1357</v>
      </c>
      <c r="P266">
        <v>0</v>
      </c>
      <c r="Q266" s="249">
        <v>0</v>
      </c>
      <c r="R266">
        <v>50946</v>
      </c>
      <c r="S266">
        <v>0</v>
      </c>
      <c r="T266">
        <v>50946</v>
      </c>
      <c r="U266">
        <v>23.26</v>
      </c>
      <c r="V266" t="s">
        <v>2291</v>
      </c>
      <c r="W266">
        <v>5</v>
      </c>
      <c r="X266">
        <v>48</v>
      </c>
      <c r="Y266">
        <v>10</v>
      </c>
      <c r="AC266" t="str">
        <f t="shared" si="34"/>
        <v>ND</v>
      </c>
      <c r="AI266" t="s">
        <v>154</v>
      </c>
      <c r="AJ266" t="s">
        <v>44</v>
      </c>
    </row>
    <row r="267" spans="1:36">
      <c r="A267" t="s">
        <v>1062</v>
      </c>
      <c r="B267" t="s">
        <v>42</v>
      </c>
      <c r="C267" t="s">
        <v>1912</v>
      </c>
      <c r="D267" s="12">
        <v>44648</v>
      </c>
      <c r="E267" t="s">
        <v>312</v>
      </c>
      <c r="F267" t="s">
        <v>518</v>
      </c>
      <c r="G267" s="12">
        <v>44651</v>
      </c>
      <c r="H267" s="12">
        <v>44651</v>
      </c>
      <c r="I267" s="12">
        <v>44651</v>
      </c>
      <c r="J267" s="264">
        <v>1</v>
      </c>
      <c r="K267" t="s">
        <v>2261</v>
      </c>
      <c r="L267" t="s">
        <v>2244</v>
      </c>
      <c r="M267" t="s">
        <v>2084</v>
      </c>
      <c r="N267" t="s">
        <v>2292</v>
      </c>
      <c r="O267" t="s">
        <v>1357</v>
      </c>
      <c r="P267">
        <v>0.1</v>
      </c>
      <c r="Q267" s="249">
        <v>1.091</v>
      </c>
      <c r="R267">
        <v>50938</v>
      </c>
      <c r="S267">
        <v>4</v>
      </c>
      <c r="T267">
        <v>50934</v>
      </c>
      <c r="U267">
        <v>27.71</v>
      </c>
      <c r="V267" t="s">
        <v>2291</v>
      </c>
      <c r="W267">
        <v>5</v>
      </c>
      <c r="X267">
        <v>48</v>
      </c>
      <c r="Y267">
        <v>10</v>
      </c>
      <c r="AB267">
        <v>0.8</v>
      </c>
      <c r="AC267">
        <f t="shared" si="34"/>
        <v>38.400000000000006</v>
      </c>
      <c r="AD267">
        <v>384</v>
      </c>
      <c r="AE267">
        <v>-34.944000000000003</v>
      </c>
      <c r="AF267">
        <v>802.94399999999996</v>
      </c>
      <c r="AI267" t="s">
        <v>154</v>
      </c>
      <c r="AJ267" t="s">
        <v>44</v>
      </c>
    </row>
    <row r="268" spans="1:36">
      <c r="A268" t="s">
        <v>1064</v>
      </c>
      <c r="B268" t="s">
        <v>42</v>
      </c>
      <c r="C268" t="s">
        <v>1912</v>
      </c>
      <c r="D268" s="12">
        <v>44648</v>
      </c>
      <c r="E268" t="s">
        <v>312</v>
      </c>
      <c r="F268" t="s">
        <v>518</v>
      </c>
      <c r="G268" s="12">
        <v>44648</v>
      </c>
      <c r="H268" s="12">
        <v>44648</v>
      </c>
      <c r="I268" s="12">
        <v>44651</v>
      </c>
      <c r="J268" s="264">
        <v>1</v>
      </c>
      <c r="K268" t="s">
        <v>2262</v>
      </c>
      <c r="L268" t="s">
        <v>2244</v>
      </c>
      <c r="M268" t="s">
        <v>2245</v>
      </c>
      <c r="N268" t="s">
        <v>1335</v>
      </c>
      <c r="O268" t="s">
        <v>1357</v>
      </c>
      <c r="P268">
        <v>0</v>
      </c>
      <c r="Q268">
        <v>0</v>
      </c>
      <c r="R268">
        <v>50939</v>
      </c>
      <c r="S268">
        <v>0</v>
      </c>
      <c r="T268">
        <v>50939</v>
      </c>
      <c r="U268">
        <v>23.26</v>
      </c>
      <c r="V268" t="s">
        <v>2291</v>
      </c>
      <c r="W268">
        <v>5</v>
      </c>
      <c r="X268">
        <v>53</v>
      </c>
      <c r="Y268">
        <v>10</v>
      </c>
      <c r="AC268" t="str">
        <f t="shared" si="34"/>
        <v>ND</v>
      </c>
      <c r="AI268" t="s">
        <v>154</v>
      </c>
      <c r="AJ268" t="s">
        <v>44</v>
      </c>
    </row>
    <row r="269" spans="1:36">
      <c r="A269" t="s">
        <v>1064</v>
      </c>
      <c r="B269" t="s">
        <v>42</v>
      </c>
      <c r="C269" t="s">
        <v>1912</v>
      </c>
      <c r="D269" s="12">
        <v>44648</v>
      </c>
      <c r="E269" t="s">
        <v>312</v>
      </c>
      <c r="F269" t="s">
        <v>518</v>
      </c>
      <c r="G269" s="12">
        <v>44648</v>
      </c>
      <c r="H269" s="12">
        <v>44648</v>
      </c>
      <c r="I269" s="12">
        <v>44651</v>
      </c>
      <c r="J269" s="264">
        <v>1</v>
      </c>
      <c r="K269" t="s">
        <v>2262</v>
      </c>
      <c r="L269" t="s">
        <v>2244</v>
      </c>
      <c r="M269" t="s">
        <v>2084</v>
      </c>
      <c r="N269" t="s">
        <v>1335</v>
      </c>
      <c r="O269" t="s">
        <v>1357</v>
      </c>
      <c r="P269">
        <v>0.1</v>
      </c>
      <c r="Q269" s="249">
        <v>1.3</v>
      </c>
      <c r="R269">
        <v>50928</v>
      </c>
      <c r="S269">
        <v>3</v>
      </c>
      <c r="T269">
        <v>50925</v>
      </c>
      <c r="U269">
        <v>27.71</v>
      </c>
      <c r="V269" t="s">
        <v>2291</v>
      </c>
      <c r="W269">
        <v>5</v>
      </c>
      <c r="X269">
        <v>53</v>
      </c>
      <c r="Y269">
        <v>10</v>
      </c>
      <c r="AB269">
        <v>0.8</v>
      </c>
      <c r="AC269">
        <f t="shared" si="34"/>
        <v>42.400000000000006</v>
      </c>
      <c r="AD269">
        <v>424</v>
      </c>
      <c r="AE269">
        <v>-127.2</v>
      </c>
      <c r="AF269">
        <v>975.2</v>
      </c>
      <c r="AI269" t="s">
        <v>154</v>
      </c>
      <c r="AJ269" t="s">
        <v>44</v>
      </c>
    </row>
    <row r="270" spans="1:36">
      <c r="A270" t="s">
        <v>1052</v>
      </c>
      <c r="B270" t="s">
        <v>42</v>
      </c>
      <c r="C270" t="s">
        <v>1912</v>
      </c>
      <c r="D270" s="12">
        <v>44648</v>
      </c>
      <c r="E270" t="s">
        <v>312</v>
      </c>
      <c r="F270" t="s">
        <v>518</v>
      </c>
      <c r="G270" s="12">
        <v>44648</v>
      </c>
      <c r="H270" s="12">
        <v>44648</v>
      </c>
      <c r="I270" s="12">
        <v>44651</v>
      </c>
      <c r="J270" s="264">
        <v>1</v>
      </c>
      <c r="K270" t="s">
        <v>2263</v>
      </c>
      <c r="L270" t="s">
        <v>2244</v>
      </c>
      <c r="M270" t="s">
        <v>2245</v>
      </c>
      <c r="N270" t="s">
        <v>1328</v>
      </c>
      <c r="O270" t="s">
        <v>1357</v>
      </c>
      <c r="P270">
        <v>0.1</v>
      </c>
      <c r="Q270" s="249">
        <v>1.6859999999999999</v>
      </c>
      <c r="R270">
        <v>44553</v>
      </c>
      <c r="S270">
        <v>2</v>
      </c>
      <c r="T270">
        <v>44551</v>
      </c>
      <c r="U270">
        <v>23.26</v>
      </c>
      <c r="V270" t="s">
        <v>2291</v>
      </c>
      <c r="W270">
        <v>5</v>
      </c>
      <c r="X270">
        <v>52</v>
      </c>
      <c r="Y270">
        <v>10</v>
      </c>
      <c r="AB270">
        <v>0.8</v>
      </c>
      <c r="AC270" t="str">
        <f t="shared" si="34"/>
        <v>ND</v>
      </c>
      <c r="AD270">
        <v>416</v>
      </c>
      <c r="AE270">
        <v>-285.37599999999998</v>
      </c>
      <c r="AF270">
        <v>1117.376</v>
      </c>
      <c r="AG270">
        <v>832</v>
      </c>
      <c r="AI270" t="s">
        <v>154</v>
      </c>
      <c r="AJ270" t="s">
        <v>44</v>
      </c>
    </row>
    <row r="271" spans="1:36">
      <c r="A271" t="s">
        <v>1052</v>
      </c>
      <c r="B271" t="s">
        <v>42</v>
      </c>
      <c r="C271" t="s">
        <v>1912</v>
      </c>
      <c r="D271" s="12">
        <v>44648</v>
      </c>
      <c r="E271" t="s">
        <v>312</v>
      </c>
      <c r="F271" t="s">
        <v>518</v>
      </c>
      <c r="G271" s="12">
        <v>44648</v>
      </c>
      <c r="H271" s="12">
        <v>44648</v>
      </c>
      <c r="I271" s="12">
        <v>44651</v>
      </c>
      <c r="J271" s="264">
        <v>1</v>
      </c>
      <c r="K271" t="s">
        <v>2263</v>
      </c>
      <c r="L271" t="s">
        <v>2244</v>
      </c>
      <c r="M271" t="s">
        <v>2084</v>
      </c>
      <c r="N271" t="s">
        <v>1328</v>
      </c>
      <c r="O271" t="s">
        <v>1357</v>
      </c>
      <c r="P271">
        <v>0.2</v>
      </c>
      <c r="Q271" s="249">
        <v>0.95699999999999996</v>
      </c>
      <c r="R271">
        <v>44538</v>
      </c>
      <c r="S271">
        <v>5</v>
      </c>
      <c r="T271">
        <v>44533</v>
      </c>
      <c r="U271">
        <v>27.71</v>
      </c>
      <c r="V271" t="s">
        <v>2291</v>
      </c>
      <c r="W271">
        <v>5</v>
      </c>
      <c r="X271">
        <v>52</v>
      </c>
      <c r="Y271">
        <v>10</v>
      </c>
      <c r="AB271">
        <v>1.6</v>
      </c>
      <c r="AC271">
        <f t="shared" si="34"/>
        <v>83.2</v>
      </c>
      <c r="AD271">
        <v>832</v>
      </c>
      <c r="AE271">
        <v>35.776000000000003</v>
      </c>
      <c r="AF271">
        <v>1628.2239999999999</v>
      </c>
      <c r="AG271">
        <v>832</v>
      </c>
      <c r="AI271" t="s">
        <v>154</v>
      </c>
      <c r="AJ271" t="s">
        <v>44</v>
      </c>
    </row>
    <row r="272" spans="1:36">
      <c r="A272" t="s">
        <v>1056</v>
      </c>
      <c r="B272" t="s">
        <v>42</v>
      </c>
      <c r="C272" t="s">
        <v>1912</v>
      </c>
      <c r="D272" s="12">
        <v>44648</v>
      </c>
      <c r="E272" t="s">
        <v>312</v>
      </c>
      <c r="F272" t="s">
        <v>518</v>
      </c>
      <c r="G272" s="12">
        <v>44648</v>
      </c>
      <c r="H272" s="12">
        <v>44648</v>
      </c>
      <c r="I272" s="12">
        <v>44651</v>
      </c>
      <c r="J272" s="264">
        <v>1</v>
      </c>
      <c r="K272" t="s">
        <v>2264</v>
      </c>
      <c r="L272" t="s">
        <v>2244</v>
      </c>
      <c r="M272" t="s">
        <v>2245</v>
      </c>
      <c r="N272" t="s">
        <v>1330</v>
      </c>
      <c r="O272" t="s">
        <v>1357</v>
      </c>
      <c r="P272">
        <v>0.1</v>
      </c>
      <c r="Q272" s="249">
        <v>1.6859999999999999</v>
      </c>
      <c r="R272">
        <v>50938</v>
      </c>
      <c r="S272">
        <v>2</v>
      </c>
      <c r="T272">
        <v>50936</v>
      </c>
      <c r="U272">
        <v>23.26</v>
      </c>
      <c r="V272" t="s">
        <v>2291</v>
      </c>
      <c r="W272">
        <v>5</v>
      </c>
      <c r="X272">
        <v>53</v>
      </c>
      <c r="Y272">
        <v>10</v>
      </c>
      <c r="AB272">
        <v>0.8</v>
      </c>
      <c r="AC272" t="str">
        <f t="shared" si="34"/>
        <v>ND</v>
      </c>
      <c r="AD272">
        <v>424</v>
      </c>
      <c r="AE272">
        <v>-290.86399999999998</v>
      </c>
      <c r="AF272">
        <v>1138.864</v>
      </c>
      <c r="AG272">
        <v>1696</v>
      </c>
      <c r="AI272" t="s">
        <v>154</v>
      </c>
      <c r="AJ272" t="s">
        <v>44</v>
      </c>
    </row>
    <row r="273" spans="1:36">
      <c r="A273" t="s">
        <v>1056</v>
      </c>
      <c r="B273" t="s">
        <v>42</v>
      </c>
      <c r="C273" t="s">
        <v>1912</v>
      </c>
      <c r="D273" s="12">
        <v>44648</v>
      </c>
      <c r="E273" t="s">
        <v>312</v>
      </c>
      <c r="F273" t="s">
        <v>518</v>
      </c>
      <c r="G273" s="12">
        <v>44648</v>
      </c>
      <c r="H273" s="12">
        <v>44648</v>
      </c>
      <c r="I273" s="12">
        <v>44651</v>
      </c>
      <c r="J273" s="264">
        <v>1</v>
      </c>
      <c r="K273" t="s">
        <v>2264</v>
      </c>
      <c r="L273" t="s">
        <v>2244</v>
      </c>
      <c r="M273" t="s">
        <v>2084</v>
      </c>
      <c r="N273" t="s">
        <v>1330</v>
      </c>
      <c r="O273" t="s">
        <v>1357</v>
      </c>
      <c r="P273">
        <v>0.4</v>
      </c>
      <c r="Q273" s="249">
        <v>0.54100000000000004</v>
      </c>
      <c r="R273">
        <v>50908</v>
      </c>
      <c r="S273">
        <v>14</v>
      </c>
      <c r="T273">
        <v>50894</v>
      </c>
      <c r="U273">
        <v>27.71</v>
      </c>
      <c r="V273" t="s">
        <v>2291</v>
      </c>
      <c r="W273">
        <v>5</v>
      </c>
      <c r="X273">
        <v>53</v>
      </c>
      <c r="Y273">
        <v>10</v>
      </c>
      <c r="AB273">
        <v>3.2</v>
      </c>
      <c r="AC273">
        <f t="shared" si="34"/>
        <v>169.60000000000002</v>
      </c>
      <c r="AD273">
        <v>1696</v>
      </c>
      <c r="AE273">
        <v>778.46400000000006</v>
      </c>
      <c r="AF273">
        <v>2613.5360000000001</v>
      </c>
      <c r="AG273">
        <v>1696</v>
      </c>
      <c r="AI273" t="s">
        <v>154</v>
      </c>
      <c r="AJ273" t="s">
        <v>44</v>
      </c>
    </row>
    <row r="274" spans="1:36">
      <c r="A274" t="s">
        <v>1047</v>
      </c>
      <c r="B274" t="s">
        <v>42</v>
      </c>
      <c r="C274" t="s">
        <v>1912</v>
      </c>
      <c r="D274" s="12">
        <v>44648</v>
      </c>
      <c r="E274" t="s">
        <v>312</v>
      </c>
      <c r="F274" t="s">
        <v>518</v>
      </c>
      <c r="G274" s="12">
        <v>44648</v>
      </c>
      <c r="H274" s="12">
        <v>44648</v>
      </c>
      <c r="I274" s="12">
        <v>44651</v>
      </c>
      <c r="J274" s="264">
        <v>1</v>
      </c>
      <c r="K274" t="s">
        <v>2265</v>
      </c>
      <c r="L274" t="s">
        <v>2244</v>
      </c>
      <c r="M274" t="s">
        <v>2245</v>
      </c>
      <c r="N274" t="s">
        <v>1326</v>
      </c>
      <c r="O274" t="s">
        <v>1357</v>
      </c>
      <c r="P274">
        <v>0</v>
      </c>
      <c r="Q274" s="249">
        <v>2.7440000000000002</v>
      </c>
      <c r="R274">
        <v>50931</v>
      </c>
      <c r="S274">
        <v>1</v>
      </c>
      <c r="T274">
        <v>50930</v>
      </c>
      <c r="U274">
        <v>23.26</v>
      </c>
      <c r="V274" t="s">
        <v>2291</v>
      </c>
      <c r="W274">
        <v>5</v>
      </c>
      <c r="X274">
        <v>54</v>
      </c>
      <c r="Y274">
        <v>10</v>
      </c>
      <c r="AC274" t="str">
        <f t="shared" si="34"/>
        <v>ND</v>
      </c>
      <c r="AI274" t="s">
        <v>154</v>
      </c>
      <c r="AJ274" t="s">
        <v>44</v>
      </c>
    </row>
    <row r="275" spans="1:36">
      <c r="A275" t="s">
        <v>1047</v>
      </c>
      <c r="B275" t="s">
        <v>42</v>
      </c>
      <c r="C275" t="s">
        <v>1912</v>
      </c>
      <c r="D275" s="12">
        <v>44648</v>
      </c>
      <c r="E275" t="s">
        <v>312</v>
      </c>
      <c r="F275" t="s">
        <v>518</v>
      </c>
      <c r="G275" s="12">
        <v>44648</v>
      </c>
      <c r="H275" s="12">
        <v>44648</v>
      </c>
      <c r="I275" s="12">
        <v>44651</v>
      </c>
      <c r="J275" s="264">
        <v>1</v>
      </c>
      <c r="K275" t="s">
        <v>2265</v>
      </c>
      <c r="L275" t="s">
        <v>2244</v>
      </c>
      <c r="M275" t="s">
        <v>2084</v>
      </c>
      <c r="N275" t="s">
        <v>1326</v>
      </c>
      <c r="O275" t="s">
        <v>1357</v>
      </c>
      <c r="P275">
        <v>0.1</v>
      </c>
      <c r="Q275" s="249">
        <v>1.091</v>
      </c>
      <c r="R275">
        <v>50915</v>
      </c>
      <c r="S275">
        <v>4</v>
      </c>
      <c r="T275">
        <v>50911</v>
      </c>
      <c r="U275">
        <v>27.71</v>
      </c>
      <c r="V275" t="s">
        <v>2291</v>
      </c>
      <c r="W275">
        <v>5</v>
      </c>
      <c r="X275">
        <v>54</v>
      </c>
      <c r="Y275">
        <v>10</v>
      </c>
      <c r="AB275">
        <v>0.8</v>
      </c>
      <c r="AC275">
        <f t="shared" si="34"/>
        <v>43.2</v>
      </c>
      <c r="AD275">
        <v>432</v>
      </c>
      <c r="AE275">
        <v>-39.311999999999998</v>
      </c>
      <c r="AF275">
        <v>903.31200000000001</v>
      </c>
      <c r="AI275" t="s">
        <v>154</v>
      </c>
      <c r="AJ275" t="s">
        <v>44</v>
      </c>
    </row>
    <row r="276" spans="1:36">
      <c r="A276" t="s">
        <v>1050</v>
      </c>
      <c r="B276" t="s">
        <v>42</v>
      </c>
      <c r="C276" t="s">
        <v>1912</v>
      </c>
      <c r="D276" s="12">
        <v>44648</v>
      </c>
      <c r="E276" t="s">
        <v>312</v>
      </c>
      <c r="F276" t="s">
        <v>518</v>
      </c>
      <c r="G276" s="12">
        <v>44648</v>
      </c>
      <c r="H276" s="12">
        <v>44648</v>
      </c>
      <c r="I276" s="12">
        <v>44651</v>
      </c>
      <c r="J276" s="264">
        <v>1</v>
      </c>
      <c r="K276" t="s">
        <v>2266</v>
      </c>
      <c r="L276" t="s">
        <v>2244</v>
      </c>
      <c r="M276" t="s">
        <v>2245</v>
      </c>
      <c r="N276" t="s">
        <v>1327</v>
      </c>
      <c r="O276" t="s">
        <v>1357</v>
      </c>
      <c r="P276">
        <v>0</v>
      </c>
      <c r="Q276" s="249">
        <v>2.7440000000000002</v>
      </c>
      <c r="R276">
        <v>50892</v>
      </c>
      <c r="S276">
        <v>1</v>
      </c>
      <c r="T276">
        <v>50891</v>
      </c>
      <c r="U276">
        <v>23.26</v>
      </c>
      <c r="V276" t="s">
        <v>2291</v>
      </c>
      <c r="W276">
        <v>5</v>
      </c>
      <c r="X276">
        <v>53</v>
      </c>
      <c r="Y276">
        <v>10</v>
      </c>
      <c r="AC276" t="str">
        <f t="shared" si="34"/>
        <v>ND</v>
      </c>
      <c r="AG276">
        <v>2544</v>
      </c>
      <c r="AI276" t="s">
        <v>154</v>
      </c>
      <c r="AJ276" t="s">
        <v>44</v>
      </c>
    </row>
    <row r="277" spans="1:36">
      <c r="A277" t="s">
        <v>1050</v>
      </c>
      <c r="B277" t="s">
        <v>42</v>
      </c>
      <c r="C277" t="s">
        <v>1912</v>
      </c>
      <c r="D277" s="12">
        <v>44648</v>
      </c>
      <c r="E277" t="s">
        <v>312</v>
      </c>
      <c r="F277" t="s">
        <v>518</v>
      </c>
      <c r="G277" s="12">
        <v>44648</v>
      </c>
      <c r="H277" s="12">
        <v>44648</v>
      </c>
      <c r="I277" s="12">
        <v>44651</v>
      </c>
      <c r="J277" s="264">
        <v>1</v>
      </c>
      <c r="K277" t="s">
        <v>2266</v>
      </c>
      <c r="L277" t="s">
        <v>2244</v>
      </c>
      <c r="M277" t="s">
        <v>2084</v>
      </c>
      <c r="N277" t="s">
        <v>1327</v>
      </c>
      <c r="O277" t="s">
        <v>1357</v>
      </c>
      <c r="P277">
        <v>0.6</v>
      </c>
      <c r="Q277" s="249">
        <v>0.437</v>
      </c>
      <c r="R277">
        <v>50844</v>
      </c>
      <c r="S277">
        <v>21</v>
      </c>
      <c r="T277">
        <v>50823</v>
      </c>
      <c r="U277">
        <v>27.71</v>
      </c>
      <c r="V277" t="s">
        <v>2291</v>
      </c>
      <c r="W277">
        <v>5</v>
      </c>
      <c r="X277">
        <v>53</v>
      </c>
      <c r="Y277">
        <v>10</v>
      </c>
      <c r="AB277">
        <v>4.8</v>
      </c>
      <c r="AC277">
        <f t="shared" si="34"/>
        <v>254.39999999999998</v>
      </c>
      <c r="AD277">
        <v>2544</v>
      </c>
      <c r="AE277">
        <v>1432.2719999999999</v>
      </c>
      <c r="AF277">
        <v>3655.7280000000001</v>
      </c>
      <c r="AG277">
        <v>2544</v>
      </c>
      <c r="AI277" t="s">
        <v>154</v>
      </c>
      <c r="AJ277" t="s">
        <v>44</v>
      </c>
    </row>
    <row r="278" spans="1:36">
      <c r="A278" t="s">
        <v>1058</v>
      </c>
      <c r="B278" t="s">
        <v>42</v>
      </c>
      <c r="C278" t="s">
        <v>1912</v>
      </c>
      <c r="D278" s="12">
        <v>44648</v>
      </c>
      <c r="E278" t="s">
        <v>312</v>
      </c>
      <c r="F278" t="s">
        <v>518</v>
      </c>
      <c r="G278" s="12">
        <v>44648</v>
      </c>
      <c r="H278" s="12">
        <v>44648</v>
      </c>
      <c r="I278" s="12">
        <v>44651</v>
      </c>
      <c r="J278" s="264">
        <v>1</v>
      </c>
      <c r="K278" t="s">
        <v>2267</v>
      </c>
      <c r="L278" t="s">
        <v>2244</v>
      </c>
      <c r="M278" t="s">
        <v>2245</v>
      </c>
      <c r="N278" t="s">
        <v>1331</v>
      </c>
      <c r="O278" t="s">
        <v>1357</v>
      </c>
      <c r="P278">
        <v>0.1</v>
      </c>
      <c r="Q278" s="249">
        <v>1.6859999999999999</v>
      </c>
      <c r="R278">
        <v>50908</v>
      </c>
      <c r="S278">
        <v>2</v>
      </c>
      <c r="T278">
        <v>50906</v>
      </c>
      <c r="U278">
        <v>23.26</v>
      </c>
      <c r="V278" t="s">
        <v>2291</v>
      </c>
      <c r="W278">
        <v>5</v>
      </c>
      <c r="X278">
        <v>51</v>
      </c>
      <c r="Y278">
        <v>10</v>
      </c>
      <c r="AB278">
        <v>0.8</v>
      </c>
      <c r="AC278" t="str">
        <f t="shared" si="34"/>
        <v>ND</v>
      </c>
      <c r="AD278">
        <v>408</v>
      </c>
      <c r="AE278">
        <v>-279.88799999999998</v>
      </c>
      <c r="AF278">
        <v>1095.8879999999999</v>
      </c>
      <c r="AG278">
        <v>2856</v>
      </c>
      <c r="AI278" t="s">
        <v>154</v>
      </c>
      <c r="AJ278" t="s">
        <v>44</v>
      </c>
    </row>
    <row r="279" spans="1:36">
      <c r="A279" t="s">
        <v>1058</v>
      </c>
      <c r="B279" t="s">
        <v>42</v>
      </c>
      <c r="C279" t="s">
        <v>1912</v>
      </c>
      <c r="D279" s="12">
        <v>44648</v>
      </c>
      <c r="E279" t="s">
        <v>312</v>
      </c>
      <c r="F279" t="s">
        <v>518</v>
      </c>
      <c r="G279" s="12">
        <v>44648</v>
      </c>
      <c r="H279" s="12">
        <v>44648</v>
      </c>
      <c r="I279" s="12">
        <v>44651</v>
      </c>
      <c r="J279" s="264">
        <v>1</v>
      </c>
      <c r="K279" t="s">
        <v>2267</v>
      </c>
      <c r="L279" t="s">
        <v>2244</v>
      </c>
      <c r="M279" t="s">
        <v>2084</v>
      </c>
      <c r="N279" t="s">
        <v>1331</v>
      </c>
      <c r="O279" t="s">
        <v>1357</v>
      </c>
      <c r="P279">
        <v>0.7</v>
      </c>
      <c r="Q279" s="249">
        <v>0.39100000000000001</v>
      </c>
      <c r="R279">
        <v>50892</v>
      </c>
      <c r="S279">
        <v>26</v>
      </c>
      <c r="T279">
        <v>50866</v>
      </c>
      <c r="U279">
        <v>27.71</v>
      </c>
      <c r="V279" t="s">
        <v>2291</v>
      </c>
      <c r="W279">
        <v>5</v>
      </c>
      <c r="X279">
        <v>51</v>
      </c>
      <c r="Y279">
        <v>10</v>
      </c>
      <c r="AB279">
        <v>5.6</v>
      </c>
      <c r="AC279">
        <f t="shared" si="34"/>
        <v>285.59999999999997</v>
      </c>
      <c r="AD279">
        <v>2856</v>
      </c>
      <c r="AE279">
        <v>1739.3040000000001</v>
      </c>
      <c r="AF279">
        <v>3972.6959999999999</v>
      </c>
      <c r="AG279">
        <v>2856</v>
      </c>
      <c r="AI279" t="s">
        <v>154</v>
      </c>
      <c r="AJ279" t="s">
        <v>44</v>
      </c>
    </row>
    <row r="280" spans="1:36">
      <c r="A280" t="s">
        <v>810</v>
      </c>
      <c r="B280" t="s">
        <v>42</v>
      </c>
      <c r="C280" t="s">
        <v>811</v>
      </c>
      <c r="D280" s="12">
        <v>44649</v>
      </c>
      <c r="E280" t="s">
        <v>312</v>
      </c>
      <c r="F280" t="s">
        <v>518</v>
      </c>
      <c r="G280" s="12">
        <v>70218</v>
      </c>
      <c r="H280" s="12">
        <v>70218</v>
      </c>
      <c r="I280" s="12">
        <v>44651</v>
      </c>
      <c r="J280" s="264">
        <v>1</v>
      </c>
      <c r="K280" t="s">
        <v>2237</v>
      </c>
      <c r="L280" t="s">
        <v>2244</v>
      </c>
      <c r="M280" t="s">
        <v>2245</v>
      </c>
      <c r="N280" t="s">
        <v>939</v>
      </c>
      <c r="O280" t="s">
        <v>1357</v>
      </c>
      <c r="P280">
        <v>0</v>
      </c>
      <c r="Q280" s="249" t="s">
        <v>311</v>
      </c>
      <c r="R280">
        <v>25465</v>
      </c>
      <c r="S280">
        <v>0</v>
      </c>
      <c r="T280">
        <v>25465</v>
      </c>
      <c r="U280">
        <v>23.26</v>
      </c>
      <c r="V280" t="s">
        <v>2291</v>
      </c>
      <c r="W280">
        <v>5</v>
      </c>
      <c r="X280">
        <v>47</v>
      </c>
      <c r="Y280">
        <v>10</v>
      </c>
      <c r="AC280" t="str">
        <f t="shared" si="34"/>
        <v>ND</v>
      </c>
      <c r="AI280" t="s">
        <v>154</v>
      </c>
      <c r="AJ280" t="s">
        <v>44</v>
      </c>
    </row>
    <row r="281" spans="1:36">
      <c r="A281" t="s">
        <v>810</v>
      </c>
      <c r="B281" t="s">
        <v>42</v>
      </c>
      <c r="C281" t="s">
        <v>811</v>
      </c>
      <c r="D281" s="12">
        <v>44649</v>
      </c>
      <c r="E281" t="s">
        <v>312</v>
      </c>
      <c r="F281" t="s">
        <v>518</v>
      </c>
      <c r="G281" s="12">
        <v>70218</v>
      </c>
      <c r="H281" s="12">
        <v>70218</v>
      </c>
      <c r="I281" s="12">
        <v>44651</v>
      </c>
      <c r="J281" s="264">
        <v>1</v>
      </c>
      <c r="K281" t="s">
        <v>2237</v>
      </c>
      <c r="L281" t="s">
        <v>2244</v>
      </c>
      <c r="M281" t="s">
        <v>2084</v>
      </c>
      <c r="N281" t="s">
        <v>939</v>
      </c>
      <c r="O281" t="s">
        <v>1357</v>
      </c>
      <c r="P281">
        <v>0.106</v>
      </c>
      <c r="Q281" s="249">
        <v>1.6859999999999999</v>
      </c>
      <c r="R281">
        <v>25465</v>
      </c>
      <c r="S281">
        <v>2</v>
      </c>
      <c r="T281">
        <v>25463</v>
      </c>
      <c r="U281">
        <v>27.71</v>
      </c>
      <c r="V281" t="s">
        <v>2291</v>
      </c>
      <c r="W281">
        <v>5</v>
      </c>
      <c r="X281">
        <v>47</v>
      </c>
      <c r="Y281">
        <v>10</v>
      </c>
      <c r="AB281">
        <v>0.84799999999999998</v>
      </c>
      <c r="AC281" t="str">
        <f t="shared" si="34"/>
        <v>ND</v>
      </c>
      <c r="AD281">
        <v>398.56</v>
      </c>
      <c r="AE281">
        <v>-273.41215999999997</v>
      </c>
      <c r="AF281">
        <v>1070.53216</v>
      </c>
      <c r="AI281" t="s">
        <v>154</v>
      </c>
      <c r="AJ281" t="s">
        <v>44</v>
      </c>
    </row>
    <row r="282" spans="1:36">
      <c r="A282" t="s">
        <v>810</v>
      </c>
      <c r="B282" t="s">
        <v>49</v>
      </c>
      <c r="C282" t="s">
        <v>811</v>
      </c>
      <c r="D282" s="12">
        <v>44649</v>
      </c>
      <c r="E282" t="s">
        <v>312</v>
      </c>
      <c r="F282" t="s">
        <v>518</v>
      </c>
      <c r="G282" s="12">
        <v>70218</v>
      </c>
      <c r="H282" s="12">
        <v>70218</v>
      </c>
      <c r="I282" s="12">
        <v>44651</v>
      </c>
      <c r="J282" s="264">
        <v>1</v>
      </c>
      <c r="K282" t="s">
        <v>2256</v>
      </c>
      <c r="L282" t="s">
        <v>2244</v>
      </c>
      <c r="M282" t="s">
        <v>2245</v>
      </c>
      <c r="N282" t="s">
        <v>940</v>
      </c>
      <c r="O282" t="s">
        <v>1357</v>
      </c>
      <c r="P282">
        <v>0.81799999999999995</v>
      </c>
      <c r="Q282" s="249">
        <v>0.52200000000000002</v>
      </c>
      <c r="R282">
        <v>25468</v>
      </c>
      <c r="S282">
        <v>15</v>
      </c>
      <c r="T282">
        <v>25453</v>
      </c>
      <c r="U282">
        <v>23.26</v>
      </c>
      <c r="V282" t="s">
        <v>2291</v>
      </c>
      <c r="W282">
        <v>5</v>
      </c>
      <c r="X282">
        <v>45</v>
      </c>
      <c r="Y282">
        <v>10</v>
      </c>
      <c r="AB282">
        <v>6.5439999999999996</v>
      </c>
      <c r="AC282">
        <f t="shared" si="34"/>
        <v>294.47999999999996</v>
      </c>
      <c r="AD282">
        <v>2944.8</v>
      </c>
      <c r="AE282">
        <v>1407.6143999999999</v>
      </c>
      <c r="AF282">
        <v>4481.9856</v>
      </c>
      <c r="AG282">
        <v>2944.8</v>
      </c>
      <c r="AI282" t="s">
        <v>154</v>
      </c>
      <c r="AJ282" t="s">
        <v>44</v>
      </c>
    </row>
    <row r="283" spans="1:36">
      <c r="A283" t="s">
        <v>810</v>
      </c>
      <c r="B283" t="s">
        <v>49</v>
      </c>
      <c r="C283" t="s">
        <v>811</v>
      </c>
      <c r="D283" s="12">
        <v>44649</v>
      </c>
      <c r="E283" t="s">
        <v>312</v>
      </c>
      <c r="F283" t="s">
        <v>518</v>
      </c>
      <c r="G283" s="12">
        <v>70218</v>
      </c>
      <c r="H283" s="12">
        <v>70218</v>
      </c>
      <c r="I283" s="12">
        <v>44651</v>
      </c>
      <c r="J283" s="264">
        <v>1</v>
      </c>
      <c r="K283" t="s">
        <v>2256</v>
      </c>
      <c r="L283" t="s">
        <v>2244</v>
      </c>
      <c r="M283" t="s">
        <v>2084</v>
      </c>
      <c r="N283" t="s">
        <v>940</v>
      </c>
      <c r="O283" t="s">
        <v>1357</v>
      </c>
      <c r="P283">
        <v>0.81799999999999995</v>
      </c>
      <c r="Q283" s="249">
        <v>0.52200000000000002</v>
      </c>
      <c r="R283">
        <v>25468</v>
      </c>
      <c r="S283">
        <v>15</v>
      </c>
      <c r="T283">
        <v>25453</v>
      </c>
      <c r="U283">
        <v>27.71</v>
      </c>
      <c r="V283" t="s">
        <v>2291</v>
      </c>
      <c r="W283">
        <v>5</v>
      </c>
      <c r="X283">
        <v>45</v>
      </c>
      <c r="Y283">
        <v>10</v>
      </c>
      <c r="AB283">
        <v>6.5439999999999996</v>
      </c>
      <c r="AC283">
        <f t="shared" si="34"/>
        <v>294.47999999999996</v>
      </c>
      <c r="AD283">
        <v>2944.8</v>
      </c>
      <c r="AE283">
        <v>1407.6143999999999</v>
      </c>
      <c r="AF283">
        <v>4481.9856</v>
      </c>
      <c r="AG283">
        <v>2944.8</v>
      </c>
      <c r="AI283" t="s">
        <v>154</v>
      </c>
      <c r="AJ283" t="s">
        <v>44</v>
      </c>
    </row>
    <row r="284" spans="1:36">
      <c r="A284" t="s">
        <v>941</v>
      </c>
      <c r="B284" t="s">
        <v>49</v>
      </c>
      <c r="C284" t="s">
        <v>811</v>
      </c>
      <c r="D284" s="12">
        <v>44649</v>
      </c>
      <c r="E284" t="s">
        <v>312</v>
      </c>
      <c r="F284" t="s">
        <v>518</v>
      </c>
      <c r="G284" s="12">
        <v>69853</v>
      </c>
      <c r="H284" s="12">
        <v>69853</v>
      </c>
      <c r="I284" s="12">
        <v>44651</v>
      </c>
      <c r="J284" s="264">
        <v>1</v>
      </c>
      <c r="K284" t="s">
        <v>2257</v>
      </c>
      <c r="L284" t="s">
        <v>2244</v>
      </c>
      <c r="M284" t="s">
        <v>2245</v>
      </c>
      <c r="N284" t="s">
        <v>2293</v>
      </c>
      <c r="O284" t="s">
        <v>1357</v>
      </c>
      <c r="P284">
        <v>0.16</v>
      </c>
      <c r="Q284" s="249">
        <v>1.3</v>
      </c>
      <c r="R284">
        <v>25462</v>
      </c>
      <c r="S284">
        <v>3</v>
      </c>
      <c r="T284">
        <v>25459</v>
      </c>
      <c r="U284">
        <v>23.26</v>
      </c>
      <c r="V284" t="s">
        <v>2291</v>
      </c>
      <c r="W284">
        <v>5</v>
      </c>
      <c r="X284">
        <v>50</v>
      </c>
      <c r="Y284">
        <v>10</v>
      </c>
      <c r="AB284">
        <v>1.28</v>
      </c>
      <c r="AC284">
        <f t="shared" si="34"/>
        <v>64</v>
      </c>
      <c r="AD284">
        <v>640</v>
      </c>
      <c r="AE284">
        <v>-192</v>
      </c>
      <c r="AF284">
        <v>1472</v>
      </c>
      <c r="AG284">
        <v>20400</v>
      </c>
      <c r="AI284" t="s">
        <v>154</v>
      </c>
      <c r="AJ284" t="s">
        <v>44</v>
      </c>
    </row>
    <row r="285" spans="1:36">
      <c r="A285" t="s">
        <v>941</v>
      </c>
      <c r="B285" t="s">
        <v>49</v>
      </c>
      <c r="C285" t="s">
        <v>811</v>
      </c>
      <c r="D285" s="12">
        <v>44649</v>
      </c>
      <c r="E285" t="s">
        <v>312</v>
      </c>
      <c r="F285" t="s">
        <v>518</v>
      </c>
      <c r="G285" s="12">
        <v>69853</v>
      </c>
      <c r="H285" s="12">
        <v>69853</v>
      </c>
      <c r="I285" s="12">
        <v>44651</v>
      </c>
      <c r="J285" s="264">
        <v>1</v>
      </c>
      <c r="K285" t="s">
        <v>2257</v>
      </c>
      <c r="L285" t="s">
        <v>2244</v>
      </c>
      <c r="M285" t="s">
        <v>2084</v>
      </c>
      <c r="N285" t="s">
        <v>2293</v>
      </c>
      <c r="O285" t="s">
        <v>1357</v>
      </c>
      <c r="P285">
        <v>5.0999999999999996</v>
      </c>
      <c r="Q285" s="249">
        <v>0.20200000000000001</v>
      </c>
      <c r="R285">
        <v>25465</v>
      </c>
      <c r="S285">
        <v>95</v>
      </c>
      <c r="T285">
        <v>25370</v>
      </c>
      <c r="U285">
        <v>27.71</v>
      </c>
      <c r="V285" t="s">
        <v>2291</v>
      </c>
      <c r="W285">
        <v>5</v>
      </c>
      <c r="X285">
        <v>50</v>
      </c>
      <c r="Y285">
        <v>10</v>
      </c>
      <c r="AB285">
        <v>40.799999999999997</v>
      </c>
      <c r="AC285">
        <f t="shared" si="34"/>
        <v>2039.9999999999998</v>
      </c>
      <c r="AD285">
        <v>20400</v>
      </c>
      <c r="AE285">
        <v>16279.2</v>
      </c>
      <c r="AF285">
        <v>24520.799999999999</v>
      </c>
      <c r="AG285">
        <v>20400</v>
      </c>
      <c r="AI285" t="s">
        <v>154</v>
      </c>
      <c r="AJ285" t="s">
        <v>44</v>
      </c>
    </row>
    <row r="286" spans="1:36">
      <c r="A286" t="s">
        <v>941</v>
      </c>
      <c r="B286" t="s">
        <v>42</v>
      </c>
      <c r="C286" t="s">
        <v>811</v>
      </c>
      <c r="D286" s="12">
        <v>44649</v>
      </c>
      <c r="E286" t="s">
        <v>312</v>
      </c>
      <c r="F286" t="s">
        <v>518</v>
      </c>
      <c r="G286" s="12">
        <v>70220</v>
      </c>
      <c r="H286" s="12">
        <v>70220</v>
      </c>
      <c r="I286" s="12">
        <v>44651</v>
      </c>
      <c r="J286" s="264">
        <v>1</v>
      </c>
      <c r="K286" t="s">
        <v>2238</v>
      </c>
      <c r="L286" t="s">
        <v>2244</v>
      </c>
      <c r="M286" t="s">
        <v>2245</v>
      </c>
      <c r="N286" t="s">
        <v>2294</v>
      </c>
      <c r="O286" t="s">
        <v>1357</v>
      </c>
      <c r="P286">
        <v>0</v>
      </c>
      <c r="Q286" s="249" t="s">
        <v>311</v>
      </c>
      <c r="R286">
        <v>25473</v>
      </c>
      <c r="S286">
        <v>0</v>
      </c>
      <c r="T286">
        <v>25473</v>
      </c>
      <c r="U286">
        <v>23.26</v>
      </c>
      <c r="V286" t="s">
        <v>2291</v>
      </c>
      <c r="W286">
        <v>5</v>
      </c>
      <c r="X286">
        <v>51</v>
      </c>
      <c r="Y286">
        <v>10</v>
      </c>
      <c r="AC286" t="str">
        <f t="shared" si="34"/>
        <v>ND</v>
      </c>
      <c r="AG286">
        <v>2125.6799999999998</v>
      </c>
      <c r="AI286" t="s">
        <v>154</v>
      </c>
      <c r="AJ286" t="s">
        <v>44</v>
      </c>
    </row>
    <row r="287" spans="1:36">
      <c r="A287" t="s">
        <v>941</v>
      </c>
      <c r="B287" t="s">
        <v>42</v>
      </c>
      <c r="C287" t="s">
        <v>811</v>
      </c>
      <c r="D287" s="12">
        <v>44649</v>
      </c>
      <c r="E287" t="s">
        <v>312</v>
      </c>
      <c r="F287" t="s">
        <v>518</v>
      </c>
      <c r="G287" s="12">
        <v>70220</v>
      </c>
      <c r="H287" s="12">
        <v>70220</v>
      </c>
      <c r="I287" s="12">
        <v>44651</v>
      </c>
      <c r="J287" s="264">
        <v>1</v>
      </c>
      <c r="K287" t="s">
        <v>2238</v>
      </c>
      <c r="L287" t="s">
        <v>2244</v>
      </c>
      <c r="M287" t="s">
        <v>2084</v>
      </c>
      <c r="N287" t="s">
        <v>2294</v>
      </c>
      <c r="O287" t="s">
        <v>1357</v>
      </c>
      <c r="P287">
        <v>0.52100000000000002</v>
      </c>
      <c r="Q287" s="249">
        <v>0.64900000000000002</v>
      </c>
      <c r="R287">
        <v>25455</v>
      </c>
      <c r="S287">
        <v>10</v>
      </c>
      <c r="T287">
        <v>25445</v>
      </c>
      <c r="U287">
        <v>27.71</v>
      </c>
      <c r="V287" t="s">
        <v>2291</v>
      </c>
      <c r="W287">
        <v>5</v>
      </c>
      <c r="X287">
        <v>51</v>
      </c>
      <c r="Y287">
        <v>10</v>
      </c>
      <c r="AB287">
        <v>4.1680000000000001</v>
      </c>
      <c r="AC287">
        <f t="shared" si="34"/>
        <v>212.56800000000001</v>
      </c>
      <c r="AD287">
        <v>2125.6799999999998</v>
      </c>
      <c r="AE287">
        <v>746.11368000000004</v>
      </c>
      <c r="AF287">
        <v>3505.2463200000002</v>
      </c>
      <c r="AG287">
        <v>2125.6799999999998</v>
      </c>
      <c r="AI287" t="s">
        <v>154</v>
      </c>
      <c r="AJ287" t="s">
        <v>44</v>
      </c>
    </row>
    <row r="288" spans="1:36">
      <c r="A288" t="s">
        <v>1054</v>
      </c>
      <c r="B288" t="s">
        <v>42</v>
      </c>
      <c r="C288" t="s">
        <v>1912</v>
      </c>
      <c r="D288" s="12">
        <v>44648</v>
      </c>
      <c r="E288" t="s">
        <v>312</v>
      </c>
      <c r="F288" t="s">
        <v>518</v>
      </c>
      <c r="G288" s="12">
        <v>44648</v>
      </c>
      <c r="H288" s="12">
        <v>44648</v>
      </c>
      <c r="I288" s="12">
        <v>44651</v>
      </c>
      <c r="J288" s="264">
        <v>1</v>
      </c>
      <c r="K288" t="s">
        <v>2243</v>
      </c>
      <c r="L288" t="s">
        <v>2224</v>
      </c>
      <c r="M288" t="s">
        <v>2225</v>
      </c>
      <c r="N288" t="s">
        <v>1329</v>
      </c>
      <c r="O288" t="s">
        <v>1357</v>
      </c>
      <c r="P288">
        <v>501.6</v>
      </c>
      <c r="Q288" s="249">
        <v>0.04</v>
      </c>
      <c r="R288">
        <v>14505</v>
      </c>
      <c r="S288">
        <v>2178</v>
      </c>
      <c r="T288">
        <v>12327</v>
      </c>
      <c r="U288">
        <v>46.34</v>
      </c>
      <c r="V288" t="s">
        <v>2295</v>
      </c>
      <c r="W288">
        <v>5</v>
      </c>
      <c r="X288">
        <v>54</v>
      </c>
      <c r="Y288">
        <v>10</v>
      </c>
      <c r="AB288">
        <v>4012.8</v>
      </c>
      <c r="AC288">
        <f t="shared" si="34"/>
        <v>216691.20000000001</v>
      </c>
      <c r="AD288">
        <v>2166912</v>
      </c>
      <c r="AE288">
        <v>2080235.52</v>
      </c>
      <c r="AF288">
        <v>2253588.48</v>
      </c>
      <c r="AG288">
        <v>1296</v>
      </c>
      <c r="AI288" t="s">
        <v>44</v>
      </c>
      <c r="AJ288" t="s">
        <v>154</v>
      </c>
    </row>
    <row r="289" spans="1:36">
      <c r="A289" t="s">
        <v>1054</v>
      </c>
      <c r="B289" t="s">
        <v>42</v>
      </c>
      <c r="C289" t="s">
        <v>1912</v>
      </c>
      <c r="D289" s="12">
        <v>44648</v>
      </c>
      <c r="E289" t="s">
        <v>312</v>
      </c>
      <c r="F289" t="s">
        <v>518</v>
      </c>
      <c r="G289" s="12">
        <v>44648</v>
      </c>
      <c r="H289" s="12">
        <v>44648</v>
      </c>
      <c r="I289" s="12">
        <v>44651</v>
      </c>
      <c r="J289" s="264">
        <v>1</v>
      </c>
      <c r="K289" t="s">
        <v>2243</v>
      </c>
      <c r="L289" t="s">
        <v>2224</v>
      </c>
      <c r="M289" t="s">
        <v>2227</v>
      </c>
      <c r="N289" t="s">
        <v>1329</v>
      </c>
      <c r="O289" t="s">
        <v>1357</v>
      </c>
      <c r="P289">
        <v>1635.2</v>
      </c>
      <c r="Q289" s="249">
        <v>2.3E-2</v>
      </c>
      <c r="R289">
        <v>13349</v>
      </c>
      <c r="S289">
        <v>5495</v>
      </c>
      <c r="T289">
        <v>7854</v>
      </c>
      <c r="U289">
        <v>76.47</v>
      </c>
      <c r="V289" t="s">
        <v>2295</v>
      </c>
      <c r="W289">
        <v>5</v>
      </c>
      <c r="X289">
        <v>54</v>
      </c>
      <c r="Y289">
        <v>10</v>
      </c>
      <c r="AB289">
        <v>13081.6</v>
      </c>
      <c r="AC289">
        <f t="shared" si="34"/>
        <v>706406.40000000002</v>
      </c>
      <c r="AD289">
        <v>7064064</v>
      </c>
      <c r="AE289">
        <v>6901590.5279999999</v>
      </c>
      <c r="AF289">
        <v>7226537.4720000001</v>
      </c>
      <c r="AG289">
        <v>1296</v>
      </c>
      <c r="AH289">
        <v>1.8346399999999999E-4</v>
      </c>
      <c r="AI289" t="s">
        <v>44</v>
      </c>
      <c r="AJ289" t="s">
        <v>154</v>
      </c>
    </row>
    <row r="290" spans="1:36">
      <c r="A290" t="s">
        <v>1054</v>
      </c>
      <c r="B290" t="s">
        <v>42</v>
      </c>
      <c r="C290" t="s">
        <v>1912</v>
      </c>
      <c r="D290" s="12">
        <v>44648</v>
      </c>
      <c r="E290" t="s">
        <v>312</v>
      </c>
      <c r="F290" t="s">
        <v>518</v>
      </c>
      <c r="G290" s="12">
        <v>44648</v>
      </c>
      <c r="H290" s="12">
        <v>44648</v>
      </c>
      <c r="I290" s="12">
        <v>44651</v>
      </c>
      <c r="J290" s="264">
        <v>1</v>
      </c>
      <c r="K290" t="s">
        <v>2243</v>
      </c>
      <c r="L290" t="s">
        <v>2224</v>
      </c>
      <c r="M290" t="s">
        <v>2247</v>
      </c>
      <c r="N290" t="s">
        <v>1329</v>
      </c>
      <c r="O290" t="s">
        <v>1357</v>
      </c>
      <c r="P290">
        <v>2926.6</v>
      </c>
      <c r="Q290" s="249">
        <v>1.7000000000000001E-2</v>
      </c>
      <c r="R290">
        <v>14499</v>
      </c>
      <c r="S290">
        <v>8888</v>
      </c>
      <c r="T290">
        <v>5611</v>
      </c>
      <c r="U290">
        <v>24.19</v>
      </c>
      <c r="V290" t="s">
        <v>2295</v>
      </c>
      <c r="W290">
        <v>5</v>
      </c>
      <c r="X290">
        <v>54</v>
      </c>
      <c r="Y290">
        <v>10</v>
      </c>
      <c r="AB290">
        <v>23412.799999999999</v>
      </c>
      <c r="AC290">
        <f t="shared" si="34"/>
        <v>1264291.2</v>
      </c>
      <c r="AD290">
        <v>12642912</v>
      </c>
      <c r="AE290">
        <v>12427982.5</v>
      </c>
      <c r="AF290">
        <v>12857841.5</v>
      </c>
      <c r="AG290">
        <v>1296</v>
      </c>
      <c r="AH290">
        <v>1.02508E-4</v>
      </c>
      <c r="AI290" t="s">
        <v>44</v>
      </c>
      <c r="AJ290" t="s">
        <v>154</v>
      </c>
    </row>
    <row r="291" spans="1:36">
      <c r="A291" t="s">
        <v>1060</v>
      </c>
      <c r="B291" t="s">
        <v>42</v>
      </c>
      <c r="C291" t="s">
        <v>1912</v>
      </c>
      <c r="D291" s="12">
        <v>44648</v>
      </c>
      <c r="E291" t="s">
        <v>312</v>
      </c>
      <c r="F291" t="s">
        <v>518</v>
      </c>
      <c r="G291" s="12">
        <v>44648</v>
      </c>
      <c r="H291" s="12">
        <v>44648</v>
      </c>
      <c r="I291" s="12">
        <v>44651</v>
      </c>
      <c r="J291" s="264">
        <v>1</v>
      </c>
      <c r="K291" t="s">
        <v>2260</v>
      </c>
      <c r="L291" t="s">
        <v>2224</v>
      </c>
      <c r="M291" t="s">
        <v>2225</v>
      </c>
      <c r="N291" t="s">
        <v>1332</v>
      </c>
      <c r="O291" t="s">
        <v>1357</v>
      </c>
      <c r="P291">
        <v>0.8</v>
      </c>
      <c r="Q291" s="249">
        <v>1.091</v>
      </c>
      <c r="R291">
        <v>15151</v>
      </c>
      <c r="S291">
        <v>4</v>
      </c>
      <c r="T291">
        <v>15147</v>
      </c>
      <c r="U291">
        <v>46.34</v>
      </c>
      <c r="V291" t="s">
        <v>2295</v>
      </c>
      <c r="W291">
        <v>5</v>
      </c>
      <c r="X291">
        <v>53</v>
      </c>
      <c r="Y291">
        <v>10</v>
      </c>
      <c r="AB291">
        <v>6.4</v>
      </c>
      <c r="AC291">
        <f t="shared" si="34"/>
        <v>339.20000000000005</v>
      </c>
      <c r="AD291">
        <v>3392</v>
      </c>
      <c r="AE291">
        <v>-308.67200000000003</v>
      </c>
      <c r="AF291">
        <v>7092.6719999999996</v>
      </c>
      <c r="AI291" t="s">
        <v>44</v>
      </c>
      <c r="AJ291" t="s">
        <v>154</v>
      </c>
    </row>
    <row r="292" spans="1:36">
      <c r="A292" t="s">
        <v>1060</v>
      </c>
      <c r="B292" t="s">
        <v>42</v>
      </c>
      <c r="C292" t="s">
        <v>1912</v>
      </c>
      <c r="D292" s="12">
        <v>44648</v>
      </c>
      <c r="E292" t="s">
        <v>312</v>
      </c>
      <c r="F292" t="s">
        <v>518</v>
      </c>
      <c r="G292" s="12">
        <v>44648</v>
      </c>
      <c r="H292" s="12">
        <v>44648</v>
      </c>
      <c r="I292" s="12">
        <v>44651</v>
      </c>
      <c r="J292" s="264">
        <v>1</v>
      </c>
      <c r="K292" t="s">
        <v>2260</v>
      </c>
      <c r="L292" t="s">
        <v>2224</v>
      </c>
      <c r="M292" t="s">
        <v>2227</v>
      </c>
      <c r="N292" t="s">
        <v>1332</v>
      </c>
      <c r="O292" t="s">
        <v>1357</v>
      </c>
      <c r="P292">
        <v>1.6</v>
      </c>
      <c r="Q292" s="249">
        <v>0.73299999999999998</v>
      </c>
      <c r="R292">
        <v>15151</v>
      </c>
      <c r="S292">
        <v>8</v>
      </c>
      <c r="T292">
        <v>15143</v>
      </c>
      <c r="U292">
        <v>76.47</v>
      </c>
      <c r="V292" t="s">
        <v>2295</v>
      </c>
      <c r="W292">
        <v>5</v>
      </c>
      <c r="X292">
        <v>53</v>
      </c>
      <c r="Y292">
        <v>10</v>
      </c>
      <c r="AB292">
        <v>12.8</v>
      </c>
      <c r="AC292">
        <f t="shared" si="34"/>
        <v>678.40000000000009</v>
      </c>
      <c r="AD292">
        <v>6784</v>
      </c>
      <c r="AE292">
        <v>1811.328</v>
      </c>
      <c r="AF292">
        <v>11756.672</v>
      </c>
      <c r="AI292" t="s">
        <v>44</v>
      </c>
      <c r="AJ292" t="s">
        <v>154</v>
      </c>
    </row>
    <row r="293" spans="1:36">
      <c r="A293" t="s">
        <v>1060</v>
      </c>
      <c r="B293" t="s">
        <v>42</v>
      </c>
      <c r="C293" t="s">
        <v>1912</v>
      </c>
      <c r="D293" s="12">
        <v>44648</v>
      </c>
      <c r="E293" t="s">
        <v>312</v>
      </c>
      <c r="F293" t="s">
        <v>518</v>
      </c>
      <c r="G293" s="12">
        <v>44648</v>
      </c>
      <c r="H293" s="12">
        <v>44648</v>
      </c>
      <c r="I293" s="12">
        <v>44651</v>
      </c>
      <c r="J293" s="264">
        <v>1</v>
      </c>
      <c r="K293" t="s">
        <v>2260</v>
      </c>
      <c r="L293" t="s">
        <v>2224</v>
      </c>
      <c r="M293" t="s">
        <v>2247</v>
      </c>
      <c r="N293" t="s">
        <v>1332</v>
      </c>
      <c r="O293" t="s">
        <v>1357</v>
      </c>
      <c r="P293">
        <v>0.8</v>
      </c>
      <c r="Q293" s="249">
        <v>1.091</v>
      </c>
      <c r="R293">
        <v>15151</v>
      </c>
      <c r="S293">
        <v>4</v>
      </c>
      <c r="T293">
        <v>15147</v>
      </c>
      <c r="U293">
        <v>24.19</v>
      </c>
      <c r="V293" t="s">
        <v>2295</v>
      </c>
      <c r="W293">
        <v>5</v>
      </c>
      <c r="X293">
        <v>53</v>
      </c>
      <c r="Y293">
        <v>10</v>
      </c>
      <c r="AB293">
        <v>6.4</v>
      </c>
      <c r="AC293">
        <f t="shared" si="34"/>
        <v>339.20000000000005</v>
      </c>
      <c r="AD293">
        <v>3392</v>
      </c>
      <c r="AE293">
        <v>-308.67200000000003</v>
      </c>
      <c r="AF293">
        <v>7092.6719999999996</v>
      </c>
      <c r="AI293" t="s">
        <v>44</v>
      </c>
      <c r="AJ293" t="s">
        <v>154</v>
      </c>
    </row>
    <row r="294" spans="1:36">
      <c r="A294" t="s">
        <v>1062</v>
      </c>
      <c r="B294" t="s">
        <v>42</v>
      </c>
      <c r="C294" t="s">
        <v>1912</v>
      </c>
      <c r="D294" s="12">
        <v>44648</v>
      </c>
      <c r="E294" t="s">
        <v>312</v>
      </c>
      <c r="F294" t="s">
        <v>518</v>
      </c>
      <c r="G294" s="12">
        <v>44651</v>
      </c>
      <c r="H294" s="12">
        <v>44651</v>
      </c>
      <c r="I294" s="12">
        <v>44651</v>
      </c>
      <c r="J294" s="264">
        <v>1</v>
      </c>
      <c r="K294" t="s">
        <v>2261</v>
      </c>
      <c r="L294" t="s">
        <v>2224</v>
      </c>
      <c r="M294" t="s">
        <v>2225</v>
      </c>
      <c r="N294" t="s">
        <v>2292</v>
      </c>
      <c r="O294" t="s">
        <v>1357</v>
      </c>
      <c r="P294">
        <v>0.6</v>
      </c>
      <c r="Q294" s="249">
        <v>1.3</v>
      </c>
      <c r="R294">
        <v>15214</v>
      </c>
      <c r="S294">
        <v>3</v>
      </c>
      <c r="T294">
        <v>15211</v>
      </c>
      <c r="U294">
        <v>46.34</v>
      </c>
      <c r="V294" t="s">
        <v>2295</v>
      </c>
      <c r="W294">
        <v>5</v>
      </c>
      <c r="X294">
        <v>48</v>
      </c>
      <c r="Y294">
        <v>10</v>
      </c>
      <c r="AB294">
        <v>4.8</v>
      </c>
      <c r="AC294">
        <f t="shared" si="34"/>
        <v>230.39999999999998</v>
      </c>
      <c r="AD294">
        <v>2304</v>
      </c>
      <c r="AE294">
        <v>-691.2</v>
      </c>
      <c r="AF294">
        <v>5299.2</v>
      </c>
      <c r="AI294" t="s">
        <v>44</v>
      </c>
      <c r="AJ294" t="s">
        <v>154</v>
      </c>
    </row>
    <row r="295" spans="1:36">
      <c r="A295" t="s">
        <v>1062</v>
      </c>
      <c r="B295" t="s">
        <v>42</v>
      </c>
      <c r="C295" t="s">
        <v>1912</v>
      </c>
      <c r="D295" s="12">
        <v>44648</v>
      </c>
      <c r="E295" t="s">
        <v>312</v>
      </c>
      <c r="F295" t="s">
        <v>518</v>
      </c>
      <c r="G295" s="12">
        <v>44651</v>
      </c>
      <c r="H295" s="12">
        <v>44651</v>
      </c>
      <c r="I295" s="12">
        <v>44651</v>
      </c>
      <c r="J295" s="264">
        <v>1</v>
      </c>
      <c r="K295" t="s">
        <v>2261</v>
      </c>
      <c r="L295" t="s">
        <v>2224</v>
      </c>
      <c r="M295" t="s">
        <v>2227</v>
      </c>
      <c r="N295" t="s">
        <v>2292</v>
      </c>
      <c r="O295" t="s">
        <v>1357</v>
      </c>
      <c r="P295">
        <v>103.7</v>
      </c>
      <c r="Q295" s="249">
        <v>8.8999999999999996E-2</v>
      </c>
      <c r="R295">
        <v>15214</v>
      </c>
      <c r="S295">
        <v>482</v>
      </c>
      <c r="T295">
        <v>14732</v>
      </c>
      <c r="U295">
        <v>76.47</v>
      </c>
      <c r="V295" t="s">
        <v>2295</v>
      </c>
      <c r="W295">
        <v>5</v>
      </c>
      <c r="X295">
        <v>48</v>
      </c>
      <c r="Y295">
        <v>10</v>
      </c>
      <c r="AB295">
        <v>829.6</v>
      </c>
      <c r="AC295">
        <f t="shared" si="34"/>
        <v>39820.800000000003</v>
      </c>
      <c r="AD295">
        <v>398208</v>
      </c>
      <c r="AE295">
        <v>362767.48800000001</v>
      </c>
      <c r="AF295">
        <v>433648.51199999999</v>
      </c>
      <c r="AI295" t="s">
        <v>44</v>
      </c>
      <c r="AJ295" t="s">
        <v>154</v>
      </c>
    </row>
    <row r="296" spans="1:36">
      <c r="A296" t="s">
        <v>1062</v>
      </c>
      <c r="B296" t="s">
        <v>42</v>
      </c>
      <c r="C296" t="s">
        <v>1912</v>
      </c>
      <c r="D296" s="12">
        <v>44648</v>
      </c>
      <c r="E296" t="s">
        <v>312</v>
      </c>
      <c r="F296" t="s">
        <v>518</v>
      </c>
      <c r="G296" s="12">
        <v>44651</v>
      </c>
      <c r="H296" s="12">
        <v>44651</v>
      </c>
      <c r="I296" s="12">
        <v>44651</v>
      </c>
      <c r="J296" s="264">
        <v>1</v>
      </c>
      <c r="K296" t="s">
        <v>2261</v>
      </c>
      <c r="L296" t="s">
        <v>2224</v>
      </c>
      <c r="M296" t="s">
        <v>2247</v>
      </c>
      <c r="N296" t="s">
        <v>2292</v>
      </c>
      <c r="O296" t="s">
        <v>1357</v>
      </c>
      <c r="P296">
        <v>271.7</v>
      </c>
      <c r="Q296" s="249">
        <v>5.5E-2</v>
      </c>
      <c r="R296">
        <v>15213</v>
      </c>
      <c r="S296">
        <v>1231</v>
      </c>
      <c r="T296">
        <v>13982</v>
      </c>
      <c r="U296">
        <v>24.19</v>
      </c>
      <c r="V296" t="s">
        <v>2295</v>
      </c>
      <c r="W296">
        <v>5</v>
      </c>
      <c r="X296">
        <v>48</v>
      </c>
      <c r="Y296">
        <v>10</v>
      </c>
      <c r="AB296">
        <v>2173.6</v>
      </c>
      <c r="AC296">
        <f t="shared" si="34"/>
        <v>104332.79999999999</v>
      </c>
      <c r="AD296">
        <v>1043328</v>
      </c>
      <c r="AE296">
        <v>985944.96</v>
      </c>
      <c r="AF296">
        <v>1100711.04</v>
      </c>
      <c r="AI296" t="s">
        <v>44</v>
      </c>
      <c r="AJ296" t="s">
        <v>154</v>
      </c>
    </row>
    <row r="297" spans="1:36">
      <c r="A297" t="s">
        <v>1064</v>
      </c>
      <c r="B297" t="s">
        <v>42</v>
      </c>
      <c r="C297" t="s">
        <v>1912</v>
      </c>
      <c r="D297" s="12">
        <v>44648</v>
      </c>
      <c r="E297" t="s">
        <v>312</v>
      </c>
      <c r="F297" t="s">
        <v>518</v>
      </c>
      <c r="G297" s="12">
        <v>44648</v>
      </c>
      <c r="H297" s="12">
        <v>44648</v>
      </c>
      <c r="I297" s="12">
        <v>44651</v>
      </c>
      <c r="J297" s="264">
        <v>1</v>
      </c>
      <c r="K297" t="s">
        <v>2262</v>
      </c>
      <c r="L297" t="s">
        <v>2224</v>
      </c>
      <c r="M297" t="s">
        <v>2225</v>
      </c>
      <c r="N297" t="s">
        <v>1335</v>
      </c>
      <c r="O297" t="s">
        <v>1357</v>
      </c>
      <c r="P297">
        <v>406.6</v>
      </c>
      <c r="Q297" s="249">
        <v>4.2999999999999997E-2</v>
      </c>
      <c r="R297">
        <v>15986</v>
      </c>
      <c r="S297">
        <v>1913</v>
      </c>
      <c r="T297">
        <v>14073</v>
      </c>
      <c r="U297">
        <v>46.34</v>
      </c>
      <c r="V297" t="s">
        <v>2295</v>
      </c>
      <c r="W297">
        <v>5</v>
      </c>
      <c r="X297">
        <v>53</v>
      </c>
      <c r="Y297">
        <v>10</v>
      </c>
      <c r="AB297">
        <v>3252.8</v>
      </c>
      <c r="AC297">
        <f t="shared" si="34"/>
        <v>172398.40000000002</v>
      </c>
      <c r="AD297">
        <v>1723984</v>
      </c>
      <c r="AE297">
        <v>1649852.6880000001</v>
      </c>
      <c r="AF297">
        <v>1798115.3119999999</v>
      </c>
      <c r="AI297" t="s">
        <v>44</v>
      </c>
      <c r="AJ297" t="s">
        <v>154</v>
      </c>
    </row>
    <row r="298" spans="1:36">
      <c r="A298" t="s">
        <v>1064</v>
      </c>
      <c r="B298" t="s">
        <v>42</v>
      </c>
      <c r="C298" t="s">
        <v>1912</v>
      </c>
      <c r="D298" s="12">
        <v>44648</v>
      </c>
      <c r="E298" t="s">
        <v>312</v>
      </c>
      <c r="F298" t="s">
        <v>518</v>
      </c>
      <c r="G298" s="12">
        <v>44648</v>
      </c>
      <c r="H298" s="12">
        <v>44648</v>
      </c>
      <c r="I298" s="12">
        <v>44651</v>
      </c>
      <c r="J298" s="264">
        <v>1</v>
      </c>
      <c r="K298" t="s">
        <v>2262</v>
      </c>
      <c r="L298" t="s">
        <v>2224</v>
      </c>
      <c r="M298" t="s">
        <v>2227</v>
      </c>
      <c r="N298" t="s">
        <v>1335</v>
      </c>
      <c r="O298" t="s">
        <v>1357</v>
      </c>
      <c r="P298">
        <v>2725.8</v>
      </c>
      <c r="Q298" s="249">
        <v>1.7000000000000001E-2</v>
      </c>
      <c r="R298">
        <v>15106</v>
      </c>
      <c r="S298">
        <v>8678</v>
      </c>
      <c r="T298">
        <v>6428</v>
      </c>
      <c r="U298">
        <v>76.47</v>
      </c>
      <c r="V298" t="s">
        <v>2295</v>
      </c>
      <c r="W298">
        <v>5</v>
      </c>
      <c r="X298">
        <v>53</v>
      </c>
      <c r="Y298">
        <v>10</v>
      </c>
      <c r="AB298">
        <v>21806.400000000001</v>
      </c>
      <c r="AC298">
        <f t="shared" si="34"/>
        <v>1155739.2000000002</v>
      </c>
      <c r="AD298">
        <v>11557392</v>
      </c>
      <c r="AE298">
        <v>11360916.34</v>
      </c>
      <c r="AF298">
        <v>11753867.66</v>
      </c>
      <c r="AI298" t="s">
        <v>44</v>
      </c>
      <c r="AJ298" t="s">
        <v>154</v>
      </c>
    </row>
    <row r="299" spans="1:36">
      <c r="A299" t="s">
        <v>1064</v>
      </c>
      <c r="B299" t="s">
        <v>42</v>
      </c>
      <c r="C299" t="s">
        <v>1912</v>
      </c>
      <c r="D299" s="12">
        <v>44648</v>
      </c>
      <c r="E299" t="s">
        <v>312</v>
      </c>
      <c r="F299" t="s">
        <v>518</v>
      </c>
      <c r="G299" s="12">
        <v>44648</v>
      </c>
      <c r="H299" s="12">
        <v>44648</v>
      </c>
      <c r="I299" s="12">
        <v>44651</v>
      </c>
      <c r="J299" s="264">
        <v>1</v>
      </c>
      <c r="K299" t="s">
        <v>2262</v>
      </c>
      <c r="L299" t="s">
        <v>2224</v>
      </c>
      <c r="M299" t="s">
        <v>2247</v>
      </c>
      <c r="N299" t="s">
        <v>1335</v>
      </c>
      <c r="O299" t="s">
        <v>1357</v>
      </c>
      <c r="P299">
        <v>1644.9</v>
      </c>
      <c r="Q299" s="249">
        <v>2.1999999999999999E-2</v>
      </c>
      <c r="R299">
        <v>15983</v>
      </c>
      <c r="S299">
        <v>6439</v>
      </c>
      <c r="T299">
        <v>9544</v>
      </c>
      <c r="U299">
        <v>24.19</v>
      </c>
      <c r="V299" t="s">
        <v>2295</v>
      </c>
      <c r="W299">
        <v>5</v>
      </c>
      <c r="X299">
        <v>53</v>
      </c>
      <c r="Y299">
        <v>10</v>
      </c>
      <c r="AB299">
        <v>13159.2</v>
      </c>
      <c r="AC299">
        <f t="shared" si="34"/>
        <v>697437.60000000009</v>
      </c>
      <c r="AD299">
        <v>6974376</v>
      </c>
      <c r="AE299">
        <v>6820939.7280000001</v>
      </c>
      <c r="AF299">
        <v>7127812.2719999999</v>
      </c>
      <c r="AI299" t="s">
        <v>44</v>
      </c>
      <c r="AJ299" t="s">
        <v>154</v>
      </c>
    </row>
    <row r="300" spans="1:36">
      <c r="A300" t="s">
        <v>1052</v>
      </c>
      <c r="B300" t="s">
        <v>42</v>
      </c>
      <c r="C300" t="s">
        <v>1912</v>
      </c>
      <c r="D300" s="12">
        <v>44648</v>
      </c>
      <c r="E300" t="s">
        <v>312</v>
      </c>
      <c r="F300" t="s">
        <v>518</v>
      </c>
      <c r="G300" s="12">
        <v>44648</v>
      </c>
      <c r="H300" s="12">
        <v>44648</v>
      </c>
      <c r="I300" s="12">
        <v>44651</v>
      </c>
      <c r="J300" s="264">
        <v>1</v>
      </c>
      <c r="K300" t="s">
        <v>2263</v>
      </c>
      <c r="L300" t="s">
        <v>2224</v>
      </c>
      <c r="M300" t="s">
        <v>2225</v>
      </c>
      <c r="N300" t="s">
        <v>1328</v>
      </c>
      <c r="O300" t="s">
        <v>1357</v>
      </c>
      <c r="P300">
        <v>425.3</v>
      </c>
      <c r="Q300" s="249">
        <v>4.2999999999999997E-2</v>
      </c>
      <c r="R300">
        <v>15722</v>
      </c>
      <c r="S300">
        <v>1974</v>
      </c>
      <c r="T300">
        <v>13748</v>
      </c>
      <c r="U300">
        <v>46.34</v>
      </c>
      <c r="V300" t="s">
        <v>2295</v>
      </c>
      <c r="W300">
        <v>5</v>
      </c>
      <c r="X300">
        <v>52</v>
      </c>
      <c r="Y300">
        <v>10</v>
      </c>
      <c r="AB300">
        <v>3402.4</v>
      </c>
      <c r="AC300">
        <f t="shared" si="34"/>
        <v>176924.80000000002</v>
      </c>
      <c r="AD300">
        <v>1769248</v>
      </c>
      <c r="AE300">
        <v>1693170.3359999999</v>
      </c>
      <c r="AF300">
        <v>1845325.6640000001</v>
      </c>
      <c r="AG300">
        <v>832</v>
      </c>
      <c r="AI300" t="s">
        <v>44</v>
      </c>
      <c r="AJ300" t="s">
        <v>154</v>
      </c>
    </row>
    <row r="301" spans="1:36">
      <c r="A301" t="s">
        <v>1052</v>
      </c>
      <c r="B301" t="s">
        <v>42</v>
      </c>
      <c r="C301" t="s">
        <v>1912</v>
      </c>
      <c r="D301" s="12">
        <v>44648</v>
      </c>
      <c r="E301" t="s">
        <v>312</v>
      </c>
      <c r="F301" t="s">
        <v>518</v>
      </c>
      <c r="G301" s="12">
        <v>44648</v>
      </c>
      <c r="H301" s="12">
        <v>44648</v>
      </c>
      <c r="I301" s="12">
        <v>44651</v>
      </c>
      <c r="J301" s="264">
        <v>1</v>
      </c>
      <c r="K301" t="s">
        <v>2263</v>
      </c>
      <c r="L301" t="s">
        <v>2224</v>
      </c>
      <c r="M301" t="s">
        <v>2227</v>
      </c>
      <c r="N301" t="s">
        <v>1328</v>
      </c>
      <c r="O301" t="s">
        <v>1357</v>
      </c>
      <c r="P301">
        <v>605.1</v>
      </c>
      <c r="Q301" s="249">
        <v>3.5999999999999997E-2</v>
      </c>
      <c r="R301">
        <v>15722</v>
      </c>
      <c r="S301">
        <v>2732</v>
      </c>
      <c r="T301">
        <v>12990</v>
      </c>
      <c r="U301">
        <v>76.47</v>
      </c>
      <c r="V301" t="s">
        <v>2295</v>
      </c>
      <c r="W301">
        <v>5</v>
      </c>
      <c r="X301">
        <v>52</v>
      </c>
      <c r="Y301">
        <v>10</v>
      </c>
      <c r="AB301">
        <v>4840.8</v>
      </c>
      <c r="AC301">
        <f t="shared" si="34"/>
        <v>251721.60000000001</v>
      </c>
      <c r="AD301">
        <v>2517216</v>
      </c>
      <c r="AE301">
        <v>2426596.2239999999</v>
      </c>
      <c r="AF301">
        <v>2607835.7760000001</v>
      </c>
      <c r="AG301">
        <v>832</v>
      </c>
      <c r="AH301">
        <v>3.3052400000000001E-4</v>
      </c>
      <c r="AI301" t="s">
        <v>44</v>
      </c>
      <c r="AJ301" t="s">
        <v>154</v>
      </c>
    </row>
    <row r="302" spans="1:36">
      <c r="A302" t="s">
        <v>1052</v>
      </c>
      <c r="B302" t="s">
        <v>42</v>
      </c>
      <c r="C302" t="s">
        <v>1912</v>
      </c>
      <c r="D302" s="12">
        <v>44648</v>
      </c>
      <c r="E302" t="s">
        <v>312</v>
      </c>
      <c r="F302" t="s">
        <v>518</v>
      </c>
      <c r="G302" s="12">
        <v>44648</v>
      </c>
      <c r="H302" s="12">
        <v>44648</v>
      </c>
      <c r="I302" s="12">
        <v>44651</v>
      </c>
      <c r="J302" s="264">
        <v>1</v>
      </c>
      <c r="K302" t="s">
        <v>2263</v>
      </c>
      <c r="L302" t="s">
        <v>2224</v>
      </c>
      <c r="M302" t="s">
        <v>2247</v>
      </c>
      <c r="N302" t="s">
        <v>1328</v>
      </c>
      <c r="O302" t="s">
        <v>1357</v>
      </c>
      <c r="P302">
        <v>1969.4</v>
      </c>
      <c r="Q302" s="249">
        <v>0.02</v>
      </c>
      <c r="R302">
        <v>15720</v>
      </c>
      <c r="S302">
        <v>7274</v>
      </c>
      <c r="T302">
        <v>8446</v>
      </c>
      <c r="U302">
        <v>24.19</v>
      </c>
      <c r="V302" t="s">
        <v>2295</v>
      </c>
      <c r="W302">
        <v>5</v>
      </c>
      <c r="X302">
        <v>52</v>
      </c>
      <c r="Y302">
        <v>10</v>
      </c>
      <c r="AB302">
        <v>15755.2</v>
      </c>
      <c r="AC302">
        <f t="shared" si="34"/>
        <v>819270.4</v>
      </c>
      <c r="AD302">
        <v>8192704</v>
      </c>
      <c r="AE302">
        <v>8028849.9199999999</v>
      </c>
      <c r="AF302">
        <v>8356558.0800000001</v>
      </c>
      <c r="AG302">
        <v>832</v>
      </c>
      <c r="AH302">
        <v>1.01554E-4</v>
      </c>
      <c r="AI302" t="s">
        <v>44</v>
      </c>
      <c r="AJ302" t="s">
        <v>154</v>
      </c>
    </row>
    <row r="303" spans="1:36">
      <c r="A303" t="s">
        <v>1056</v>
      </c>
      <c r="B303" t="s">
        <v>42</v>
      </c>
      <c r="C303" t="s">
        <v>1912</v>
      </c>
      <c r="D303" s="12">
        <v>44648</v>
      </c>
      <c r="E303" t="s">
        <v>312</v>
      </c>
      <c r="F303" t="s">
        <v>518</v>
      </c>
      <c r="G303" s="12">
        <v>44648</v>
      </c>
      <c r="H303" s="12">
        <v>44648</v>
      </c>
      <c r="I303" s="12">
        <v>44651</v>
      </c>
      <c r="J303" s="264">
        <v>1</v>
      </c>
      <c r="K303" t="s">
        <v>2264</v>
      </c>
      <c r="L303" t="s">
        <v>2224</v>
      </c>
      <c r="M303" t="s">
        <v>2225</v>
      </c>
      <c r="N303" t="s">
        <v>1330</v>
      </c>
      <c r="O303" t="s">
        <v>1357</v>
      </c>
      <c r="P303">
        <v>454.7</v>
      </c>
      <c r="Q303" s="249">
        <v>4.2999999999999997E-2</v>
      </c>
      <c r="R303">
        <v>15241</v>
      </c>
      <c r="S303">
        <v>1975</v>
      </c>
      <c r="T303">
        <v>13266</v>
      </c>
      <c r="U303">
        <v>46.34</v>
      </c>
      <c r="V303" t="s">
        <v>2295</v>
      </c>
      <c r="W303">
        <v>5</v>
      </c>
      <c r="X303">
        <v>53</v>
      </c>
      <c r="Y303">
        <v>10</v>
      </c>
      <c r="AB303">
        <v>3637.6</v>
      </c>
      <c r="AC303">
        <f t="shared" si="34"/>
        <v>192792.8</v>
      </c>
      <c r="AD303">
        <v>1927928</v>
      </c>
      <c r="AE303">
        <v>1845027.0959999999</v>
      </c>
      <c r="AF303">
        <v>2010828.9040000001</v>
      </c>
      <c r="AG303">
        <v>1696</v>
      </c>
      <c r="AI303" t="s">
        <v>44</v>
      </c>
      <c r="AJ303" t="s">
        <v>154</v>
      </c>
    </row>
    <row r="304" spans="1:36">
      <c r="A304" t="s">
        <v>1056</v>
      </c>
      <c r="B304" t="s">
        <v>42</v>
      </c>
      <c r="C304" t="s">
        <v>1912</v>
      </c>
      <c r="D304" s="12">
        <v>44648</v>
      </c>
      <c r="E304" t="s">
        <v>312</v>
      </c>
      <c r="F304" t="s">
        <v>518</v>
      </c>
      <c r="G304" s="12">
        <v>44648</v>
      </c>
      <c r="H304" s="12">
        <v>44648</v>
      </c>
      <c r="I304" s="12">
        <v>44651</v>
      </c>
      <c r="J304" s="264">
        <v>1</v>
      </c>
      <c r="K304" t="s">
        <v>2264</v>
      </c>
      <c r="L304" t="s">
        <v>2224</v>
      </c>
      <c r="M304" t="s">
        <v>2227</v>
      </c>
      <c r="N304" t="s">
        <v>1330</v>
      </c>
      <c r="O304" t="s">
        <v>1357</v>
      </c>
      <c r="P304">
        <v>282.2</v>
      </c>
      <c r="Q304" s="249">
        <v>5.3999999999999999E-2</v>
      </c>
      <c r="R304">
        <v>15241</v>
      </c>
      <c r="S304">
        <v>1258</v>
      </c>
      <c r="T304">
        <v>13983</v>
      </c>
      <c r="U304">
        <v>76.47</v>
      </c>
      <c r="V304" t="s">
        <v>2295</v>
      </c>
      <c r="W304">
        <v>5</v>
      </c>
      <c r="X304">
        <v>53</v>
      </c>
      <c r="Y304">
        <v>10</v>
      </c>
      <c r="AB304">
        <v>2257.6</v>
      </c>
      <c r="AC304">
        <f t="shared" si="34"/>
        <v>119652.79999999999</v>
      </c>
      <c r="AD304">
        <v>1196528</v>
      </c>
      <c r="AE304">
        <v>1131915.4879999999</v>
      </c>
      <c r="AF304">
        <v>1261140.5120000001</v>
      </c>
      <c r="AG304">
        <v>1696</v>
      </c>
      <c r="AH304">
        <v>1.417434E-3</v>
      </c>
      <c r="AI304" t="s">
        <v>44</v>
      </c>
      <c r="AJ304" t="s">
        <v>154</v>
      </c>
    </row>
    <row r="305" spans="1:36">
      <c r="A305" t="s">
        <v>1056</v>
      </c>
      <c r="B305" t="s">
        <v>42</v>
      </c>
      <c r="C305" t="s">
        <v>1912</v>
      </c>
      <c r="D305" s="12">
        <v>44648</v>
      </c>
      <c r="E305" t="s">
        <v>312</v>
      </c>
      <c r="F305" t="s">
        <v>518</v>
      </c>
      <c r="G305" s="12">
        <v>44648</v>
      </c>
      <c r="H305" s="12">
        <v>44648</v>
      </c>
      <c r="I305" s="12">
        <v>44651</v>
      </c>
      <c r="J305" s="264">
        <v>1</v>
      </c>
      <c r="K305" t="s">
        <v>2264</v>
      </c>
      <c r="L305" t="s">
        <v>2224</v>
      </c>
      <c r="M305" t="s">
        <v>2247</v>
      </c>
      <c r="N305" t="s">
        <v>1330</v>
      </c>
      <c r="O305" t="s">
        <v>1357</v>
      </c>
      <c r="P305">
        <v>1787.3</v>
      </c>
      <c r="Q305" s="249">
        <v>2.1000000000000001E-2</v>
      </c>
      <c r="R305">
        <v>15240</v>
      </c>
      <c r="S305">
        <v>6408</v>
      </c>
      <c r="T305">
        <v>8832</v>
      </c>
      <c r="U305">
        <v>24.19</v>
      </c>
      <c r="V305" t="s">
        <v>2295</v>
      </c>
      <c r="W305">
        <v>5</v>
      </c>
      <c r="X305">
        <v>53</v>
      </c>
      <c r="Y305">
        <v>10</v>
      </c>
      <c r="AB305">
        <v>14298.4</v>
      </c>
      <c r="AC305">
        <f t="shared" si="34"/>
        <v>757815.2</v>
      </c>
      <c r="AD305">
        <v>7578152</v>
      </c>
      <c r="AE305">
        <v>7419010.8080000002</v>
      </c>
      <c r="AF305">
        <v>7737293.1919999998</v>
      </c>
      <c r="AG305">
        <v>1696</v>
      </c>
      <c r="AH305">
        <v>2.2380100000000001E-4</v>
      </c>
      <c r="AI305" t="s">
        <v>44</v>
      </c>
      <c r="AJ305" t="s">
        <v>154</v>
      </c>
    </row>
    <row r="306" spans="1:36">
      <c r="A306" t="s">
        <v>1047</v>
      </c>
      <c r="B306" t="s">
        <v>42</v>
      </c>
      <c r="C306" t="s">
        <v>1912</v>
      </c>
      <c r="D306" s="12">
        <v>44648</v>
      </c>
      <c r="E306" t="s">
        <v>312</v>
      </c>
      <c r="F306" t="s">
        <v>518</v>
      </c>
      <c r="G306" s="12">
        <v>44648</v>
      </c>
      <c r="H306" s="12">
        <v>44648</v>
      </c>
      <c r="I306" s="12">
        <v>44651</v>
      </c>
      <c r="J306" s="264">
        <v>1</v>
      </c>
      <c r="K306" t="s">
        <v>2265</v>
      </c>
      <c r="L306" t="s">
        <v>2224</v>
      </c>
      <c r="M306" t="s">
        <v>2225</v>
      </c>
      <c r="N306" t="s">
        <v>1326</v>
      </c>
      <c r="O306" t="s">
        <v>1357</v>
      </c>
      <c r="P306">
        <v>563.5</v>
      </c>
      <c r="Q306" s="249">
        <v>3.6999999999999998E-2</v>
      </c>
      <c r="R306">
        <v>15869</v>
      </c>
      <c r="S306">
        <v>2524</v>
      </c>
      <c r="T306">
        <v>13345</v>
      </c>
      <c r="U306">
        <v>46.34</v>
      </c>
      <c r="V306" t="s">
        <v>2295</v>
      </c>
      <c r="W306">
        <v>5</v>
      </c>
      <c r="X306">
        <v>54</v>
      </c>
      <c r="Y306">
        <v>10</v>
      </c>
      <c r="AB306">
        <v>4508</v>
      </c>
      <c r="AC306">
        <f t="shared" si="34"/>
        <v>243432</v>
      </c>
      <c r="AD306">
        <v>2434320</v>
      </c>
      <c r="AE306">
        <v>2344250.16</v>
      </c>
      <c r="AF306">
        <v>2524389.84</v>
      </c>
      <c r="AI306" t="s">
        <v>44</v>
      </c>
      <c r="AJ306" t="s">
        <v>154</v>
      </c>
    </row>
    <row r="307" spans="1:36">
      <c r="A307" t="s">
        <v>1047</v>
      </c>
      <c r="B307" t="s">
        <v>42</v>
      </c>
      <c r="C307" t="s">
        <v>1912</v>
      </c>
      <c r="D307" s="12">
        <v>44648</v>
      </c>
      <c r="E307" t="s">
        <v>312</v>
      </c>
      <c r="F307" t="s">
        <v>518</v>
      </c>
      <c r="G307" s="12">
        <v>44648</v>
      </c>
      <c r="H307" s="12">
        <v>44648</v>
      </c>
      <c r="I307" s="12">
        <v>44651</v>
      </c>
      <c r="J307" s="264">
        <v>1</v>
      </c>
      <c r="K307" t="s">
        <v>2265</v>
      </c>
      <c r="L307" t="s">
        <v>2224</v>
      </c>
      <c r="M307" t="s">
        <v>2227</v>
      </c>
      <c r="N307" t="s">
        <v>1326</v>
      </c>
      <c r="O307" t="s">
        <v>1357</v>
      </c>
      <c r="P307">
        <v>851</v>
      </c>
      <c r="Q307" s="249">
        <v>0.03</v>
      </c>
      <c r="R307">
        <v>15870</v>
      </c>
      <c r="S307">
        <v>3653</v>
      </c>
      <c r="T307">
        <v>12217</v>
      </c>
      <c r="U307">
        <v>76.47</v>
      </c>
      <c r="V307" t="s">
        <v>2295</v>
      </c>
      <c r="W307">
        <v>5</v>
      </c>
      <c r="X307">
        <v>54</v>
      </c>
      <c r="Y307">
        <v>10</v>
      </c>
      <c r="AB307">
        <v>6808</v>
      </c>
      <c r="AC307">
        <f t="shared" si="34"/>
        <v>367632</v>
      </c>
      <c r="AD307">
        <v>3676320</v>
      </c>
      <c r="AE307">
        <v>3566030.4</v>
      </c>
      <c r="AF307">
        <v>3786609.6</v>
      </c>
      <c r="AI307" t="s">
        <v>44</v>
      </c>
      <c r="AJ307" t="s">
        <v>154</v>
      </c>
    </row>
    <row r="308" spans="1:36">
      <c r="A308" t="s">
        <v>1047</v>
      </c>
      <c r="B308" t="s">
        <v>42</v>
      </c>
      <c r="C308" t="s">
        <v>1912</v>
      </c>
      <c r="D308" s="12">
        <v>44648</v>
      </c>
      <c r="E308" t="s">
        <v>312</v>
      </c>
      <c r="F308" t="s">
        <v>518</v>
      </c>
      <c r="G308" s="12">
        <v>44648</v>
      </c>
      <c r="H308" s="12">
        <v>44648</v>
      </c>
      <c r="I308" s="12">
        <v>44651</v>
      </c>
      <c r="J308" s="264">
        <v>1</v>
      </c>
      <c r="K308" t="s">
        <v>2265</v>
      </c>
      <c r="L308" t="s">
        <v>2224</v>
      </c>
      <c r="M308" t="s">
        <v>2247</v>
      </c>
      <c r="N308" t="s">
        <v>1326</v>
      </c>
      <c r="O308" t="s">
        <v>1357</v>
      </c>
      <c r="P308">
        <v>2427.5</v>
      </c>
      <c r="Q308" s="249">
        <v>1.7999999999999999E-2</v>
      </c>
      <c r="R308">
        <v>15868</v>
      </c>
      <c r="S308">
        <v>8344</v>
      </c>
      <c r="T308">
        <v>7524</v>
      </c>
      <c r="U308">
        <v>24.19</v>
      </c>
      <c r="V308" t="s">
        <v>2295</v>
      </c>
      <c r="W308">
        <v>5</v>
      </c>
      <c r="X308">
        <v>54</v>
      </c>
      <c r="Y308">
        <v>10</v>
      </c>
      <c r="AB308">
        <v>19420</v>
      </c>
      <c r="AC308">
        <f t="shared" si="34"/>
        <v>1048680</v>
      </c>
      <c r="AD308">
        <v>10486800</v>
      </c>
      <c r="AE308">
        <v>10298037.6</v>
      </c>
      <c r="AF308">
        <v>10675562.4</v>
      </c>
      <c r="AI308" t="s">
        <v>44</v>
      </c>
      <c r="AJ308" t="s">
        <v>154</v>
      </c>
    </row>
    <row r="309" spans="1:36">
      <c r="A309" t="s">
        <v>1050</v>
      </c>
      <c r="B309" t="s">
        <v>42</v>
      </c>
      <c r="C309" t="s">
        <v>1912</v>
      </c>
      <c r="D309" s="12">
        <v>44648</v>
      </c>
      <c r="E309" t="s">
        <v>312</v>
      </c>
      <c r="F309" t="s">
        <v>518</v>
      </c>
      <c r="G309" s="12">
        <v>44648</v>
      </c>
      <c r="H309" s="12">
        <v>44648</v>
      </c>
      <c r="I309" s="12">
        <v>44651</v>
      </c>
      <c r="J309" s="264">
        <v>1</v>
      </c>
      <c r="K309" t="s">
        <v>2277</v>
      </c>
      <c r="L309" t="s">
        <v>2224</v>
      </c>
      <c r="M309" t="s">
        <v>2225</v>
      </c>
      <c r="N309" t="s">
        <v>1327</v>
      </c>
      <c r="O309" t="s">
        <v>1357</v>
      </c>
      <c r="P309">
        <v>762</v>
      </c>
      <c r="Q309" s="249">
        <v>4.5999999999999999E-2</v>
      </c>
      <c r="R309">
        <v>7999</v>
      </c>
      <c r="S309">
        <v>1650</v>
      </c>
      <c r="T309">
        <v>6349</v>
      </c>
      <c r="U309">
        <v>46.34</v>
      </c>
      <c r="V309" t="s">
        <v>2295</v>
      </c>
      <c r="W309">
        <v>5</v>
      </c>
      <c r="X309">
        <v>53</v>
      </c>
      <c r="Y309">
        <v>10</v>
      </c>
      <c r="AB309">
        <v>6096</v>
      </c>
      <c r="AC309">
        <f t="shared" si="34"/>
        <v>323088</v>
      </c>
      <c r="AD309">
        <v>3230880</v>
      </c>
      <c r="AE309">
        <v>3082259.52</v>
      </c>
      <c r="AF309">
        <v>3379500.48</v>
      </c>
      <c r="AG309">
        <v>2544</v>
      </c>
      <c r="AI309" t="s">
        <v>44</v>
      </c>
      <c r="AJ309" t="s">
        <v>154</v>
      </c>
    </row>
    <row r="310" spans="1:36">
      <c r="A310" t="s">
        <v>1050</v>
      </c>
      <c r="B310" t="s">
        <v>42</v>
      </c>
      <c r="C310" t="s">
        <v>1912</v>
      </c>
      <c r="D310" s="12">
        <v>44648</v>
      </c>
      <c r="E310" t="s">
        <v>312</v>
      </c>
      <c r="F310" t="s">
        <v>518</v>
      </c>
      <c r="G310" s="12">
        <v>44648</v>
      </c>
      <c r="H310" s="12">
        <v>44648</v>
      </c>
      <c r="I310" s="12">
        <v>44651</v>
      </c>
      <c r="J310" s="264">
        <v>1</v>
      </c>
      <c r="K310" t="s">
        <v>2277</v>
      </c>
      <c r="L310" t="s">
        <v>2224</v>
      </c>
      <c r="M310" t="s">
        <v>2227</v>
      </c>
      <c r="N310" t="s">
        <v>1327</v>
      </c>
      <c r="O310" t="s">
        <v>1357</v>
      </c>
      <c r="P310">
        <v>155.80000000000001</v>
      </c>
      <c r="Q310" s="249">
        <v>0.10100000000000001</v>
      </c>
      <c r="R310">
        <v>8000</v>
      </c>
      <c r="S310">
        <v>369</v>
      </c>
      <c r="T310">
        <v>7631</v>
      </c>
      <c r="U310">
        <v>76.47</v>
      </c>
      <c r="V310" t="s">
        <v>2295</v>
      </c>
      <c r="W310">
        <v>5</v>
      </c>
      <c r="X310">
        <v>53</v>
      </c>
      <c r="Y310">
        <v>10</v>
      </c>
      <c r="AB310">
        <v>1246.4000000000001</v>
      </c>
      <c r="AC310">
        <f t="shared" si="34"/>
        <v>66059.200000000012</v>
      </c>
      <c r="AD310">
        <v>660592</v>
      </c>
      <c r="AE310">
        <v>593872.20799999998</v>
      </c>
      <c r="AF310">
        <v>727311.79200000002</v>
      </c>
      <c r="AG310">
        <v>2544</v>
      </c>
      <c r="AH310">
        <v>3.8510910000000001E-3</v>
      </c>
      <c r="AI310" t="s">
        <v>44</v>
      </c>
      <c r="AJ310" t="s">
        <v>154</v>
      </c>
    </row>
    <row r="311" spans="1:36">
      <c r="A311" t="s">
        <v>1050</v>
      </c>
      <c r="B311" t="s">
        <v>42</v>
      </c>
      <c r="C311" t="s">
        <v>1912</v>
      </c>
      <c r="D311" s="12">
        <v>44648</v>
      </c>
      <c r="E311" t="s">
        <v>312</v>
      </c>
      <c r="F311" t="s">
        <v>518</v>
      </c>
      <c r="G311" s="12">
        <v>44648</v>
      </c>
      <c r="H311" s="12">
        <v>44648</v>
      </c>
      <c r="I311" s="12">
        <v>44651</v>
      </c>
      <c r="J311" s="264">
        <v>1</v>
      </c>
      <c r="K311" t="s">
        <v>2277</v>
      </c>
      <c r="L311" t="s">
        <v>2224</v>
      </c>
      <c r="M311" t="s">
        <v>2247</v>
      </c>
      <c r="N311" t="s">
        <v>1327</v>
      </c>
      <c r="O311" t="s">
        <v>1357</v>
      </c>
      <c r="P311">
        <v>1749.1</v>
      </c>
      <c r="Q311" s="249">
        <v>0.03</v>
      </c>
      <c r="R311">
        <v>7999</v>
      </c>
      <c r="S311">
        <v>3292</v>
      </c>
      <c r="T311">
        <v>4707</v>
      </c>
      <c r="U311">
        <v>24.19</v>
      </c>
      <c r="V311" t="s">
        <v>2295</v>
      </c>
      <c r="W311">
        <v>5</v>
      </c>
      <c r="X311">
        <v>53</v>
      </c>
      <c r="Y311">
        <v>10</v>
      </c>
      <c r="AB311">
        <v>13992.8</v>
      </c>
      <c r="AC311">
        <f t="shared" si="34"/>
        <v>741618.39999999991</v>
      </c>
      <c r="AD311">
        <v>7416184</v>
      </c>
      <c r="AE311">
        <v>7193698.4800000004</v>
      </c>
      <c r="AF311">
        <v>7638669.5199999996</v>
      </c>
      <c r="AG311">
        <v>2544</v>
      </c>
      <c r="AH311">
        <v>3.4303399999999998E-4</v>
      </c>
      <c r="AI311" t="s">
        <v>44</v>
      </c>
      <c r="AJ311" t="s">
        <v>154</v>
      </c>
    </row>
    <row r="312" spans="1:36">
      <c r="A312" t="s">
        <v>1058</v>
      </c>
      <c r="B312" t="s">
        <v>42</v>
      </c>
      <c r="C312" t="s">
        <v>1912</v>
      </c>
      <c r="D312" s="12">
        <v>44648</v>
      </c>
      <c r="E312" t="s">
        <v>312</v>
      </c>
      <c r="F312" t="s">
        <v>518</v>
      </c>
      <c r="G312" s="12">
        <v>44648</v>
      </c>
      <c r="H312" s="12">
        <v>44648</v>
      </c>
      <c r="I312" s="12">
        <v>44651</v>
      </c>
      <c r="J312" s="264">
        <v>1</v>
      </c>
      <c r="K312" t="s">
        <v>2266</v>
      </c>
      <c r="L312" t="s">
        <v>2224</v>
      </c>
      <c r="M312" t="s">
        <v>2225</v>
      </c>
      <c r="N312" t="s">
        <v>1331</v>
      </c>
      <c r="O312" t="s">
        <v>1357</v>
      </c>
      <c r="P312">
        <v>1007.7</v>
      </c>
      <c r="Q312" s="249">
        <v>2.8000000000000001E-2</v>
      </c>
      <c r="R312">
        <v>15757</v>
      </c>
      <c r="S312">
        <v>4117</v>
      </c>
      <c r="T312">
        <v>11640</v>
      </c>
      <c r="U312">
        <v>46.34</v>
      </c>
      <c r="V312" t="s">
        <v>2295</v>
      </c>
      <c r="W312">
        <v>5</v>
      </c>
      <c r="X312">
        <v>51</v>
      </c>
      <c r="Y312">
        <v>10</v>
      </c>
      <c r="AB312">
        <v>8061.6</v>
      </c>
      <c r="AC312">
        <f t="shared" si="34"/>
        <v>411141.60000000003</v>
      </c>
      <c r="AD312">
        <v>4111416</v>
      </c>
      <c r="AE312">
        <v>3996296.352</v>
      </c>
      <c r="AF312">
        <v>4226535.648</v>
      </c>
      <c r="AG312">
        <v>2856</v>
      </c>
      <c r="AI312" t="s">
        <v>44</v>
      </c>
      <c r="AJ312" t="s">
        <v>154</v>
      </c>
    </row>
    <row r="313" spans="1:36">
      <c r="A313" t="s">
        <v>1058</v>
      </c>
      <c r="B313" t="s">
        <v>42</v>
      </c>
      <c r="C313" t="s">
        <v>1912</v>
      </c>
      <c r="D313" s="12">
        <v>44648</v>
      </c>
      <c r="E313" t="s">
        <v>312</v>
      </c>
      <c r="F313" t="s">
        <v>518</v>
      </c>
      <c r="G313" s="12">
        <v>44648</v>
      </c>
      <c r="H313" s="12">
        <v>44648</v>
      </c>
      <c r="I313" s="12">
        <v>44651</v>
      </c>
      <c r="J313" s="264">
        <v>1</v>
      </c>
      <c r="K313" t="s">
        <v>2266</v>
      </c>
      <c r="L313" t="s">
        <v>2224</v>
      </c>
      <c r="M313" t="s">
        <v>2227</v>
      </c>
      <c r="N313" t="s">
        <v>1331</v>
      </c>
      <c r="O313" t="s">
        <v>1357</v>
      </c>
      <c r="P313">
        <v>242.4</v>
      </c>
      <c r="Q313" s="249">
        <v>5.8000000000000003E-2</v>
      </c>
      <c r="R313">
        <v>15757</v>
      </c>
      <c r="S313">
        <v>1107</v>
      </c>
      <c r="T313">
        <v>14650</v>
      </c>
      <c r="U313">
        <v>76.47</v>
      </c>
      <c r="V313" t="s">
        <v>2295</v>
      </c>
      <c r="W313">
        <v>5</v>
      </c>
      <c r="X313">
        <v>51</v>
      </c>
      <c r="Y313">
        <v>10</v>
      </c>
      <c r="AB313">
        <v>1939.2</v>
      </c>
      <c r="AC313">
        <f t="shared" si="34"/>
        <v>98899.199999999997</v>
      </c>
      <c r="AD313">
        <v>988992</v>
      </c>
      <c r="AE313">
        <v>931630.46400000004</v>
      </c>
      <c r="AF313">
        <v>1046353.536</v>
      </c>
      <c r="AG313">
        <v>2856</v>
      </c>
      <c r="AH313">
        <v>2.887789E-3</v>
      </c>
      <c r="AI313" t="s">
        <v>44</v>
      </c>
      <c r="AJ313" t="s">
        <v>154</v>
      </c>
    </row>
    <row r="314" spans="1:36">
      <c r="A314" t="s">
        <v>1058</v>
      </c>
      <c r="B314" t="s">
        <v>42</v>
      </c>
      <c r="C314" t="s">
        <v>1912</v>
      </c>
      <c r="D314" s="12">
        <v>44648</v>
      </c>
      <c r="E314" t="s">
        <v>312</v>
      </c>
      <c r="F314" t="s">
        <v>518</v>
      </c>
      <c r="G314" s="12">
        <v>44648</v>
      </c>
      <c r="H314" s="12">
        <v>44648</v>
      </c>
      <c r="I314" s="12">
        <v>44651</v>
      </c>
      <c r="J314" s="264">
        <v>1</v>
      </c>
      <c r="K314" t="s">
        <v>2266</v>
      </c>
      <c r="L314" t="s">
        <v>2224</v>
      </c>
      <c r="M314" t="s">
        <v>2247</v>
      </c>
      <c r="N314" t="s">
        <v>1331</v>
      </c>
      <c r="O314" t="s">
        <v>1357</v>
      </c>
      <c r="P314">
        <v>2306</v>
      </c>
      <c r="Q314" s="249">
        <v>1.9E-2</v>
      </c>
      <c r="R314">
        <v>15756</v>
      </c>
      <c r="S314">
        <v>7877</v>
      </c>
      <c r="T314">
        <v>7879</v>
      </c>
      <c r="U314">
        <v>24.19</v>
      </c>
      <c r="V314" t="s">
        <v>2295</v>
      </c>
      <c r="W314">
        <v>5</v>
      </c>
      <c r="X314">
        <v>51</v>
      </c>
      <c r="Y314">
        <v>10</v>
      </c>
      <c r="AB314">
        <v>18448</v>
      </c>
      <c r="AC314">
        <f t="shared" si="34"/>
        <v>940848</v>
      </c>
      <c r="AD314">
        <v>9408480</v>
      </c>
      <c r="AE314">
        <v>9229718.8800000008</v>
      </c>
      <c r="AF314">
        <v>9587241.1199999992</v>
      </c>
      <c r="AG314">
        <v>2856</v>
      </c>
      <c r="AH314">
        <v>3.0355600000000002E-4</v>
      </c>
      <c r="AI314" t="s">
        <v>44</v>
      </c>
      <c r="AJ314" t="s">
        <v>154</v>
      </c>
    </row>
    <row r="315" spans="1:36">
      <c r="A315" t="s">
        <v>810</v>
      </c>
      <c r="B315" t="s">
        <v>42</v>
      </c>
      <c r="C315" t="s">
        <v>811</v>
      </c>
      <c r="D315" s="12">
        <v>44649</v>
      </c>
      <c r="E315" t="s">
        <v>312</v>
      </c>
      <c r="F315" t="s">
        <v>518</v>
      </c>
      <c r="G315" s="12">
        <v>70218</v>
      </c>
      <c r="H315" s="12">
        <v>70218</v>
      </c>
      <c r="I315" s="12">
        <v>44651</v>
      </c>
      <c r="J315" s="264">
        <v>1</v>
      </c>
      <c r="K315" t="s">
        <v>2237</v>
      </c>
      <c r="L315" t="s">
        <v>2224</v>
      </c>
      <c r="M315" t="s">
        <v>2225</v>
      </c>
      <c r="N315" t="s">
        <v>939</v>
      </c>
      <c r="O315" t="s">
        <v>1357</v>
      </c>
      <c r="P315">
        <v>513.20000000000005</v>
      </c>
      <c r="Q315" s="249">
        <v>5.3999999999999999E-2</v>
      </c>
      <c r="R315">
        <v>8058</v>
      </c>
      <c r="S315">
        <v>1215</v>
      </c>
      <c r="T315">
        <v>6843</v>
      </c>
      <c r="U315">
        <v>46.34</v>
      </c>
      <c r="V315" t="s">
        <v>2295</v>
      </c>
      <c r="W315">
        <v>5</v>
      </c>
      <c r="X315">
        <v>47</v>
      </c>
      <c r="Y315">
        <v>10</v>
      </c>
      <c r="AB315">
        <v>4105.6000000000004</v>
      </c>
      <c r="AC315">
        <f t="shared" si="34"/>
        <v>192963.20000000001</v>
      </c>
      <c r="AD315">
        <v>1929632</v>
      </c>
      <c r="AE315">
        <v>1825431.872</v>
      </c>
      <c r="AF315">
        <v>2033832.128</v>
      </c>
      <c r="AI315" t="s">
        <v>44</v>
      </c>
      <c r="AJ315" t="s">
        <v>154</v>
      </c>
    </row>
    <row r="316" spans="1:36">
      <c r="A316" t="s">
        <v>810</v>
      </c>
      <c r="B316" t="s">
        <v>42</v>
      </c>
      <c r="C316" t="s">
        <v>811</v>
      </c>
      <c r="D316" s="12">
        <v>44649</v>
      </c>
      <c r="E316" t="s">
        <v>312</v>
      </c>
      <c r="F316" t="s">
        <v>518</v>
      </c>
      <c r="G316" s="12">
        <v>70218</v>
      </c>
      <c r="H316" s="12">
        <v>70218</v>
      </c>
      <c r="I316" s="12">
        <v>44651</v>
      </c>
      <c r="J316" s="264">
        <v>1</v>
      </c>
      <c r="K316" t="s">
        <v>2237</v>
      </c>
      <c r="L316" t="s">
        <v>2224</v>
      </c>
      <c r="M316" t="s">
        <v>2227</v>
      </c>
      <c r="N316" t="s">
        <v>939</v>
      </c>
      <c r="O316" t="s">
        <v>1357</v>
      </c>
      <c r="P316">
        <v>4155.8</v>
      </c>
      <c r="Q316" s="249">
        <v>2.5999999999999999E-2</v>
      </c>
      <c r="R316">
        <v>4252</v>
      </c>
      <c r="S316">
        <v>3120</v>
      </c>
      <c r="T316">
        <v>1132</v>
      </c>
      <c r="U316">
        <v>76.47</v>
      </c>
      <c r="V316" t="s">
        <v>2295</v>
      </c>
      <c r="W316">
        <v>5</v>
      </c>
      <c r="X316">
        <v>47</v>
      </c>
      <c r="Y316">
        <v>10</v>
      </c>
      <c r="AB316">
        <v>33246.400000000001</v>
      </c>
      <c r="AC316">
        <f t="shared" si="34"/>
        <v>1562580.8</v>
      </c>
      <c r="AD316">
        <v>15625808</v>
      </c>
      <c r="AE316">
        <v>15219536.99</v>
      </c>
      <c r="AF316">
        <v>16032079.01</v>
      </c>
      <c r="AI316" t="s">
        <v>44</v>
      </c>
      <c r="AJ316" t="s">
        <v>154</v>
      </c>
    </row>
    <row r="317" spans="1:36">
      <c r="A317" t="s">
        <v>810</v>
      </c>
      <c r="B317" t="s">
        <v>42</v>
      </c>
      <c r="C317" t="s">
        <v>811</v>
      </c>
      <c r="D317" s="12">
        <v>44649</v>
      </c>
      <c r="E317" t="s">
        <v>312</v>
      </c>
      <c r="F317" t="s">
        <v>518</v>
      </c>
      <c r="G317" s="12">
        <v>70218</v>
      </c>
      <c r="H317" s="12">
        <v>70218</v>
      </c>
      <c r="I317" s="12">
        <v>44651</v>
      </c>
      <c r="J317" s="264">
        <v>1</v>
      </c>
      <c r="K317" t="s">
        <v>2237</v>
      </c>
      <c r="L317" t="s">
        <v>2224</v>
      </c>
      <c r="M317" t="s">
        <v>2247</v>
      </c>
      <c r="N317" t="s">
        <v>939</v>
      </c>
      <c r="O317" t="s">
        <v>1357</v>
      </c>
      <c r="P317">
        <v>5375</v>
      </c>
      <c r="Q317" s="249">
        <v>1.7000000000000001E-2</v>
      </c>
      <c r="R317">
        <v>8058</v>
      </c>
      <c r="S317">
        <v>6603</v>
      </c>
      <c r="T317">
        <v>1455</v>
      </c>
      <c r="U317">
        <v>24.19</v>
      </c>
      <c r="V317" t="s">
        <v>2295</v>
      </c>
      <c r="W317">
        <v>5</v>
      </c>
      <c r="X317">
        <v>47</v>
      </c>
      <c r="Y317">
        <v>10</v>
      </c>
      <c r="AB317">
        <v>43000</v>
      </c>
      <c r="AC317">
        <f t="shared" si="34"/>
        <v>2021000</v>
      </c>
      <c r="AD317">
        <v>20210000</v>
      </c>
      <c r="AE317">
        <v>19866430</v>
      </c>
      <c r="AF317">
        <v>20553570</v>
      </c>
      <c r="AI317" t="s">
        <v>44</v>
      </c>
      <c r="AJ317" t="s">
        <v>154</v>
      </c>
    </row>
    <row r="318" spans="1:36">
      <c r="A318" t="s">
        <v>810</v>
      </c>
      <c r="B318" t="s">
        <v>49</v>
      </c>
      <c r="C318" t="s">
        <v>811</v>
      </c>
      <c r="D318" s="12">
        <v>44649</v>
      </c>
      <c r="E318" t="s">
        <v>312</v>
      </c>
      <c r="F318" t="s">
        <v>518</v>
      </c>
      <c r="G318" s="12">
        <v>70218</v>
      </c>
      <c r="H318" s="12">
        <v>70218</v>
      </c>
      <c r="I318" s="12">
        <v>44651</v>
      </c>
      <c r="J318" s="264">
        <v>1</v>
      </c>
      <c r="K318" t="s">
        <v>2256</v>
      </c>
      <c r="L318" t="s">
        <v>2224</v>
      </c>
      <c r="M318" t="s">
        <v>2225</v>
      </c>
      <c r="N318" t="s">
        <v>940</v>
      </c>
      <c r="O318" t="s">
        <v>1357</v>
      </c>
      <c r="P318">
        <v>742</v>
      </c>
      <c r="Q318" s="249">
        <v>4.5999999999999999E-2</v>
      </c>
      <c r="R318">
        <v>8046</v>
      </c>
      <c r="S318">
        <v>1632</v>
      </c>
      <c r="T318">
        <v>6414</v>
      </c>
      <c r="U318">
        <v>46.34</v>
      </c>
      <c r="V318" t="s">
        <v>2295</v>
      </c>
      <c r="W318">
        <v>5</v>
      </c>
      <c r="X318">
        <v>45</v>
      </c>
      <c r="Y318">
        <v>10</v>
      </c>
      <c r="AB318">
        <v>5936</v>
      </c>
      <c r="AC318">
        <f t="shared" si="34"/>
        <v>267120</v>
      </c>
      <c r="AD318">
        <v>2671200</v>
      </c>
      <c r="AE318">
        <v>2548324.7999999998</v>
      </c>
      <c r="AF318">
        <v>2794075.2</v>
      </c>
      <c r="AG318">
        <v>2944.8</v>
      </c>
      <c r="AI318" t="s">
        <v>44</v>
      </c>
      <c r="AJ318" t="s">
        <v>154</v>
      </c>
    </row>
    <row r="319" spans="1:36">
      <c r="A319" t="s">
        <v>810</v>
      </c>
      <c r="B319" t="s">
        <v>49</v>
      </c>
      <c r="C319" t="s">
        <v>811</v>
      </c>
      <c r="D319" s="12">
        <v>44649</v>
      </c>
      <c r="E319" t="s">
        <v>312</v>
      </c>
      <c r="F319" t="s">
        <v>518</v>
      </c>
      <c r="G319" s="12">
        <v>70218</v>
      </c>
      <c r="H319" s="12">
        <v>70218</v>
      </c>
      <c r="I319" s="12">
        <v>44651</v>
      </c>
      <c r="J319" s="264">
        <v>1</v>
      </c>
      <c r="K319" t="s">
        <v>2256</v>
      </c>
      <c r="L319" t="s">
        <v>2224</v>
      </c>
      <c r="M319" t="s">
        <v>2227</v>
      </c>
      <c r="N319" t="s">
        <v>940</v>
      </c>
      <c r="O319" t="s">
        <v>1357</v>
      </c>
      <c r="P319">
        <v>2973.2</v>
      </c>
      <c r="Q319" s="249">
        <v>2.3E-2</v>
      </c>
      <c r="R319">
        <v>8046</v>
      </c>
      <c r="S319">
        <v>4802</v>
      </c>
      <c r="T319">
        <v>3244</v>
      </c>
      <c r="U319">
        <v>76.47</v>
      </c>
      <c r="V319" t="s">
        <v>2295</v>
      </c>
      <c r="W319">
        <v>5</v>
      </c>
      <c r="X319">
        <v>45</v>
      </c>
      <c r="Y319">
        <v>10</v>
      </c>
      <c r="AB319">
        <v>23785.599999999999</v>
      </c>
      <c r="AC319">
        <f t="shared" si="34"/>
        <v>1070352</v>
      </c>
      <c r="AD319">
        <v>10703520</v>
      </c>
      <c r="AE319">
        <v>10457339.039999999</v>
      </c>
      <c r="AF319">
        <v>10949700.960000001</v>
      </c>
      <c r="AG319">
        <v>2944.8</v>
      </c>
      <c r="AH319">
        <v>2.7512400000000002E-4</v>
      </c>
      <c r="AI319" t="s">
        <v>44</v>
      </c>
      <c r="AJ319" t="s">
        <v>154</v>
      </c>
    </row>
    <row r="320" spans="1:36">
      <c r="A320" t="s">
        <v>810</v>
      </c>
      <c r="B320" t="s">
        <v>49</v>
      </c>
      <c r="C320" t="s">
        <v>811</v>
      </c>
      <c r="D320" s="12">
        <v>44649</v>
      </c>
      <c r="E320" t="s">
        <v>312</v>
      </c>
      <c r="F320" t="s">
        <v>518</v>
      </c>
      <c r="G320" s="12">
        <v>70218</v>
      </c>
      <c r="H320" s="12">
        <v>70218</v>
      </c>
      <c r="I320" s="12">
        <v>44651</v>
      </c>
      <c r="J320" s="264">
        <v>1</v>
      </c>
      <c r="K320" t="s">
        <v>2256</v>
      </c>
      <c r="L320" t="s">
        <v>2224</v>
      </c>
      <c r="M320" t="s">
        <v>2247</v>
      </c>
      <c r="N320" t="s">
        <v>940</v>
      </c>
      <c r="O320" t="s">
        <v>1357</v>
      </c>
      <c r="P320">
        <v>5674.5</v>
      </c>
      <c r="Q320" s="249">
        <v>1.7000000000000001E-2</v>
      </c>
      <c r="R320">
        <v>8045</v>
      </c>
      <c r="S320">
        <v>6624</v>
      </c>
      <c r="T320">
        <v>1421</v>
      </c>
      <c r="U320">
        <v>24.19</v>
      </c>
      <c r="V320" t="s">
        <v>2295</v>
      </c>
      <c r="W320">
        <v>5</v>
      </c>
      <c r="X320">
        <v>45</v>
      </c>
      <c r="Y320">
        <v>10</v>
      </c>
      <c r="AB320">
        <v>45396</v>
      </c>
      <c r="AC320">
        <f t="shared" si="34"/>
        <v>2042820</v>
      </c>
      <c r="AD320">
        <v>20428200</v>
      </c>
      <c r="AE320">
        <v>20080920.600000001</v>
      </c>
      <c r="AF320">
        <v>20775479.399999999</v>
      </c>
      <c r="AG320">
        <v>2944.8</v>
      </c>
      <c r="AH320">
        <v>1.4415399999999999E-4</v>
      </c>
      <c r="AI320" t="s">
        <v>44</v>
      </c>
      <c r="AJ320" t="s">
        <v>154</v>
      </c>
    </row>
    <row r="321" spans="1:36">
      <c r="A321" t="s">
        <v>941</v>
      </c>
      <c r="B321" t="s">
        <v>49</v>
      </c>
      <c r="C321" t="s">
        <v>811</v>
      </c>
      <c r="D321" s="12">
        <v>44649</v>
      </c>
      <c r="E321" t="s">
        <v>312</v>
      </c>
      <c r="F321" t="s">
        <v>518</v>
      </c>
      <c r="G321" s="12">
        <v>69853</v>
      </c>
      <c r="H321" s="12">
        <v>69853</v>
      </c>
      <c r="I321" s="12">
        <v>44651</v>
      </c>
      <c r="J321" s="264">
        <v>1</v>
      </c>
      <c r="K321" t="s">
        <v>2257</v>
      </c>
      <c r="L321" t="s">
        <v>2224</v>
      </c>
      <c r="M321" t="s">
        <v>2225</v>
      </c>
      <c r="N321" t="s">
        <v>2293</v>
      </c>
      <c r="O321" t="s">
        <v>1357</v>
      </c>
      <c r="P321">
        <v>789.1</v>
      </c>
      <c r="Q321" s="249">
        <v>4.4999999999999998E-2</v>
      </c>
      <c r="R321">
        <v>7585</v>
      </c>
      <c r="S321">
        <v>1647</v>
      </c>
      <c r="T321">
        <v>5938</v>
      </c>
      <c r="U321">
        <v>46.34</v>
      </c>
      <c r="V321" t="s">
        <v>2295</v>
      </c>
      <c r="W321">
        <v>5</v>
      </c>
      <c r="X321">
        <v>50</v>
      </c>
      <c r="Y321">
        <v>10</v>
      </c>
      <c r="AB321">
        <v>6312.8</v>
      </c>
      <c r="AC321">
        <f t="shared" si="34"/>
        <v>315640</v>
      </c>
      <c r="AD321">
        <v>3156400</v>
      </c>
      <c r="AE321">
        <v>3014362</v>
      </c>
      <c r="AF321">
        <v>3298438</v>
      </c>
      <c r="AG321">
        <v>20400</v>
      </c>
      <c r="AI321" t="s">
        <v>44</v>
      </c>
      <c r="AJ321" t="s">
        <v>154</v>
      </c>
    </row>
    <row r="322" spans="1:36">
      <c r="A322" t="s">
        <v>941</v>
      </c>
      <c r="B322" t="s">
        <v>49</v>
      </c>
      <c r="C322" t="s">
        <v>811</v>
      </c>
      <c r="D322" s="12">
        <v>44649</v>
      </c>
      <c r="E322" t="s">
        <v>312</v>
      </c>
      <c r="F322" t="s">
        <v>518</v>
      </c>
      <c r="G322" s="12">
        <v>69853</v>
      </c>
      <c r="H322" s="12">
        <v>69853</v>
      </c>
      <c r="I322" s="12">
        <v>44651</v>
      </c>
      <c r="J322" s="264">
        <v>1</v>
      </c>
      <c r="K322" t="s">
        <v>2257</v>
      </c>
      <c r="L322" t="s">
        <v>2224</v>
      </c>
      <c r="M322" t="s">
        <v>2227</v>
      </c>
      <c r="N322" t="s">
        <v>2293</v>
      </c>
      <c r="O322" t="s">
        <v>1357</v>
      </c>
      <c r="P322">
        <v>7499.7</v>
      </c>
      <c r="Q322" s="249">
        <v>1.4999999999999999E-2</v>
      </c>
      <c r="R322">
        <v>7590</v>
      </c>
      <c r="S322">
        <v>6849</v>
      </c>
      <c r="T322">
        <v>741</v>
      </c>
      <c r="U322">
        <v>76.47</v>
      </c>
      <c r="V322" t="s">
        <v>2295</v>
      </c>
      <c r="W322">
        <v>5</v>
      </c>
      <c r="X322">
        <v>50</v>
      </c>
      <c r="Y322">
        <v>10</v>
      </c>
      <c r="AB322">
        <v>59997.599999999999</v>
      </c>
      <c r="AC322">
        <f t="shared" si="34"/>
        <v>2999880</v>
      </c>
      <c r="AD322">
        <v>29998800</v>
      </c>
      <c r="AE322">
        <v>29548818</v>
      </c>
      <c r="AF322">
        <v>30448782</v>
      </c>
      <c r="AG322">
        <v>20400</v>
      </c>
      <c r="AH322">
        <v>6.8002700000000004E-4</v>
      </c>
      <c r="AI322" t="s">
        <v>44</v>
      </c>
      <c r="AJ322" t="s">
        <v>154</v>
      </c>
    </row>
    <row r="323" spans="1:36">
      <c r="A323" t="s">
        <v>941</v>
      </c>
      <c r="B323" t="s">
        <v>49</v>
      </c>
      <c r="C323" t="s">
        <v>811</v>
      </c>
      <c r="D323" s="12">
        <v>44649</v>
      </c>
      <c r="E323" t="s">
        <v>312</v>
      </c>
      <c r="F323" t="s">
        <v>518</v>
      </c>
      <c r="G323" s="12">
        <v>69853</v>
      </c>
      <c r="H323" s="12">
        <v>69853</v>
      </c>
      <c r="I323" s="12">
        <v>44651</v>
      </c>
      <c r="J323" s="264">
        <v>1</v>
      </c>
      <c r="K323" t="s">
        <v>2257</v>
      </c>
      <c r="L323" t="s">
        <v>2224</v>
      </c>
      <c r="M323" t="s">
        <v>2247</v>
      </c>
      <c r="N323" t="s">
        <v>2293</v>
      </c>
      <c r="O323" t="s">
        <v>1357</v>
      </c>
      <c r="P323">
        <v>8597.9</v>
      </c>
      <c r="Q323" s="249">
        <v>1.4E-2</v>
      </c>
      <c r="R323">
        <v>7589</v>
      </c>
      <c r="S323">
        <v>7062</v>
      </c>
      <c r="T323">
        <v>527</v>
      </c>
      <c r="U323">
        <v>24.19</v>
      </c>
      <c r="V323" t="s">
        <v>2295</v>
      </c>
      <c r="W323">
        <v>5</v>
      </c>
      <c r="X323">
        <v>50</v>
      </c>
      <c r="Y323">
        <v>10</v>
      </c>
      <c r="AB323">
        <v>68783.199999999997</v>
      </c>
      <c r="AC323">
        <f t="shared" ref="AC323:AC326" si="35">IF(S323&gt;2, (AB323*X323)*J323, "ND")</f>
        <v>3439160</v>
      </c>
      <c r="AD323">
        <v>34391600</v>
      </c>
      <c r="AE323">
        <v>33910117.600000001</v>
      </c>
      <c r="AF323">
        <v>34873082.399999999</v>
      </c>
      <c r="AG323">
        <v>20400</v>
      </c>
      <c r="AH323">
        <v>5.9316800000000004E-4</v>
      </c>
      <c r="AI323" t="s">
        <v>44</v>
      </c>
      <c r="AJ323" t="s">
        <v>154</v>
      </c>
    </row>
    <row r="324" spans="1:36">
      <c r="A324" t="s">
        <v>941</v>
      </c>
      <c r="B324" t="s">
        <v>42</v>
      </c>
      <c r="C324" t="s">
        <v>811</v>
      </c>
      <c r="D324" s="12">
        <v>44649</v>
      </c>
      <c r="E324" t="s">
        <v>312</v>
      </c>
      <c r="F324" t="s">
        <v>518</v>
      </c>
      <c r="G324" s="12">
        <v>70220</v>
      </c>
      <c r="H324" s="12">
        <v>70220</v>
      </c>
      <c r="I324" s="12">
        <v>44651</v>
      </c>
      <c r="J324" s="264">
        <v>1</v>
      </c>
      <c r="K324" t="s">
        <v>2238</v>
      </c>
      <c r="L324" t="s">
        <v>2224</v>
      </c>
      <c r="M324" t="s">
        <v>2225</v>
      </c>
      <c r="N324" t="s">
        <v>2294</v>
      </c>
      <c r="O324" t="s">
        <v>1357</v>
      </c>
      <c r="P324">
        <v>674.1</v>
      </c>
      <c r="Q324" s="249">
        <v>4.8000000000000001E-2</v>
      </c>
      <c r="R324">
        <v>7640</v>
      </c>
      <c r="S324">
        <v>1510</v>
      </c>
      <c r="T324">
        <v>6130</v>
      </c>
      <c r="U324">
        <v>46.34</v>
      </c>
      <c r="V324" t="s">
        <v>2295</v>
      </c>
      <c r="W324">
        <v>5</v>
      </c>
      <c r="X324">
        <v>51</v>
      </c>
      <c r="Y324">
        <v>10</v>
      </c>
      <c r="AB324">
        <v>5392.8</v>
      </c>
      <c r="AC324">
        <f t="shared" si="35"/>
        <v>275032.8</v>
      </c>
      <c r="AD324">
        <v>2750328</v>
      </c>
      <c r="AE324">
        <v>2618312.2560000001</v>
      </c>
      <c r="AF324">
        <v>2882343.7439999999</v>
      </c>
      <c r="AG324">
        <v>2125.6799999999998</v>
      </c>
      <c r="AI324" t="s">
        <v>44</v>
      </c>
      <c r="AJ324" t="s">
        <v>154</v>
      </c>
    </row>
    <row r="325" spans="1:36">
      <c r="A325" t="s">
        <v>941</v>
      </c>
      <c r="B325" t="s">
        <v>42</v>
      </c>
      <c r="C325" t="s">
        <v>811</v>
      </c>
      <c r="D325" s="12">
        <v>44649</v>
      </c>
      <c r="E325" t="s">
        <v>312</v>
      </c>
      <c r="F325" t="s">
        <v>518</v>
      </c>
      <c r="G325" s="12">
        <v>70220</v>
      </c>
      <c r="H325" s="12">
        <v>70220</v>
      </c>
      <c r="I325" s="12">
        <v>44651</v>
      </c>
      <c r="J325" s="264">
        <v>1</v>
      </c>
      <c r="K325" t="s">
        <v>2238</v>
      </c>
      <c r="L325" t="s">
        <v>2224</v>
      </c>
      <c r="M325" t="s">
        <v>2227</v>
      </c>
      <c r="N325" t="s">
        <v>2294</v>
      </c>
      <c r="O325" t="s">
        <v>1357</v>
      </c>
      <c r="P325">
        <v>3150.4</v>
      </c>
      <c r="Q325" s="249">
        <v>2.8000000000000001E-2</v>
      </c>
      <c r="R325">
        <v>4825</v>
      </c>
      <c r="S325">
        <v>3101</v>
      </c>
      <c r="T325">
        <v>1724</v>
      </c>
      <c r="U325">
        <v>76.47</v>
      </c>
      <c r="V325" t="s">
        <v>2295</v>
      </c>
      <c r="W325">
        <v>5</v>
      </c>
      <c r="X325">
        <v>51</v>
      </c>
      <c r="Y325">
        <v>10</v>
      </c>
      <c r="AB325">
        <v>25203.200000000001</v>
      </c>
      <c r="AC325">
        <f t="shared" si="35"/>
        <v>1285363.2</v>
      </c>
      <c r="AD325">
        <v>12853632</v>
      </c>
      <c r="AE325">
        <v>12493730.300000001</v>
      </c>
      <c r="AF325">
        <v>13213533.699999999</v>
      </c>
      <c r="AG325">
        <v>2125.6799999999998</v>
      </c>
      <c r="AH325">
        <v>1.6537600000000001E-4</v>
      </c>
      <c r="AI325" t="s">
        <v>44</v>
      </c>
      <c r="AJ325" t="s">
        <v>154</v>
      </c>
    </row>
    <row r="326" spans="1:36">
      <c r="A326" t="s">
        <v>941</v>
      </c>
      <c r="B326" t="s">
        <v>42</v>
      </c>
      <c r="C326" t="s">
        <v>811</v>
      </c>
      <c r="D326" s="12">
        <v>44649</v>
      </c>
      <c r="E326" t="s">
        <v>312</v>
      </c>
      <c r="F326" t="s">
        <v>518</v>
      </c>
      <c r="G326" s="12">
        <v>70220</v>
      </c>
      <c r="H326" s="12">
        <v>70220</v>
      </c>
      <c r="I326" s="12">
        <v>44651</v>
      </c>
      <c r="J326" s="264">
        <v>1</v>
      </c>
      <c r="K326" t="s">
        <v>2238</v>
      </c>
      <c r="L326" t="s">
        <v>2224</v>
      </c>
      <c r="M326" t="s">
        <v>2247</v>
      </c>
      <c r="N326" t="s">
        <v>2294</v>
      </c>
      <c r="O326" t="s">
        <v>1357</v>
      </c>
      <c r="P326">
        <v>5026.1000000000004</v>
      </c>
      <c r="Q326" s="249">
        <v>1.7000000000000001E-2</v>
      </c>
      <c r="R326">
        <v>7639</v>
      </c>
      <c r="S326">
        <v>6160</v>
      </c>
      <c r="T326">
        <v>1479</v>
      </c>
      <c r="U326">
        <v>24.19</v>
      </c>
      <c r="V326" t="s">
        <v>2295</v>
      </c>
      <c r="W326">
        <v>5</v>
      </c>
      <c r="X326">
        <v>51</v>
      </c>
      <c r="Y326">
        <v>10</v>
      </c>
      <c r="AB326">
        <v>40208.800000000003</v>
      </c>
      <c r="AC326">
        <f t="shared" si="35"/>
        <v>2050648.8</v>
      </c>
      <c r="AD326">
        <v>20506488</v>
      </c>
      <c r="AE326">
        <v>20157877.699999999</v>
      </c>
      <c r="AF326">
        <v>20855098.300000001</v>
      </c>
      <c r="AG326">
        <v>2125.6799999999998</v>
      </c>
      <c r="AH326">
        <v>1.03659E-4</v>
      </c>
      <c r="AI326" t="s">
        <v>44</v>
      </c>
      <c r="AJ326" t="s">
        <v>154</v>
      </c>
    </row>
    <row r="327" spans="1:36">
      <c r="A327" t="s">
        <v>1054</v>
      </c>
      <c r="B327" t="s">
        <v>42</v>
      </c>
      <c r="C327" t="s">
        <v>1912</v>
      </c>
      <c r="D327" s="12">
        <v>44655</v>
      </c>
      <c r="E327" t="s">
        <v>312</v>
      </c>
      <c r="F327" t="s">
        <v>518</v>
      </c>
      <c r="G327" s="12">
        <v>44655</v>
      </c>
      <c r="H327" s="12">
        <v>44655</v>
      </c>
      <c r="I327" s="12">
        <v>44658</v>
      </c>
      <c r="J327">
        <v>1</v>
      </c>
      <c r="K327" t="s">
        <v>2243</v>
      </c>
      <c r="L327" t="s">
        <v>2296</v>
      </c>
      <c r="M327" t="s">
        <v>2225</v>
      </c>
      <c r="N327" t="s">
        <v>1339</v>
      </c>
      <c r="O327" t="s">
        <v>1357</v>
      </c>
      <c r="P327">
        <v>2544.9</v>
      </c>
      <c r="Q327" s="249">
        <v>7.0000000000000001E-3</v>
      </c>
      <c r="R327">
        <v>44533</v>
      </c>
      <c r="S327">
        <v>37987</v>
      </c>
      <c r="T327">
        <v>6546</v>
      </c>
      <c r="U327">
        <v>62.58</v>
      </c>
      <c r="V327" t="s">
        <v>2297</v>
      </c>
      <c r="W327">
        <v>5</v>
      </c>
      <c r="X327">
        <v>52</v>
      </c>
      <c r="Y327">
        <v>10</v>
      </c>
      <c r="AB327">
        <v>20359.2</v>
      </c>
      <c r="AC327">
        <v>1058678.3999999999</v>
      </c>
      <c r="AD327">
        <v>10586784</v>
      </c>
      <c r="AE327">
        <v>10512676.51</v>
      </c>
      <c r="AF327">
        <v>10660891.49</v>
      </c>
      <c r="AG327">
        <v>88192</v>
      </c>
      <c r="AH327" t="s">
        <v>311</v>
      </c>
      <c r="AI327" t="s">
        <v>44</v>
      </c>
      <c r="AJ327" t="s">
        <v>44</v>
      </c>
    </row>
    <row r="328" spans="1:36">
      <c r="A328" t="s">
        <v>1054</v>
      </c>
      <c r="B328" t="s">
        <v>42</v>
      </c>
      <c r="C328" t="s">
        <v>1912</v>
      </c>
      <c r="D328" s="12">
        <v>44655</v>
      </c>
      <c r="E328" t="s">
        <v>312</v>
      </c>
      <c r="F328" t="s">
        <v>518</v>
      </c>
      <c r="G328" s="12">
        <v>44655</v>
      </c>
      <c r="H328" s="12">
        <v>44655</v>
      </c>
      <c r="I328" s="12">
        <v>44658</v>
      </c>
      <c r="J328">
        <v>1</v>
      </c>
      <c r="K328" t="s">
        <v>2243</v>
      </c>
      <c r="L328" t="s">
        <v>2296</v>
      </c>
      <c r="M328" t="s">
        <v>2084</v>
      </c>
      <c r="N328" t="s">
        <v>1339</v>
      </c>
      <c r="O328" t="s">
        <v>1357</v>
      </c>
      <c r="P328">
        <v>21.2</v>
      </c>
      <c r="Q328" s="249">
        <v>7.3999999999999996E-2</v>
      </c>
      <c r="R328">
        <v>44519</v>
      </c>
      <c r="S328">
        <v>706</v>
      </c>
      <c r="T328">
        <v>43813</v>
      </c>
      <c r="U328">
        <v>29.73</v>
      </c>
      <c r="V328" t="s">
        <v>2297</v>
      </c>
      <c r="W328">
        <v>5</v>
      </c>
      <c r="X328">
        <v>52</v>
      </c>
      <c r="Y328">
        <v>10</v>
      </c>
      <c r="AB328">
        <v>169.6</v>
      </c>
      <c r="AC328">
        <v>8819.2000000000007</v>
      </c>
      <c r="AD328">
        <v>88192</v>
      </c>
      <c r="AE328">
        <v>81665.792000000001</v>
      </c>
      <c r="AF328">
        <v>94718.207999999999</v>
      </c>
      <c r="AG328">
        <v>88192</v>
      </c>
      <c r="AH328" t="s">
        <v>311</v>
      </c>
      <c r="AI328" t="s">
        <v>44</v>
      </c>
      <c r="AJ328" t="s">
        <v>44</v>
      </c>
    </row>
    <row r="329" spans="1:36">
      <c r="A329" t="s">
        <v>1060</v>
      </c>
      <c r="B329" t="s">
        <v>42</v>
      </c>
      <c r="C329" t="s">
        <v>1912</v>
      </c>
      <c r="D329" s="12">
        <v>44655</v>
      </c>
      <c r="E329" t="s">
        <v>312</v>
      </c>
      <c r="F329" t="s">
        <v>518</v>
      </c>
      <c r="G329" s="12">
        <v>44655</v>
      </c>
      <c r="H329" s="12">
        <v>44655</v>
      </c>
      <c r="I329" s="12">
        <v>44658</v>
      </c>
      <c r="J329">
        <v>1</v>
      </c>
      <c r="K329" t="s">
        <v>2260</v>
      </c>
      <c r="L329" t="s">
        <v>2296</v>
      </c>
      <c r="M329" t="s">
        <v>2225</v>
      </c>
      <c r="N329" t="s">
        <v>1341</v>
      </c>
      <c r="O329" t="s">
        <v>1357</v>
      </c>
      <c r="P329">
        <v>1163</v>
      </c>
      <c r="Q329" s="249">
        <v>8.9999999999999993E-3</v>
      </c>
      <c r="R329">
        <v>50904</v>
      </c>
      <c r="S329">
        <v>29595</v>
      </c>
      <c r="T329">
        <v>21309</v>
      </c>
      <c r="U329">
        <v>62.58</v>
      </c>
      <c r="V329" t="s">
        <v>2297</v>
      </c>
      <c r="W329">
        <v>5</v>
      </c>
      <c r="X329">
        <v>53</v>
      </c>
      <c r="Y329">
        <v>10</v>
      </c>
      <c r="AB329">
        <v>9304</v>
      </c>
      <c r="AC329">
        <v>493112</v>
      </c>
      <c r="AD329">
        <v>4931120</v>
      </c>
      <c r="AE329">
        <v>4886739.92</v>
      </c>
      <c r="AF329">
        <v>4975500.08</v>
      </c>
      <c r="AG329">
        <v>2544</v>
      </c>
      <c r="AH329" t="s">
        <v>311</v>
      </c>
      <c r="AI329" t="s">
        <v>44</v>
      </c>
      <c r="AJ329" t="s">
        <v>44</v>
      </c>
    </row>
    <row r="330" spans="1:36">
      <c r="A330" t="s">
        <v>1060</v>
      </c>
      <c r="B330" t="s">
        <v>42</v>
      </c>
      <c r="C330" t="s">
        <v>1912</v>
      </c>
      <c r="D330" s="12">
        <v>44655</v>
      </c>
      <c r="E330" t="s">
        <v>312</v>
      </c>
      <c r="F330" t="s">
        <v>518</v>
      </c>
      <c r="G330" s="12">
        <v>44655</v>
      </c>
      <c r="H330" s="12">
        <v>44655</v>
      </c>
      <c r="I330" s="12">
        <v>44658</v>
      </c>
      <c r="J330">
        <v>1</v>
      </c>
      <c r="K330" t="s">
        <v>2260</v>
      </c>
      <c r="L330" t="s">
        <v>2296</v>
      </c>
      <c r="M330" t="s">
        <v>2084</v>
      </c>
      <c r="N330" t="s">
        <v>1341</v>
      </c>
      <c r="O330" t="s">
        <v>1357</v>
      </c>
      <c r="P330">
        <v>0.6</v>
      </c>
      <c r="Q330" s="249">
        <v>0.437</v>
      </c>
      <c r="R330">
        <v>50862</v>
      </c>
      <c r="S330">
        <v>21</v>
      </c>
      <c r="T330">
        <v>50841</v>
      </c>
      <c r="U330">
        <v>29.73</v>
      </c>
      <c r="V330" t="s">
        <v>2297</v>
      </c>
      <c r="W330">
        <v>5</v>
      </c>
      <c r="X330">
        <v>53</v>
      </c>
      <c r="Y330">
        <v>10</v>
      </c>
      <c r="AB330">
        <v>4.8</v>
      </c>
      <c r="AC330">
        <v>254.4</v>
      </c>
      <c r="AD330">
        <v>2544</v>
      </c>
      <c r="AE330">
        <v>1432.2719999999999</v>
      </c>
      <c r="AF330">
        <v>3655.7280000000001</v>
      </c>
      <c r="AG330">
        <v>2544</v>
      </c>
      <c r="AH330" t="s">
        <v>311</v>
      </c>
      <c r="AI330" t="s">
        <v>44</v>
      </c>
      <c r="AJ330" t="s">
        <v>44</v>
      </c>
    </row>
    <row r="331" spans="1:36">
      <c r="A331" t="s">
        <v>1062</v>
      </c>
      <c r="B331" t="s">
        <v>42</v>
      </c>
      <c r="C331" t="s">
        <v>1912</v>
      </c>
      <c r="D331" s="12">
        <v>44655</v>
      </c>
      <c r="E331" t="s">
        <v>312</v>
      </c>
      <c r="F331" t="s">
        <v>518</v>
      </c>
      <c r="G331" s="12">
        <v>44655</v>
      </c>
      <c r="H331" s="12">
        <v>44655</v>
      </c>
      <c r="I331" s="12">
        <v>44658</v>
      </c>
      <c r="J331">
        <v>1</v>
      </c>
      <c r="K331" t="s">
        <v>2261</v>
      </c>
      <c r="L331" t="s">
        <v>2296</v>
      </c>
      <c r="M331" t="s">
        <v>2225</v>
      </c>
      <c r="N331" t="s">
        <v>1342</v>
      </c>
      <c r="O331" t="s">
        <v>1357</v>
      </c>
      <c r="P331">
        <v>506.7</v>
      </c>
      <c r="Q331" s="249">
        <v>1.4E-2</v>
      </c>
      <c r="R331">
        <v>50917</v>
      </c>
      <c r="S331">
        <v>15812</v>
      </c>
      <c r="T331">
        <v>35105</v>
      </c>
      <c r="U331">
        <v>62.58</v>
      </c>
      <c r="V331" t="s">
        <v>2297</v>
      </c>
      <c r="W331">
        <v>5</v>
      </c>
      <c r="X331">
        <v>52</v>
      </c>
      <c r="Y331">
        <v>10</v>
      </c>
      <c r="AB331">
        <v>4053.6</v>
      </c>
      <c r="AC331">
        <v>210787.20000000001</v>
      </c>
      <c r="AD331">
        <v>2107872</v>
      </c>
      <c r="AE331">
        <v>2078361.7919999999</v>
      </c>
      <c r="AF331">
        <v>2137382.2080000001</v>
      </c>
      <c r="AG331">
        <v>14976</v>
      </c>
      <c r="AH331" t="s">
        <v>311</v>
      </c>
      <c r="AI331" t="s">
        <v>44</v>
      </c>
      <c r="AJ331" t="s">
        <v>44</v>
      </c>
    </row>
    <row r="332" spans="1:36">
      <c r="A332" t="s">
        <v>1062</v>
      </c>
      <c r="B332" t="s">
        <v>42</v>
      </c>
      <c r="C332" t="s">
        <v>1912</v>
      </c>
      <c r="D332" s="12">
        <v>44655</v>
      </c>
      <c r="E332" t="s">
        <v>312</v>
      </c>
      <c r="F332" t="s">
        <v>518</v>
      </c>
      <c r="G332" s="12">
        <v>44655</v>
      </c>
      <c r="H332" s="12">
        <v>44655</v>
      </c>
      <c r="I332" s="12">
        <v>44658</v>
      </c>
      <c r="J332">
        <v>1</v>
      </c>
      <c r="K332" t="s">
        <v>2261</v>
      </c>
      <c r="L332" t="s">
        <v>2296</v>
      </c>
      <c r="M332" t="s">
        <v>2084</v>
      </c>
      <c r="N332" t="s">
        <v>1342</v>
      </c>
      <c r="O332" t="s">
        <v>1357</v>
      </c>
      <c r="P332">
        <v>3.6</v>
      </c>
      <c r="Q332" s="249">
        <v>0.17</v>
      </c>
      <c r="R332">
        <v>50913</v>
      </c>
      <c r="S332">
        <v>134</v>
      </c>
      <c r="T332">
        <v>50779</v>
      </c>
      <c r="U332">
        <v>29.73</v>
      </c>
      <c r="V332" t="s">
        <v>2297</v>
      </c>
      <c r="W332">
        <v>5</v>
      </c>
      <c r="X332">
        <v>52</v>
      </c>
      <c r="Y332">
        <v>10</v>
      </c>
      <c r="AB332">
        <v>28.8</v>
      </c>
      <c r="AC332">
        <v>1497.6</v>
      </c>
      <c r="AD332">
        <v>14976</v>
      </c>
      <c r="AE332">
        <v>12430.08</v>
      </c>
      <c r="AF332">
        <v>17521.919999999998</v>
      </c>
      <c r="AG332">
        <v>14976</v>
      </c>
      <c r="AH332" t="s">
        <v>311</v>
      </c>
      <c r="AI332" t="s">
        <v>44</v>
      </c>
      <c r="AJ332" t="s">
        <v>44</v>
      </c>
    </row>
    <row r="333" spans="1:36">
      <c r="A333" t="s">
        <v>1064</v>
      </c>
      <c r="B333" t="s">
        <v>42</v>
      </c>
      <c r="C333" t="s">
        <v>1912</v>
      </c>
      <c r="D333" s="12">
        <v>44655</v>
      </c>
      <c r="E333" t="s">
        <v>312</v>
      </c>
      <c r="F333" t="s">
        <v>518</v>
      </c>
      <c r="G333" s="12">
        <v>44655</v>
      </c>
      <c r="H333" s="12">
        <v>44655</v>
      </c>
      <c r="I333" s="12">
        <v>44658</v>
      </c>
      <c r="J333">
        <v>1</v>
      </c>
      <c r="K333" t="s">
        <v>2262</v>
      </c>
      <c r="L333" t="s">
        <v>2296</v>
      </c>
      <c r="M333" t="s">
        <v>2225</v>
      </c>
      <c r="N333" t="s">
        <v>1343</v>
      </c>
      <c r="O333" t="s">
        <v>1357</v>
      </c>
      <c r="P333">
        <v>1098.8</v>
      </c>
      <c r="Q333" s="249">
        <v>0.01</v>
      </c>
      <c r="R333">
        <v>50939</v>
      </c>
      <c r="S333">
        <v>28017</v>
      </c>
      <c r="T333">
        <v>22922</v>
      </c>
      <c r="U333">
        <v>62.58</v>
      </c>
      <c r="V333" t="s">
        <v>2297</v>
      </c>
      <c r="W333">
        <v>5</v>
      </c>
      <c r="X333">
        <v>52</v>
      </c>
      <c r="Y333">
        <v>10</v>
      </c>
      <c r="AB333">
        <v>8790.4</v>
      </c>
      <c r="AC333">
        <v>457100.79999999999</v>
      </c>
      <c r="AD333">
        <v>4571008</v>
      </c>
      <c r="AE333">
        <v>4525297.92</v>
      </c>
      <c r="AF333">
        <v>4616718.08</v>
      </c>
      <c r="AG333" t="s">
        <v>311</v>
      </c>
      <c r="AH333" t="s">
        <v>311</v>
      </c>
      <c r="AI333" t="s">
        <v>44</v>
      </c>
      <c r="AJ333" t="s">
        <v>44</v>
      </c>
    </row>
    <row r="334" spans="1:36">
      <c r="A334" t="s">
        <v>1064</v>
      </c>
      <c r="B334" t="s">
        <v>42</v>
      </c>
      <c r="C334" t="s">
        <v>1912</v>
      </c>
      <c r="D334" s="12">
        <v>44655</v>
      </c>
      <c r="E334" t="s">
        <v>312</v>
      </c>
      <c r="F334" t="s">
        <v>518</v>
      </c>
      <c r="G334" s="12">
        <v>44655</v>
      </c>
      <c r="H334" s="12">
        <v>44655</v>
      </c>
      <c r="I334" s="12">
        <v>44658</v>
      </c>
      <c r="J334">
        <v>1</v>
      </c>
      <c r="K334" t="s">
        <v>2262</v>
      </c>
      <c r="L334" t="s">
        <v>2296</v>
      </c>
      <c r="M334" t="s">
        <v>2084</v>
      </c>
      <c r="N334" t="s">
        <v>1343</v>
      </c>
      <c r="O334" t="s">
        <v>1357</v>
      </c>
      <c r="P334">
        <v>0</v>
      </c>
      <c r="Q334" s="249">
        <v>2.7440000000000002</v>
      </c>
      <c r="R334">
        <v>50929</v>
      </c>
      <c r="S334">
        <v>1</v>
      </c>
      <c r="T334">
        <v>50928</v>
      </c>
      <c r="U334">
        <v>29.73</v>
      </c>
      <c r="V334" t="s">
        <v>2297</v>
      </c>
      <c r="W334">
        <v>5</v>
      </c>
      <c r="X334">
        <v>52</v>
      </c>
      <c r="Y334">
        <v>10</v>
      </c>
      <c r="AB334" t="s">
        <v>311</v>
      </c>
      <c r="AC334" t="s">
        <v>311</v>
      </c>
      <c r="AD334" t="s">
        <v>311</v>
      </c>
      <c r="AE334" t="s">
        <v>311</v>
      </c>
      <c r="AF334" t="s">
        <v>311</v>
      </c>
      <c r="AG334" t="s">
        <v>311</v>
      </c>
      <c r="AH334" t="s">
        <v>311</v>
      </c>
      <c r="AI334" t="s">
        <v>44</v>
      </c>
      <c r="AJ334" t="s">
        <v>44</v>
      </c>
    </row>
    <row r="335" spans="1:36">
      <c r="A335" t="s">
        <v>1052</v>
      </c>
      <c r="B335" t="s">
        <v>42</v>
      </c>
      <c r="C335" t="s">
        <v>1912</v>
      </c>
      <c r="D335" s="12">
        <v>44655</v>
      </c>
      <c r="E335" t="s">
        <v>312</v>
      </c>
      <c r="F335" t="s">
        <v>518</v>
      </c>
      <c r="G335" s="12">
        <v>44655</v>
      </c>
      <c r="H335" s="12">
        <v>44655</v>
      </c>
      <c r="I335" s="12">
        <v>44658</v>
      </c>
      <c r="J335">
        <v>1</v>
      </c>
      <c r="K335" t="s">
        <v>2263</v>
      </c>
      <c r="L335" t="s">
        <v>2296</v>
      </c>
      <c r="M335" t="s">
        <v>2225</v>
      </c>
      <c r="N335" t="s">
        <v>1338</v>
      </c>
      <c r="O335" t="s">
        <v>1357</v>
      </c>
      <c r="P335">
        <v>3328.9</v>
      </c>
      <c r="Q335" s="249">
        <v>6.0000000000000001E-3</v>
      </c>
      <c r="R335">
        <v>50930</v>
      </c>
      <c r="S335">
        <v>46515</v>
      </c>
      <c r="T335">
        <v>4415</v>
      </c>
      <c r="U335">
        <v>62.58</v>
      </c>
      <c r="V335" t="s">
        <v>2297</v>
      </c>
      <c r="W335">
        <v>5</v>
      </c>
      <c r="X335">
        <v>53</v>
      </c>
      <c r="Y335">
        <v>10</v>
      </c>
      <c r="AB335">
        <v>26631.200000000001</v>
      </c>
      <c r="AC335">
        <v>1411453.6</v>
      </c>
      <c r="AD335">
        <v>14114536</v>
      </c>
      <c r="AE335">
        <v>14029848.779999999</v>
      </c>
      <c r="AF335">
        <v>14199223.220000001</v>
      </c>
      <c r="AG335">
        <v>1696</v>
      </c>
      <c r="AH335" t="s">
        <v>311</v>
      </c>
      <c r="AI335" t="s">
        <v>44</v>
      </c>
      <c r="AJ335" t="s">
        <v>44</v>
      </c>
    </row>
    <row r="336" spans="1:36">
      <c r="A336" t="s">
        <v>1052</v>
      </c>
      <c r="B336" t="s">
        <v>42</v>
      </c>
      <c r="C336" t="s">
        <v>1912</v>
      </c>
      <c r="D336" s="12">
        <v>44655</v>
      </c>
      <c r="E336" t="s">
        <v>312</v>
      </c>
      <c r="F336" t="s">
        <v>518</v>
      </c>
      <c r="G336" s="12">
        <v>44655</v>
      </c>
      <c r="H336" s="12">
        <v>44655</v>
      </c>
      <c r="I336" s="12">
        <v>44658</v>
      </c>
      <c r="J336">
        <v>1</v>
      </c>
      <c r="K336" t="s">
        <v>2263</v>
      </c>
      <c r="L336" t="s">
        <v>2296</v>
      </c>
      <c r="M336" t="s">
        <v>2084</v>
      </c>
      <c r="N336" t="s">
        <v>1338</v>
      </c>
      <c r="O336" t="s">
        <v>1357</v>
      </c>
      <c r="P336">
        <v>0.4</v>
      </c>
      <c r="Q336" s="249">
        <v>0.52200000000000002</v>
      </c>
      <c r="R336">
        <v>50906</v>
      </c>
      <c r="S336">
        <v>15</v>
      </c>
      <c r="T336">
        <v>50891</v>
      </c>
      <c r="U336">
        <v>29.73</v>
      </c>
      <c r="V336" t="s">
        <v>2297</v>
      </c>
      <c r="W336">
        <v>5</v>
      </c>
      <c r="X336">
        <v>53</v>
      </c>
      <c r="Y336">
        <v>10</v>
      </c>
      <c r="AB336">
        <v>3.2</v>
      </c>
      <c r="AC336">
        <v>169.6</v>
      </c>
      <c r="AD336">
        <v>1696</v>
      </c>
      <c r="AE336">
        <v>810.68799999999999</v>
      </c>
      <c r="AF336">
        <v>2581.3119999999999</v>
      </c>
      <c r="AG336">
        <v>1696</v>
      </c>
      <c r="AH336" t="s">
        <v>311</v>
      </c>
      <c r="AI336" t="s">
        <v>44</v>
      </c>
      <c r="AJ336" t="s">
        <v>44</v>
      </c>
    </row>
    <row r="337" spans="1:36">
      <c r="A337" t="s">
        <v>1056</v>
      </c>
      <c r="B337" t="s">
        <v>42</v>
      </c>
      <c r="C337" t="s">
        <v>1912</v>
      </c>
      <c r="D337" s="12">
        <v>44655</v>
      </c>
      <c r="E337" t="s">
        <v>312</v>
      </c>
      <c r="F337" t="s">
        <v>518</v>
      </c>
      <c r="G337" s="12">
        <v>44655</v>
      </c>
      <c r="H337" s="12">
        <v>44655</v>
      </c>
      <c r="I337" s="12">
        <v>44658</v>
      </c>
      <c r="J337">
        <v>1</v>
      </c>
      <c r="K337" t="s">
        <v>2264</v>
      </c>
      <c r="L337" t="s">
        <v>2296</v>
      </c>
      <c r="M337" t="s">
        <v>2225</v>
      </c>
      <c r="N337" t="s">
        <v>1340</v>
      </c>
      <c r="O337" t="s">
        <v>1357</v>
      </c>
      <c r="P337">
        <v>2637.4</v>
      </c>
      <c r="Q337" s="249">
        <v>6.0000000000000001E-3</v>
      </c>
      <c r="R337">
        <v>50906</v>
      </c>
      <c r="S337">
        <v>43148</v>
      </c>
      <c r="T337">
        <v>7758</v>
      </c>
      <c r="U337">
        <v>62.58</v>
      </c>
      <c r="V337" t="s">
        <v>2297</v>
      </c>
      <c r="W337">
        <v>5</v>
      </c>
      <c r="X337">
        <v>54</v>
      </c>
      <c r="Y337">
        <v>10</v>
      </c>
      <c r="AB337">
        <v>21099.200000000001</v>
      </c>
      <c r="AC337">
        <v>1139356.8</v>
      </c>
      <c r="AD337">
        <v>11393568</v>
      </c>
      <c r="AE337">
        <v>11325206.59</v>
      </c>
      <c r="AF337">
        <v>11461929.41</v>
      </c>
      <c r="AG337">
        <v>3024</v>
      </c>
      <c r="AH337" t="s">
        <v>311</v>
      </c>
      <c r="AI337" t="s">
        <v>44</v>
      </c>
      <c r="AJ337" t="s">
        <v>44</v>
      </c>
    </row>
    <row r="338" spans="1:36">
      <c r="A338" t="s">
        <v>1056</v>
      </c>
      <c r="B338" t="s">
        <v>42</v>
      </c>
      <c r="C338" t="s">
        <v>1912</v>
      </c>
      <c r="D338" s="12">
        <v>44655</v>
      </c>
      <c r="E338" t="s">
        <v>312</v>
      </c>
      <c r="F338" t="s">
        <v>518</v>
      </c>
      <c r="G338" s="12">
        <v>44655</v>
      </c>
      <c r="H338" s="12">
        <v>44655</v>
      </c>
      <c r="I338" s="12">
        <v>44658</v>
      </c>
      <c r="J338">
        <v>1</v>
      </c>
      <c r="K338" t="s">
        <v>2264</v>
      </c>
      <c r="L338" t="s">
        <v>2296</v>
      </c>
      <c r="M338" t="s">
        <v>2084</v>
      </c>
      <c r="N338" t="s">
        <v>1340</v>
      </c>
      <c r="O338" t="s">
        <v>1357</v>
      </c>
      <c r="P338">
        <v>0.7</v>
      </c>
      <c r="Q338" s="249">
        <v>0.39100000000000001</v>
      </c>
      <c r="R338">
        <v>50864</v>
      </c>
      <c r="S338">
        <v>26</v>
      </c>
      <c r="T338">
        <v>50838</v>
      </c>
      <c r="U338">
        <v>29.73</v>
      </c>
      <c r="V338" t="s">
        <v>2297</v>
      </c>
      <c r="W338">
        <v>5</v>
      </c>
      <c r="X338">
        <v>54</v>
      </c>
      <c r="Y338">
        <v>10</v>
      </c>
      <c r="AB338">
        <v>5.6</v>
      </c>
      <c r="AC338">
        <v>302.39999999999998</v>
      </c>
      <c r="AD338">
        <v>3024</v>
      </c>
      <c r="AE338">
        <v>1841.616</v>
      </c>
      <c r="AF338">
        <v>4206.384</v>
      </c>
      <c r="AG338">
        <v>3024</v>
      </c>
      <c r="AH338" t="s">
        <v>311</v>
      </c>
      <c r="AI338" t="s">
        <v>44</v>
      </c>
      <c r="AJ338" t="s">
        <v>44</v>
      </c>
    </row>
    <row r="339" spans="1:36">
      <c r="A339" t="s">
        <v>1047</v>
      </c>
      <c r="B339" t="s">
        <v>42</v>
      </c>
      <c r="C339" t="s">
        <v>1912</v>
      </c>
      <c r="D339" s="12">
        <v>44655</v>
      </c>
      <c r="E339" t="s">
        <v>312</v>
      </c>
      <c r="F339" t="s">
        <v>518</v>
      </c>
      <c r="G339" s="12">
        <v>44655</v>
      </c>
      <c r="H339" s="12">
        <v>44655</v>
      </c>
      <c r="I339" s="12">
        <v>44658</v>
      </c>
      <c r="J339">
        <v>1</v>
      </c>
      <c r="K339" t="s">
        <v>2265</v>
      </c>
      <c r="L339" t="s">
        <v>2296</v>
      </c>
      <c r="M339" t="s">
        <v>2225</v>
      </c>
      <c r="N339" t="s">
        <v>1336</v>
      </c>
      <c r="O339" t="s">
        <v>1357</v>
      </c>
      <c r="P339">
        <v>1529.3</v>
      </c>
      <c r="Q339" s="249">
        <v>8.0000000000000002E-3</v>
      </c>
      <c r="R339">
        <v>50920</v>
      </c>
      <c r="S339">
        <v>34020</v>
      </c>
      <c r="T339">
        <v>16900</v>
      </c>
      <c r="U339">
        <v>62.58</v>
      </c>
      <c r="V339" t="s">
        <v>2297</v>
      </c>
      <c r="W339">
        <v>5</v>
      </c>
      <c r="X339">
        <v>51</v>
      </c>
      <c r="Y339">
        <v>10</v>
      </c>
      <c r="AB339">
        <v>12234.4</v>
      </c>
      <c r="AC339">
        <v>623954.4</v>
      </c>
      <c r="AD339">
        <v>6239544</v>
      </c>
      <c r="AE339">
        <v>6189627.648</v>
      </c>
      <c r="AF339">
        <v>6289460.352</v>
      </c>
      <c r="AG339">
        <v>4080</v>
      </c>
      <c r="AH339" t="s">
        <v>311</v>
      </c>
      <c r="AI339" t="s">
        <v>44</v>
      </c>
      <c r="AJ339" t="s">
        <v>44</v>
      </c>
    </row>
    <row r="340" spans="1:36">
      <c r="A340" t="s">
        <v>1047</v>
      </c>
      <c r="B340" t="s">
        <v>42</v>
      </c>
      <c r="C340" t="s">
        <v>1912</v>
      </c>
      <c r="D340" s="12">
        <v>44655</v>
      </c>
      <c r="E340" t="s">
        <v>312</v>
      </c>
      <c r="F340" t="s">
        <v>518</v>
      </c>
      <c r="G340" s="12">
        <v>44655</v>
      </c>
      <c r="H340" s="12">
        <v>44655</v>
      </c>
      <c r="I340" s="12">
        <v>44658</v>
      </c>
      <c r="J340">
        <v>1</v>
      </c>
      <c r="K340" t="s">
        <v>2265</v>
      </c>
      <c r="L340" t="s">
        <v>2296</v>
      </c>
      <c r="M340" t="s">
        <v>2084</v>
      </c>
      <c r="N340" t="s">
        <v>1336</v>
      </c>
      <c r="O340" t="s">
        <v>1357</v>
      </c>
      <c r="P340">
        <v>1</v>
      </c>
      <c r="Q340" s="249">
        <v>0.33100000000000002</v>
      </c>
      <c r="R340">
        <v>50885</v>
      </c>
      <c r="S340">
        <v>36</v>
      </c>
      <c r="T340">
        <v>50849</v>
      </c>
      <c r="U340">
        <v>29.73</v>
      </c>
      <c r="V340" t="s">
        <v>2297</v>
      </c>
      <c r="W340">
        <v>5</v>
      </c>
      <c r="X340">
        <v>51</v>
      </c>
      <c r="Y340">
        <v>10</v>
      </c>
      <c r="AB340">
        <v>8</v>
      </c>
      <c r="AC340">
        <v>408</v>
      </c>
      <c r="AD340">
        <v>4080</v>
      </c>
      <c r="AE340">
        <v>2729.52</v>
      </c>
      <c r="AF340">
        <v>5430.48</v>
      </c>
      <c r="AG340">
        <v>4080</v>
      </c>
      <c r="AH340" t="s">
        <v>311</v>
      </c>
      <c r="AI340" t="s">
        <v>44</v>
      </c>
      <c r="AJ340" t="s">
        <v>44</v>
      </c>
    </row>
    <row r="341" spans="1:36">
      <c r="A341" t="s">
        <v>1050</v>
      </c>
      <c r="B341" t="s">
        <v>42</v>
      </c>
      <c r="C341" t="s">
        <v>1912</v>
      </c>
      <c r="D341" s="12">
        <v>44655</v>
      </c>
      <c r="E341" t="s">
        <v>312</v>
      </c>
      <c r="F341" t="s">
        <v>518</v>
      </c>
      <c r="G341" s="12">
        <v>44655</v>
      </c>
      <c r="H341" s="12">
        <v>44655</v>
      </c>
      <c r="I341" s="12">
        <v>44658</v>
      </c>
      <c r="J341">
        <v>1</v>
      </c>
      <c r="K341" t="s">
        <v>2266</v>
      </c>
      <c r="L341" t="s">
        <v>2296</v>
      </c>
      <c r="M341" t="s">
        <v>2225</v>
      </c>
      <c r="N341" t="s">
        <v>1337</v>
      </c>
      <c r="O341" t="s">
        <v>1357</v>
      </c>
      <c r="P341">
        <v>1189.2</v>
      </c>
      <c r="Q341" s="249">
        <v>8.9999999999999993E-3</v>
      </c>
      <c r="R341">
        <v>50949</v>
      </c>
      <c r="S341">
        <v>29592</v>
      </c>
      <c r="T341">
        <v>21357</v>
      </c>
      <c r="U341">
        <v>62.58</v>
      </c>
      <c r="V341" t="s">
        <v>2297</v>
      </c>
      <c r="W341">
        <v>5</v>
      </c>
      <c r="X341">
        <v>52</v>
      </c>
      <c r="Y341">
        <v>10</v>
      </c>
      <c r="AB341">
        <v>9513.6</v>
      </c>
      <c r="AC341">
        <v>494707.20000000001</v>
      </c>
      <c r="AD341">
        <v>4947072</v>
      </c>
      <c r="AE341">
        <v>4902548.352</v>
      </c>
      <c r="AF341">
        <v>4991595.648</v>
      </c>
      <c r="AG341" t="s">
        <v>311</v>
      </c>
      <c r="AH341" t="s">
        <v>311</v>
      </c>
      <c r="AI341" t="s">
        <v>44</v>
      </c>
      <c r="AJ341" t="s">
        <v>44</v>
      </c>
    </row>
    <row r="342" spans="1:36">
      <c r="A342" t="s">
        <v>1050</v>
      </c>
      <c r="B342" t="s">
        <v>42</v>
      </c>
      <c r="C342" t="s">
        <v>1912</v>
      </c>
      <c r="D342" s="12">
        <v>44655</v>
      </c>
      <c r="E342" t="s">
        <v>312</v>
      </c>
      <c r="F342" t="s">
        <v>518</v>
      </c>
      <c r="G342" s="12">
        <v>44655</v>
      </c>
      <c r="H342" s="12">
        <v>44655</v>
      </c>
      <c r="I342" s="12">
        <v>44658</v>
      </c>
      <c r="J342">
        <v>1</v>
      </c>
      <c r="K342" t="s">
        <v>2266</v>
      </c>
      <c r="L342" t="s">
        <v>2296</v>
      </c>
      <c r="M342" t="s">
        <v>2084</v>
      </c>
      <c r="N342" t="s">
        <v>1337</v>
      </c>
      <c r="O342" t="s">
        <v>1357</v>
      </c>
      <c r="P342">
        <v>0.1</v>
      </c>
      <c r="Q342" s="249">
        <v>1.3</v>
      </c>
      <c r="R342">
        <v>50936</v>
      </c>
      <c r="S342">
        <v>3</v>
      </c>
      <c r="T342">
        <v>50933</v>
      </c>
      <c r="U342">
        <v>29.73</v>
      </c>
      <c r="V342" t="s">
        <v>2297</v>
      </c>
      <c r="W342">
        <v>5</v>
      </c>
      <c r="X342">
        <v>52</v>
      </c>
      <c r="Y342">
        <v>10</v>
      </c>
      <c r="AB342">
        <v>0.8</v>
      </c>
      <c r="AC342">
        <v>41.6</v>
      </c>
      <c r="AD342">
        <v>416</v>
      </c>
      <c r="AE342">
        <v>-124.8</v>
      </c>
      <c r="AF342">
        <v>956.8</v>
      </c>
      <c r="AG342" t="s">
        <v>311</v>
      </c>
      <c r="AH342" t="s">
        <v>311</v>
      </c>
      <c r="AI342" t="s">
        <v>44</v>
      </c>
      <c r="AJ342" t="s">
        <v>44</v>
      </c>
    </row>
    <row r="343" spans="1:36">
      <c r="A343" t="s">
        <v>1058</v>
      </c>
      <c r="B343" t="s">
        <v>42</v>
      </c>
      <c r="C343" t="s">
        <v>1912</v>
      </c>
      <c r="D343" s="12">
        <v>44655</v>
      </c>
      <c r="E343" t="s">
        <v>312</v>
      </c>
      <c r="F343" t="s">
        <v>518</v>
      </c>
      <c r="G343" s="12">
        <v>44655</v>
      </c>
      <c r="H343" s="12">
        <v>44655</v>
      </c>
      <c r="I343" s="12">
        <v>44658</v>
      </c>
      <c r="J343">
        <v>1</v>
      </c>
      <c r="K343" t="s">
        <v>2267</v>
      </c>
      <c r="L343" t="s">
        <v>2296</v>
      </c>
      <c r="M343" t="s">
        <v>2225</v>
      </c>
      <c r="N343" t="s">
        <v>2298</v>
      </c>
      <c r="O343" t="s">
        <v>1357</v>
      </c>
      <c r="P343">
        <v>5958</v>
      </c>
      <c r="Q343" s="249">
        <v>4.0000000000000001E-3</v>
      </c>
      <c r="R343">
        <v>50906</v>
      </c>
      <c r="S343">
        <v>50186</v>
      </c>
      <c r="T343">
        <v>720</v>
      </c>
      <c r="U343">
        <v>62.58</v>
      </c>
      <c r="V343" t="s">
        <v>2297</v>
      </c>
      <c r="W343">
        <v>5</v>
      </c>
      <c r="X343">
        <v>52</v>
      </c>
      <c r="Y343">
        <v>10</v>
      </c>
      <c r="AB343">
        <v>47664</v>
      </c>
      <c r="AC343">
        <v>2478528</v>
      </c>
      <c r="AD343">
        <v>24785280</v>
      </c>
      <c r="AE343">
        <v>24686138.879999999</v>
      </c>
      <c r="AF343">
        <v>24884421.120000001</v>
      </c>
      <c r="AG343">
        <v>4576</v>
      </c>
      <c r="AH343" t="s">
        <v>311</v>
      </c>
      <c r="AI343" t="s">
        <v>44</v>
      </c>
      <c r="AJ343" t="s">
        <v>44</v>
      </c>
    </row>
    <row r="344" spans="1:36">
      <c r="A344" t="s">
        <v>1058</v>
      </c>
      <c r="B344" t="s">
        <v>42</v>
      </c>
      <c r="C344" t="s">
        <v>1912</v>
      </c>
      <c r="D344" s="12">
        <v>44655</v>
      </c>
      <c r="E344" t="s">
        <v>312</v>
      </c>
      <c r="F344" t="s">
        <v>518</v>
      </c>
      <c r="G344" s="12">
        <v>44655</v>
      </c>
      <c r="H344" s="12">
        <v>44655</v>
      </c>
      <c r="I344" s="12">
        <v>44658</v>
      </c>
      <c r="J344">
        <v>1</v>
      </c>
      <c r="K344" t="s">
        <v>2267</v>
      </c>
      <c r="L344" t="s">
        <v>2296</v>
      </c>
      <c r="M344" t="s">
        <v>2084</v>
      </c>
      <c r="N344" t="s">
        <v>2298</v>
      </c>
      <c r="O344" t="s">
        <v>1357</v>
      </c>
      <c r="P344">
        <v>1.1000000000000001</v>
      </c>
      <c r="Q344" s="249">
        <v>0.314</v>
      </c>
      <c r="R344">
        <v>50860</v>
      </c>
      <c r="S344">
        <v>40</v>
      </c>
      <c r="T344">
        <v>50820</v>
      </c>
      <c r="U344">
        <v>29.73</v>
      </c>
      <c r="V344" t="s">
        <v>2297</v>
      </c>
      <c r="W344">
        <v>5</v>
      </c>
      <c r="X344">
        <v>52</v>
      </c>
      <c r="Y344">
        <v>10</v>
      </c>
      <c r="AB344">
        <v>8.8000000000000007</v>
      </c>
      <c r="AC344">
        <v>457.6</v>
      </c>
      <c r="AD344">
        <v>4576</v>
      </c>
      <c r="AE344">
        <v>3139.136</v>
      </c>
      <c r="AF344">
        <v>6012.8639999999996</v>
      </c>
      <c r="AG344">
        <v>4576</v>
      </c>
      <c r="AH344" t="s">
        <v>311</v>
      </c>
      <c r="AI344" t="s">
        <v>44</v>
      </c>
      <c r="AJ344" t="s">
        <v>44</v>
      </c>
    </row>
    <row r="345" spans="1:36">
      <c r="A345" t="s">
        <v>1054</v>
      </c>
      <c r="B345" t="s">
        <v>42</v>
      </c>
      <c r="C345" t="s">
        <v>1912</v>
      </c>
      <c r="D345" s="12">
        <v>44655</v>
      </c>
      <c r="E345" t="s">
        <v>312</v>
      </c>
      <c r="F345" t="s">
        <v>518</v>
      </c>
      <c r="G345" s="12">
        <v>44655</v>
      </c>
      <c r="H345" s="12">
        <v>44655</v>
      </c>
      <c r="I345" s="12">
        <v>44659</v>
      </c>
      <c r="J345">
        <v>100</v>
      </c>
      <c r="K345" t="s">
        <v>2243</v>
      </c>
      <c r="L345" t="s">
        <v>2228</v>
      </c>
      <c r="M345" t="s">
        <v>2247</v>
      </c>
      <c r="N345" t="s">
        <v>1339</v>
      </c>
      <c r="O345" t="s">
        <v>1357</v>
      </c>
      <c r="P345">
        <v>122.9</v>
      </c>
      <c r="Q345" s="249">
        <v>2.9000000000000001E-2</v>
      </c>
      <c r="R345">
        <v>50903</v>
      </c>
      <c r="S345">
        <v>4501</v>
      </c>
      <c r="T345">
        <v>46402</v>
      </c>
      <c r="U345">
        <v>29.86</v>
      </c>
      <c r="V345" t="s">
        <v>2299</v>
      </c>
      <c r="W345">
        <v>5</v>
      </c>
      <c r="X345">
        <v>52</v>
      </c>
      <c r="Y345">
        <v>10</v>
      </c>
      <c r="AB345">
        <v>983.2</v>
      </c>
      <c r="AC345">
        <v>5112640</v>
      </c>
      <c r="AD345">
        <v>51126400</v>
      </c>
      <c r="AE345">
        <v>49643734.399999999</v>
      </c>
      <c r="AF345">
        <v>52609065.600000001</v>
      </c>
      <c r="AG345">
        <v>88192</v>
      </c>
      <c r="AH345">
        <v>1.7249800000000001E-3</v>
      </c>
      <c r="AI345" t="s">
        <v>44</v>
      </c>
      <c r="AJ345" t="s">
        <v>44</v>
      </c>
    </row>
    <row r="346" spans="1:36">
      <c r="A346" t="s">
        <v>1060</v>
      </c>
      <c r="B346" t="s">
        <v>42</v>
      </c>
      <c r="C346" t="s">
        <v>1912</v>
      </c>
      <c r="D346" s="12">
        <v>44655</v>
      </c>
      <c r="E346" t="s">
        <v>312</v>
      </c>
      <c r="F346" t="s">
        <v>518</v>
      </c>
      <c r="G346" s="12">
        <v>44655</v>
      </c>
      <c r="H346" s="12">
        <v>44655</v>
      </c>
      <c r="I346" s="12">
        <v>44659</v>
      </c>
      <c r="J346">
        <v>100</v>
      </c>
      <c r="K346" t="s">
        <v>2260</v>
      </c>
      <c r="L346" t="s">
        <v>2228</v>
      </c>
      <c r="M346" t="s">
        <v>2247</v>
      </c>
      <c r="N346" t="s">
        <v>1341</v>
      </c>
      <c r="O346" t="s">
        <v>1357</v>
      </c>
      <c r="P346">
        <v>162.5</v>
      </c>
      <c r="Q346" s="249">
        <v>2.5000000000000001E-2</v>
      </c>
      <c r="R346">
        <v>50911</v>
      </c>
      <c r="S346">
        <v>5833</v>
      </c>
      <c r="T346">
        <v>45078</v>
      </c>
      <c r="U346">
        <v>29.86</v>
      </c>
      <c r="V346" t="s">
        <v>2299</v>
      </c>
      <c r="W346">
        <v>5</v>
      </c>
      <c r="X346">
        <v>53</v>
      </c>
      <c r="Y346">
        <v>10</v>
      </c>
      <c r="AB346">
        <v>1300</v>
      </c>
      <c r="AC346">
        <v>6890000</v>
      </c>
      <c r="AD346">
        <v>68900000</v>
      </c>
      <c r="AE346">
        <v>67177500</v>
      </c>
      <c r="AF346">
        <v>70622500</v>
      </c>
      <c r="AG346">
        <v>2544</v>
      </c>
      <c r="AH346" s="259">
        <v>3.6900000000000002E-5</v>
      </c>
      <c r="AI346" t="s">
        <v>44</v>
      </c>
      <c r="AJ346" t="s">
        <v>44</v>
      </c>
    </row>
    <row r="347" spans="1:36">
      <c r="A347" t="s">
        <v>1062</v>
      </c>
      <c r="B347" t="s">
        <v>42</v>
      </c>
      <c r="C347" t="s">
        <v>1912</v>
      </c>
      <c r="D347" s="12">
        <v>44655</v>
      </c>
      <c r="E347" t="s">
        <v>312</v>
      </c>
      <c r="F347" t="s">
        <v>518</v>
      </c>
      <c r="G347" s="12">
        <v>44655</v>
      </c>
      <c r="H347" s="12">
        <v>44655</v>
      </c>
      <c r="I347" s="12">
        <v>44659</v>
      </c>
      <c r="J347">
        <v>100</v>
      </c>
      <c r="K347" t="s">
        <v>2261</v>
      </c>
      <c r="L347" t="s">
        <v>2228</v>
      </c>
      <c r="M347" t="s">
        <v>2247</v>
      </c>
      <c r="N347" t="s">
        <v>1342</v>
      </c>
      <c r="O347" t="s">
        <v>1357</v>
      </c>
      <c r="P347">
        <v>182.1</v>
      </c>
      <c r="Q347" s="249">
        <v>2.4E-2</v>
      </c>
      <c r="R347">
        <v>50767</v>
      </c>
      <c r="S347">
        <v>6351</v>
      </c>
      <c r="T347">
        <v>44416</v>
      </c>
      <c r="U347">
        <v>29.86</v>
      </c>
      <c r="V347" t="s">
        <v>2299</v>
      </c>
      <c r="W347">
        <v>5</v>
      </c>
      <c r="X347">
        <v>52</v>
      </c>
      <c r="Y347">
        <v>10</v>
      </c>
      <c r="AB347">
        <v>1456.8</v>
      </c>
      <c r="AC347">
        <v>7575360</v>
      </c>
      <c r="AD347">
        <v>75753600</v>
      </c>
      <c r="AE347">
        <v>73935513.599999994</v>
      </c>
      <c r="AF347">
        <v>77571686.400000006</v>
      </c>
      <c r="AG347">
        <v>14976</v>
      </c>
      <c r="AH347">
        <v>1.9769399999999999E-4</v>
      </c>
      <c r="AI347" t="s">
        <v>44</v>
      </c>
      <c r="AJ347" t="s">
        <v>44</v>
      </c>
    </row>
    <row r="348" spans="1:36">
      <c r="A348" t="s">
        <v>1064</v>
      </c>
      <c r="B348" t="s">
        <v>42</v>
      </c>
      <c r="C348" t="s">
        <v>1912</v>
      </c>
      <c r="D348" s="12">
        <v>44655</v>
      </c>
      <c r="E348" t="s">
        <v>312</v>
      </c>
      <c r="F348" t="s">
        <v>518</v>
      </c>
      <c r="G348" s="12">
        <v>44655</v>
      </c>
      <c r="H348" s="12">
        <v>44655</v>
      </c>
      <c r="I348" s="12">
        <v>44659</v>
      </c>
      <c r="J348">
        <v>100</v>
      </c>
      <c r="K348" t="s">
        <v>2262</v>
      </c>
      <c r="L348" t="s">
        <v>2228</v>
      </c>
      <c r="M348" t="s">
        <v>2247</v>
      </c>
      <c r="N348" t="s">
        <v>1343</v>
      </c>
      <c r="O348" t="s">
        <v>1357</v>
      </c>
      <c r="P348">
        <v>29.5</v>
      </c>
      <c r="Q348" s="249">
        <v>5.8999999999999997E-2</v>
      </c>
      <c r="R348">
        <v>50908</v>
      </c>
      <c r="S348">
        <v>1081</v>
      </c>
      <c r="T348">
        <v>49827</v>
      </c>
      <c r="U348">
        <v>29.86</v>
      </c>
      <c r="V348" t="s">
        <v>2299</v>
      </c>
      <c r="W348">
        <v>5</v>
      </c>
      <c r="X348">
        <v>52</v>
      </c>
      <c r="Y348">
        <v>10</v>
      </c>
      <c r="AB348">
        <v>236</v>
      </c>
      <c r="AC348">
        <v>1227200</v>
      </c>
      <c r="AD348">
        <v>12272000</v>
      </c>
      <c r="AE348">
        <v>11547952</v>
      </c>
      <c r="AF348">
        <v>12996048</v>
      </c>
      <c r="AG348" t="s">
        <v>311</v>
      </c>
      <c r="AH348" t="s">
        <v>311</v>
      </c>
      <c r="AI348" t="s">
        <v>44</v>
      </c>
      <c r="AJ348" t="s">
        <v>44</v>
      </c>
    </row>
    <row r="349" spans="1:36">
      <c r="A349" t="s">
        <v>1052</v>
      </c>
      <c r="B349" t="s">
        <v>42</v>
      </c>
      <c r="C349" t="s">
        <v>1912</v>
      </c>
      <c r="D349" s="12">
        <v>44655</v>
      </c>
      <c r="E349" t="s">
        <v>312</v>
      </c>
      <c r="F349" t="s">
        <v>518</v>
      </c>
      <c r="G349" s="12">
        <v>44655</v>
      </c>
      <c r="H349" s="12">
        <v>44655</v>
      </c>
      <c r="I349" s="12">
        <v>44659</v>
      </c>
      <c r="J349">
        <v>100</v>
      </c>
      <c r="K349" t="s">
        <v>2263</v>
      </c>
      <c r="L349" t="s">
        <v>2228</v>
      </c>
      <c r="M349" t="s">
        <v>2247</v>
      </c>
      <c r="N349" t="s">
        <v>1338</v>
      </c>
      <c r="O349" t="s">
        <v>1357</v>
      </c>
      <c r="P349">
        <v>95.3</v>
      </c>
      <c r="Q349" s="249">
        <v>3.3000000000000002E-2</v>
      </c>
      <c r="R349">
        <v>50897</v>
      </c>
      <c r="S349">
        <v>3442</v>
      </c>
      <c r="T349">
        <v>47455</v>
      </c>
      <c r="U349">
        <v>29.86</v>
      </c>
      <c r="V349" t="s">
        <v>2299</v>
      </c>
      <c r="W349">
        <v>5</v>
      </c>
      <c r="X349">
        <v>53</v>
      </c>
      <c r="Y349">
        <v>10</v>
      </c>
      <c r="AB349">
        <v>762.4</v>
      </c>
      <c r="AC349">
        <v>4040720</v>
      </c>
      <c r="AD349">
        <v>40407200</v>
      </c>
      <c r="AE349">
        <v>39073762.399999999</v>
      </c>
      <c r="AF349">
        <v>41740637.600000001</v>
      </c>
      <c r="AG349">
        <v>1696</v>
      </c>
      <c r="AH349" s="259">
        <v>4.1999999999999998E-5</v>
      </c>
      <c r="AI349" t="s">
        <v>44</v>
      </c>
      <c r="AJ349" t="s">
        <v>44</v>
      </c>
    </row>
    <row r="350" spans="1:36">
      <c r="A350" t="s">
        <v>1056</v>
      </c>
      <c r="B350" t="s">
        <v>42</v>
      </c>
      <c r="C350" t="s">
        <v>1912</v>
      </c>
      <c r="D350" s="12">
        <v>44655</v>
      </c>
      <c r="E350" t="s">
        <v>312</v>
      </c>
      <c r="F350" t="s">
        <v>518</v>
      </c>
      <c r="G350" s="12">
        <v>44655</v>
      </c>
      <c r="H350" s="12">
        <v>44655</v>
      </c>
      <c r="I350" s="12">
        <v>44659</v>
      </c>
      <c r="J350">
        <v>100</v>
      </c>
      <c r="K350" t="s">
        <v>2264</v>
      </c>
      <c r="L350" t="s">
        <v>2228</v>
      </c>
      <c r="M350" t="s">
        <v>2247</v>
      </c>
      <c r="N350" t="s">
        <v>1340</v>
      </c>
      <c r="O350" t="s">
        <v>1357</v>
      </c>
      <c r="P350">
        <v>97.8</v>
      </c>
      <c r="Q350" s="249">
        <v>3.3000000000000002E-2</v>
      </c>
      <c r="R350">
        <v>50919</v>
      </c>
      <c r="S350">
        <v>3431</v>
      </c>
      <c r="T350">
        <v>47488</v>
      </c>
      <c r="U350">
        <v>29.86</v>
      </c>
      <c r="V350" t="s">
        <v>2299</v>
      </c>
      <c r="W350">
        <v>5</v>
      </c>
      <c r="X350">
        <v>54</v>
      </c>
      <c r="Y350">
        <v>10</v>
      </c>
      <c r="AB350">
        <v>782.4</v>
      </c>
      <c r="AC350">
        <v>4224960</v>
      </c>
      <c r="AD350">
        <v>42249600</v>
      </c>
      <c r="AE350">
        <v>40855363.200000003</v>
      </c>
      <c r="AF350">
        <v>43643836.799999997</v>
      </c>
      <c r="AG350">
        <v>3024</v>
      </c>
      <c r="AH350" s="259">
        <v>7.1600000000000006E-5</v>
      </c>
      <c r="AI350" t="s">
        <v>44</v>
      </c>
      <c r="AJ350" t="s">
        <v>44</v>
      </c>
    </row>
    <row r="351" spans="1:36">
      <c r="A351" t="s">
        <v>1047</v>
      </c>
      <c r="B351" t="s">
        <v>42</v>
      </c>
      <c r="C351" t="s">
        <v>1912</v>
      </c>
      <c r="D351" s="12">
        <v>44655</v>
      </c>
      <c r="E351" t="s">
        <v>312</v>
      </c>
      <c r="F351" t="s">
        <v>518</v>
      </c>
      <c r="G351" s="12">
        <v>44655</v>
      </c>
      <c r="H351" s="12">
        <v>44655</v>
      </c>
      <c r="I351" s="12">
        <v>44659</v>
      </c>
      <c r="J351">
        <v>100</v>
      </c>
      <c r="K351" t="s">
        <v>2265</v>
      </c>
      <c r="L351" t="s">
        <v>2228</v>
      </c>
      <c r="M351" t="s">
        <v>2247</v>
      </c>
      <c r="N351" t="s">
        <v>1336</v>
      </c>
      <c r="O351" t="s">
        <v>1357</v>
      </c>
      <c r="P351">
        <v>49</v>
      </c>
      <c r="Q351" s="249">
        <v>4.9000000000000002E-2</v>
      </c>
      <c r="R351">
        <v>44578</v>
      </c>
      <c r="S351">
        <v>1549</v>
      </c>
      <c r="T351">
        <v>43029</v>
      </c>
      <c r="U351">
        <v>29.86</v>
      </c>
      <c r="V351" t="s">
        <v>2299</v>
      </c>
      <c r="W351">
        <v>5</v>
      </c>
      <c r="X351">
        <v>51</v>
      </c>
      <c r="Y351">
        <v>10</v>
      </c>
      <c r="AB351">
        <v>392</v>
      </c>
      <c r="AC351">
        <v>1999200</v>
      </c>
      <c r="AD351">
        <v>19992000</v>
      </c>
      <c r="AE351">
        <v>19012392</v>
      </c>
      <c r="AF351">
        <v>20971608</v>
      </c>
      <c r="AG351">
        <v>4080</v>
      </c>
      <c r="AH351">
        <v>2.0408199999999999E-4</v>
      </c>
      <c r="AI351" t="s">
        <v>44</v>
      </c>
      <c r="AJ351" t="s">
        <v>44</v>
      </c>
    </row>
    <row r="352" spans="1:36">
      <c r="A352" t="s">
        <v>1050</v>
      </c>
      <c r="B352" t="s">
        <v>42</v>
      </c>
      <c r="C352" t="s">
        <v>1912</v>
      </c>
      <c r="D352" s="12">
        <v>44655</v>
      </c>
      <c r="E352" t="s">
        <v>312</v>
      </c>
      <c r="F352" t="s">
        <v>518</v>
      </c>
      <c r="G352" s="12">
        <v>44655</v>
      </c>
      <c r="H352" s="12">
        <v>44655</v>
      </c>
      <c r="I352" s="12">
        <v>44659</v>
      </c>
      <c r="J352">
        <v>100</v>
      </c>
      <c r="K352" t="s">
        <v>2266</v>
      </c>
      <c r="L352" t="s">
        <v>2228</v>
      </c>
      <c r="M352" t="s">
        <v>2247</v>
      </c>
      <c r="N352" t="s">
        <v>1337</v>
      </c>
      <c r="O352" t="s">
        <v>1357</v>
      </c>
      <c r="P352">
        <v>83.6</v>
      </c>
      <c r="Q352" s="249">
        <v>3.5000000000000003E-2</v>
      </c>
      <c r="R352">
        <v>50940</v>
      </c>
      <c r="S352">
        <v>3019</v>
      </c>
      <c r="T352">
        <v>47921</v>
      </c>
      <c r="U352">
        <v>29.86</v>
      </c>
      <c r="V352" t="s">
        <v>2299</v>
      </c>
      <c r="W352">
        <v>5</v>
      </c>
      <c r="X352">
        <v>52</v>
      </c>
      <c r="Y352">
        <v>10</v>
      </c>
      <c r="AB352">
        <v>668.8</v>
      </c>
      <c r="AC352">
        <v>3477760</v>
      </c>
      <c r="AD352">
        <v>34777600</v>
      </c>
      <c r="AE352">
        <v>33560384</v>
      </c>
      <c r="AF352">
        <v>35994816</v>
      </c>
      <c r="AG352" t="s">
        <v>311</v>
      </c>
      <c r="AH352" t="s">
        <v>311</v>
      </c>
      <c r="AI352" t="s">
        <v>44</v>
      </c>
      <c r="AJ352" t="s">
        <v>44</v>
      </c>
    </row>
    <row r="353" spans="1:36">
      <c r="A353" t="s">
        <v>1058</v>
      </c>
      <c r="B353" t="s">
        <v>42</v>
      </c>
      <c r="C353" t="s">
        <v>1912</v>
      </c>
      <c r="D353" s="12">
        <v>44655</v>
      </c>
      <c r="E353" t="s">
        <v>312</v>
      </c>
      <c r="F353" t="s">
        <v>518</v>
      </c>
      <c r="G353" s="12">
        <v>44655</v>
      </c>
      <c r="H353" s="12">
        <v>44655</v>
      </c>
      <c r="I353" s="12">
        <v>44659</v>
      </c>
      <c r="J353">
        <v>100</v>
      </c>
      <c r="K353" t="s">
        <v>2267</v>
      </c>
      <c r="L353" t="s">
        <v>2228</v>
      </c>
      <c r="M353" t="s">
        <v>2247</v>
      </c>
      <c r="N353" t="s">
        <v>2298</v>
      </c>
      <c r="O353" t="s">
        <v>1357</v>
      </c>
      <c r="P353">
        <v>127.9</v>
      </c>
      <c r="Q353" s="249">
        <v>2.9000000000000001E-2</v>
      </c>
      <c r="R353">
        <v>50938</v>
      </c>
      <c r="S353">
        <v>4449</v>
      </c>
      <c r="T353">
        <v>46489</v>
      </c>
      <c r="U353">
        <v>29.86</v>
      </c>
      <c r="V353" t="s">
        <v>2299</v>
      </c>
      <c r="W353">
        <v>5</v>
      </c>
      <c r="X353">
        <v>52</v>
      </c>
      <c r="Y353">
        <v>10</v>
      </c>
      <c r="AB353">
        <v>1023.2</v>
      </c>
      <c r="AC353">
        <v>5320640</v>
      </c>
      <c r="AD353">
        <v>53206400</v>
      </c>
      <c r="AE353">
        <v>51663414.399999999</v>
      </c>
      <c r="AF353">
        <v>54749385.600000001</v>
      </c>
      <c r="AG353">
        <v>4576</v>
      </c>
      <c r="AH353" s="259">
        <v>8.6000000000000003E-5</v>
      </c>
      <c r="AI353" t="s">
        <v>44</v>
      </c>
      <c r="AJ353" t="s">
        <v>44</v>
      </c>
    </row>
    <row r="355" spans="1:36">
      <c r="J355">
        <v>1</v>
      </c>
      <c r="K355" t="s">
        <v>2223</v>
      </c>
      <c r="L355" t="s">
        <v>2300</v>
      </c>
      <c r="M355" t="s">
        <v>2301</v>
      </c>
      <c r="N355" t="s">
        <v>2302</v>
      </c>
      <c r="O355" t="s">
        <v>1357</v>
      </c>
      <c r="P355">
        <v>1.6</v>
      </c>
      <c r="Q355" s="249">
        <v>0.35699999999999998</v>
      </c>
      <c r="R355">
        <v>25476</v>
      </c>
      <c r="S355">
        <v>31</v>
      </c>
      <c r="T355">
        <v>25445</v>
      </c>
      <c r="U355">
        <v>51.4</v>
      </c>
      <c r="W355">
        <v>5</v>
      </c>
      <c r="X355">
        <v>51</v>
      </c>
      <c r="Y355">
        <v>10</v>
      </c>
      <c r="Z355">
        <f t="shared" ref="Z355" si="36">R355*0.00091</f>
        <v>23.183160000000001</v>
      </c>
      <c r="AA355">
        <f t="shared" ref="AA355" si="37">W355*(Z355/40)</f>
        <v>2.8978950000000001</v>
      </c>
      <c r="AB355">
        <f>IF(S355&gt;2, ((P355*Z355)/AA355), "ND")</f>
        <v>12.8</v>
      </c>
      <c r="AC355">
        <f t="shared" ref="AC355" si="38">IF(S355&gt;2, (AB355*X355)*J355, "ND")</f>
        <v>652.80000000000007</v>
      </c>
      <c r="AD355">
        <f>IF(S355&gt;2, (AC355*(100/Y355)), "NA")</f>
        <v>6528.0000000000009</v>
      </c>
      <c r="AE355">
        <f t="shared" ref="AE355" si="39">IF(S355&gt;2, (AD355-(AD355*Q355)), "ND")</f>
        <v>4197.5040000000008</v>
      </c>
      <c r="AF355">
        <f t="shared" ref="AF355" si="40">IF(S355&gt;2, (AD355+(AD355*Q355)), "ND")</f>
        <v>8858.496000000001</v>
      </c>
      <c r="AG355">
        <v>1823.76</v>
      </c>
      <c r="AI355" t="s">
        <v>2303</v>
      </c>
    </row>
    <row r="356" spans="1:36">
      <c r="J356">
        <v>1</v>
      </c>
      <c r="K356" t="s">
        <v>2223</v>
      </c>
      <c r="L356" t="s">
        <v>2300</v>
      </c>
      <c r="M356" t="s">
        <v>2084</v>
      </c>
      <c r="N356" t="s">
        <v>2302</v>
      </c>
      <c r="O356" t="s">
        <v>1357</v>
      </c>
      <c r="P356">
        <v>1.5</v>
      </c>
      <c r="Q356" s="250">
        <v>0.37</v>
      </c>
      <c r="R356">
        <v>25476</v>
      </c>
      <c r="S356">
        <v>29</v>
      </c>
      <c r="T356">
        <v>25447</v>
      </c>
      <c r="U356">
        <v>30.38</v>
      </c>
      <c r="W356">
        <v>5</v>
      </c>
      <c r="X356">
        <v>51</v>
      </c>
      <c r="Y356">
        <v>10</v>
      </c>
      <c r="Z356">
        <f t="shared" ref="Z356:Z386" si="41">R356*0.00091</f>
        <v>23.183160000000001</v>
      </c>
      <c r="AA356">
        <f t="shared" ref="AA356:AA386" si="42">W356*(Z356/40)</f>
        <v>2.8978950000000001</v>
      </c>
      <c r="AB356">
        <f t="shared" ref="AB356:AB386" si="43">IF(S356&gt;2, ((P356*Z356)/AA356), "ND")</f>
        <v>12</v>
      </c>
      <c r="AC356">
        <f>IF(S356&gt;2, (AB356*X356)*J356, "ND")</f>
        <v>612</v>
      </c>
      <c r="AD356">
        <f t="shared" ref="AD356:AD386" si="44">IF(S356&gt;2, (AC356*(100/Y356)), "NA")</f>
        <v>6120</v>
      </c>
      <c r="AE356">
        <f t="shared" ref="AE356:AE386" si="45">IF(S356&gt;2, (AD356-(AD356*Q356)), "ND")</f>
        <v>3855.6</v>
      </c>
      <c r="AF356">
        <f t="shared" ref="AF356:AF386" si="46">IF(S356&gt;2, (AD356+(AD356*Q356)), "ND")</f>
        <v>8384.4</v>
      </c>
      <c r="AG356">
        <v>1823.76</v>
      </c>
    </row>
    <row r="357" spans="1:36">
      <c r="J357">
        <v>1</v>
      </c>
      <c r="K357" t="s">
        <v>2223</v>
      </c>
      <c r="L357" t="s">
        <v>2300</v>
      </c>
      <c r="M357" t="s">
        <v>2304</v>
      </c>
      <c r="N357" t="s">
        <v>2302</v>
      </c>
      <c r="O357" t="s">
        <v>1357</v>
      </c>
      <c r="P357">
        <v>1.2</v>
      </c>
      <c r="Q357" s="249">
        <v>0.40799999999999997</v>
      </c>
      <c r="R357">
        <v>25471</v>
      </c>
      <c r="S357">
        <v>24</v>
      </c>
      <c r="T357">
        <v>25447</v>
      </c>
      <c r="U357">
        <v>74.27</v>
      </c>
      <c r="W357">
        <v>5</v>
      </c>
      <c r="X357">
        <v>51</v>
      </c>
      <c r="Y357">
        <v>10</v>
      </c>
      <c r="Z357">
        <f t="shared" si="41"/>
        <v>23.178609999999999</v>
      </c>
      <c r="AA357">
        <f t="shared" si="42"/>
        <v>2.8973262499999999</v>
      </c>
      <c r="AB357">
        <f t="shared" si="43"/>
        <v>9.6</v>
      </c>
      <c r="AC357">
        <f t="shared" ref="AC356:AC386" si="47">IF(S357&gt;2, (AB357*X357)*J357, "ND")</f>
        <v>489.59999999999997</v>
      </c>
      <c r="AD357">
        <f t="shared" si="44"/>
        <v>4896</v>
      </c>
      <c r="AE357">
        <f t="shared" si="45"/>
        <v>2898.4319999999998</v>
      </c>
      <c r="AF357">
        <f t="shared" si="46"/>
        <v>6893.5680000000002</v>
      </c>
      <c r="AG357">
        <v>1823.76</v>
      </c>
    </row>
    <row r="358" spans="1:36">
      <c r="J358">
        <v>100</v>
      </c>
      <c r="K358" t="s">
        <v>2229</v>
      </c>
      <c r="L358" t="s">
        <v>2228</v>
      </c>
      <c r="M358" t="s">
        <v>2228</v>
      </c>
      <c r="N358" t="s">
        <v>2302</v>
      </c>
      <c r="O358" t="s">
        <v>1357</v>
      </c>
      <c r="P358">
        <v>175.3</v>
      </c>
      <c r="Q358" s="249">
        <v>3.4000000000000002E-2</v>
      </c>
      <c r="R358">
        <v>25475</v>
      </c>
      <c r="S358">
        <v>3140</v>
      </c>
      <c r="T358">
        <v>22335</v>
      </c>
      <c r="U358">
        <v>31.48</v>
      </c>
      <c r="W358">
        <v>5</v>
      </c>
      <c r="X358">
        <v>51</v>
      </c>
      <c r="Y358">
        <v>10</v>
      </c>
      <c r="Z358">
        <f t="shared" si="41"/>
        <v>23.18225</v>
      </c>
      <c r="AA358">
        <f t="shared" si="42"/>
        <v>2.89778125</v>
      </c>
      <c r="AB358">
        <f t="shared" si="43"/>
        <v>1402.4</v>
      </c>
      <c r="AC358">
        <f t="shared" si="47"/>
        <v>7152240.0000000009</v>
      </c>
      <c r="AD358">
        <f t="shared" si="44"/>
        <v>71522400.000000015</v>
      </c>
      <c r="AE358">
        <f t="shared" si="45"/>
        <v>69090638.400000021</v>
      </c>
      <c r="AF358">
        <f t="shared" si="46"/>
        <v>73954161.600000009</v>
      </c>
      <c r="AG358">
        <v>1823.76</v>
      </c>
    </row>
    <row r="359" spans="1:36">
      <c r="J359">
        <v>1</v>
      </c>
      <c r="K359" t="s">
        <v>2231</v>
      </c>
      <c r="L359" t="s">
        <v>2300</v>
      </c>
      <c r="M359" t="s">
        <v>2301</v>
      </c>
      <c r="N359" t="s">
        <v>2305</v>
      </c>
      <c r="O359" t="s">
        <v>1357</v>
      </c>
      <c r="P359">
        <v>5.2</v>
      </c>
      <c r="Q359" s="249">
        <v>0.19800000000000001</v>
      </c>
      <c r="R359">
        <v>25473</v>
      </c>
      <c r="S359">
        <v>99</v>
      </c>
      <c r="T359">
        <v>25374</v>
      </c>
      <c r="U359">
        <v>51.4</v>
      </c>
      <c r="W359">
        <v>5</v>
      </c>
      <c r="X359">
        <v>51</v>
      </c>
      <c r="Y359">
        <v>10</v>
      </c>
      <c r="Z359">
        <f t="shared" si="41"/>
        <v>23.180430000000001</v>
      </c>
      <c r="AA359">
        <f t="shared" si="42"/>
        <v>2.8975537500000002</v>
      </c>
      <c r="AB359">
        <f t="shared" si="43"/>
        <v>41.6</v>
      </c>
      <c r="AC359">
        <f t="shared" si="47"/>
        <v>2121.6</v>
      </c>
      <c r="AD359">
        <f t="shared" si="44"/>
        <v>21216</v>
      </c>
      <c r="AE359">
        <f t="shared" si="45"/>
        <v>17015.232</v>
      </c>
      <c r="AF359">
        <f t="shared" si="46"/>
        <v>25416.768</v>
      </c>
      <c r="AG359">
        <v>1823.76</v>
      </c>
    </row>
    <row r="360" spans="1:36">
      <c r="J360">
        <v>1</v>
      </c>
      <c r="K360" t="s">
        <v>2231</v>
      </c>
      <c r="L360" t="s">
        <v>2300</v>
      </c>
      <c r="M360" t="s">
        <v>2084</v>
      </c>
      <c r="N360" t="s">
        <v>2305</v>
      </c>
      <c r="O360" t="s">
        <v>1357</v>
      </c>
      <c r="P360">
        <v>1.6</v>
      </c>
      <c r="Q360" s="249">
        <v>0.35699999999999998</v>
      </c>
      <c r="R360">
        <v>25471</v>
      </c>
      <c r="S360">
        <v>31</v>
      </c>
      <c r="T360">
        <v>25440</v>
      </c>
      <c r="U360">
        <v>30.38</v>
      </c>
      <c r="W360">
        <v>5</v>
      </c>
      <c r="X360">
        <v>51</v>
      </c>
      <c r="Y360">
        <v>10</v>
      </c>
      <c r="Z360">
        <f t="shared" si="41"/>
        <v>23.178609999999999</v>
      </c>
      <c r="AA360">
        <f t="shared" si="42"/>
        <v>2.8973262499999999</v>
      </c>
      <c r="AB360">
        <f t="shared" si="43"/>
        <v>12.8</v>
      </c>
      <c r="AC360">
        <f t="shared" si="47"/>
        <v>652.80000000000007</v>
      </c>
      <c r="AD360">
        <f t="shared" si="44"/>
        <v>6528.0000000000009</v>
      </c>
      <c r="AE360">
        <f t="shared" si="45"/>
        <v>4197.5040000000008</v>
      </c>
      <c r="AF360">
        <f t="shared" si="46"/>
        <v>8858.496000000001</v>
      </c>
      <c r="AG360">
        <v>1823.76</v>
      </c>
    </row>
    <row r="361" spans="1:36">
      <c r="J361">
        <v>1</v>
      </c>
      <c r="K361" t="s">
        <v>2231</v>
      </c>
      <c r="L361" t="s">
        <v>2300</v>
      </c>
      <c r="M361" t="s">
        <v>2304</v>
      </c>
      <c r="N361" t="s">
        <v>2305</v>
      </c>
      <c r="O361" t="s">
        <v>1357</v>
      </c>
      <c r="P361">
        <v>1.5</v>
      </c>
      <c r="Q361" s="249">
        <v>0.377</v>
      </c>
      <c r="R361">
        <v>25477</v>
      </c>
      <c r="S361">
        <v>28</v>
      </c>
      <c r="T361">
        <v>25449</v>
      </c>
      <c r="U361">
        <v>74.27</v>
      </c>
      <c r="W361">
        <v>5</v>
      </c>
      <c r="X361">
        <v>51</v>
      </c>
      <c r="Y361">
        <v>10</v>
      </c>
      <c r="Z361">
        <f t="shared" si="41"/>
        <v>23.184069999999998</v>
      </c>
      <c r="AA361">
        <f t="shared" si="42"/>
        <v>2.8980087499999998</v>
      </c>
      <c r="AB361">
        <f t="shared" si="43"/>
        <v>12.000000000000002</v>
      </c>
      <c r="AC361">
        <f t="shared" si="47"/>
        <v>612.00000000000011</v>
      </c>
      <c r="AD361">
        <f t="shared" si="44"/>
        <v>6120.0000000000009</v>
      </c>
      <c r="AE361">
        <f t="shared" si="45"/>
        <v>3812.7600000000007</v>
      </c>
      <c r="AF361">
        <f t="shared" si="46"/>
        <v>8427.2400000000016</v>
      </c>
      <c r="AG361">
        <v>1823.76</v>
      </c>
    </row>
    <row r="362" spans="1:36">
      <c r="J362">
        <v>100</v>
      </c>
      <c r="K362" t="s">
        <v>2270</v>
      </c>
      <c r="L362" t="s">
        <v>2228</v>
      </c>
      <c r="M362" t="s">
        <v>2228</v>
      </c>
      <c r="N362" t="s">
        <v>2305</v>
      </c>
      <c r="O362" t="s">
        <v>1357</v>
      </c>
      <c r="P362">
        <v>141.19999999999999</v>
      </c>
      <c r="Q362" s="249">
        <v>3.7999999999999999E-2</v>
      </c>
      <c r="R362">
        <v>25483</v>
      </c>
      <c r="S362">
        <v>2492</v>
      </c>
      <c r="T362">
        <v>22991</v>
      </c>
      <c r="U362">
        <v>31.48</v>
      </c>
      <c r="W362">
        <v>5</v>
      </c>
      <c r="X362">
        <v>51</v>
      </c>
      <c r="Y362">
        <v>10</v>
      </c>
      <c r="Z362">
        <f t="shared" si="41"/>
        <v>23.189530000000001</v>
      </c>
      <c r="AA362">
        <f t="shared" si="42"/>
        <v>2.8986912500000002</v>
      </c>
      <c r="AB362">
        <f t="shared" si="43"/>
        <v>1129.5999999999999</v>
      </c>
      <c r="AC362">
        <f t="shared" si="47"/>
        <v>5760960</v>
      </c>
      <c r="AD362">
        <f t="shared" si="44"/>
        <v>57609600</v>
      </c>
      <c r="AE362">
        <f t="shared" si="45"/>
        <v>55420435.200000003</v>
      </c>
      <c r="AF362">
        <f t="shared" si="46"/>
        <v>59798764.799999997</v>
      </c>
      <c r="AG362">
        <v>1823.76</v>
      </c>
    </row>
    <row r="363" spans="1:36">
      <c r="J363">
        <v>1</v>
      </c>
      <c r="K363" t="s">
        <v>2232</v>
      </c>
      <c r="L363" t="s">
        <v>2300</v>
      </c>
      <c r="M363" t="s">
        <v>2301</v>
      </c>
      <c r="N363" t="s">
        <v>2306</v>
      </c>
      <c r="O363" t="s">
        <v>1357</v>
      </c>
      <c r="P363">
        <v>1.5</v>
      </c>
      <c r="Q363" s="250">
        <v>0.37</v>
      </c>
      <c r="R363">
        <v>25464</v>
      </c>
      <c r="S363">
        <v>29</v>
      </c>
      <c r="T363">
        <v>25435</v>
      </c>
      <c r="U363">
        <v>51.4</v>
      </c>
      <c r="W363">
        <v>5</v>
      </c>
      <c r="X363">
        <v>51</v>
      </c>
      <c r="Y363">
        <v>10</v>
      </c>
      <c r="Z363">
        <f t="shared" si="41"/>
        <v>23.172239999999999</v>
      </c>
      <c r="AA363">
        <f t="shared" si="42"/>
        <v>2.8965299999999998</v>
      </c>
      <c r="AB363">
        <f t="shared" si="43"/>
        <v>12</v>
      </c>
      <c r="AC363">
        <f t="shared" si="47"/>
        <v>612</v>
      </c>
      <c r="AD363">
        <f t="shared" si="44"/>
        <v>6120</v>
      </c>
      <c r="AE363">
        <f t="shared" si="45"/>
        <v>3855.6</v>
      </c>
      <c r="AF363">
        <f t="shared" si="46"/>
        <v>8384.4</v>
      </c>
      <c r="AG363">
        <v>1823.76</v>
      </c>
    </row>
    <row r="364" spans="1:36">
      <c r="J364">
        <v>1</v>
      </c>
      <c r="K364" t="s">
        <v>2232</v>
      </c>
      <c r="L364" t="s">
        <v>2300</v>
      </c>
      <c r="M364" t="s">
        <v>2084</v>
      </c>
      <c r="N364" t="s">
        <v>2306</v>
      </c>
      <c r="O364" t="s">
        <v>1357</v>
      </c>
      <c r="P364">
        <v>0.85</v>
      </c>
      <c r="Q364" s="249">
        <v>0.504</v>
      </c>
      <c r="R364">
        <v>25458</v>
      </c>
      <c r="S364">
        <v>16</v>
      </c>
      <c r="T364">
        <v>25442</v>
      </c>
      <c r="U364">
        <v>30.38</v>
      </c>
      <c r="W364">
        <v>5</v>
      </c>
      <c r="X364">
        <v>51</v>
      </c>
      <c r="Y364">
        <v>10</v>
      </c>
      <c r="Z364">
        <f t="shared" si="41"/>
        <v>23.166779999999999</v>
      </c>
      <c r="AA364">
        <f t="shared" si="42"/>
        <v>2.8958474999999999</v>
      </c>
      <c r="AB364">
        <f t="shared" si="43"/>
        <v>6.8</v>
      </c>
      <c r="AC364">
        <f t="shared" si="47"/>
        <v>346.8</v>
      </c>
      <c r="AD364">
        <f t="shared" si="44"/>
        <v>3468</v>
      </c>
      <c r="AE364">
        <f t="shared" si="45"/>
        <v>1720.1279999999999</v>
      </c>
      <c r="AF364">
        <f t="shared" si="46"/>
        <v>5215.8720000000003</v>
      </c>
      <c r="AG364">
        <v>1823.76</v>
      </c>
    </row>
    <row r="365" spans="1:36">
      <c r="J365">
        <v>1</v>
      </c>
      <c r="K365" t="s">
        <v>2232</v>
      </c>
      <c r="L365" t="s">
        <v>2300</v>
      </c>
      <c r="M365" t="s">
        <v>2304</v>
      </c>
      <c r="N365" t="s">
        <v>2306</v>
      </c>
      <c r="O365" t="s">
        <v>1357</v>
      </c>
      <c r="P365">
        <v>0.95599999999999996</v>
      </c>
      <c r="Q365" s="249">
        <v>0.47399999999999998</v>
      </c>
      <c r="R365">
        <v>25464</v>
      </c>
      <c r="S365">
        <v>18</v>
      </c>
      <c r="T365">
        <v>25446</v>
      </c>
      <c r="U365">
        <v>74.27</v>
      </c>
      <c r="W365">
        <v>5</v>
      </c>
      <c r="X365">
        <v>51</v>
      </c>
      <c r="Y365">
        <v>10</v>
      </c>
      <c r="Z365">
        <f t="shared" si="41"/>
        <v>23.172239999999999</v>
      </c>
      <c r="AA365">
        <f t="shared" si="42"/>
        <v>2.8965299999999998</v>
      </c>
      <c r="AB365">
        <f t="shared" si="43"/>
        <v>7.6480000000000006</v>
      </c>
      <c r="AC365">
        <f t="shared" si="47"/>
        <v>390.048</v>
      </c>
      <c r="AD365">
        <f t="shared" si="44"/>
        <v>3900.48</v>
      </c>
      <c r="AE365">
        <f t="shared" si="45"/>
        <v>2051.6524800000002</v>
      </c>
      <c r="AF365">
        <f t="shared" si="46"/>
        <v>5749.3075200000003</v>
      </c>
      <c r="AG365">
        <v>1823.76</v>
      </c>
    </row>
    <row r="366" spans="1:36">
      <c r="J366">
        <v>100</v>
      </c>
      <c r="K366" t="s">
        <v>2272</v>
      </c>
      <c r="L366" t="s">
        <v>2228</v>
      </c>
      <c r="M366" t="s">
        <v>2228</v>
      </c>
      <c r="N366" t="s">
        <v>2306</v>
      </c>
      <c r="O366" t="s">
        <v>1357</v>
      </c>
      <c r="P366">
        <v>54.8</v>
      </c>
      <c r="Q366" s="249">
        <v>6.2E-2</v>
      </c>
      <c r="R366">
        <v>25462</v>
      </c>
      <c r="S366">
        <v>976</v>
      </c>
      <c r="T366">
        <v>24486</v>
      </c>
      <c r="U366">
        <v>31.48</v>
      </c>
      <c r="W366">
        <v>5</v>
      </c>
      <c r="X366">
        <v>51</v>
      </c>
      <c r="Y366">
        <v>10</v>
      </c>
      <c r="Z366">
        <f t="shared" si="41"/>
        <v>23.17042</v>
      </c>
      <c r="AA366">
        <f t="shared" si="42"/>
        <v>2.8963025</v>
      </c>
      <c r="AB366">
        <f t="shared" si="43"/>
        <v>438.4</v>
      </c>
      <c r="AC366">
        <f t="shared" si="47"/>
        <v>2235840</v>
      </c>
      <c r="AD366">
        <f t="shared" si="44"/>
        <v>22358400</v>
      </c>
      <c r="AE366">
        <f t="shared" si="45"/>
        <v>20972179.199999999</v>
      </c>
      <c r="AF366">
        <f t="shared" si="46"/>
        <v>23744620.800000001</v>
      </c>
      <c r="AG366">
        <v>1823.76</v>
      </c>
    </row>
    <row r="367" spans="1:36">
      <c r="J367">
        <v>1</v>
      </c>
      <c r="K367" t="s">
        <v>2233</v>
      </c>
      <c r="L367" t="s">
        <v>2300</v>
      </c>
      <c r="M367" t="s">
        <v>2301</v>
      </c>
      <c r="N367" t="s">
        <v>2307</v>
      </c>
      <c r="O367" t="s">
        <v>1357</v>
      </c>
      <c r="P367">
        <v>2.2999999999999998</v>
      </c>
      <c r="Q367" s="249">
        <v>0.30199999999999999</v>
      </c>
      <c r="R367">
        <v>25470</v>
      </c>
      <c r="S367">
        <v>43</v>
      </c>
      <c r="T367">
        <v>25427</v>
      </c>
      <c r="U367">
        <v>51.4</v>
      </c>
      <c r="W367">
        <v>5</v>
      </c>
      <c r="X367">
        <v>51</v>
      </c>
      <c r="Y367">
        <v>10</v>
      </c>
      <c r="Z367">
        <f t="shared" si="41"/>
        <v>23.177700000000002</v>
      </c>
      <c r="AA367">
        <f t="shared" si="42"/>
        <v>2.8972125000000002</v>
      </c>
      <c r="AB367">
        <f t="shared" si="43"/>
        <v>18.399999999999999</v>
      </c>
      <c r="AC367">
        <f t="shared" si="47"/>
        <v>938.4</v>
      </c>
      <c r="AD367">
        <f t="shared" si="44"/>
        <v>9384</v>
      </c>
      <c r="AE367">
        <f t="shared" si="45"/>
        <v>6550.0320000000002</v>
      </c>
      <c r="AF367">
        <f t="shared" si="46"/>
        <v>12217.968000000001</v>
      </c>
      <c r="AG367">
        <v>1823.76</v>
      </c>
    </row>
    <row r="368" spans="1:36">
      <c r="J368">
        <v>1</v>
      </c>
      <c r="K368" t="s">
        <v>2233</v>
      </c>
      <c r="L368" t="s">
        <v>2300</v>
      </c>
      <c r="M368" t="s">
        <v>2084</v>
      </c>
      <c r="N368" t="s">
        <v>2307</v>
      </c>
      <c r="O368" t="s">
        <v>1357</v>
      </c>
      <c r="P368">
        <v>2.4</v>
      </c>
      <c r="Q368" s="249">
        <v>0.29499999999999998</v>
      </c>
      <c r="R368">
        <v>25471</v>
      </c>
      <c r="S368">
        <v>45</v>
      </c>
      <c r="T368">
        <v>25426</v>
      </c>
      <c r="U368">
        <v>30.38</v>
      </c>
      <c r="W368">
        <v>5</v>
      </c>
      <c r="X368">
        <v>51</v>
      </c>
      <c r="Y368">
        <v>10</v>
      </c>
      <c r="Z368">
        <f t="shared" si="41"/>
        <v>23.178609999999999</v>
      </c>
      <c r="AA368">
        <f t="shared" si="42"/>
        <v>2.8973262499999999</v>
      </c>
      <c r="AB368">
        <f t="shared" si="43"/>
        <v>19.2</v>
      </c>
      <c r="AC368">
        <f t="shared" si="47"/>
        <v>979.19999999999993</v>
      </c>
      <c r="AD368">
        <f t="shared" si="44"/>
        <v>9792</v>
      </c>
      <c r="AE368">
        <f t="shared" si="45"/>
        <v>6903.3600000000006</v>
      </c>
      <c r="AF368">
        <f t="shared" si="46"/>
        <v>12680.64</v>
      </c>
      <c r="AG368">
        <v>1823.76</v>
      </c>
    </row>
    <row r="369" spans="10:33">
      <c r="J369">
        <v>1</v>
      </c>
      <c r="K369" t="s">
        <v>2233</v>
      </c>
      <c r="L369" t="s">
        <v>2300</v>
      </c>
      <c r="M369" t="s">
        <v>2304</v>
      </c>
      <c r="N369" t="s">
        <v>2307</v>
      </c>
      <c r="O369" t="s">
        <v>1357</v>
      </c>
      <c r="P369">
        <v>2.7</v>
      </c>
      <c r="Q369" s="249">
        <v>0.27700000000000002</v>
      </c>
      <c r="R369">
        <v>25470</v>
      </c>
      <c r="S369">
        <v>51</v>
      </c>
      <c r="T369">
        <v>25419</v>
      </c>
      <c r="U369">
        <v>74.27</v>
      </c>
      <c r="W369">
        <v>5</v>
      </c>
      <c r="X369">
        <v>51</v>
      </c>
      <c r="Y369">
        <v>10</v>
      </c>
      <c r="Z369">
        <f t="shared" si="41"/>
        <v>23.177700000000002</v>
      </c>
      <c r="AA369">
        <f t="shared" si="42"/>
        <v>2.8972125000000002</v>
      </c>
      <c r="AB369">
        <f t="shared" si="43"/>
        <v>21.6</v>
      </c>
      <c r="AC369">
        <f t="shared" si="47"/>
        <v>1101.6000000000001</v>
      </c>
      <c r="AD369">
        <f t="shared" si="44"/>
        <v>11016.000000000002</v>
      </c>
      <c r="AE369">
        <f t="shared" si="45"/>
        <v>7964.5680000000011</v>
      </c>
      <c r="AF369">
        <f t="shared" si="46"/>
        <v>14067.432000000003</v>
      </c>
      <c r="AG369">
        <v>1823.76</v>
      </c>
    </row>
    <row r="370" spans="10:33">
      <c r="J370">
        <v>100</v>
      </c>
      <c r="K370" t="s">
        <v>2274</v>
      </c>
      <c r="L370" t="s">
        <v>2228</v>
      </c>
      <c r="M370" t="s">
        <v>2228</v>
      </c>
      <c r="N370" t="s">
        <v>2307</v>
      </c>
      <c r="O370" t="s">
        <v>1357</v>
      </c>
      <c r="P370">
        <v>100.9</v>
      </c>
      <c r="Q370" s="249">
        <v>4.5999999999999999E-2</v>
      </c>
      <c r="R370">
        <v>25456</v>
      </c>
      <c r="S370">
        <v>1748</v>
      </c>
      <c r="T370">
        <v>23708</v>
      </c>
      <c r="U370">
        <v>31.48</v>
      </c>
      <c r="W370">
        <v>5</v>
      </c>
      <c r="X370">
        <v>51</v>
      </c>
      <c r="Y370">
        <v>10</v>
      </c>
      <c r="Z370">
        <f t="shared" si="41"/>
        <v>23.164960000000001</v>
      </c>
      <c r="AA370">
        <f t="shared" si="42"/>
        <v>2.8956200000000001</v>
      </c>
      <c r="AB370">
        <f t="shared" si="43"/>
        <v>807.2</v>
      </c>
      <c r="AC370">
        <f t="shared" si="47"/>
        <v>4116720.0000000005</v>
      </c>
      <c r="AD370">
        <f t="shared" si="44"/>
        <v>41167200.000000007</v>
      </c>
      <c r="AE370">
        <f t="shared" si="45"/>
        <v>39273508.800000004</v>
      </c>
      <c r="AF370">
        <f t="shared" si="46"/>
        <v>43060891.20000001</v>
      </c>
      <c r="AG370">
        <v>1823.76</v>
      </c>
    </row>
    <row r="371" spans="10:33">
      <c r="J371">
        <v>1</v>
      </c>
      <c r="K371" t="s">
        <v>2235</v>
      </c>
      <c r="L371" t="s">
        <v>2300</v>
      </c>
      <c r="M371" t="s">
        <v>2301</v>
      </c>
      <c r="N371" t="s">
        <v>2308</v>
      </c>
      <c r="O371" t="s">
        <v>1357</v>
      </c>
      <c r="P371">
        <v>1.5</v>
      </c>
      <c r="Q371" s="249">
        <v>0.38400000000000001</v>
      </c>
      <c r="R371">
        <v>25451</v>
      </c>
      <c r="S371">
        <v>27</v>
      </c>
      <c r="T371">
        <v>25424</v>
      </c>
      <c r="U371">
        <v>51.4</v>
      </c>
      <c r="W371">
        <v>5</v>
      </c>
      <c r="X371">
        <v>51</v>
      </c>
      <c r="Y371">
        <v>10</v>
      </c>
      <c r="Z371">
        <f t="shared" si="41"/>
        <v>23.160409999999999</v>
      </c>
      <c r="AA371">
        <f t="shared" si="42"/>
        <v>2.8950512499999999</v>
      </c>
      <c r="AB371">
        <f t="shared" si="43"/>
        <v>12</v>
      </c>
      <c r="AC371">
        <f t="shared" si="47"/>
        <v>612</v>
      </c>
      <c r="AD371">
        <f t="shared" si="44"/>
        <v>6120</v>
      </c>
      <c r="AE371">
        <f t="shared" si="45"/>
        <v>3769.92</v>
      </c>
      <c r="AF371">
        <f t="shared" si="46"/>
        <v>8470.08</v>
      </c>
      <c r="AG371">
        <v>1823.76</v>
      </c>
    </row>
    <row r="372" spans="10:33">
      <c r="J372">
        <v>1</v>
      </c>
      <c r="K372" t="s">
        <v>2235</v>
      </c>
      <c r="L372" t="s">
        <v>2300</v>
      </c>
      <c r="M372" t="s">
        <v>2084</v>
      </c>
      <c r="N372" t="s">
        <v>2308</v>
      </c>
      <c r="O372" t="s">
        <v>1357</v>
      </c>
      <c r="P372">
        <v>2.2000000000000002</v>
      </c>
      <c r="Q372" s="249">
        <v>0.314</v>
      </c>
      <c r="R372">
        <v>25442</v>
      </c>
      <c r="S372">
        <v>40</v>
      </c>
      <c r="T372">
        <v>25402</v>
      </c>
      <c r="U372">
        <v>30.38</v>
      </c>
      <c r="W372">
        <v>5</v>
      </c>
      <c r="X372">
        <v>51</v>
      </c>
      <c r="Y372">
        <v>10</v>
      </c>
      <c r="Z372">
        <f t="shared" si="41"/>
        <v>23.15222</v>
      </c>
      <c r="AA372">
        <f t="shared" si="42"/>
        <v>2.8940275</v>
      </c>
      <c r="AB372">
        <f t="shared" si="43"/>
        <v>17.600000000000001</v>
      </c>
      <c r="AC372">
        <f t="shared" si="47"/>
        <v>897.6</v>
      </c>
      <c r="AD372">
        <f t="shared" si="44"/>
        <v>8976</v>
      </c>
      <c r="AE372">
        <f t="shared" si="45"/>
        <v>6157.5360000000001</v>
      </c>
      <c r="AF372">
        <f t="shared" si="46"/>
        <v>11794.464</v>
      </c>
      <c r="AG372">
        <v>1823.76</v>
      </c>
    </row>
    <row r="373" spans="10:33">
      <c r="J373">
        <v>1</v>
      </c>
      <c r="K373" t="s">
        <v>2235</v>
      </c>
      <c r="L373" t="s">
        <v>2300</v>
      </c>
      <c r="M373" t="s">
        <v>2304</v>
      </c>
      <c r="N373" t="s">
        <v>2308</v>
      </c>
      <c r="O373" t="s">
        <v>1357</v>
      </c>
      <c r="P373">
        <v>2.4</v>
      </c>
      <c r="Q373" s="249">
        <v>0.29499999999999998</v>
      </c>
      <c r="R373">
        <v>25453</v>
      </c>
      <c r="S373">
        <v>45</v>
      </c>
      <c r="T373">
        <v>25408</v>
      </c>
      <c r="U373">
        <v>74.27</v>
      </c>
      <c r="W373">
        <v>5</v>
      </c>
      <c r="X373">
        <v>51</v>
      </c>
      <c r="Y373">
        <v>10</v>
      </c>
      <c r="Z373">
        <f t="shared" si="41"/>
        <v>23.162230000000001</v>
      </c>
      <c r="AA373">
        <f t="shared" si="42"/>
        <v>2.8952787500000001</v>
      </c>
      <c r="AB373">
        <f t="shared" si="43"/>
        <v>19.2</v>
      </c>
      <c r="AC373">
        <f t="shared" si="47"/>
        <v>979.19999999999993</v>
      </c>
      <c r="AD373">
        <f t="shared" si="44"/>
        <v>9792</v>
      </c>
      <c r="AE373">
        <f t="shared" si="45"/>
        <v>6903.3600000000006</v>
      </c>
      <c r="AF373">
        <f t="shared" si="46"/>
        <v>12680.64</v>
      </c>
      <c r="AG373">
        <v>1823.76</v>
      </c>
    </row>
    <row r="374" spans="10:33">
      <c r="J374">
        <v>100</v>
      </c>
      <c r="K374" t="s">
        <v>2276</v>
      </c>
      <c r="L374" t="s">
        <v>2228</v>
      </c>
      <c r="M374" t="s">
        <v>2228</v>
      </c>
      <c r="N374" t="s">
        <v>2308</v>
      </c>
      <c r="O374" t="s">
        <v>1357</v>
      </c>
      <c r="P374">
        <v>379.3</v>
      </c>
      <c r="Q374" s="249">
        <v>2.4E-2</v>
      </c>
      <c r="R374">
        <v>25469</v>
      </c>
      <c r="S374">
        <v>6020</v>
      </c>
      <c r="T374">
        <v>19449</v>
      </c>
      <c r="U374">
        <v>31.48</v>
      </c>
      <c r="W374">
        <v>5</v>
      </c>
      <c r="X374">
        <v>51</v>
      </c>
      <c r="Y374">
        <v>10</v>
      </c>
      <c r="Z374">
        <f t="shared" si="41"/>
        <v>23.17679</v>
      </c>
      <c r="AA374">
        <f t="shared" si="42"/>
        <v>2.8970987500000001</v>
      </c>
      <c r="AB374">
        <f t="shared" si="43"/>
        <v>3034.4</v>
      </c>
      <c r="AC374">
        <f t="shared" si="47"/>
        <v>15475440</v>
      </c>
      <c r="AD374">
        <f t="shared" si="44"/>
        <v>154754400</v>
      </c>
      <c r="AE374">
        <f t="shared" si="45"/>
        <v>151040294.40000001</v>
      </c>
      <c r="AF374">
        <f t="shared" si="46"/>
        <v>158468505.59999999</v>
      </c>
      <c r="AG374">
        <v>1823.76</v>
      </c>
    </row>
    <row r="375" spans="10:33">
      <c r="J375">
        <v>1</v>
      </c>
      <c r="K375" t="s">
        <v>2236</v>
      </c>
      <c r="L375" t="s">
        <v>2300</v>
      </c>
      <c r="M375" t="s">
        <v>2301</v>
      </c>
      <c r="N375" t="s">
        <v>2309</v>
      </c>
      <c r="O375" t="s">
        <v>1357</v>
      </c>
      <c r="P375">
        <v>1.2</v>
      </c>
      <c r="Q375" s="249">
        <v>0.42699999999999999</v>
      </c>
      <c r="R375">
        <v>25461</v>
      </c>
      <c r="S375">
        <v>22</v>
      </c>
      <c r="T375">
        <v>25439</v>
      </c>
      <c r="U375">
        <v>51.4</v>
      </c>
      <c r="W375">
        <v>5</v>
      </c>
      <c r="X375">
        <v>51</v>
      </c>
      <c r="Y375">
        <v>10</v>
      </c>
      <c r="Z375">
        <f t="shared" si="41"/>
        <v>23.169509999999999</v>
      </c>
      <c r="AA375">
        <f t="shared" si="42"/>
        <v>2.8961887499999999</v>
      </c>
      <c r="AB375">
        <f t="shared" si="43"/>
        <v>9.6</v>
      </c>
      <c r="AC375">
        <f t="shared" si="47"/>
        <v>489.59999999999997</v>
      </c>
      <c r="AD375">
        <f t="shared" si="44"/>
        <v>4896</v>
      </c>
      <c r="AE375">
        <f t="shared" si="45"/>
        <v>2805.4079999999999</v>
      </c>
      <c r="AF375">
        <f t="shared" si="46"/>
        <v>6986.5920000000006</v>
      </c>
      <c r="AG375">
        <v>1823.76</v>
      </c>
    </row>
    <row r="376" spans="10:33">
      <c r="J376">
        <v>1</v>
      </c>
      <c r="K376" t="s">
        <v>2236</v>
      </c>
      <c r="L376" t="s">
        <v>2300</v>
      </c>
      <c r="M376" t="s">
        <v>2084</v>
      </c>
      <c r="N376" t="s">
        <v>2309</v>
      </c>
      <c r="O376" t="s">
        <v>1357</v>
      </c>
      <c r="P376">
        <v>1.2</v>
      </c>
      <c r="Q376" s="249">
        <v>0.41699999999999998</v>
      </c>
      <c r="R376">
        <v>25451</v>
      </c>
      <c r="S376">
        <v>23</v>
      </c>
      <c r="T376">
        <v>25428</v>
      </c>
      <c r="U376">
        <v>30.38</v>
      </c>
      <c r="W376">
        <v>5</v>
      </c>
      <c r="X376">
        <v>51</v>
      </c>
      <c r="Y376">
        <v>10</v>
      </c>
      <c r="Z376">
        <f t="shared" si="41"/>
        <v>23.160409999999999</v>
      </c>
      <c r="AA376">
        <f t="shared" si="42"/>
        <v>2.8950512499999999</v>
      </c>
      <c r="AB376">
        <f t="shared" si="43"/>
        <v>9.6</v>
      </c>
      <c r="AC376">
        <f t="shared" si="47"/>
        <v>489.59999999999997</v>
      </c>
      <c r="AD376">
        <f t="shared" si="44"/>
        <v>4896</v>
      </c>
      <c r="AE376">
        <f t="shared" si="45"/>
        <v>2854.3680000000004</v>
      </c>
      <c r="AF376">
        <f t="shared" si="46"/>
        <v>6937.6319999999996</v>
      </c>
      <c r="AG376">
        <v>1823.76</v>
      </c>
    </row>
    <row r="377" spans="10:33">
      <c r="J377">
        <v>1</v>
      </c>
      <c r="K377" t="s">
        <v>2236</v>
      </c>
      <c r="L377" t="s">
        <v>2300</v>
      </c>
      <c r="M377" t="s">
        <v>2304</v>
      </c>
      <c r="N377" t="s">
        <v>2309</v>
      </c>
      <c r="O377" t="s">
        <v>1357</v>
      </c>
      <c r="P377">
        <v>0.96399999999999997</v>
      </c>
      <c r="Q377" s="249">
        <v>0.47399999999999998</v>
      </c>
      <c r="R377">
        <v>25465</v>
      </c>
      <c r="S377">
        <v>18</v>
      </c>
      <c r="T377">
        <v>25447</v>
      </c>
      <c r="U377">
        <v>74.27</v>
      </c>
      <c r="W377">
        <v>5</v>
      </c>
      <c r="X377">
        <v>51</v>
      </c>
      <c r="Y377">
        <v>10</v>
      </c>
      <c r="Z377">
        <f t="shared" si="41"/>
        <v>23.17315</v>
      </c>
      <c r="AA377">
        <f t="shared" si="42"/>
        <v>2.89664375</v>
      </c>
      <c r="AB377">
        <f t="shared" si="43"/>
        <v>7.7119999999999989</v>
      </c>
      <c r="AC377">
        <f t="shared" si="47"/>
        <v>393.31199999999995</v>
      </c>
      <c r="AD377">
        <f t="shared" si="44"/>
        <v>3933.1199999999994</v>
      </c>
      <c r="AE377">
        <f t="shared" si="45"/>
        <v>2068.8211199999996</v>
      </c>
      <c r="AF377">
        <f t="shared" si="46"/>
        <v>5797.4188799999993</v>
      </c>
      <c r="AG377">
        <v>1823.76</v>
      </c>
    </row>
    <row r="378" spans="10:33">
      <c r="J378">
        <v>100</v>
      </c>
      <c r="K378" t="s">
        <v>2278</v>
      </c>
      <c r="L378" t="s">
        <v>2228</v>
      </c>
      <c r="M378" t="s">
        <v>2228</v>
      </c>
      <c r="N378" t="s">
        <v>2309</v>
      </c>
      <c r="O378" t="s">
        <v>1357</v>
      </c>
      <c r="P378">
        <v>302.39999999999998</v>
      </c>
      <c r="Q378" s="249">
        <v>2.5999999999999999E-2</v>
      </c>
      <c r="R378">
        <v>25461</v>
      </c>
      <c r="S378">
        <v>4936</v>
      </c>
      <c r="T378">
        <v>20525</v>
      </c>
      <c r="U378">
        <v>31.48</v>
      </c>
      <c r="W378">
        <v>5</v>
      </c>
      <c r="X378">
        <v>51</v>
      </c>
      <c r="Y378">
        <v>10</v>
      </c>
      <c r="Z378">
        <f t="shared" si="41"/>
        <v>23.169509999999999</v>
      </c>
      <c r="AA378">
        <f t="shared" si="42"/>
        <v>2.8961887499999999</v>
      </c>
      <c r="AB378">
        <f t="shared" si="43"/>
        <v>2419.1999999999998</v>
      </c>
      <c r="AC378">
        <f t="shared" si="47"/>
        <v>12337920</v>
      </c>
      <c r="AD378">
        <f t="shared" si="44"/>
        <v>123379200</v>
      </c>
      <c r="AE378">
        <f t="shared" si="45"/>
        <v>120171340.8</v>
      </c>
      <c r="AF378">
        <f t="shared" si="46"/>
        <v>126587059.2</v>
      </c>
      <c r="AG378">
        <v>1823.76</v>
      </c>
    </row>
    <row r="379" spans="10:33">
      <c r="J379">
        <v>1</v>
      </c>
      <c r="K379" t="s">
        <v>2257</v>
      </c>
      <c r="L379" t="s">
        <v>2300</v>
      </c>
      <c r="M379" t="s">
        <v>2301</v>
      </c>
      <c r="N379" t="s">
        <v>2310</v>
      </c>
      <c r="O379" t="s">
        <v>2311</v>
      </c>
      <c r="P379">
        <v>47.2</v>
      </c>
      <c r="Q379" s="249">
        <v>6.6000000000000003E-2</v>
      </c>
      <c r="R379">
        <v>25470</v>
      </c>
      <c r="S379">
        <v>869</v>
      </c>
      <c r="T379">
        <v>24601</v>
      </c>
      <c r="U379">
        <v>51.4</v>
      </c>
      <c r="W379">
        <v>5</v>
      </c>
      <c r="X379">
        <v>51</v>
      </c>
      <c r="Y379">
        <v>10</v>
      </c>
      <c r="Z379">
        <f t="shared" si="41"/>
        <v>23.177700000000002</v>
      </c>
      <c r="AA379">
        <f t="shared" si="42"/>
        <v>2.8972125000000002</v>
      </c>
      <c r="AB379">
        <f t="shared" si="43"/>
        <v>377.6</v>
      </c>
      <c r="AC379">
        <f t="shared" si="47"/>
        <v>19257.600000000002</v>
      </c>
      <c r="AD379">
        <f t="shared" si="44"/>
        <v>192576.00000000003</v>
      </c>
      <c r="AE379">
        <f t="shared" si="45"/>
        <v>179865.98400000003</v>
      </c>
      <c r="AF379">
        <f t="shared" si="46"/>
        <v>205286.01600000003</v>
      </c>
      <c r="AG379">
        <v>1823.76</v>
      </c>
    </row>
    <row r="380" spans="10:33">
      <c r="J380">
        <v>1</v>
      </c>
      <c r="K380" t="s">
        <v>2257</v>
      </c>
      <c r="L380" t="s">
        <v>2300</v>
      </c>
      <c r="M380" t="s">
        <v>2084</v>
      </c>
      <c r="N380" t="s">
        <v>2310</v>
      </c>
      <c r="O380" t="s">
        <v>2311</v>
      </c>
      <c r="P380">
        <v>39.299999999999997</v>
      </c>
      <c r="Q380" s="249">
        <v>7.1999999999999995E-2</v>
      </c>
      <c r="R380">
        <v>25462</v>
      </c>
      <c r="S380">
        <v>726</v>
      </c>
      <c r="T380">
        <v>24736</v>
      </c>
      <c r="U380">
        <v>30.38</v>
      </c>
      <c r="W380">
        <v>5</v>
      </c>
      <c r="X380">
        <v>51</v>
      </c>
      <c r="Y380">
        <v>10</v>
      </c>
      <c r="Z380">
        <f t="shared" si="41"/>
        <v>23.17042</v>
      </c>
      <c r="AA380">
        <f t="shared" si="42"/>
        <v>2.8963025</v>
      </c>
      <c r="AB380">
        <f t="shared" si="43"/>
        <v>314.39999999999998</v>
      </c>
      <c r="AC380">
        <f t="shared" si="47"/>
        <v>16034.4</v>
      </c>
      <c r="AD380">
        <f t="shared" si="44"/>
        <v>160344</v>
      </c>
      <c r="AE380">
        <f t="shared" si="45"/>
        <v>148799.23199999999</v>
      </c>
      <c r="AF380">
        <f t="shared" si="46"/>
        <v>171888.76800000001</v>
      </c>
      <c r="AG380">
        <v>1823.76</v>
      </c>
    </row>
    <row r="381" spans="10:33">
      <c r="J381">
        <v>1</v>
      </c>
      <c r="K381" t="s">
        <v>2257</v>
      </c>
      <c r="L381" t="s">
        <v>2300</v>
      </c>
      <c r="M381" t="s">
        <v>2304</v>
      </c>
      <c r="N381" t="s">
        <v>2310</v>
      </c>
      <c r="O381" t="s">
        <v>2311</v>
      </c>
      <c r="P381">
        <v>39.200000000000003</v>
      </c>
      <c r="Q381" s="249">
        <v>7.1999999999999995E-2</v>
      </c>
      <c r="R381">
        <v>25468</v>
      </c>
      <c r="S381">
        <v>724</v>
      </c>
      <c r="T381">
        <v>24744</v>
      </c>
      <c r="U381">
        <v>74.27</v>
      </c>
      <c r="W381">
        <v>5</v>
      </c>
      <c r="X381">
        <v>51</v>
      </c>
      <c r="Y381">
        <v>10</v>
      </c>
      <c r="Z381">
        <f t="shared" si="41"/>
        <v>23.175879999999999</v>
      </c>
      <c r="AA381">
        <f t="shared" si="42"/>
        <v>2.8969849999999999</v>
      </c>
      <c r="AB381">
        <f t="shared" si="43"/>
        <v>313.60000000000002</v>
      </c>
      <c r="AC381">
        <f t="shared" si="47"/>
        <v>15993.6</v>
      </c>
      <c r="AD381">
        <f t="shared" si="44"/>
        <v>159936</v>
      </c>
      <c r="AE381">
        <f t="shared" si="45"/>
        <v>148420.60800000001</v>
      </c>
      <c r="AF381">
        <f t="shared" si="46"/>
        <v>171451.39199999999</v>
      </c>
      <c r="AG381">
        <v>1823.76</v>
      </c>
    </row>
    <row r="382" spans="10:33">
      <c r="J382">
        <v>100</v>
      </c>
      <c r="K382" t="s">
        <v>2238</v>
      </c>
      <c r="L382" t="s">
        <v>2300</v>
      </c>
      <c r="M382" t="s">
        <v>2301</v>
      </c>
      <c r="N382" t="s">
        <v>2312</v>
      </c>
      <c r="O382" t="s">
        <v>1357</v>
      </c>
      <c r="P382">
        <v>0</v>
      </c>
      <c r="Q382" t="s">
        <v>696</v>
      </c>
      <c r="R382">
        <v>25470</v>
      </c>
      <c r="S382">
        <v>0</v>
      </c>
      <c r="T382">
        <v>25470</v>
      </c>
      <c r="U382">
        <v>51.4</v>
      </c>
      <c r="W382">
        <v>5</v>
      </c>
      <c r="X382">
        <v>51</v>
      </c>
      <c r="Y382">
        <v>10</v>
      </c>
      <c r="Z382">
        <f t="shared" si="41"/>
        <v>23.177700000000002</v>
      </c>
      <c r="AA382">
        <f t="shared" si="42"/>
        <v>2.8972125000000002</v>
      </c>
      <c r="AB382" t="str">
        <f t="shared" si="43"/>
        <v>ND</v>
      </c>
      <c r="AC382" t="str">
        <f t="shared" si="47"/>
        <v>ND</v>
      </c>
      <c r="AD382" t="str">
        <f t="shared" si="44"/>
        <v>NA</v>
      </c>
      <c r="AE382" t="str">
        <f t="shared" si="45"/>
        <v>ND</v>
      </c>
      <c r="AF382" t="str">
        <f t="shared" si="46"/>
        <v>ND</v>
      </c>
      <c r="AG382">
        <v>1823.76</v>
      </c>
    </row>
    <row r="383" spans="10:33">
      <c r="J383">
        <v>1</v>
      </c>
      <c r="K383" t="s">
        <v>2238</v>
      </c>
      <c r="L383" t="s">
        <v>2300</v>
      </c>
      <c r="M383" t="s">
        <v>2084</v>
      </c>
      <c r="N383" t="s">
        <v>2312</v>
      </c>
      <c r="O383" t="s">
        <v>1357</v>
      </c>
      <c r="P383">
        <v>0</v>
      </c>
      <c r="Q383" t="s">
        <v>696</v>
      </c>
      <c r="R383">
        <v>25470</v>
      </c>
      <c r="S383">
        <v>0</v>
      </c>
      <c r="T383">
        <v>25470</v>
      </c>
      <c r="U383">
        <v>30.38</v>
      </c>
      <c r="W383">
        <v>5</v>
      </c>
      <c r="X383">
        <v>51</v>
      </c>
      <c r="Y383">
        <v>10</v>
      </c>
      <c r="Z383">
        <f t="shared" si="41"/>
        <v>23.177700000000002</v>
      </c>
      <c r="AA383">
        <f t="shared" si="42"/>
        <v>2.8972125000000002</v>
      </c>
      <c r="AB383" t="str">
        <f t="shared" si="43"/>
        <v>ND</v>
      </c>
      <c r="AC383" t="str">
        <f t="shared" si="47"/>
        <v>ND</v>
      </c>
      <c r="AD383" t="str">
        <f t="shared" si="44"/>
        <v>NA</v>
      </c>
      <c r="AE383" t="str">
        <f t="shared" si="45"/>
        <v>ND</v>
      </c>
      <c r="AF383" t="str">
        <f t="shared" si="46"/>
        <v>ND</v>
      </c>
      <c r="AG383">
        <v>1823.76</v>
      </c>
    </row>
    <row r="384" spans="10:33">
      <c r="J384">
        <v>1</v>
      </c>
      <c r="K384" t="s">
        <v>2238</v>
      </c>
      <c r="L384" t="s">
        <v>2300</v>
      </c>
      <c r="M384" t="s">
        <v>2304</v>
      </c>
      <c r="N384" t="s">
        <v>2312</v>
      </c>
      <c r="O384" t="s">
        <v>1357</v>
      </c>
      <c r="P384">
        <v>0</v>
      </c>
      <c r="Q384" t="s">
        <v>696</v>
      </c>
      <c r="R384">
        <v>25467</v>
      </c>
      <c r="S384">
        <v>0</v>
      </c>
      <c r="T384">
        <v>25467</v>
      </c>
      <c r="U384">
        <v>74.27</v>
      </c>
      <c r="W384">
        <v>5</v>
      </c>
      <c r="X384">
        <v>51</v>
      </c>
      <c r="Y384">
        <v>10</v>
      </c>
      <c r="Z384">
        <f t="shared" si="41"/>
        <v>23.174969999999998</v>
      </c>
      <c r="AA384">
        <f t="shared" si="42"/>
        <v>2.8968712499999998</v>
      </c>
      <c r="AB384" t="str">
        <f t="shared" si="43"/>
        <v>ND</v>
      </c>
      <c r="AC384" t="str">
        <f t="shared" si="47"/>
        <v>ND</v>
      </c>
      <c r="AD384" t="str">
        <f t="shared" si="44"/>
        <v>NA</v>
      </c>
      <c r="AE384" t="str">
        <f t="shared" si="45"/>
        <v>ND</v>
      </c>
      <c r="AF384" t="str">
        <f t="shared" si="46"/>
        <v>ND</v>
      </c>
      <c r="AG384">
        <v>1823.76</v>
      </c>
    </row>
    <row r="385" spans="10:33">
      <c r="J385">
        <v>100</v>
      </c>
      <c r="K385" t="s">
        <v>2313</v>
      </c>
      <c r="L385" t="s">
        <v>2228</v>
      </c>
      <c r="M385" t="s">
        <v>2228</v>
      </c>
      <c r="N385" t="s">
        <v>2312</v>
      </c>
      <c r="O385" t="s">
        <v>1357</v>
      </c>
      <c r="P385">
        <v>1.9</v>
      </c>
      <c r="Q385" s="249">
        <v>0.33600000000000002</v>
      </c>
      <c r="R385">
        <v>25459</v>
      </c>
      <c r="S385">
        <v>35</v>
      </c>
      <c r="T385">
        <v>25424</v>
      </c>
      <c r="U385">
        <v>31.48</v>
      </c>
      <c r="W385">
        <v>5</v>
      </c>
      <c r="X385">
        <v>51</v>
      </c>
      <c r="Y385">
        <v>10</v>
      </c>
      <c r="Z385">
        <f t="shared" si="41"/>
        <v>23.16769</v>
      </c>
      <c r="AA385">
        <f t="shared" si="42"/>
        <v>2.89596125</v>
      </c>
      <c r="AB385">
        <f t="shared" si="43"/>
        <v>15.2</v>
      </c>
      <c r="AC385">
        <f t="shared" si="47"/>
        <v>77520</v>
      </c>
      <c r="AD385">
        <f t="shared" si="44"/>
        <v>775200</v>
      </c>
      <c r="AE385">
        <f t="shared" si="45"/>
        <v>514732.79999999999</v>
      </c>
      <c r="AF385">
        <f t="shared" si="46"/>
        <v>1035667.2</v>
      </c>
      <c r="AG385">
        <v>1823.76</v>
      </c>
    </row>
    <row r="386" spans="10:33">
      <c r="J386">
        <v>100</v>
      </c>
      <c r="K386" t="s">
        <v>2314</v>
      </c>
      <c r="L386" t="s">
        <v>2228</v>
      </c>
      <c r="M386" t="s">
        <v>2228</v>
      </c>
      <c r="N386" t="s">
        <v>2315</v>
      </c>
      <c r="O386" t="s">
        <v>2311</v>
      </c>
      <c r="P386">
        <v>38</v>
      </c>
      <c r="Q386" s="249">
        <v>7.2999999999999995E-2</v>
      </c>
      <c r="R386">
        <v>25450</v>
      </c>
      <c r="S386">
        <v>707</v>
      </c>
      <c r="T386">
        <v>24743</v>
      </c>
      <c r="U386">
        <v>31.48</v>
      </c>
      <c r="W386">
        <v>5</v>
      </c>
      <c r="X386">
        <v>51</v>
      </c>
      <c r="Y386">
        <v>10</v>
      </c>
      <c r="Z386">
        <f t="shared" si="41"/>
        <v>23.159500000000001</v>
      </c>
      <c r="AA386">
        <f t="shared" si="42"/>
        <v>2.8949375000000002</v>
      </c>
      <c r="AB386">
        <f t="shared" si="43"/>
        <v>304</v>
      </c>
      <c r="AC386">
        <f t="shared" si="47"/>
        <v>1550400</v>
      </c>
      <c r="AD386">
        <f t="shared" si="44"/>
        <v>15504000</v>
      </c>
      <c r="AE386">
        <f t="shared" si="45"/>
        <v>14372208</v>
      </c>
      <c r="AF386">
        <f t="shared" si="46"/>
        <v>16635792</v>
      </c>
      <c r="AG386">
        <v>1823.76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5600-C414-4EB1-9575-08B5DBD767AC}">
  <dimension ref="A1:AN353"/>
  <sheetViews>
    <sheetView workbookViewId="0">
      <pane ySplit="1" topLeftCell="T15" activePane="bottomLeft" state="frozen"/>
      <selection pane="bottomLeft" activeCell="A60" sqref="A60:XFD60"/>
    </sheetView>
  </sheetViews>
  <sheetFormatPr defaultRowHeight="15"/>
  <cols>
    <col min="10" max="10" width="9.28515625" bestFit="1" customWidth="1"/>
    <col min="12" max="12" width="24.42578125" customWidth="1"/>
    <col min="26" max="30" width="9.140625" style="261"/>
    <col min="31" max="33" width="9.140625" style="263"/>
  </cols>
  <sheetData>
    <row r="1" spans="1:39">
      <c r="A1" s="90" t="s">
        <v>2199</v>
      </c>
      <c r="B1" s="90" t="s">
        <v>2200</v>
      </c>
      <c r="C1" s="90" t="s">
        <v>1</v>
      </c>
      <c r="D1" s="90" t="s">
        <v>4</v>
      </c>
      <c r="E1" s="90" t="s">
        <v>6</v>
      </c>
      <c r="F1" s="90" t="s">
        <v>7</v>
      </c>
      <c r="G1" s="90" t="s">
        <v>5</v>
      </c>
      <c r="H1" s="90" t="s">
        <v>11</v>
      </c>
      <c r="I1" s="90" t="s">
        <v>2201</v>
      </c>
      <c r="J1" s="90" t="s">
        <v>2202</v>
      </c>
      <c r="K1" s="90" t="s">
        <v>1354</v>
      </c>
      <c r="L1" s="90" t="s">
        <v>2203</v>
      </c>
      <c r="M1" s="90" t="s">
        <v>2204</v>
      </c>
      <c r="N1" s="90" t="s">
        <v>2205</v>
      </c>
      <c r="O1" s="90" t="s">
        <v>2206</v>
      </c>
      <c r="P1" s="90" t="s">
        <v>2207</v>
      </c>
      <c r="Q1" s="90" t="s">
        <v>2208</v>
      </c>
      <c r="R1" s="90" t="s">
        <v>2209</v>
      </c>
      <c r="S1" s="90" t="s">
        <v>2210</v>
      </c>
      <c r="T1" s="90" t="s">
        <v>2211</v>
      </c>
      <c r="U1" s="90" t="s">
        <v>2212</v>
      </c>
      <c r="V1" s="90" t="s">
        <v>1360</v>
      </c>
      <c r="W1" s="90" t="s">
        <v>2213</v>
      </c>
      <c r="X1" s="90" t="s">
        <v>13</v>
      </c>
      <c r="Y1" s="90" t="s">
        <v>10</v>
      </c>
      <c r="Z1" s="260" t="s">
        <v>2214</v>
      </c>
      <c r="AA1" s="260" t="s">
        <v>2215</v>
      </c>
      <c r="AB1" s="260" t="s">
        <v>2216</v>
      </c>
      <c r="AC1" s="260" t="s">
        <v>2217</v>
      </c>
      <c r="AD1" s="260" t="s">
        <v>2218</v>
      </c>
      <c r="AE1" s="262" t="s">
        <v>2216</v>
      </c>
      <c r="AF1" s="262" t="s">
        <v>2217</v>
      </c>
      <c r="AG1" s="262" t="s">
        <v>2218</v>
      </c>
      <c r="AH1" s="90" t="s">
        <v>2219</v>
      </c>
      <c r="AI1" s="90" t="s">
        <v>2220</v>
      </c>
      <c r="AJ1" s="90" t="s">
        <v>2221</v>
      </c>
      <c r="AK1" s="90" t="s">
        <v>2222</v>
      </c>
      <c r="AL1" s="89" t="s">
        <v>37</v>
      </c>
      <c r="AM1" s="89" t="s">
        <v>38</v>
      </c>
    </row>
    <row r="2" spans="1:39">
      <c r="A2" t="s">
        <v>1052</v>
      </c>
      <c r="B2" t="s">
        <v>42</v>
      </c>
      <c r="C2" t="s">
        <v>1912</v>
      </c>
      <c r="D2" s="12">
        <v>44620</v>
      </c>
      <c r="E2" t="s">
        <v>312</v>
      </c>
      <c r="F2" t="s">
        <v>518</v>
      </c>
      <c r="G2" s="12">
        <v>44620</v>
      </c>
      <c r="H2" s="12">
        <v>44620</v>
      </c>
      <c r="I2" s="12">
        <v>44621</v>
      </c>
      <c r="J2" s="264">
        <v>1</v>
      </c>
      <c r="K2" t="s">
        <v>2223</v>
      </c>
      <c r="L2" t="s">
        <v>2224</v>
      </c>
      <c r="M2" t="s">
        <v>2225</v>
      </c>
      <c r="N2" t="s">
        <v>1290</v>
      </c>
      <c r="O2" t="s">
        <v>1357</v>
      </c>
      <c r="P2">
        <v>3211.3</v>
      </c>
      <c r="Q2" s="249">
        <v>2.1999999999999999E-2</v>
      </c>
      <c r="R2">
        <v>7534</v>
      </c>
      <c r="S2">
        <v>4905</v>
      </c>
      <c r="T2">
        <v>2629</v>
      </c>
      <c r="U2">
        <v>41.57</v>
      </c>
      <c r="V2" t="s">
        <v>2226</v>
      </c>
      <c r="W2">
        <v>5</v>
      </c>
      <c r="X2">
        <v>45</v>
      </c>
      <c r="Y2">
        <v>10</v>
      </c>
      <c r="Z2" s="261">
        <f>R2*0.00091</f>
        <v>6.8559400000000004</v>
      </c>
      <c r="AA2" s="261">
        <f>W2*(Z2/40)</f>
        <v>0.85699250000000005</v>
      </c>
      <c r="AB2" s="261">
        <f>IF(S2&gt;2, ((P2*Z2)/AA2), "ND")</f>
        <v>25690.399999999998</v>
      </c>
      <c r="AC2" s="261">
        <f>IF(S2&gt;2, (AB2*X2), "ND")</f>
        <v>1156068</v>
      </c>
      <c r="AD2" s="261">
        <f>IF(S2&gt;2, (AC2*(100/Y2)), "NA")</f>
        <v>11560680</v>
      </c>
      <c r="AE2" s="263">
        <f>IF(S2&gt;2, (P2*40/W2), "ND")</f>
        <v>25690.400000000001</v>
      </c>
      <c r="AF2" s="263">
        <f>IF(S2&gt;2, (AE2*X2)*J2, "ND")</f>
        <v>1156068</v>
      </c>
      <c r="AG2" s="263">
        <f>IF(S2&gt;2, (AF2*100/Y2), "NA")</f>
        <v>11560680</v>
      </c>
      <c r="AH2">
        <f>IF(S2&gt;2, (AD2-(AD2*Q2)), "ND")</f>
        <v>11306345.039999999</v>
      </c>
      <c r="AI2">
        <f>IF(S2&gt;2, (AD2+(AD2*Q2)), "ND")</f>
        <v>11815014.960000001</v>
      </c>
      <c r="AL2" t="s">
        <v>44</v>
      </c>
      <c r="AM2" t="s">
        <v>154</v>
      </c>
    </row>
    <row r="3" spans="1:39">
      <c r="A3" t="s">
        <v>1052</v>
      </c>
      <c r="B3" t="s">
        <v>42</v>
      </c>
      <c r="C3" t="s">
        <v>1912</v>
      </c>
      <c r="D3" s="12">
        <v>44620</v>
      </c>
      <c r="E3" t="s">
        <v>312</v>
      </c>
      <c r="F3" t="s">
        <v>518</v>
      </c>
      <c r="G3" s="12">
        <v>44620</v>
      </c>
      <c r="H3" s="12">
        <v>44620</v>
      </c>
      <c r="I3" s="12">
        <v>44621</v>
      </c>
      <c r="J3" s="264">
        <v>1</v>
      </c>
      <c r="K3" t="s">
        <v>2223</v>
      </c>
      <c r="L3" t="s">
        <v>2224</v>
      </c>
      <c r="M3" t="s">
        <v>2227</v>
      </c>
      <c r="N3" t="s">
        <v>1290</v>
      </c>
      <c r="O3" t="s">
        <v>1357</v>
      </c>
      <c r="P3">
        <v>1130.3</v>
      </c>
      <c r="Q3" s="249">
        <v>3.6999999999999998E-2</v>
      </c>
      <c r="R3">
        <v>7534</v>
      </c>
      <c r="S3">
        <v>2333</v>
      </c>
      <c r="T3">
        <v>5201</v>
      </c>
      <c r="U3">
        <v>70.34</v>
      </c>
      <c r="V3" t="s">
        <v>2226</v>
      </c>
      <c r="W3">
        <v>5</v>
      </c>
      <c r="X3">
        <v>45</v>
      </c>
      <c r="Y3">
        <v>10</v>
      </c>
      <c r="Z3" s="261">
        <f t="shared" ref="Z3:Z46" si="0">R3*0.00091</f>
        <v>6.8559400000000004</v>
      </c>
      <c r="AA3" s="261">
        <f>W3*(Z3/40)</f>
        <v>0.85699250000000005</v>
      </c>
      <c r="AB3" s="261">
        <f t="shared" ref="AB3:AB46" si="1">IF(S3&gt;2, ((P3*Z3)/AA3), "ND")</f>
        <v>9042.4</v>
      </c>
      <c r="AC3" s="261">
        <f t="shared" ref="AC3:AC46" si="2">IF(S3&gt;2, (AB3*X3), "ND")</f>
        <v>406908</v>
      </c>
      <c r="AD3" s="261">
        <f t="shared" ref="AD3:AD46" si="3">IF(S3&gt;2, (AC3*(100/Y3)), "NA")</f>
        <v>4069080</v>
      </c>
      <c r="AE3" s="263">
        <f t="shared" ref="AE3:AE66" si="4">IF(S3&gt;2, (P3*40/W3), "ND")</f>
        <v>9042.4</v>
      </c>
      <c r="AF3" s="263">
        <f t="shared" ref="AF3:AF66" si="5">IF(S3&gt;2, (AE3*X3), "ND")</f>
        <v>406908</v>
      </c>
      <c r="AG3" s="263">
        <f t="shared" ref="AG3:AG66" si="6">IF(S3&gt;2, (AF3*100/Y3), "NA")</f>
        <v>4069080</v>
      </c>
      <c r="AH3">
        <f t="shared" ref="AH3:AH66" si="7">IF(S3&gt;2, (AD3-(AD3*Q3)), "ND")</f>
        <v>3918524.04</v>
      </c>
      <c r="AI3">
        <f t="shared" ref="AI3:AI66" si="8">IF(S3&gt;2, (AD3+(AD3*Q3)), "ND")</f>
        <v>4219635.96</v>
      </c>
      <c r="AL3" t="s">
        <v>44</v>
      </c>
      <c r="AM3" t="s">
        <v>154</v>
      </c>
    </row>
    <row r="4" spans="1:39">
      <c r="A4" t="s">
        <v>1052</v>
      </c>
      <c r="B4" t="s">
        <v>42</v>
      </c>
      <c r="C4" t="s">
        <v>1912</v>
      </c>
      <c r="D4" s="12">
        <v>44620</v>
      </c>
      <c r="E4" t="s">
        <v>312</v>
      </c>
      <c r="F4" t="s">
        <v>518</v>
      </c>
      <c r="G4" s="12">
        <v>44620</v>
      </c>
      <c r="H4" s="12">
        <v>44620</v>
      </c>
      <c r="I4" s="12">
        <v>44621</v>
      </c>
      <c r="J4" s="264">
        <v>1</v>
      </c>
      <c r="K4" t="s">
        <v>2223</v>
      </c>
      <c r="L4" t="s">
        <v>2224</v>
      </c>
      <c r="M4" t="s">
        <v>2228</v>
      </c>
      <c r="N4" t="s">
        <v>1290</v>
      </c>
      <c r="O4" t="s">
        <v>1357</v>
      </c>
      <c r="P4">
        <v>6284.1</v>
      </c>
      <c r="Q4" s="249">
        <v>1.6E-2</v>
      </c>
      <c r="R4">
        <v>7534</v>
      </c>
      <c r="S4">
        <v>6574</v>
      </c>
      <c r="T4">
        <v>960</v>
      </c>
      <c r="U4">
        <v>24.22</v>
      </c>
      <c r="V4" t="s">
        <v>2226</v>
      </c>
      <c r="W4">
        <v>5</v>
      </c>
      <c r="X4">
        <v>45</v>
      </c>
      <c r="Y4">
        <v>10</v>
      </c>
      <c r="Z4" s="261">
        <f t="shared" si="0"/>
        <v>6.8559400000000004</v>
      </c>
      <c r="AA4" s="261">
        <f t="shared" ref="AA4:AA47" si="9">W4*(Z4/40)</f>
        <v>0.85699250000000005</v>
      </c>
      <c r="AB4" s="261">
        <f t="shared" si="1"/>
        <v>50272.800000000003</v>
      </c>
      <c r="AC4" s="261">
        <f t="shared" si="2"/>
        <v>2262276</v>
      </c>
      <c r="AD4" s="261">
        <f t="shared" si="3"/>
        <v>22622760</v>
      </c>
      <c r="AE4" s="263">
        <f t="shared" si="4"/>
        <v>50272.800000000003</v>
      </c>
      <c r="AF4" s="263">
        <f>IF(S4&gt;2, (AE4*X4)*J4, "ND")</f>
        <v>2262276</v>
      </c>
      <c r="AG4" s="263">
        <f t="shared" si="6"/>
        <v>22622760</v>
      </c>
      <c r="AH4">
        <f t="shared" si="7"/>
        <v>22260795.84</v>
      </c>
      <c r="AI4">
        <f t="shared" si="8"/>
        <v>22984724.16</v>
      </c>
      <c r="AL4" t="s">
        <v>44</v>
      </c>
      <c r="AM4" t="s">
        <v>154</v>
      </c>
    </row>
    <row r="5" spans="1:39">
      <c r="A5" t="s">
        <v>1060</v>
      </c>
      <c r="B5" t="s">
        <v>42</v>
      </c>
      <c r="C5" t="s">
        <v>1912</v>
      </c>
      <c r="D5" s="12">
        <v>44620</v>
      </c>
      <c r="E5" t="s">
        <v>312</v>
      </c>
      <c r="F5" t="s">
        <v>518</v>
      </c>
      <c r="G5" s="12">
        <v>44620</v>
      </c>
      <c r="H5" s="12">
        <v>44620</v>
      </c>
      <c r="I5" s="12">
        <v>44621</v>
      </c>
      <c r="J5" s="264">
        <v>1</v>
      </c>
      <c r="K5" t="s">
        <v>2229</v>
      </c>
      <c r="L5" t="s">
        <v>2224</v>
      </c>
      <c r="M5" t="s">
        <v>2225</v>
      </c>
      <c r="N5" t="s">
        <v>2230</v>
      </c>
      <c r="O5" t="s">
        <v>1357</v>
      </c>
      <c r="P5">
        <v>362.9</v>
      </c>
      <c r="Q5" s="249">
        <v>6.4000000000000001E-2</v>
      </c>
      <c r="R5">
        <v>8016</v>
      </c>
      <c r="S5">
        <v>881</v>
      </c>
      <c r="T5">
        <v>7135</v>
      </c>
      <c r="U5">
        <v>41.57</v>
      </c>
      <c r="V5" t="s">
        <v>2226</v>
      </c>
      <c r="W5">
        <v>5</v>
      </c>
      <c r="X5">
        <v>49</v>
      </c>
      <c r="Y5">
        <v>10</v>
      </c>
      <c r="Z5" s="261">
        <f t="shared" si="0"/>
        <v>7.2945599999999997</v>
      </c>
      <c r="AA5" s="261">
        <f t="shared" si="9"/>
        <v>0.91181999999999996</v>
      </c>
      <c r="AB5" s="261">
        <f t="shared" si="1"/>
        <v>2903.2</v>
      </c>
      <c r="AC5" s="261">
        <f t="shared" si="2"/>
        <v>142256.79999999999</v>
      </c>
      <c r="AD5" s="261">
        <f t="shared" si="3"/>
        <v>1422568</v>
      </c>
      <c r="AE5" s="263">
        <f t="shared" si="4"/>
        <v>2903.2</v>
      </c>
      <c r="AF5" s="263">
        <f t="shared" si="5"/>
        <v>142256.79999999999</v>
      </c>
      <c r="AG5" s="263">
        <f t="shared" si="6"/>
        <v>1422567.9999999998</v>
      </c>
      <c r="AH5">
        <f t="shared" si="7"/>
        <v>1331523.648</v>
      </c>
      <c r="AI5">
        <f t="shared" si="8"/>
        <v>1513612.352</v>
      </c>
      <c r="AL5" t="s">
        <v>44</v>
      </c>
      <c r="AM5" t="s">
        <v>154</v>
      </c>
    </row>
    <row r="6" spans="1:39">
      <c r="A6" t="s">
        <v>1060</v>
      </c>
      <c r="B6" t="s">
        <v>42</v>
      </c>
      <c r="C6" t="s">
        <v>1912</v>
      </c>
      <c r="D6" s="12">
        <v>44620</v>
      </c>
      <c r="E6" t="s">
        <v>312</v>
      </c>
      <c r="F6" t="s">
        <v>518</v>
      </c>
      <c r="G6" s="12">
        <v>44620</v>
      </c>
      <c r="H6" s="12">
        <v>44620</v>
      </c>
      <c r="I6" s="12">
        <v>44621</v>
      </c>
      <c r="J6" s="264">
        <v>1</v>
      </c>
      <c r="K6" t="s">
        <v>2229</v>
      </c>
      <c r="L6" t="s">
        <v>2224</v>
      </c>
      <c r="M6" t="s">
        <v>2227</v>
      </c>
      <c r="N6" t="s">
        <v>2230</v>
      </c>
      <c r="O6" t="s">
        <v>1357</v>
      </c>
      <c r="P6">
        <v>1979</v>
      </c>
      <c r="Q6" s="249">
        <v>2.8000000000000001E-2</v>
      </c>
      <c r="R6">
        <v>8015</v>
      </c>
      <c r="S6">
        <v>3767</v>
      </c>
      <c r="T6">
        <v>4248</v>
      </c>
      <c r="U6">
        <v>70.34</v>
      </c>
      <c r="V6" t="s">
        <v>2226</v>
      </c>
      <c r="W6">
        <v>5</v>
      </c>
      <c r="X6">
        <v>49</v>
      </c>
      <c r="Y6">
        <v>10</v>
      </c>
      <c r="Z6" s="261">
        <f t="shared" si="0"/>
        <v>7.2936500000000004</v>
      </c>
      <c r="AA6" s="261">
        <f t="shared" si="9"/>
        <v>0.91170625000000005</v>
      </c>
      <c r="AB6" s="261">
        <f t="shared" si="1"/>
        <v>15832</v>
      </c>
      <c r="AC6" s="261">
        <f t="shared" si="2"/>
        <v>775768</v>
      </c>
      <c r="AD6" s="261">
        <f t="shared" si="3"/>
        <v>7757680</v>
      </c>
      <c r="AE6" s="263">
        <f>IF(S6&gt;2, (P6*40/W6), "ND")</f>
        <v>15832</v>
      </c>
      <c r="AF6" s="263">
        <f t="shared" si="5"/>
        <v>775768</v>
      </c>
      <c r="AG6" s="263">
        <f t="shared" si="6"/>
        <v>7757680</v>
      </c>
      <c r="AH6">
        <f t="shared" si="7"/>
        <v>7540464.96</v>
      </c>
      <c r="AI6">
        <f t="shared" si="8"/>
        <v>7974895.04</v>
      </c>
      <c r="AL6" t="s">
        <v>44</v>
      </c>
      <c r="AM6" t="s">
        <v>154</v>
      </c>
    </row>
    <row r="7" spans="1:39">
      <c r="A7" t="s">
        <v>1060</v>
      </c>
      <c r="B7" t="s">
        <v>42</v>
      </c>
      <c r="C7" t="s">
        <v>1912</v>
      </c>
      <c r="D7" s="12">
        <v>44620</v>
      </c>
      <c r="E7" t="s">
        <v>312</v>
      </c>
      <c r="F7" t="s">
        <v>518</v>
      </c>
      <c r="G7" s="12">
        <v>44620</v>
      </c>
      <c r="H7" s="12">
        <v>44620</v>
      </c>
      <c r="I7" s="12">
        <v>44621</v>
      </c>
      <c r="J7" s="264">
        <v>1</v>
      </c>
      <c r="K7" t="s">
        <v>2229</v>
      </c>
      <c r="L7" t="s">
        <v>2224</v>
      </c>
      <c r="M7" t="s">
        <v>2228</v>
      </c>
      <c r="N7" t="s">
        <v>2230</v>
      </c>
      <c r="O7" t="s">
        <v>1357</v>
      </c>
      <c r="P7">
        <v>1349.1</v>
      </c>
      <c r="Q7" s="249">
        <v>3.3000000000000002E-2</v>
      </c>
      <c r="R7">
        <v>8016</v>
      </c>
      <c r="S7">
        <v>2816</v>
      </c>
      <c r="T7">
        <v>5200</v>
      </c>
      <c r="U7">
        <v>24.22</v>
      </c>
      <c r="V7" t="s">
        <v>2226</v>
      </c>
      <c r="W7">
        <v>5</v>
      </c>
      <c r="X7">
        <v>49</v>
      </c>
      <c r="Y7">
        <v>10</v>
      </c>
      <c r="Z7" s="261">
        <f t="shared" si="0"/>
        <v>7.2945599999999997</v>
      </c>
      <c r="AA7" s="261">
        <f t="shared" si="9"/>
        <v>0.91181999999999996</v>
      </c>
      <c r="AB7" s="261">
        <f t="shared" si="1"/>
        <v>10792.8</v>
      </c>
      <c r="AC7" s="261">
        <f t="shared" si="2"/>
        <v>528847.19999999995</v>
      </c>
      <c r="AD7" s="261">
        <f t="shared" si="3"/>
        <v>5288472</v>
      </c>
      <c r="AE7" s="263">
        <f t="shared" si="4"/>
        <v>10792.8</v>
      </c>
      <c r="AF7" s="263">
        <f t="shared" si="5"/>
        <v>528847.19999999995</v>
      </c>
      <c r="AG7" s="263">
        <f t="shared" si="6"/>
        <v>5288471.9999999991</v>
      </c>
      <c r="AH7">
        <f t="shared" si="7"/>
        <v>5113952.4239999996</v>
      </c>
      <c r="AI7">
        <f t="shared" si="8"/>
        <v>5462991.5760000004</v>
      </c>
      <c r="AL7" t="s">
        <v>44</v>
      </c>
      <c r="AM7" t="s">
        <v>154</v>
      </c>
    </row>
    <row r="8" spans="1:39">
      <c r="A8" t="s">
        <v>1054</v>
      </c>
      <c r="B8" t="s">
        <v>42</v>
      </c>
      <c r="C8" t="s">
        <v>1912</v>
      </c>
      <c r="D8" s="12">
        <v>44620</v>
      </c>
      <c r="E8" t="s">
        <v>312</v>
      </c>
      <c r="F8" t="s">
        <v>518</v>
      </c>
      <c r="G8" s="12">
        <v>44620</v>
      </c>
      <c r="H8" s="12">
        <v>44620</v>
      </c>
      <c r="I8" s="12">
        <v>44621</v>
      </c>
      <c r="J8" s="264">
        <v>1</v>
      </c>
      <c r="K8" t="s">
        <v>2231</v>
      </c>
      <c r="L8" t="s">
        <v>2224</v>
      </c>
      <c r="M8" t="s">
        <v>2225</v>
      </c>
      <c r="N8" t="s">
        <v>1291</v>
      </c>
      <c r="O8" t="s">
        <v>1357</v>
      </c>
      <c r="P8">
        <v>470.8</v>
      </c>
      <c r="Q8" s="249">
        <v>5.7000000000000002E-2</v>
      </c>
      <c r="R8">
        <v>7983</v>
      </c>
      <c r="S8">
        <v>1119</v>
      </c>
      <c r="T8">
        <v>6864</v>
      </c>
      <c r="U8">
        <v>41.57</v>
      </c>
      <c r="V8" t="s">
        <v>2226</v>
      </c>
      <c r="W8">
        <v>5</v>
      </c>
      <c r="X8">
        <v>47</v>
      </c>
      <c r="Y8">
        <v>10</v>
      </c>
      <c r="Z8" s="261">
        <f t="shared" si="0"/>
        <v>7.2645299999999997</v>
      </c>
      <c r="AA8" s="261">
        <f t="shared" si="9"/>
        <v>0.90806625000000007</v>
      </c>
      <c r="AB8" s="261">
        <f t="shared" si="1"/>
        <v>3766.3999999999996</v>
      </c>
      <c r="AC8" s="261">
        <f t="shared" si="2"/>
        <v>177020.79999999999</v>
      </c>
      <c r="AD8" s="261">
        <f t="shared" si="3"/>
        <v>1770208</v>
      </c>
      <c r="AE8" s="263">
        <f t="shared" si="4"/>
        <v>3766.4</v>
      </c>
      <c r="AF8" s="263">
        <f t="shared" si="5"/>
        <v>177020.80000000002</v>
      </c>
      <c r="AG8" s="263">
        <f t="shared" si="6"/>
        <v>1770208</v>
      </c>
      <c r="AH8">
        <f t="shared" si="7"/>
        <v>1669306.1440000001</v>
      </c>
      <c r="AI8">
        <f t="shared" si="8"/>
        <v>1871109.8559999999</v>
      </c>
      <c r="AL8" t="s">
        <v>44</v>
      </c>
      <c r="AM8" t="s">
        <v>154</v>
      </c>
    </row>
    <row r="9" spans="1:39">
      <c r="A9" t="s">
        <v>1054</v>
      </c>
      <c r="B9" t="s">
        <v>42</v>
      </c>
      <c r="C9" t="s">
        <v>1912</v>
      </c>
      <c r="D9" s="12">
        <v>44620</v>
      </c>
      <c r="E9" t="s">
        <v>312</v>
      </c>
      <c r="F9" t="s">
        <v>518</v>
      </c>
      <c r="G9" s="12">
        <v>44620</v>
      </c>
      <c r="H9" s="12">
        <v>44620</v>
      </c>
      <c r="I9" s="12">
        <v>44621</v>
      </c>
      <c r="J9" s="264">
        <v>1</v>
      </c>
      <c r="K9" t="s">
        <v>2231</v>
      </c>
      <c r="L9" t="s">
        <v>2224</v>
      </c>
      <c r="M9" t="s">
        <v>2227</v>
      </c>
      <c r="N9" t="s">
        <v>1291</v>
      </c>
      <c r="O9" t="s">
        <v>1357</v>
      </c>
      <c r="P9">
        <v>2414</v>
      </c>
      <c r="Q9" s="249">
        <v>2.5000000000000001E-2</v>
      </c>
      <c r="R9">
        <v>7983</v>
      </c>
      <c r="S9">
        <v>4303</v>
      </c>
      <c r="T9">
        <v>3680</v>
      </c>
      <c r="U9">
        <v>70.34</v>
      </c>
      <c r="V9" t="s">
        <v>2226</v>
      </c>
      <c r="W9">
        <v>5</v>
      </c>
      <c r="X9">
        <v>47</v>
      </c>
      <c r="Y9">
        <v>10</v>
      </c>
      <c r="Z9" s="261">
        <f t="shared" si="0"/>
        <v>7.2645299999999997</v>
      </c>
      <c r="AA9" s="261">
        <f t="shared" si="9"/>
        <v>0.90806625000000007</v>
      </c>
      <c r="AB9" s="261">
        <f t="shared" si="1"/>
        <v>19312</v>
      </c>
      <c r="AC9" s="261">
        <f t="shared" si="2"/>
        <v>907664</v>
      </c>
      <c r="AD9" s="261">
        <f t="shared" si="3"/>
        <v>9076640</v>
      </c>
      <c r="AE9" s="263">
        <f t="shared" si="4"/>
        <v>19312</v>
      </c>
      <c r="AF9" s="263">
        <f t="shared" si="5"/>
        <v>907664</v>
      </c>
      <c r="AG9" s="263">
        <f t="shared" si="6"/>
        <v>9076640</v>
      </c>
      <c r="AH9">
        <f t="shared" si="7"/>
        <v>8849724</v>
      </c>
      <c r="AI9">
        <f t="shared" si="8"/>
        <v>9303556</v>
      </c>
      <c r="AL9" t="s">
        <v>44</v>
      </c>
      <c r="AM9" t="s">
        <v>154</v>
      </c>
    </row>
    <row r="10" spans="1:39">
      <c r="A10" t="s">
        <v>1054</v>
      </c>
      <c r="B10" t="s">
        <v>42</v>
      </c>
      <c r="C10" t="s">
        <v>1912</v>
      </c>
      <c r="D10" s="12">
        <v>44620</v>
      </c>
      <c r="E10" t="s">
        <v>312</v>
      </c>
      <c r="F10" t="s">
        <v>518</v>
      </c>
      <c r="G10" s="12">
        <v>44620</v>
      </c>
      <c r="H10" s="12">
        <v>44620</v>
      </c>
      <c r="I10" s="12">
        <v>44621</v>
      </c>
      <c r="J10" s="264">
        <v>1</v>
      </c>
      <c r="K10" t="s">
        <v>2231</v>
      </c>
      <c r="L10" t="s">
        <v>2224</v>
      </c>
      <c r="M10" t="s">
        <v>2228</v>
      </c>
      <c r="N10" t="s">
        <v>1291</v>
      </c>
      <c r="O10" t="s">
        <v>1357</v>
      </c>
      <c r="P10">
        <v>1108.7</v>
      </c>
      <c r="Q10" s="249">
        <v>3.6999999999999998E-2</v>
      </c>
      <c r="R10">
        <v>7982</v>
      </c>
      <c r="S10">
        <v>2389</v>
      </c>
      <c r="T10">
        <v>5593</v>
      </c>
      <c r="U10">
        <v>24.22</v>
      </c>
      <c r="V10" t="s">
        <v>2226</v>
      </c>
      <c r="W10">
        <v>5</v>
      </c>
      <c r="X10">
        <v>47</v>
      </c>
      <c r="Y10">
        <v>10</v>
      </c>
      <c r="Z10" s="261">
        <f t="shared" si="0"/>
        <v>7.2636200000000004</v>
      </c>
      <c r="AA10" s="261">
        <f t="shared" si="9"/>
        <v>0.90795250000000005</v>
      </c>
      <c r="AB10" s="261">
        <f t="shared" si="1"/>
        <v>8869.6</v>
      </c>
      <c r="AC10" s="261">
        <f t="shared" si="2"/>
        <v>416871.2</v>
      </c>
      <c r="AD10" s="261">
        <f t="shared" si="3"/>
        <v>4168712</v>
      </c>
      <c r="AE10" s="263">
        <f t="shared" si="4"/>
        <v>8869.6</v>
      </c>
      <c r="AF10" s="263">
        <f t="shared" si="5"/>
        <v>416871.2</v>
      </c>
      <c r="AG10" s="263">
        <f t="shared" si="6"/>
        <v>4168712</v>
      </c>
      <c r="AH10">
        <f t="shared" si="7"/>
        <v>4014469.656</v>
      </c>
      <c r="AI10">
        <f t="shared" si="8"/>
        <v>4322954.3439999996</v>
      </c>
      <c r="AL10" t="s">
        <v>44</v>
      </c>
      <c r="AM10" t="s">
        <v>154</v>
      </c>
    </row>
    <row r="11" spans="1:39">
      <c r="A11" t="s">
        <v>1050</v>
      </c>
      <c r="B11" t="s">
        <v>42</v>
      </c>
      <c r="C11" t="s">
        <v>1912</v>
      </c>
      <c r="D11" s="12">
        <v>44620</v>
      </c>
      <c r="E11" t="s">
        <v>312</v>
      </c>
      <c r="F11" t="s">
        <v>518</v>
      </c>
      <c r="G11" s="12">
        <v>44620</v>
      </c>
      <c r="H11" s="12">
        <v>44620</v>
      </c>
      <c r="I11" s="12">
        <v>44621</v>
      </c>
      <c r="J11" s="264">
        <v>1</v>
      </c>
      <c r="K11" t="s">
        <v>2232</v>
      </c>
      <c r="L11" t="s">
        <v>2224</v>
      </c>
      <c r="M11" t="s">
        <v>2225</v>
      </c>
      <c r="N11" t="s">
        <v>1289</v>
      </c>
      <c r="O11" t="s">
        <v>1357</v>
      </c>
      <c r="P11">
        <v>2168.6</v>
      </c>
      <c r="Q11" s="249">
        <v>2.5999999999999999E-2</v>
      </c>
      <c r="R11">
        <v>8251</v>
      </c>
      <c r="S11">
        <v>4136</v>
      </c>
      <c r="T11">
        <v>4115</v>
      </c>
      <c r="U11">
        <v>41.57</v>
      </c>
      <c r="V11" t="s">
        <v>2226</v>
      </c>
      <c r="W11">
        <v>5</v>
      </c>
      <c r="X11">
        <v>47</v>
      </c>
      <c r="Y11">
        <v>10</v>
      </c>
      <c r="Z11" s="261">
        <f t="shared" si="0"/>
        <v>7.5084099999999996</v>
      </c>
      <c r="AA11" s="261">
        <f t="shared" si="9"/>
        <v>0.93855124999999995</v>
      </c>
      <c r="AB11" s="261">
        <f t="shared" si="1"/>
        <v>17348.8</v>
      </c>
      <c r="AC11" s="261">
        <f t="shared" si="2"/>
        <v>815393.6</v>
      </c>
      <c r="AD11" s="261">
        <f t="shared" si="3"/>
        <v>8153936</v>
      </c>
      <c r="AE11" s="263">
        <f t="shared" si="4"/>
        <v>17348.8</v>
      </c>
      <c r="AF11" s="263">
        <f t="shared" si="5"/>
        <v>815393.6</v>
      </c>
      <c r="AG11" s="263">
        <f t="shared" si="6"/>
        <v>8153936</v>
      </c>
      <c r="AH11">
        <f t="shared" si="7"/>
        <v>7941933.6639999999</v>
      </c>
      <c r="AI11">
        <f t="shared" si="8"/>
        <v>8365938.3360000001</v>
      </c>
      <c r="AL11" t="s">
        <v>44</v>
      </c>
      <c r="AM11" t="s">
        <v>154</v>
      </c>
    </row>
    <row r="12" spans="1:39">
      <c r="A12" t="s">
        <v>1050</v>
      </c>
      <c r="B12" t="s">
        <v>42</v>
      </c>
      <c r="C12" t="s">
        <v>1912</v>
      </c>
      <c r="D12" s="12">
        <v>44620</v>
      </c>
      <c r="E12" t="s">
        <v>312</v>
      </c>
      <c r="F12" t="s">
        <v>518</v>
      </c>
      <c r="G12" s="12">
        <v>44620</v>
      </c>
      <c r="H12" s="12">
        <v>44620</v>
      </c>
      <c r="I12" s="12">
        <v>44621</v>
      </c>
      <c r="J12" s="264">
        <v>1</v>
      </c>
      <c r="K12" t="s">
        <v>2232</v>
      </c>
      <c r="L12" t="s">
        <v>2224</v>
      </c>
      <c r="M12" t="s">
        <v>2227</v>
      </c>
      <c r="N12" t="s">
        <v>1289</v>
      </c>
      <c r="O12" t="s">
        <v>1357</v>
      </c>
      <c r="P12">
        <v>460.9</v>
      </c>
      <c r="Q12" s="249">
        <v>5.6000000000000001E-2</v>
      </c>
      <c r="R12">
        <v>8251</v>
      </c>
      <c r="S12">
        <v>1134</v>
      </c>
      <c r="T12">
        <v>7117</v>
      </c>
      <c r="U12">
        <v>70.34</v>
      </c>
      <c r="V12" t="s">
        <v>2226</v>
      </c>
      <c r="W12">
        <v>5</v>
      </c>
      <c r="X12">
        <v>47</v>
      </c>
      <c r="Y12">
        <v>10</v>
      </c>
      <c r="Z12" s="261">
        <f t="shared" si="0"/>
        <v>7.5084099999999996</v>
      </c>
      <c r="AA12" s="261">
        <f t="shared" si="9"/>
        <v>0.93855124999999995</v>
      </c>
      <c r="AB12" s="261">
        <f t="shared" si="1"/>
        <v>3687.2</v>
      </c>
      <c r="AC12" s="261">
        <f t="shared" si="2"/>
        <v>173298.4</v>
      </c>
      <c r="AD12" s="261">
        <f t="shared" si="3"/>
        <v>1732984</v>
      </c>
      <c r="AE12" s="263">
        <f t="shared" si="4"/>
        <v>3687.2</v>
      </c>
      <c r="AF12" s="263">
        <f t="shared" si="5"/>
        <v>173298.4</v>
      </c>
      <c r="AG12" s="263">
        <f t="shared" si="6"/>
        <v>1732984</v>
      </c>
      <c r="AH12">
        <f t="shared" si="7"/>
        <v>1635936.8959999999</v>
      </c>
      <c r="AI12">
        <f t="shared" si="8"/>
        <v>1830031.1040000001</v>
      </c>
      <c r="AL12" t="s">
        <v>44</v>
      </c>
      <c r="AM12" t="s">
        <v>154</v>
      </c>
    </row>
    <row r="13" spans="1:39">
      <c r="A13" t="s">
        <v>1050</v>
      </c>
      <c r="B13" t="s">
        <v>42</v>
      </c>
      <c r="C13" t="s">
        <v>1912</v>
      </c>
      <c r="D13" s="12">
        <v>44620</v>
      </c>
      <c r="E13" t="s">
        <v>312</v>
      </c>
      <c r="F13" t="s">
        <v>518</v>
      </c>
      <c r="G13" s="12">
        <v>44620</v>
      </c>
      <c r="H13" s="12">
        <v>44620</v>
      </c>
      <c r="I13" s="12">
        <v>44621</v>
      </c>
      <c r="J13" s="264">
        <v>1</v>
      </c>
      <c r="K13" t="s">
        <v>2232</v>
      </c>
      <c r="L13" t="s">
        <v>2224</v>
      </c>
      <c r="M13" t="s">
        <v>2228</v>
      </c>
      <c r="N13" t="s">
        <v>1289</v>
      </c>
      <c r="O13" t="s">
        <v>1357</v>
      </c>
      <c r="P13">
        <v>1857.8</v>
      </c>
      <c r="Q13" s="249">
        <v>2.8000000000000001E-2</v>
      </c>
      <c r="R13">
        <v>8250</v>
      </c>
      <c r="S13">
        <v>3704</v>
      </c>
      <c r="T13">
        <v>4546</v>
      </c>
      <c r="U13">
        <v>24.22</v>
      </c>
      <c r="V13" t="s">
        <v>2226</v>
      </c>
      <c r="W13">
        <v>5</v>
      </c>
      <c r="X13">
        <v>47</v>
      </c>
      <c r="Y13">
        <v>10</v>
      </c>
      <c r="Z13" s="261">
        <f t="shared" si="0"/>
        <v>7.5075000000000003</v>
      </c>
      <c r="AA13" s="261">
        <f t="shared" si="9"/>
        <v>0.93843750000000004</v>
      </c>
      <c r="AB13" s="261">
        <f t="shared" si="1"/>
        <v>14862.4</v>
      </c>
      <c r="AC13" s="261">
        <f t="shared" si="2"/>
        <v>698532.79999999993</v>
      </c>
      <c r="AD13" s="261">
        <f t="shared" si="3"/>
        <v>6985327.9999999991</v>
      </c>
      <c r="AE13" s="263">
        <f t="shared" si="4"/>
        <v>14862.4</v>
      </c>
      <c r="AF13" s="263">
        <f t="shared" si="5"/>
        <v>698532.79999999993</v>
      </c>
      <c r="AG13" s="263">
        <f t="shared" si="6"/>
        <v>6985328</v>
      </c>
      <c r="AH13">
        <f t="shared" si="7"/>
        <v>6789738.8159999987</v>
      </c>
      <c r="AI13">
        <f t="shared" si="8"/>
        <v>7180917.1839999994</v>
      </c>
      <c r="AL13" t="s">
        <v>44</v>
      </c>
      <c r="AM13" t="s">
        <v>154</v>
      </c>
    </row>
    <row r="14" spans="1:39">
      <c r="A14" t="s">
        <v>1058</v>
      </c>
      <c r="B14" t="s">
        <v>42</v>
      </c>
      <c r="C14" t="s">
        <v>1912</v>
      </c>
      <c r="D14" s="12">
        <v>44620</v>
      </c>
      <c r="E14" t="s">
        <v>312</v>
      </c>
      <c r="F14" t="s">
        <v>518</v>
      </c>
      <c r="G14" s="12">
        <v>44620</v>
      </c>
      <c r="H14" s="12">
        <v>44620</v>
      </c>
      <c r="I14" s="12">
        <v>44621</v>
      </c>
      <c r="J14" s="264">
        <v>1</v>
      </c>
      <c r="K14" t="s">
        <v>2233</v>
      </c>
      <c r="L14" t="s">
        <v>2224</v>
      </c>
      <c r="M14" t="s">
        <v>2225</v>
      </c>
      <c r="N14" t="s">
        <v>2234</v>
      </c>
      <c r="O14" t="s">
        <v>1357</v>
      </c>
      <c r="P14">
        <v>3317.6</v>
      </c>
      <c r="Q14" s="249">
        <v>2.1000000000000001E-2</v>
      </c>
      <c r="R14">
        <v>8018</v>
      </c>
      <c r="S14">
        <v>5252</v>
      </c>
      <c r="T14">
        <v>2766</v>
      </c>
      <c r="U14">
        <v>41.57</v>
      </c>
      <c r="V14" t="s">
        <v>2226</v>
      </c>
      <c r="W14">
        <v>5</v>
      </c>
      <c r="X14">
        <v>48</v>
      </c>
      <c r="Y14">
        <v>10</v>
      </c>
      <c r="Z14" s="261">
        <f t="shared" si="0"/>
        <v>7.2963800000000001</v>
      </c>
      <c r="AA14" s="261">
        <f t="shared" si="9"/>
        <v>0.91204750000000001</v>
      </c>
      <c r="AB14" s="261">
        <f t="shared" si="1"/>
        <v>26540.799999999999</v>
      </c>
      <c r="AC14" s="261">
        <f t="shared" si="2"/>
        <v>1273958.3999999999</v>
      </c>
      <c r="AD14" s="261">
        <f t="shared" si="3"/>
        <v>12739584</v>
      </c>
      <c r="AE14" s="263">
        <f t="shared" si="4"/>
        <v>26540.799999999999</v>
      </c>
      <c r="AF14" s="263">
        <f t="shared" si="5"/>
        <v>1273958.3999999999</v>
      </c>
      <c r="AG14" s="263">
        <f t="shared" si="6"/>
        <v>12739583.999999998</v>
      </c>
      <c r="AH14">
        <f t="shared" si="7"/>
        <v>12472052.736</v>
      </c>
      <c r="AI14">
        <f t="shared" si="8"/>
        <v>13007115.264</v>
      </c>
      <c r="AL14" t="s">
        <v>44</v>
      </c>
      <c r="AM14" t="s">
        <v>154</v>
      </c>
    </row>
    <row r="15" spans="1:39">
      <c r="A15" t="s">
        <v>1058</v>
      </c>
      <c r="B15" t="s">
        <v>42</v>
      </c>
      <c r="C15" t="s">
        <v>1912</v>
      </c>
      <c r="D15" s="12">
        <v>44620</v>
      </c>
      <c r="E15" t="s">
        <v>312</v>
      </c>
      <c r="F15" t="s">
        <v>518</v>
      </c>
      <c r="G15" s="12">
        <v>44620</v>
      </c>
      <c r="H15" s="12">
        <v>44620</v>
      </c>
      <c r="I15" s="12">
        <v>44621</v>
      </c>
      <c r="J15" s="264">
        <v>1</v>
      </c>
      <c r="K15" t="s">
        <v>2233</v>
      </c>
      <c r="L15" t="s">
        <v>2224</v>
      </c>
      <c r="M15" t="s">
        <v>2227</v>
      </c>
      <c r="N15" t="s">
        <v>2234</v>
      </c>
      <c r="O15" t="s">
        <v>1357</v>
      </c>
      <c r="P15">
        <v>537.5</v>
      </c>
      <c r="Q15" s="249">
        <v>5.2999999999999999E-2</v>
      </c>
      <c r="R15">
        <v>8019</v>
      </c>
      <c r="S15">
        <v>1270</v>
      </c>
      <c r="T15">
        <v>6749</v>
      </c>
      <c r="U15">
        <v>70.34</v>
      </c>
      <c r="V15" t="s">
        <v>2226</v>
      </c>
      <c r="W15">
        <v>5</v>
      </c>
      <c r="X15">
        <v>48</v>
      </c>
      <c r="Y15">
        <v>10</v>
      </c>
      <c r="Z15" s="261">
        <f t="shared" si="0"/>
        <v>7.2972900000000003</v>
      </c>
      <c r="AA15" s="261">
        <f t="shared" si="9"/>
        <v>0.91216125000000003</v>
      </c>
      <c r="AB15" s="261">
        <f t="shared" si="1"/>
        <v>4300</v>
      </c>
      <c r="AC15" s="261">
        <f t="shared" si="2"/>
        <v>206400</v>
      </c>
      <c r="AD15" s="261">
        <f t="shared" si="3"/>
        <v>2064000</v>
      </c>
      <c r="AE15" s="263">
        <f t="shared" si="4"/>
        <v>4300</v>
      </c>
      <c r="AF15" s="263">
        <f t="shared" si="5"/>
        <v>206400</v>
      </c>
      <c r="AG15" s="263">
        <f t="shared" si="6"/>
        <v>2064000</v>
      </c>
      <c r="AH15">
        <f t="shared" si="7"/>
        <v>1954608</v>
      </c>
      <c r="AI15">
        <f t="shared" si="8"/>
        <v>2173392</v>
      </c>
      <c r="AL15" t="s">
        <v>44</v>
      </c>
      <c r="AM15" t="s">
        <v>154</v>
      </c>
    </row>
    <row r="16" spans="1:39">
      <c r="A16" t="s">
        <v>1058</v>
      </c>
      <c r="B16" t="s">
        <v>42</v>
      </c>
      <c r="C16" t="s">
        <v>1912</v>
      </c>
      <c r="D16" s="12">
        <v>44620</v>
      </c>
      <c r="E16" t="s">
        <v>312</v>
      </c>
      <c r="F16" t="s">
        <v>518</v>
      </c>
      <c r="G16" s="12">
        <v>44620</v>
      </c>
      <c r="H16" s="12">
        <v>44620</v>
      </c>
      <c r="I16" s="12">
        <v>44621</v>
      </c>
      <c r="J16" s="264">
        <v>1</v>
      </c>
      <c r="K16" t="s">
        <v>2233</v>
      </c>
      <c r="L16" t="s">
        <v>2224</v>
      </c>
      <c r="M16" t="s">
        <v>2228</v>
      </c>
      <c r="N16" t="s">
        <v>2234</v>
      </c>
      <c r="O16" t="s">
        <v>1357</v>
      </c>
      <c r="P16">
        <v>3257.3</v>
      </c>
      <c r="Q16" s="249">
        <v>2.1000000000000001E-2</v>
      </c>
      <c r="R16">
        <v>8018</v>
      </c>
      <c r="S16">
        <v>5198</v>
      </c>
      <c r="T16">
        <v>2820</v>
      </c>
      <c r="U16">
        <v>24.22</v>
      </c>
      <c r="V16" t="s">
        <v>2226</v>
      </c>
      <c r="W16">
        <v>5</v>
      </c>
      <c r="X16">
        <v>48</v>
      </c>
      <c r="Y16">
        <v>10</v>
      </c>
      <c r="Z16" s="261">
        <f t="shared" si="0"/>
        <v>7.2963800000000001</v>
      </c>
      <c r="AA16" s="261">
        <f t="shared" si="9"/>
        <v>0.91204750000000001</v>
      </c>
      <c r="AB16" s="261">
        <f t="shared" si="1"/>
        <v>26058.400000000001</v>
      </c>
      <c r="AC16" s="261">
        <f t="shared" si="2"/>
        <v>1250803.2000000002</v>
      </c>
      <c r="AD16" s="261">
        <f t="shared" si="3"/>
        <v>12508032.000000002</v>
      </c>
      <c r="AE16" s="263">
        <f t="shared" si="4"/>
        <v>26058.400000000001</v>
      </c>
      <c r="AF16" s="263">
        <f t="shared" si="5"/>
        <v>1250803.2000000002</v>
      </c>
      <c r="AG16" s="263">
        <f t="shared" si="6"/>
        <v>12508032.000000002</v>
      </c>
      <c r="AH16">
        <f t="shared" si="7"/>
        <v>12245363.328000002</v>
      </c>
      <c r="AI16">
        <f t="shared" si="8"/>
        <v>12770700.672000002</v>
      </c>
      <c r="AL16" t="s">
        <v>44</v>
      </c>
      <c r="AM16" t="s">
        <v>154</v>
      </c>
    </row>
    <row r="17" spans="1:39">
      <c r="A17" t="s">
        <v>1056</v>
      </c>
      <c r="B17" t="s">
        <v>42</v>
      </c>
      <c r="C17" t="s">
        <v>1912</v>
      </c>
      <c r="D17" s="12">
        <v>44620</v>
      </c>
      <c r="E17" t="s">
        <v>312</v>
      </c>
      <c r="F17" t="s">
        <v>518</v>
      </c>
      <c r="G17" s="12">
        <v>44620</v>
      </c>
      <c r="H17" s="12">
        <v>44620</v>
      </c>
      <c r="I17" s="12">
        <v>44621</v>
      </c>
      <c r="J17" s="264">
        <v>1</v>
      </c>
      <c r="K17" t="s">
        <v>2235</v>
      </c>
      <c r="L17" t="s">
        <v>2224</v>
      </c>
      <c r="M17" t="s">
        <v>2225</v>
      </c>
      <c r="N17" t="s">
        <v>1292</v>
      </c>
      <c r="O17" t="s">
        <v>1357</v>
      </c>
      <c r="P17">
        <v>2722.9</v>
      </c>
      <c r="Q17" s="249">
        <v>2.3E-2</v>
      </c>
      <c r="R17">
        <v>8225</v>
      </c>
      <c r="S17">
        <v>4747</v>
      </c>
      <c r="T17">
        <v>3478</v>
      </c>
      <c r="U17">
        <v>41.57</v>
      </c>
      <c r="V17" t="s">
        <v>2226</v>
      </c>
      <c r="W17">
        <v>5</v>
      </c>
      <c r="X17">
        <v>46</v>
      </c>
      <c r="Y17">
        <v>10</v>
      </c>
      <c r="Z17" s="261">
        <f t="shared" si="0"/>
        <v>7.48475</v>
      </c>
      <c r="AA17" s="261">
        <f t="shared" si="9"/>
        <v>0.93559375</v>
      </c>
      <c r="AB17" s="261">
        <f t="shared" si="1"/>
        <v>21783.199999999997</v>
      </c>
      <c r="AC17" s="261">
        <f t="shared" si="2"/>
        <v>1002027.1999999998</v>
      </c>
      <c r="AD17" s="261">
        <f t="shared" si="3"/>
        <v>10020271.999999998</v>
      </c>
      <c r="AE17" s="263">
        <f t="shared" si="4"/>
        <v>21783.200000000001</v>
      </c>
      <c r="AF17" s="263">
        <f t="shared" si="5"/>
        <v>1002027.2000000001</v>
      </c>
      <c r="AG17" s="263">
        <f t="shared" si="6"/>
        <v>10020272</v>
      </c>
      <c r="AH17">
        <f t="shared" si="7"/>
        <v>9789805.743999999</v>
      </c>
      <c r="AI17">
        <f t="shared" si="8"/>
        <v>10250738.255999997</v>
      </c>
      <c r="AL17" t="s">
        <v>44</v>
      </c>
      <c r="AM17" t="s">
        <v>154</v>
      </c>
    </row>
    <row r="18" spans="1:39">
      <c r="A18" t="s">
        <v>1056</v>
      </c>
      <c r="B18" t="s">
        <v>42</v>
      </c>
      <c r="C18" t="s">
        <v>1912</v>
      </c>
      <c r="D18" s="12">
        <v>44620</v>
      </c>
      <c r="E18" t="s">
        <v>312</v>
      </c>
      <c r="F18" t="s">
        <v>518</v>
      </c>
      <c r="G18" s="12">
        <v>44620</v>
      </c>
      <c r="H18" s="12">
        <v>44620</v>
      </c>
      <c r="I18" s="12">
        <v>44621</v>
      </c>
      <c r="J18" s="264">
        <v>1</v>
      </c>
      <c r="K18" t="s">
        <v>2235</v>
      </c>
      <c r="L18" t="s">
        <v>2224</v>
      </c>
      <c r="M18" t="s">
        <v>2227</v>
      </c>
      <c r="N18" t="s">
        <v>1292</v>
      </c>
      <c r="O18" t="s">
        <v>1357</v>
      </c>
      <c r="P18">
        <v>558.79999999999995</v>
      </c>
      <c r="Q18" s="249">
        <v>5.0999999999999997E-2</v>
      </c>
      <c r="R18">
        <v>8226</v>
      </c>
      <c r="S18">
        <v>1332</v>
      </c>
      <c r="T18">
        <v>6894</v>
      </c>
      <c r="U18">
        <v>70.34</v>
      </c>
      <c r="V18" t="s">
        <v>2226</v>
      </c>
      <c r="W18">
        <v>5</v>
      </c>
      <c r="X18">
        <v>46</v>
      </c>
      <c r="Y18">
        <v>10</v>
      </c>
      <c r="Z18" s="261">
        <f t="shared" si="0"/>
        <v>7.4856600000000002</v>
      </c>
      <c r="AA18" s="261">
        <f t="shared" si="9"/>
        <v>0.93570750000000014</v>
      </c>
      <c r="AB18" s="261">
        <f t="shared" si="1"/>
        <v>4470.3999999999987</v>
      </c>
      <c r="AC18" s="261">
        <f t="shared" si="2"/>
        <v>205638.39999999994</v>
      </c>
      <c r="AD18" s="261">
        <f t="shared" si="3"/>
        <v>2056383.9999999993</v>
      </c>
      <c r="AE18" s="263">
        <f t="shared" si="4"/>
        <v>4470.3999999999996</v>
      </c>
      <c r="AF18" s="263">
        <f t="shared" si="5"/>
        <v>205638.39999999999</v>
      </c>
      <c r="AG18" s="263">
        <f t="shared" si="6"/>
        <v>2056384</v>
      </c>
      <c r="AH18">
        <f t="shared" si="7"/>
        <v>1951508.4159999993</v>
      </c>
      <c r="AI18">
        <f t="shared" si="8"/>
        <v>2161259.5839999993</v>
      </c>
      <c r="AL18" t="s">
        <v>44</v>
      </c>
      <c r="AM18" t="s">
        <v>154</v>
      </c>
    </row>
    <row r="19" spans="1:39">
      <c r="A19" t="s">
        <v>1056</v>
      </c>
      <c r="B19" t="s">
        <v>42</v>
      </c>
      <c r="C19" t="s">
        <v>1912</v>
      </c>
      <c r="D19" s="12">
        <v>44620</v>
      </c>
      <c r="E19" t="s">
        <v>312</v>
      </c>
      <c r="F19" t="s">
        <v>518</v>
      </c>
      <c r="G19" s="12">
        <v>44620</v>
      </c>
      <c r="H19" s="12">
        <v>44620</v>
      </c>
      <c r="I19" s="12">
        <v>44621</v>
      </c>
      <c r="J19" s="264">
        <v>1</v>
      </c>
      <c r="K19" t="s">
        <v>2235</v>
      </c>
      <c r="L19" t="s">
        <v>2224</v>
      </c>
      <c r="M19" t="s">
        <v>2228</v>
      </c>
      <c r="N19" t="s">
        <v>1292</v>
      </c>
      <c r="O19" t="s">
        <v>1357</v>
      </c>
      <c r="P19">
        <v>1934.4</v>
      </c>
      <c r="Q19" s="249">
        <v>2.8000000000000001E-2</v>
      </c>
      <c r="R19">
        <v>8224</v>
      </c>
      <c r="S19">
        <v>3762</v>
      </c>
      <c r="T19">
        <v>4462</v>
      </c>
      <c r="U19">
        <v>24.22</v>
      </c>
      <c r="V19" t="s">
        <v>2226</v>
      </c>
      <c r="W19">
        <v>5</v>
      </c>
      <c r="X19">
        <v>46</v>
      </c>
      <c r="Y19">
        <v>10</v>
      </c>
      <c r="Z19" s="261">
        <f t="shared" si="0"/>
        <v>7.4838399999999998</v>
      </c>
      <c r="AA19" s="261">
        <f t="shared" si="9"/>
        <v>0.93547999999999987</v>
      </c>
      <c r="AB19" s="261">
        <f t="shared" si="1"/>
        <v>15475.200000000003</v>
      </c>
      <c r="AC19" s="261">
        <f t="shared" si="2"/>
        <v>711859.20000000007</v>
      </c>
      <c r="AD19" s="261">
        <f t="shared" si="3"/>
        <v>7118592.0000000009</v>
      </c>
      <c r="AE19" s="263">
        <f t="shared" si="4"/>
        <v>15475.2</v>
      </c>
      <c r="AF19" s="263">
        <f t="shared" si="5"/>
        <v>711859.20000000007</v>
      </c>
      <c r="AG19" s="263">
        <f t="shared" si="6"/>
        <v>7118592</v>
      </c>
      <c r="AH19">
        <f t="shared" si="7"/>
        <v>6919271.4240000006</v>
      </c>
      <c r="AI19">
        <f t="shared" si="8"/>
        <v>7317912.5760000013</v>
      </c>
      <c r="AL19" t="s">
        <v>44</v>
      </c>
      <c r="AM19" t="s">
        <v>154</v>
      </c>
    </row>
    <row r="20" spans="1:39">
      <c r="A20" t="s">
        <v>1062</v>
      </c>
      <c r="B20" t="s">
        <v>42</v>
      </c>
      <c r="C20" t="s">
        <v>1912</v>
      </c>
      <c r="D20" s="12">
        <v>44620</v>
      </c>
      <c r="E20" t="s">
        <v>312</v>
      </c>
      <c r="F20" t="s">
        <v>518</v>
      </c>
      <c r="G20" s="12">
        <v>44620</v>
      </c>
      <c r="H20" s="12">
        <v>44620</v>
      </c>
      <c r="I20" s="12">
        <v>44621</v>
      </c>
      <c r="J20" s="264">
        <v>1</v>
      </c>
      <c r="K20" t="s">
        <v>2236</v>
      </c>
      <c r="L20" t="s">
        <v>2224</v>
      </c>
      <c r="M20" t="s">
        <v>2225</v>
      </c>
      <c r="N20" t="s">
        <v>1295</v>
      </c>
      <c r="O20" t="s">
        <v>1357</v>
      </c>
      <c r="P20">
        <v>2379.9</v>
      </c>
      <c r="Q20" s="249">
        <v>2.5000000000000001E-2</v>
      </c>
      <c r="R20">
        <v>8159</v>
      </c>
      <c r="S20">
        <v>4303</v>
      </c>
      <c r="T20">
        <v>3856</v>
      </c>
      <c r="U20">
        <v>41.57</v>
      </c>
      <c r="V20" t="s">
        <v>2226</v>
      </c>
      <c r="W20">
        <v>5</v>
      </c>
      <c r="X20">
        <v>48</v>
      </c>
      <c r="Y20">
        <v>10</v>
      </c>
      <c r="Z20" s="261">
        <f t="shared" si="0"/>
        <v>7.42469</v>
      </c>
      <c r="AA20" s="261">
        <f t="shared" si="9"/>
        <v>0.92808625</v>
      </c>
      <c r="AB20" s="261">
        <f t="shared" si="1"/>
        <v>19039.2</v>
      </c>
      <c r="AC20" s="261">
        <f t="shared" si="2"/>
        <v>913881.60000000009</v>
      </c>
      <c r="AD20" s="261">
        <f t="shared" si="3"/>
        <v>9138816</v>
      </c>
      <c r="AE20" s="263">
        <f t="shared" si="4"/>
        <v>19039.2</v>
      </c>
      <c r="AF20" s="263">
        <f t="shared" si="5"/>
        <v>913881.60000000009</v>
      </c>
      <c r="AG20" s="263">
        <f t="shared" si="6"/>
        <v>9138816.0000000019</v>
      </c>
      <c r="AH20">
        <f t="shared" si="7"/>
        <v>8910345.5999999996</v>
      </c>
      <c r="AI20">
        <f t="shared" si="8"/>
        <v>9367286.4000000004</v>
      </c>
      <c r="AL20" t="s">
        <v>44</v>
      </c>
      <c r="AM20" t="s">
        <v>154</v>
      </c>
    </row>
    <row r="21" spans="1:39">
      <c r="A21" t="s">
        <v>1062</v>
      </c>
      <c r="B21" t="s">
        <v>42</v>
      </c>
      <c r="C21" t="s">
        <v>1912</v>
      </c>
      <c r="D21" s="12">
        <v>44620</v>
      </c>
      <c r="E21" t="s">
        <v>312</v>
      </c>
      <c r="F21" t="s">
        <v>518</v>
      </c>
      <c r="G21" s="12">
        <v>44620</v>
      </c>
      <c r="H21" s="12">
        <v>44620</v>
      </c>
      <c r="I21" s="12">
        <v>44621</v>
      </c>
      <c r="J21" s="264">
        <v>1</v>
      </c>
      <c r="K21" t="s">
        <v>2236</v>
      </c>
      <c r="L21" t="s">
        <v>2224</v>
      </c>
      <c r="M21" t="s">
        <v>2227</v>
      </c>
      <c r="N21" t="s">
        <v>1295</v>
      </c>
      <c r="O21" t="s">
        <v>1357</v>
      </c>
      <c r="P21">
        <v>555.79999999999995</v>
      </c>
      <c r="Q21" s="249">
        <v>5.1999999999999998E-2</v>
      </c>
      <c r="R21">
        <v>8159</v>
      </c>
      <c r="S21">
        <v>1310</v>
      </c>
      <c r="T21">
        <v>6849</v>
      </c>
      <c r="U21">
        <v>70.34</v>
      </c>
      <c r="V21" t="s">
        <v>2226</v>
      </c>
      <c r="W21">
        <v>5</v>
      </c>
      <c r="X21">
        <v>48</v>
      </c>
      <c r="Y21">
        <v>10</v>
      </c>
      <c r="Z21" s="261">
        <f t="shared" si="0"/>
        <v>7.42469</v>
      </c>
      <c r="AA21" s="261">
        <f t="shared" si="9"/>
        <v>0.92808625</v>
      </c>
      <c r="AB21" s="261">
        <f t="shared" si="1"/>
        <v>4446.4000000000005</v>
      </c>
      <c r="AC21" s="261">
        <f t="shared" si="2"/>
        <v>213427.20000000001</v>
      </c>
      <c r="AD21" s="261">
        <f t="shared" si="3"/>
        <v>2134272</v>
      </c>
      <c r="AE21" s="263">
        <f t="shared" si="4"/>
        <v>4446.3999999999996</v>
      </c>
      <c r="AF21" s="263">
        <f t="shared" si="5"/>
        <v>213427.19999999998</v>
      </c>
      <c r="AG21" s="263">
        <f t="shared" si="6"/>
        <v>2134272</v>
      </c>
      <c r="AH21">
        <f t="shared" si="7"/>
        <v>2023289.8559999999</v>
      </c>
      <c r="AI21">
        <f t="shared" si="8"/>
        <v>2245254.1439999999</v>
      </c>
      <c r="AL21" t="s">
        <v>44</v>
      </c>
      <c r="AM21" t="s">
        <v>154</v>
      </c>
    </row>
    <row r="22" spans="1:39">
      <c r="A22" t="s">
        <v>1062</v>
      </c>
      <c r="B22" t="s">
        <v>42</v>
      </c>
      <c r="C22" t="s">
        <v>1912</v>
      </c>
      <c r="D22" s="12">
        <v>44620</v>
      </c>
      <c r="E22" t="s">
        <v>312</v>
      </c>
      <c r="F22" t="s">
        <v>518</v>
      </c>
      <c r="G22" s="12">
        <v>44620</v>
      </c>
      <c r="H22" s="12">
        <v>44620</v>
      </c>
      <c r="I22" s="12">
        <v>44621</v>
      </c>
      <c r="J22" s="264">
        <v>1</v>
      </c>
      <c r="K22" t="s">
        <v>2236</v>
      </c>
      <c r="L22" t="s">
        <v>2224</v>
      </c>
      <c r="M22" t="s">
        <v>2228</v>
      </c>
      <c r="N22" t="s">
        <v>1295</v>
      </c>
      <c r="O22" t="s">
        <v>1357</v>
      </c>
      <c r="P22">
        <v>2814.5</v>
      </c>
      <c r="Q22" s="249">
        <v>2.3E-2</v>
      </c>
      <c r="R22">
        <v>8157</v>
      </c>
      <c r="S22">
        <v>4795</v>
      </c>
      <c r="T22">
        <v>3362</v>
      </c>
      <c r="U22">
        <v>24.22</v>
      </c>
      <c r="V22" t="s">
        <v>2226</v>
      </c>
      <c r="W22">
        <v>5</v>
      </c>
      <c r="X22">
        <v>48</v>
      </c>
      <c r="Y22">
        <v>10</v>
      </c>
      <c r="Z22" s="261">
        <f t="shared" si="0"/>
        <v>7.4228699999999996</v>
      </c>
      <c r="AA22" s="261">
        <f t="shared" si="9"/>
        <v>0.92785874999999995</v>
      </c>
      <c r="AB22" s="261">
        <f t="shared" si="1"/>
        <v>22516</v>
      </c>
      <c r="AC22" s="261">
        <f t="shared" si="2"/>
        <v>1080768</v>
      </c>
      <c r="AD22" s="261">
        <f t="shared" si="3"/>
        <v>10807680</v>
      </c>
      <c r="AE22" s="263">
        <f t="shared" si="4"/>
        <v>22516</v>
      </c>
      <c r="AF22" s="263">
        <f t="shared" si="5"/>
        <v>1080768</v>
      </c>
      <c r="AG22" s="263">
        <f t="shared" si="6"/>
        <v>10807680</v>
      </c>
      <c r="AH22">
        <f t="shared" si="7"/>
        <v>10559103.359999999</v>
      </c>
      <c r="AI22">
        <f t="shared" si="8"/>
        <v>11056256.640000001</v>
      </c>
      <c r="AL22" t="s">
        <v>44</v>
      </c>
      <c r="AM22" t="s">
        <v>154</v>
      </c>
    </row>
    <row r="23" spans="1:39">
      <c r="A23" t="s">
        <v>1047</v>
      </c>
      <c r="B23" t="s">
        <v>42</v>
      </c>
      <c r="C23" t="s">
        <v>1912</v>
      </c>
      <c r="D23" s="12">
        <v>44620</v>
      </c>
      <c r="E23" t="s">
        <v>312</v>
      </c>
      <c r="F23" t="s">
        <v>518</v>
      </c>
      <c r="G23" s="12">
        <v>44620</v>
      </c>
      <c r="H23" s="12">
        <v>44620</v>
      </c>
      <c r="I23" s="12">
        <v>44621</v>
      </c>
      <c r="J23" s="264">
        <v>1</v>
      </c>
      <c r="K23" t="s">
        <v>2237</v>
      </c>
      <c r="L23" t="s">
        <v>2224</v>
      </c>
      <c r="M23" t="s">
        <v>2225</v>
      </c>
      <c r="N23" t="s">
        <v>1288</v>
      </c>
      <c r="O23" t="s">
        <v>1357</v>
      </c>
      <c r="P23">
        <v>929.9</v>
      </c>
      <c r="Q23" s="250">
        <v>0.04</v>
      </c>
      <c r="R23">
        <v>8236</v>
      </c>
      <c r="S23">
        <v>2111</v>
      </c>
      <c r="T23">
        <v>6125</v>
      </c>
      <c r="U23">
        <v>41.57</v>
      </c>
      <c r="V23" t="s">
        <v>2226</v>
      </c>
      <c r="W23">
        <v>5</v>
      </c>
      <c r="X23">
        <v>48</v>
      </c>
      <c r="Y23">
        <v>10</v>
      </c>
      <c r="Z23" s="261">
        <f t="shared" si="0"/>
        <v>7.4947600000000003</v>
      </c>
      <c r="AA23" s="261">
        <f t="shared" si="9"/>
        <v>0.93684500000000004</v>
      </c>
      <c r="AB23" s="261">
        <f t="shared" si="1"/>
        <v>7439.2</v>
      </c>
      <c r="AC23" s="261">
        <f t="shared" si="2"/>
        <v>357081.59999999998</v>
      </c>
      <c r="AD23" s="261">
        <f t="shared" si="3"/>
        <v>3570816</v>
      </c>
      <c r="AE23" s="263">
        <f t="shared" si="4"/>
        <v>7439.2</v>
      </c>
      <c r="AF23" s="263">
        <f t="shared" si="5"/>
        <v>357081.59999999998</v>
      </c>
      <c r="AG23" s="263">
        <f t="shared" si="6"/>
        <v>3570816</v>
      </c>
      <c r="AH23">
        <f t="shared" si="7"/>
        <v>3427983.3599999999</v>
      </c>
      <c r="AI23">
        <f t="shared" si="8"/>
        <v>3713648.6400000001</v>
      </c>
      <c r="AL23" t="s">
        <v>44</v>
      </c>
      <c r="AM23" t="s">
        <v>154</v>
      </c>
    </row>
    <row r="24" spans="1:39">
      <c r="A24" t="s">
        <v>1047</v>
      </c>
      <c r="B24" t="s">
        <v>42</v>
      </c>
      <c r="C24" t="s">
        <v>1912</v>
      </c>
      <c r="D24" s="12">
        <v>44620</v>
      </c>
      <c r="E24" t="s">
        <v>312</v>
      </c>
      <c r="F24" t="s">
        <v>518</v>
      </c>
      <c r="G24" s="12">
        <v>44620</v>
      </c>
      <c r="H24" s="12">
        <v>44620</v>
      </c>
      <c r="I24" s="12">
        <v>44621</v>
      </c>
      <c r="J24" s="264">
        <v>1</v>
      </c>
      <c r="K24" t="s">
        <v>2237</v>
      </c>
      <c r="L24" t="s">
        <v>2224</v>
      </c>
      <c r="M24" t="s">
        <v>2227</v>
      </c>
      <c r="N24" t="s">
        <v>1288</v>
      </c>
      <c r="O24" t="s">
        <v>1357</v>
      </c>
      <c r="P24">
        <v>847</v>
      </c>
      <c r="Q24" s="249">
        <v>4.2000000000000003E-2</v>
      </c>
      <c r="R24">
        <v>8236</v>
      </c>
      <c r="S24">
        <v>1947</v>
      </c>
      <c r="T24">
        <v>6289</v>
      </c>
      <c r="U24">
        <v>70.34</v>
      </c>
      <c r="V24" t="s">
        <v>2226</v>
      </c>
      <c r="W24">
        <v>5</v>
      </c>
      <c r="X24">
        <v>48</v>
      </c>
      <c r="Y24">
        <v>10</v>
      </c>
      <c r="Z24" s="261">
        <f t="shared" si="0"/>
        <v>7.4947600000000003</v>
      </c>
      <c r="AA24" s="261">
        <f t="shared" si="9"/>
        <v>0.93684500000000004</v>
      </c>
      <c r="AB24" s="261">
        <f t="shared" si="1"/>
        <v>6776</v>
      </c>
      <c r="AC24" s="261">
        <f t="shared" si="2"/>
        <v>325248</v>
      </c>
      <c r="AD24" s="261">
        <f t="shared" si="3"/>
        <v>3252480</v>
      </c>
      <c r="AE24" s="263">
        <f t="shared" si="4"/>
        <v>6776</v>
      </c>
      <c r="AF24" s="263">
        <f t="shared" si="5"/>
        <v>325248</v>
      </c>
      <c r="AG24" s="263">
        <f t="shared" si="6"/>
        <v>3252480</v>
      </c>
      <c r="AH24">
        <f t="shared" si="7"/>
        <v>3115875.84</v>
      </c>
      <c r="AI24">
        <f t="shared" si="8"/>
        <v>3389084.16</v>
      </c>
      <c r="AL24" t="s">
        <v>44</v>
      </c>
      <c r="AM24" t="s">
        <v>154</v>
      </c>
    </row>
    <row r="25" spans="1:39">
      <c r="A25" t="s">
        <v>1047</v>
      </c>
      <c r="B25" t="s">
        <v>42</v>
      </c>
      <c r="C25" t="s">
        <v>1912</v>
      </c>
      <c r="D25" s="12">
        <v>44620</v>
      </c>
      <c r="E25" t="s">
        <v>312</v>
      </c>
      <c r="F25" t="s">
        <v>518</v>
      </c>
      <c r="G25" s="12">
        <v>44620</v>
      </c>
      <c r="H25" s="12">
        <v>44620</v>
      </c>
      <c r="I25" s="12">
        <v>44621</v>
      </c>
      <c r="J25" s="264">
        <v>1</v>
      </c>
      <c r="K25" t="s">
        <v>2237</v>
      </c>
      <c r="L25" t="s">
        <v>2224</v>
      </c>
      <c r="M25" t="s">
        <v>2228</v>
      </c>
      <c r="N25" t="s">
        <v>1288</v>
      </c>
      <c r="O25" t="s">
        <v>1357</v>
      </c>
      <c r="P25">
        <v>1628</v>
      </c>
      <c r="Q25" s="250">
        <v>0.03</v>
      </c>
      <c r="R25">
        <v>8234</v>
      </c>
      <c r="S25">
        <v>3331</v>
      </c>
      <c r="T25">
        <v>4903</v>
      </c>
      <c r="U25">
        <v>24.22</v>
      </c>
      <c r="V25" t="s">
        <v>2226</v>
      </c>
      <c r="W25">
        <v>5</v>
      </c>
      <c r="X25">
        <v>48</v>
      </c>
      <c r="Y25">
        <v>10</v>
      </c>
      <c r="Z25" s="261">
        <f t="shared" si="0"/>
        <v>7.4929399999999999</v>
      </c>
      <c r="AA25" s="261">
        <f t="shared" si="9"/>
        <v>0.93661749999999999</v>
      </c>
      <c r="AB25" s="261">
        <f t="shared" si="1"/>
        <v>13024</v>
      </c>
      <c r="AC25" s="261">
        <f t="shared" si="2"/>
        <v>625152</v>
      </c>
      <c r="AD25" s="261">
        <f t="shared" si="3"/>
        <v>6251520</v>
      </c>
      <c r="AE25" s="263">
        <f t="shared" si="4"/>
        <v>13024</v>
      </c>
      <c r="AF25" s="263">
        <f t="shared" si="5"/>
        <v>625152</v>
      </c>
      <c r="AG25" s="263">
        <f t="shared" si="6"/>
        <v>6251520</v>
      </c>
      <c r="AH25">
        <f t="shared" si="7"/>
        <v>6063974.4000000004</v>
      </c>
      <c r="AI25">
        <f t="shared" si="8"/>
        <v>6439065.5999999996</v>
      </c>
      <c r="AL25" t="s">
        <v>44</v>
      </c>
      <c r="AM25" t="s">
        <v>154</v>
      </c>
    </row>
    <row r="26" spans="1:39">
      <c r="A26" t="s">
        <v>1064</v>
      </c>
      <c r="B26" t="s">
        <v>42</v>
      </c>
      <c r="C26" t="s">
        <v>1912</v>
      </c>
      <c r="D26" s="12">
        <v>44620</v>
      </c>
      <c r="E26" t="s">
        <v>312</v>
      </c>
      <c r="F26" t="s">
        <v>518</v>
      </c>
      <c r="G26" s="12">
        <v>44620</v>
      </c>
      <c r="H26" s="12">
        <v>44620</v>
      </c>
      <c r="I26" s="12">
        <v>44621</v>
      </c>
      <c r="J26" s="264">
        <v>1</v>
      </c>
      <c r="K26" t="s">
        <v>2238</v>
      </c>
      <c r="L26" t="s">
        <v>2224</v>
      </c>
      <c r="M26" t="s">
        <v>2225</v>
      </c>
      <c r="N26" t="s">
        <v>1296</v>
      </c>
      <c r="O26" t="s">
        <v>1357</v>
      </c>
      <c r="P26">
        <v>1133.8</v>
      </c>
      <c r="Q26" s="249">
        <v>3.6999999999999998E-2</v>
      </c>
      <c r="R26">
        <v>7479</v>
      </c>
      <c r="S26">
        <v>2315</v>
      </c>
      <c r="T26">
        <v>5164</v>
      </c>
      <c r="U26">
        <v>41.57</v>
      </c>
      <c r="V26" t="s">
        <v>2226</v>
      </c>
      <c r="W26">
        <v>5</v>
      </c>
      <c r="X26">
        <v>45</v>
      </c>
      <c r="Y26">
        <v>10</v>
      </c>
      <c r="Z26" s="261">
        <f t="shared" si="0"/>
        <v>6.8058899999999998</v>
      </c>
      <c r="AA26" s="261">
        <f t="shared" si="9"/>
        <v>0.85073624999999997</v>
      </c>
      <c r="AB26" s="261">
        <f t="shared" si="1"/>
        <v>9070.4</v>
      </c>
      <c r="AC26" s="261">
        <f t="shared" si="2"/>
        <v>408168</v>
      </c>
      <c r="AD26" s="261">
        <f t="shared" si="3"/>
        <v>4081680</v>
      </c>
      <c r="AE26" s="263">
        <f t="shared" si="4"/>
        <v>9070.4</v>
      </c>
      <c r="AF26" s="263">
        <f t="shared" si="5"/>
        <v>408168</v>
      </c>
      <c r="AG26" s="263">
        <f t="shared" si="6"/>
        <v>4081680</v>
      </c>
      <c r="AH26">
        <f t="shared" si="7"/>
        <v>3930657.84</v>
      </c>
      <c r="AI26">
        <f t="shared" si="8"/>
        <v>4232702.16</v>
      </c>
      <c r="AL26" t="s">
        <v>44</v>
      </c>
      <c r="AM26" t="s">
        <v>154</v>
      </c>
    </row>
    <row r="27" spans="1:39">
      <c r="A27" t="s">
        <v>1064</v>
      </c>
      <c r="B27" t="s">
        <v>42</v>
      </c>
      <c r="C27" t="s">
        <v>1912</v>
      </c>
      <c r="D27" s="12">
        <v>44620</v>
      </c>
      <c r="E27" t="s">
        <v>312</v>
      </c>
      <c r="F27" t="s">
        <v>518</v>
      </c>
      <c r="G27" s="12">
        <v>44620</v>
      </c>
      <c r="H27" s="12">
        <v>44620</v>
      </c>
      <c r="I27" s="12">
        <v>44621</v>
      </c>
      <c r="J27" s="264">
        <v>1</v>
      </c>
      <c r="K27" t="s">
        <v>2238</v>
      </c>
      <c r="L27" t="s">
        <v>2224</v>
      </c>
      <c r="M27" t="s">
        <v>2227</v>
      </c>
      <c r="N27" t="s">
        <v>1296</v>
      </c>
      <c r="O27" t="s">
        <v>1357</v>
      </c>
      <c r="P27">
        <v>2964.1</v>
      </c>
      <c r="Q27" s="249">
        <v>2.3E-2</v>
      </c>
      <c r="R27">
        <v>7479</v>
      </c>
      <c r="S27">
        <v>4639</v>
      </c>
      <c r="T27">
        <v>2840</v>
      </c>
      <c r="U27">
        <v>70.34</v>
      </c>
      <c r="V27" t="s">
        <v>2226</v>
      </c>
      <c r="W27">
        <v>5</v>
      </c>
      <c r="X27">
        <v>45</v>
      </c>
      <c r="Y27">
        <v>10</v>
      </c>
      <c r="Z27" s="261">
        <f t="shared" si="0"/>
        <v>6.8058899999999998</v>
      </c>
      <c r="AA27" s="261">
        <f t="shared" si="9"/>
        <v>0.85073624999999997</v>
      </c>
      <c r="AB27" s="261">
        <f t="shared" si="1"/>
        <v>23712.799999999999</v>
      </c>
      <c r="AC27" s="261">
        <f t="shared" si="2"/>
        <v>1067076</v>
      </c>
      <c r="AD27" s="261">
        <f t="shared" si="3"/>
        <v>10670760</v>
      </c>
      <c r="AE27" s="263">
        <f t="shared" si="4"/>
        <v>23712.799999999999</v>
      </c>
      <c r="AF27" s="263">
        <f t="shared" si="5"/>
        <v>1067076</v>
      </c>
      <c r="AG27" s="263">
        <f t="shared" si="6"/>
        <v>10670760</v>
      </c>
      <c r="AH27">
        <f t="shared" si="7"/>
        <v>10425332.52</v>
      </c>
      <c r="AI27">
        <f t="shared" si="8"/>
        <v>10916187.48</v>
      </c>
      <c r="AL27" t="s">
        <v>44</v>
      </c>
      <c r="AM27" t="s">
        <v>154</v>
      </c>
    </row>
    <row r="28" spans="1:39">
      <c r="A28" t="s">
        <v>1064</v>
      </c>
      <c r="B28" t="s">
        <v>42</v>
      </c>
      <c r="C28" t="s">
        <v>1912</v>
      </c>
      <c r="D28" s="12">
        <v>44620</v>
      </c>
      <c r="E28" t="s">
        <v>312</v>
      </c>
      <c r="F28" t="s">
        <v>518</v>
      </c>
      <c r="G28" s="12">
        <v>44620</v>
      </c>
      <c r="H28" s="12">
        <v>44620</v>
      </c>
      <c r="I28" s="12">
        <v>44621</v>
      </c>
      <c r="J28" s="264">
        <v>1</v>
      </c>
      <c r="K28" t="s">
        <v>2238</v>
      </c>
      <c r="L28" t="s">
        <v>2224</v>
      </c>
      <c r="M28" t="s">
        <v>2228</v>
      </c>
      <c r="N28" t="s">
        <v>1296</v>
      </c>
      <c r="O28" t="s">
        <v>1357</v>
      </c>
      <c r="P28">
        <v>258.7</v>
      </c>
      <c r="Q28" s="249">
        <v>7.8E-2</v>
      </c>
      <c r="R28">
        <v>7478</v>
      </c>
      <c r="S28">
        <v>606</v>
      </c>
      <c r="T28">
        <v>6872</v>
      </c>
      <c r="U28">
        <v>24.22</v>
      </c>
      <c r="V28" t="s">
        <v>2226</v>
      </c>
      <c r="W28">
        <v>5</v>
      </c>
      <c r="X28">
        <v>45</v>
      </c>
      <c r="Y28">
        <v>10</v>
      </c>
      <c r="Z28" s="261">
        <f t="shared" si="0"/>
        <v>6.8049799999999996</v>
      </c>
      <c r="AA28" s="261">
        <f t="shared" si="9"/>
        <v>0.85062249999999995</v>
      </c>
      <c r="AB28" s="261">
        <f t="shared" si="1"/>
        <v>2069.6</v>
      </c>
      <c r="AC28" s="261">
        <f t="shared" si="2"/>
        <v>93132</v>
      </c>
      <c r="AD28" s="261">
        <f t="shared" si="3"/>
        <v>931320</v>
      </c>
      <c r="AE28" s="263">
        <f>IF(S28&gt;2, (P28*40/W28), "ND")</f>
        <v>2069.6</v>
      </c>
      <c r="AF28" s="263">
        <f t="shared" si="5"/>
        <v>93132</v>
      </c>
      <c r="AG28" s="263">
        <f t="shared" si="6"/>
        <v>931320</v>
      </c>
      <c r="AH28">
        <f t="shared" si="7"/>
        <v>858677.04</v>
      </c>
      <c r="AI28">
        <f t="shared" si="8"/>
        <v>1003962.96</v>
      </c>
      <c r="AL28" t="s">
        <v>44</v>
      </c>
      <c r="AM28" t="s">
        <v>154</v>
      </c>
    </row>
    <row r="29" spans="1:39">
      <c r="A29" t="s">
        <v>1052</v>
      </c>
      <c r="B29" t="s">
        <v>42</v>
      </c>
      <c r="C29" t="s">
        <v>1912</v>
      </c>
      <c r="D29" s="12">
        <v>44620</v>
      </c>
      <c r="E29" t="s">
        <v>312</v>
      </c>
      <c r="F29" t="s">
        <v>518</v>
      </c>
      <c r="G29" s="12">
        <v>44620</v>
      </c>
      <c r="H29" s="12">
        <v>44620</v>
      </c>
      <c r="I29" s="12">
        <v>44621</v>
      </c>
      <c r="J29" s="264">
        <v>1</v>
      </c>
      <c r="K29" t="s">
        <v>2223</v>
      </c>
      <c r="L29" t="s">
        <v>2239</v>
      </c>
      <c r="M29" t="s">
        <v>2240</v>
      </c>
      <c r="N29" t="s">
        <v>1290</v>
      </c>
      <c r="O29" t="s">
        <v>1357</v>
      </c>
      <c r="P29">
        <v>9.4E-2</v>
      </c>
      <c r="Q29" s="249">
        <v>1.6859999999999999</v>
      </c>
      <c r="R29">
        <v>25394</v>
      </c>
      <c r="S29">
        <v>2</v>
      </c>
      <c r="T29">
        <v>25392</v>
      </c>
      <c r="U29" t="s">
        <v>696</v>
      </c>
      <c r="V29" t="s">
        <v>2241</v>
      </c>
      <c r="W29">
        <v>5</v>
      </c>
      <c r="X29">
        <v>45</v>
      </c>
      <c r="Y29">
        <v>10</v>
      </c>
      <c r="Z29" s="261">
        <f t="shared" si="0"/>
        <v>23.108540000000001</v>
      </c>
      <c r="AA29" s="261">
        <f t="shared" si="9"/>
        <v>2.8885674999999997</v>
      </c>
      <c r="AB29" s="261" t="str">
        <f t="shared" si="1"/>
        <v>ND</v>
      </c>
      <c r="AC29" s="261" t="str">
        <f t="shared" si="2"/>
        <v>ND</v>
      </c>
      <c r="AD29" s="261" t="str">
        <f t="shared" si="3"/>
        <v>NA</v>
      </c>
      <c r="AE29" s="263" t="str">
        <f t="shared" si="4"/>
        <v>ND</v>
      </c>
      <c r="AF29" s="263" t="str">
        <f t="shared" si="5"/>
        <v>ND</v>
      </c>
      <c r="AG29" s="263" t="str">
        <f t="shared" si="6"/>
        <v>NA</v>
      </c>
      <c r="AH29" t="str">
        <f t="shared" si="7"/>
        <v>ND</v>
      </c>
      <c r="AI29" t="str">
        <f t="shared" si="8"/>
        <v>ND</v>
      </c>
      <c r="AL29" t="s">
        <v>44</v>
      </c>
      <c r="AM29" t="s">
        <v>154</v>
      </c>
    </row>
    <row r="30" spans="1:39">
      <c r="A30" t="s">
        <v>1052</v>
      </c>
      <c r="B30" t="s">
        <v>42</v>
      </c>
      <c r="C30" t="s">
        <v>1912</v>
      </c>
      <c r="D30" s="12">
        <v>44620</v>
      </c>
      <c r="E30" t="s">
        <v>312</v>
      </c>
      <c r="F30" t="s">
        <v>518</v>
      </c>
      <c r="G30" s="12">
        <v>44620</v>
      </c>
      <c r="H30" s="12">
        <v>44620</v>
      </c>
      <c r="I30" s="12">
        <v>44621</v>
      </c>
      <c r="J30" s="264">
        <v>1</v>
      </c>
      <c r="K30" t="s">
        <v>2223</v>
      </c>
      <c r="L30" t="s">
        <v>2239</v>
      </c>
      <c r="M30" t="s">
        <v>2242</v>
      </c>
      <c r="N30" t="s">
        <v>1290</v>
      </c>
      <c r="O30" t="s">
        <v>1357</v>
      </c>
      <c r="P30">
        <v>0</v>
      </c>
      <c r="Q30" t="s">
        <v>696</v>
      </c>
      <c r="R30">
        <v>25381</v>
      </c>
      <c r="S30">
        <v>0</v>
      </c>
      <c r="T30">
        <v>25381</v>
      </c>
      <c r="U30" t="s">
        <v>696</v>
      </c>
      <c r="V30" t="s">
        <v>2241</v>
      </c>
      <c r="W30">
        <v>5</v>
      </c>
      <c r="X30">
        <v>45</v>
      </c>
      <c r="Y30">
        <v>10</v>
      </c>
      <c r="Z30" s="261">
        <f t="shared" si="0"/>
        <v>23.096710000000002</v>
      </c>
      <c r="AA30" s="261">
        <f t="shared" si="9"/>
        <v>2.8870887500000002</v>
      </c>
      <c r="AB30" s="261" t="str">
        <f t="shared" si="1"/>
        <v>ND</v>
      </c>
      <c r="AC30" s="261" t="str">
        <f t="shared" si="2"/>
        <v>ND</v>
      </c>
      <c r="AD30" s="261" t="str">
        <f t="shared" si="3"/>
        <v>NA</v>
      </c>
      <c r="AE30" s="263" t="str">
        <f t="shared" si="4"/>
        <v>ND</v>
      </c>
      <c r="AF30" s="263" t="str">
        <f t="shared" si="5"/>
        <v>ND</v>
      </c>
      <c r="AG30" s="263" t="str">
        <f t="shared" si="6"/>
        <v>NA</v>
      </c>
      <c r="AH30" t="str">
        <f t="shared" si="7"/>
        <v>ND</v>
      </c>
      <c r="AI30" t="str">
        <f t="shared" si="8"/>
        <v>ND</v>
      </c>
      <c r="AL30" t="s">
        <v>44</v>
      </c>
      <c r="AM30" t="s">
        <v>154</v>
      </c>
    </row>
    <row r="31" spans="1:39">
      <c r="A31" t="s">
        <v>1060</v>
      </c>
      <c r="B31" t="s">
        <v>42</v>
      </c>
      <c r="C31" t="s">
        <v>1912</v>
      </c>
      <c r="D31" s="12">
        <v>44620</v>
      </c>
      <c r="E31" t="s">
        <v>312</v>
      </c>
      <c r="F31" t="s">
        <v>518</v>
      </c>
      <c r="G31" s="12">
        <v>44620</v>
      </c>
      <c r="H31" s="12">
        <v>44620</v>
      </c>
      <c r="I31" s="12">
        <v>44621</v>
      </c>
      <c r="J31" s="264">
        <v>1</v>
      </c>
      <c r="K31" t="s">
        <v>2229</v>
      </c>
      <c r="L31" t="s">
        <v>2239</v>
      </c>
      <c r="M31" t="s">
        <v>2240</v>
      </c>
      <c r="N31" t="s">
        <v>2230</v>
      </c>
      <c r="O31" t="s">
        <v>1357</v>
      </c>
      <c r="P31">
        <v>4.9000000000000002E-2</v>
      </c>
      <c r="Q31" s="249">
        <v>2.7440000000000002</v>
      </c>
      <c r="R31">
        <v>25080</v>
      </c>
      <c r="S31">
        <v>1</v>
      </c>
      <c r="T31">
        <v>25079</v>
      </c>
      <c r="U31" t="s">
        <v>696</v>
      </c>
      <c r="V31" t="s">
        <v>2241</v>
      </c>
      <c r="W31">
        <v>5</v>
      </c>
      <c r="X31">
        <v>49</v>
      </c>
      <c r="Y31">
        <v>10</v>
      </c>
      <c r="Z31" s="261">
        <f t="shared" si="0"/>
        <v>22.822800000000001</v>
      </c>
      <c r="AA31" s="261">
        <f t="shared" si="9"/>
        <v>2.8528500000000001</v>
      </c>
      <c r="AB31" s="261" t="str">
        <f t="shared" si="1"/>
        <v>ND</v>
      </c>
      <c r="AC31" s="261" t="str">
        <f t="shared" si="2"/>
        <v>ND</v>
      </c>
      <c r="AD31" s="261" t="str">
        <f t="shared" si="3"/>
        <v>NA</v>
      </c>
      <c r="AE31" s="263" t="str">
        <f t="shared" si="4"/>
        <v>ND</v>
      </c>
      <c r="AF31" s="263" t="str">
        <f t="shared" si="5"/>
        <v>ND</v>
      </c>
      <c r="AG31" s="263" t="str">
        <f t="shared" si="6"/>
        <v>NA</v>
      </c>
      <c r="AH31" t="str">
        <f t="shared" si="7"/>
        <v>ND</v>
      </c>
      <c r="AI31" t="str">
        <f t="shared" si="8"/>
        <v>ND</v>
      </c>
      <c r="AL31" t="s">
        <v>44</v>
      </c>
      <c r="AM31" t="s">
        <v>154</v>
      </c>
    </row>
    <row r="32" spans="1:39">
      <c r="A32" t="s">
        <v>1060</v>
      </c>
      <c r="B32" t="s">
        <v>42</v>
      </c>
      <c r="C32" t="s">
        <v>1912</v>
      </c>
      <c r="D32" s="12">
        <v>44620</v>
      </c>
      <c r="E32" t="s">
        <v>312</v>
      </c>
      <c r="F32" t="s">
        <v>518</v>
      </c>
      <c r="G32" s="12">
        <v>44620</v>
      </c>
      <c r="H32" s="12">
        <v>44620</v>
      </c>
      <c r="I32" s="12">
        <v>44621</v>
      </c>
      <c r="J32" s="264">
        <v>1</v>
      </c>
      <c r="K32" t="s">
        <v>2229</v>
      </c>
      <c r="L32" t="s">
        <v>2239</v>
      </c>
      <c r="M32" t="s">
        <v>2242</v>
      </c>
      <c r="N32" t="s">
        <v>2230</v>
      </c>
      <c r="O32" t="s">
        <v>1357</v>
      </c>
      <c r="P32">
        <v>0</v>
      </c>
      <c r="Q32" t="s">
        <v>696</v>
      </c>
      <c r="R32">
        <v>25077</v>
      </c>
      <c r="S32">
        <v>0</v>
      </c>
      <c r="T32">
        <v>25077</v>
      </c>
      <c r="U32" t="s">
        <v>696</v>
      </c>
      <c r="V32" t="s">
        <v>2241</v>
      </c>
      <c r="W32">
        <v>5</v>
      </c>
      <c r="X32">
        <v>49</v>
      </c>
      <c r="Y32">
        <v>10</v>
      </c>
      <c r="Z32" s="261">
        <f t="shared" si="0"/>
        <v>22.820070000000001</v>
      </c>
      <c r="AA32" s="261">
        <f t="shared" si="9"/>
        <v>2.8525087500000001</v>
      </c>
      <c r="AB32" s="261" t="str">
        <f t="shared" si="1"/>
        <v>ND</v>
      </c>
      <c r="AC32" s="261" t="str">
        <f t="shared" si="2"/>
        <v>ND</v>
      </c>
      <c r="AD32" s="261" t="str">
        <f t="shared" si="3"/>
        <v>NA</v>
      </c>
      <c r="AE32" s="263" t="str">
        <f t="shared" si="4"/>
        <v>ND</v>
      </c>
      <c r="AF32" s="263" t="str">
        <f t="shared" si="5"/>
        <v>ND</v>
      </c>
      <c r="AG32" s="263" t="str">
        <f t="shared" si="6"/>
        <v>NA</v>
      </c>
      <c r="AH32" t="str">
        <f t="shared" si="7"/>
        <v>ND</v>
      </c>
      <c r="AI32" t="str">
        <f t="shared" si="8"/>
        <v>ND</v>
      </c>
      <c r="AL32" t="s">
        <v>44</v>
      </c>
      <c r="AM32" t="s">
        <v>154</v>
      </c>
    </row>
    <row r="33" spans="1:39">
      <c r="A33" t="s">
        <v>1054</v>
      </c>
      <c r="B33" t="s">
        <v>42</v>
      </c>
      <c r="C33" t="s">
        <v>1912</v>
      </c>
      <c r="D33" s="12">
        <v>44620</v>
      </c>
      <c r="E33" t="s">
        <v>312</v>
      </c>
      <c r="F33" t="s">
        <v>518</v>
      </c>
      <c r="G33" s="12">
        <v>44620</v>
      </c>
      <c r="H33" s="12">
        <v>44620</v>
      </c>
      <c r="I33" s="12">
        <v>44621</v>
      </c>
      <c r="J33" s="264">
        <v>1</v>
      </c>
      <c r="K33" t="s">
        <v>2231</v>
      </c>
      <c r="L33" t="s">
        <v>2239</v>
      </c>
      <c r="M33" t="s">
        <v>2240</v>
      </c>
      <c r="N33" t="s">
        <v>1291</v>
      </c>
      <c r="O33" t="s">
        <v>1357</v>
      </c>
      <c r="P33">
        <v>0</v>
      </c>
      <c r="Q33" t="s">
        <v>696</v>
      </c>
      <c r="R33">
        <v>25465</v>
      </c>
      <c r="S33">
        <v>0</v>
      </c>
      <c r="T33">
        <v>25465</v>
      </c>
      <c r="U33" t="s">
        <v>696</v>
      </c>
      <c r="V33" t="s">
        <v>2241</v>
      </c>
      <c r="W33">
        <v>5</v>
      </c>
      <c r="X33">
        <v>47</v>
      </c>
      <c r="Y33">
        <v>10</v>
      </c>
      <c r="Z33" s="261">
        <f t="shared" si="0"/>
        <v>23.17315</v>
      </c>
      <c r="AA33" s="261">
        <f t="shared" si="9"/>
        <v>2.89664375</v>
      </c>
      <c r="AB33" s="261" t="str">
        <f t="shared" si="1"/>
        <v>ND</v>
      </c>
      <c r="AC33" s="261" t="str">
        <f t="shared" si="2"/>
        <v>ND</v>
      </c>
      <c r="AD33" s="261" t="str">
        <f t="shared" si="3"/>
        <v>NA</v>
      </c>
      <c r="AE33" s="263" t="str">
        <f t="shared" si="4"/>
        <v>ND</v>
      </c>
      <c r="AF33" s="263" t="str">
        <f t="shared" si="5"/>
        <v>ND</v>
      </c>
      <c r="AG33" s="263" t="str">
        <f t="shared" si="6"/>
        <v>NA</v>
      </c>
      <c r="AH33" t="str">
        <f t="shared" si="7"/>
        <v>ND</v>
      </c>
      <c r="AI33" t="str">
        <f t="shared" si="8"/>
        <v>ND</v>
      </c>
      <c r="AL33" t="s">
        <v>44</v>
      </c>
      <c r="AM33" t="s">
        <v>154</v>
      </c>
    </row>
    <row r="34" spans="1:39">
      <c r="A34" t="s">
        <v>1054</v>
      </c>
      <c r="B34" t="s">
        <v>42</v>
      </c>
      <c r="C34" t="s">
        <v>1912</v>
      </c>
      <c r="D34" s="12">
        <v>44620</v>
      </c>
      <c r="E34" t="s">
        <v>312</v>
      </c>
      <c r="F34" t="s">
        <v>518</v>
      </c>
      <c r="G34" s="12">
        <v>44620</v>
      </c>
      <c r="H34" s="12">
        <v>44620</v>
      </c>
      <c r="I34" s="12">
        <v>44621</v>
      </c>
      <c r="J34" s="264">
        <v>1</v>
      </c>
      <c r="K34" t="s">
        <v>2231</v>
      </c>
      <c r="L34" t="s">
        <v>2239</v>
      </c>
      <c r="M34" t="s">
        <v>2242</v>
      </c>
      <c r="N34" t="s">
        <v>1291</v>
      </c>
      <c r="O34" t="s">
        <v>1357</v>
      </c>
      <c r="P34">
        <v>0</v>
      </c>
      <c r="Q34" t="s">
        <v>696</v>
      </c>
      <c r="R34">
        <v>25462</v>
      </c>
      <c r="S34">
        <v>0</v>
      </c>
      <c r="T34">
        <v>25462</v>
      </c>
      <c r="U34" t="s">
        <v>696</v>
      </c>
      <c r="V34" t="s">
        <v>2241</v>
      </c>
      <c r="W34">
        <v>5</v>
      </c>
      <c r="X34">
        <v>47</v>
      </c>
      <c r="Y34">
        <v>10</v>
      </c>
      <c r="Z34" s="261">
        <f t="shared" si="0"/>
        <v>23.17042</v>
      </c>
      <c r="AA34" s="261">
        <f t="shared" si="9"/>
        <v>2.8963025</v>
      </c>
      <c r="AB34" s="261" t="str">
        <f t="shared" si="1"/>
        <v>ND</v>
      </c>
      <c r="AC34" s="261" t="str">
        <f t="shared" si="2"/>
        <v>ND</v>
      </c>
      <c r="AD34" s="261" t="str">
        <f t="shared" si="3"/>
        <v>NA</v>
      </c>
      <c r="AE34" s="263" t="str">
        <f t="shared" si="4"/>
        <v>ND</v>
      </c>
      <c r="AF34" s="263" t="str">
        <f t="shared" si="5"/>
        <v>ND</v>
      </c>
      <c r="AG34" s="263" t="str">
        <f t="shared" si="6"/>
        <v>NA</v>
      </c>
      <c r="AH34" t="str">
        <f t="shared" si="7"/>
        <v>ND</v>
      </c>
      <c r="AI34" t="str">
        <f t="shared" si="8"/>
        <v>ND</v>
      </c>
      <c r="AL34" t="s">
        <v>44</v>
      </c>
      <c r="AM34" t="s">
        <v>154</v>
      </c>
    </row>
    <row r="35" spans="1:39">
      <c r="A35" t="s">
        <v>1050</v>
      </c>
      <c r="B35" t="s">
        <v>42</v>
      </c>
      <c r="C35" t="s">
        <v>1912</v>
      </c>
      <c r="D35" s="12">
        <v>44620</v>
      </c>
      <c r="E35" t="s">
        <v>312</v>
      </c>
      <c r="F35" t="s">
        <v>518</v>
      </c>
      <c r="G35" s="12">
        <v>44620</v>
      </c>
      <c r="H35" s="12">
        <v>44620</v>
      </c>
      <c r="I35" s="12">
        <v>44621</v>
      </c>
      <c r="J35" s="264">
        <v>1</v>
      </c>
      <c r="K35" t="s">
        <v>2232</v>
      </c>
      <c r="L35" t="s">
        <v>2239</v>
      </c>
      <c r="M35" t="s">
        <v>2240</v>
      </c>
      <c r="N35" t="s">
        <v>1289</v>
      </c>
      <c r="O35" t="s">
        <v>1357</v>
      </c>
      <c r="P35">
        <v>0.05</v>
      </c>
      <c r="Q35" s="249">
        <v>2.7440000000000002</v>
      </c>
      <c r="R35">
        <v>25468</v>
      </c>
      <c r="S35">
        <v>1</v>
      </c>
      <c r="T35">
        <v>25467</v>
      </c>
      <c r="U35" t="s">
        <v>696</v>
      </c>
      <c r="V35" t="s">
        <v>2241</v>
      </c>
      <c r="W35">
        <v>5</v>
      </c>
      <c r="X35">
        <v>47</v>
      </c>
      <c r="Y35">
        <v>10</v>
      </c>
      <c r="Z35" s="261">
        <f t="shared" si="0"/>
        <v>23.175879999999999</v>
      </c>
      <c r="AA35" s="261">
        <f t="shared" si="9"/>
        <v>2.8969849999999999</v>
      </c>
      <c r="AB35" s="261" t="str">
        <f t="shared" si="1"/>
        <v>ND</v>
      </c>
      <c r="AC35" s="261" t="str">
        <f t="shared" si="2"/>
        <v>ND</v>
      </c>
      <c r="AD35" s="261" t="str">
        <f t="shared" si="3"/>
        <v>NA</v>
      </c>
      <c r="AE35" s="263" t="str">
        <f t="shared" si="4"/>
        <v>ND</v>
      </c>
      <c r="AF35" s="263" t="str">
        <f t="shared" si="5"/>
        <v>ND</v>
      </c>
      <c r="AG35" s="263" t="str">
        <f t="shared" si="6"/>
        <v>NA</v>
      </c>
      <c r="AH35" t="str">
        <f t="shared" si="7"/>
        <v>ND</v>
      </c>
      <c r="AI35" t="str">
        <f t="shared" si="8"/>
        <v>ND</v>
      </c>
      <c r="AL35" t="s">
        <v>44</v>
      </c>
      <c r="AM35" t="s">
        <v>154</v>
      </c>
    </row>
    <row r="36" spans="1:39">
      <c r="A36" t="s">
        <v>1050</v>
      </c>
      <c r="B36" t="s">
        <v>42</v>
      </c>
      <c r="C36" t="s">
        <v>1912</v>
      </c>
      <c r="D36" s="12">
        <v>44620</v>
      </c>
      <c r="E36" t="s">
        <v>312</v>
      </c>
      <c r="F36" t="s">
        <v>518</v>
      </c>
      <c r="G36" s="12">
        <v>44620</v>
      </c>
      <c r="H36" s="12">
        <v>44620</v>
      </c>
      <c r="I36" s="12">
        <v>44621</v>
      </c>
      <c r="J36" s="264">
        <v>1</v>
      </c>
      <c r="K36" t="s">
        <v>2232</v>
      </c>
      <c r="L36" t="s">
        <v>2239</v>
      </c>
      <c r="M36" t="s">
        <v>2242</v>
      </c>
      <c r="N36" t="s">
        <v>1289</v>
      </c>
      <c r="O36" t="s">
        <v>1357</v>
      </c>
      <c r="P36">
        <v>0.1</v>
      </c>
      <c r="Q36" s="249">
        <v>1.6859999999999999</v>
      </c>
      <c r="R36">
        <v>25459</v>
      </c>
      <c r="S36">
        <v>2</v>
      </c>
      <c r="T36">
        <v>25457</v>
      </c>
      <c r="U36" t="s">
        <v>696</v>
      </c>
      <c r="V36" t="s">
        <v>2241</v>
      </c>
      <c r="W36">
        <v>5</v>
      </c>
      <c r="X36">
        <v>47</v>
      </c>
      <c r="Y36">
        <v>10</v>
      </c>
      <c r="Z36" s="261">
        <f t="shared" si="0"/>
        <v>23.16769</v>
      </c>
      <c r="AA36" s="261">
        <f t="shared" si="9"/>
        <v>2.89596125</v>
      </c>
      <c r="AB36" s="261" t="str">
        <f t="shared" si="1"/>
        <v>ND</v>
      </c>
      <c r="AC36" s="261" t="str">
        <f t="shared" si="2"/>
        <v>ND</v>
      </c>
      <c r="AD36" s="261" t="str">
        <f t="shared" si="3"/>
        <v>NA</v>
      </c>
      <c r="AE36" s="263" t="str">
        <f t="shared" si="4"/>
        <v>ND</v>
      </c>
      <c r="AF36" s="263" t="str">
        <f t="shared" si="5"/>
        <v>ND</v>
      </c>
      <c r="AG36" s="263" t="str">
        <f t="shared" si="6"/>
        <v>NA</v>
      </c>
      <c r="AH36" t="str">
        <f t="shared" si="7"/>
        <v>ND</v>
      </c>
      <c r="AI36" t="str">
        <f t="shared" si="8"/>
        <v>ND</v>
      </c>
      <c r="AL36" t="s">
        <v>44</v>
      </c>
      <c r="AM36" t="s">
        <v>154</v>
      </c>
    </row>
    <row r="37" spans="1:39">
      <c r="A37" t="s">
        <v>1058</v>
      </c>
      <c r="B37" t="s">
        <v>42</v>
      </c>
      <c r="C37" t="s">
        <v>1912</v>
      </c>
      <c r="D37" s="12">
        <v>44620</v>
      </c>
      <c r="E37" t="s">
        <v>312</v>
      </c>
      <c r="F37" t="s">
        <v>518</v>
      </c>
      <c r="G37" s="12">
        <v>44620</v>
      </c>
      <c r="H37" s="12">
        <v>44620</v>
      </c>
      <c r="I37" s="12">
        <v>44621</v>
      </c>
      <c r="J37" s="264">
        <v>1</v>
      </c>
      <c r="K37" t="s">
        <v>2233</v>
      </c>
      <c r="L37" t="s">
        <v>2239</v>
      </c>
      <c r="M37" t="s">
        <v>2240</v>
      </c>
      <c r="N37" t="s">
        <v>2234</v>
      </c>
      <c r="O37" t="s">
        <v>1357</v>
      </c>
      <c r="P37">
        <v>0</v>
      </c>
      <c r="Q37" t="s">
        <v>696</v>
      </c>
      <c r="R37">
        <v>25468</v>
      </c>
      <c r="S37">
        <v>0</v>
      </c>
      <c r="T37">
        <v>25468</v>
      </c>
      <c r="U37" t="s">
        <v>696</v>
      </c>
      <c r="V37" t="s">
        <v>2241</v>
      </c>
      <c r="W37">
        <v>5</v>
      </c>
      <c r="X37">
        <v>48</v>
      </c>
      <c r="Y37">
        <v>10</v>
      </c>
      <c r="Z37" s="261">
        <f t="shared" si="0"/>
        <v>23.175879999999999</v>
      </c>
      <c r="AA37" s="261">
        <f t="shared" si="9"/>
        <v>2.8969849999999999</v>
      </c>
      <c r="AB37" s="261" t="str">
        <f t="shared" si="1"/>
        <v>ND</v>
      </c>
      <c r="AC37" s="261" t="str">
        <f t="shared" si="2"/>
        <v>ND</v>
      </c>
      <c r="AD37" s="261" t="str">
        <f t="shared" si="3"/>
        <v>NA</v>
      </c>
      <c r="AE37" s="263" t="str">
        <f t="shared" si="4"/>
        <v>ND</v>
      </c>
      <c r="AF37" s="263" t="str">
        <f t="shared" si="5"/>
        <v>ND</v>
      </c>
      <c r="AG37" s="263" t="str">
        <f t="shared" si="6"/>
        <v>NA</v>
      </c>
      <c r="AH37" t="str">
        <f t="shared" si="7"/>
        <v>ND</v>
      </c>
      <c r="AI37" t="str">
        <f t="shared" si="8"/>
        <v>ND</v>
      </c>
      <c r="AL37" t="s">
        <v>44</v>
      </c>
      <c r="AM37" t="s">
        <v>154</v>
      </c>
    </row>
    <row r="38" spans="1:39">
      <c r="A38" t="s">
        <v>1058</v>
      </c>
      <c r="B38" t="s">
        <v>42</v>
      </c>
      <c r="C38" t="s">
        <v>1912</v>
      </c>
      <c r="D38" s="12">
        <v>44620</v>
      </c>
      <c r="E38" t="s">
        <v>312</v>
      </c>
      <c r="F38" t="s">
        <v>518</v>
      </c>
      <c r="G38" s="12">
        <v>44620</v>
      </c>
      <c r="H38" s="12">
        <v>44620</v>
      </c>
      <c r="I38" s="12">
        <v>44621</v>
      </c>
      <c r="J38" s="264">
        <v>1</v>
      </c>
      <c r="K38" t="s">
        <v>2233</v>
      </c>
      <c r="L38" t="s">
        <v>2239</v>
      </c>
      <c r="M38" t="s">
        <v>2242</v>
      </c>
      <c r="N38" t="s">
        <v>2234</v>
      </c>
      <c r="O38" t="s">
        <v>1357</v>
      </c>
      <c r="P38">
        <v>0.05</v>
      </c>
      <c r="Q38" s="249">
        <v>2.7450000000000001</v>
      </c>
      <c r="R38">
        <v>25465</v>
      </c>
      <c r="S38">
        <v>1</v>
      </c>
      <c r="T38">
        <v>25464</v>
      </c>
      <c r="U38" t="s">
        <v>696</v>
      </c>
      <c r="V38" t="s">
        <v>2241</v>
      </c>
      <c r="W38">
        <v>5</v>
      </c>
      <c r="X38">
        <v>48</v>
      </c>
      <c r="Y38">
        <v>10</v>
      </c>
      <c r="Z38" s="261">
        <f t="shared" si="0"/>
        <v>23.17315</v>
      </c>
      <c r="AA38" s="261">
        <f t="shared" si="9"/>
        <v>2.89664375</v>
      </c>
      <c r="AB38" s="261" t="str">
        <f t="shared" si="1"/>
        <v>ND</v>
      </c>
      <c r="AC38" s="261" t="str">
        <f t="shared" si="2"/>
        <v>ND</v>
      </c>
      <c r="AD38" s="261" t="str">
        <f t="shared" si="3"/>
        <v>NA</v>
      </c>
      <c r="AE38" s="263" t="str">
        <f t="shared" si="4"/>
        <v>ND</v>
      </c>
      <c r="AF38" s="263" t="str">
        <f t="shared" si="5"/>
        <v>ND</v>
      </c>
      <c r="AG38" s="263" t="str">
        <f t="shared" si="6"/>
        <v>NA</v>
      </c>
      <c r="AH38" t="str">
        <f t="shared" si="7"/>
        <v>ND</v>
      </c>
      <c r="AI38" t="str">
        <f t="shared" si="8"/>
        <v>ND</v>
      </c>
      <c r="AL38" t="s">
        <v>44</v>
      </c>
      <c r="AM38" t="s">
        <v>154</v>
      </c>
    </row>
    <row r="39" spans="1:39">
      <c r="A39" t="s">
        <v>1056</v>
      </c>
      <c r="B39" t="s">
        <v>42</v>
      </c>
      <c r="C39" t="s">
        <v>1912</v>
      </c>
      <c r="D39" s="12">
        <v>44620</v>
      </c>
      <c r="E39" t="s">
        <v>312</v>
      </c>
      <c r="F39" t="s">
        <v>518</v>
      </c>
      <c r="G39" s="12">
        <v>44620</v>
      </c>
      <c r="H39" s="12">
        <v>44620</v>
      </c>
      <c r="I39" s="12">
        <v>44621</v>
      </c>
      <c r="J39" s="264">
        <v>1</v>
      </c>
      <c r="K39" t="s">
        <v>2235</v>
      </c>
      <c r="L39" t="s">
        <v>2239</v>
      </c>
      <c r="M39" t="s">
        <v>2240</v>
      </c>
      <c r="N39" t="s">
        <v>1292</v>
      </c>
      <c r="O39" t="s">
        <v>1357</v>
      </c>
      <c r="P39">
        <v>0</v>
      </c>
      <c r="Q39" t="s">
        <v>696</v>
      </c>
      <c r="R39">
        <v>25318</v>
      </c>
      <c r="S39">
        <v>0</v>
      </c>
      <c r="T39">
        <v>25318</v>
      </c>
      <c r="U39" t="s">
        <v>696</v>
      </c>
      <c r="V39" t="s">
        <v>2241</v>
      </c>
      <c r="W39">
        <v>5</v>
      </c>
      <c r="X39">
        <v>46</v>
      </c>
      <c r="Y39">
        <v>10</v>
      </c>
      <c r="Z39" s="261">
        <f t="shared" si="0"/>
        <v>23.039380000000001</v>
      </c>
      <c r="AA39" s="261">
        <f t="shared" si="9"/>
        <v>2.8799225000000002</v>
      </c>
      <c r="AB39" s="261" t="str">
        <f t="shared" si="1"/>
        <v>ND</v>
      </c>
      <c r="AC39" s="261" t="str">
        <f t="shared" si="2"/>
        <v>ND</v>
      </c>
      <c r="AD39" s="261" t="str">
        <f t="shared" si="3"/>
        <v>NA</v>
      </c>
      <c r="AE39" s="263" t="str">
        <f t="shared" si="4"/>
        <v>ND</v>
      </c>
      <c r="AF39" s="263" t="str">
        <f t="shared" si="5"/>
        <v>ND</v>
      </c>
      <c r="AG39" s="263" t="str">
        <f t="shared" si="6"/>
        <v>NA</v>
      </c>
      <c r="AH39" t="str">
        <f t="shared" si="7"/>
        <v>ND</v>
      </c>
      <c r="AI39" t="str">
        <f t="shared" si="8"/>
        <v>ND</v>
      </c>
      <c r="AL39" t="s">
        <v>44</v>
      </c>
      <c r="AM39" t="s">
        <v>154</v>
      </c>
    </row>
    <row r="40" spans="1:39">
      <c r="A40" t="s">
        <v>1056</v>
      </c>
      <c r="B40" t="s">
        <v>42</v>
      </c>
      <c r="C40" t="s">
        <v>1912</v>
      </c>
      <c r="D40" s="12">
        <v>44620</v>
      </c>
      <c r="E40" t="s">
        <v>312</v>
      </c>
      <c r="F40" t="s">
        <v>518</v>
      </c>
      <c r="G40" s="12">
        <v>44620</v>
      </c>
      <c r="H40" s="12">
        <v>44620</v>
      </c>
      <c r="I40" s="12">
        <v>44621</v>
      </c>
      <c r="J40" s="264">
        <v>1</v>
      </c>
      <c r="K40" t="s">
        <v>2235</v>
      </c>
      <c r="L40" t="s">
        <v>2239</v>
      </c>
      <c r="M40" t="s">
        <v>2242</v>
      </c>
      <c r="N40" t="s">
        <v>1292</v>
      </c>
      <c r="O40" t="s">
        <v>1357</v>
      </c>
      <c r="P40">
        <v>0</v>
      </c>
      <c r="Q40" t="s">
        <v>696</v>
      </c>
      <c r="R40">
        <v>25319</v>
      </c>
      <c r="S40">
        <v>0</v>
      </c>
      <c r="T40">
        <v>25319</v>
      </c>
      <c r="U40" t="s">
        <v>696</v>
      </c>
      <c r="V40" t="s">
        <v>2241</v>
      </c>
      <c r="W40">
        <v>5</v>
      </c>
      <c r="X40">
        <v>46</v>
      </c>
      <c r="Y40">
        <v>10</v>
      </c>
      <c r="Z40" s="261">
        <f t="shared" si="0"/>
        <v>23.040289999999999</v>
      </c>
      <c r="AA40" s="261">
        <f t="shared" si="9"/>
        <v>2.8800362499999999</v>
      </c>
      <c r="AB40" s="261" t="str">
        <f t="shared" si="1"/>
        <v>ND</v>
      </c>
      <c r="AC40" s="261" t="str">
        <f t="shared" si="2"/>
        <v>ND</v>
      </c>
      <c r="AD40" s="261" t="str">
        <f t="shared" si="3"/>
        <v>NA</v>
      </c>
      <c r="AE40" s="263" t="str">
        <f t="shared" si="4"/>
        <v>ND</v>
      </c>
      <c r="AF40" s="263" t="str">
        <f t="shared" si="5"/>
        <v>ND</v>
      </c>
      <c r="AG40" s="263" t="str">
        <f t="shared" si="6"/>
        <v>NA</v>
      </c>
      <c r="AH40" t="str">
        <f t="shared" si="7"/>
        <v>ND</v>
      </c>
      <c r="AI40" t="str">
        <f t="shared" si="8"/>
        <v>ND</v>
      </c>
      <c r="AL40" t="s">
        <v>44</v>
      </c>
      <c r="AM40" t="s">
        <v>154</v>
      </c>
    </row>
    <row r="41" spans="1:39">
      <c r="A41" t="s">
        <v>1062</v>
      </c>
      <c r="B41" t="s">
        <v>42</v>
      </c>
      <c r="C41" t="s">
        <v>1912</v>
      </c>
      <c r="D41" s="12">
        <v>44620</v>
      </c>
      <c r="E41" t="s">
        <v>312</v>
      </c>
      <c r="F41" t="s">
        <v>518</v>
      </c>
      <c r="G41" s="12">
        <v>44620</v>
      </c>
      <c r="H41" s="12">
        <v>44620</v>
      </c>
      <c r="I41" s="12">
        <v>44621</v>
      </c>
      <c r="J41" s="264">
        <v>1</v>
      </c>
      <c r="K41" t="s">
        <v>2236</v>
      </c>
      <c r="L41" t="s">
        <v>2239</v>
      </c>
      <c r="M41" t="s">
        <v>2240</v>
      </c>
      <c r="N41" t="s">
        <v>1295</v>
      </c>
      <c r="O41" t="s">
        <v>1357</v>
      </c>
      <c r="P41">
        <v>5.0999999999999997E-2</v>
      </c>
      <c r="Q41" s="249">
        <v>2.7450000000000001</v>
      </c>
      <c r="R41">
        <v>25454</v>
      </c>
      <c r="S41">
        <v>1</v>
      </c>
      <c r="T41">
        <v>25453</v>
      </c>
      <c r="U41" t="s">
        <v>696</v>
      </c>
      <c r="V41" t="s">
        <v>2241</v>
      </c>
      <c r="W41">
        <v>5</v>
      </c>
      <c r="X41">
        <v>48</v>
      </c>
      <c r="Y41">
        <v>10</v>
      </c>
      <c r="Z41" s="261">
        <f t="shared" si="0"/>
        <v>23.163139999999999</v>
      </c>
      <c r="AA41" s="261">
        <f t="shared" si="9"/>
        <v>2.8953924999999998</v>
      </c>
      <c r="AB41" s="261" t="str">
        <f t="shared" si="1"/>
        <v>ND</v>
      </c>
      <c r="AC41" s="261" t="str">
        <f t="shared" si="2"/>
        <v>ND</v>
      </c>
      <c r="AD41" s="261" t="str">
        <f t="shared" si="3"/>
        <v>NA</v>
      </c>
      <c r="AE41" s="263" t="str">
        <f t="shared" si="4"/>
        <v>ND</v>
      </c>
      <c r="AF41" s="263" t="str">
        <f t="shared" si="5"/>
        <v>ND</v>
      </c>
      <c r="AG41" s="263" t="str">
        <f t="shared" si="6"/>
        <v>NA</v>
      </c>
      <c r="AH41" t="str">
        <f t="shared" si="7"/>
        <v>ND</v>
      </c>
      <c r="AI41" t="str">
        <f t="shared" si="8"/>
        <v>ND</v>
      </c>
      <c r="AL41" t="s">
        <v>44</v>
      </c>
      <c r="AM41" t="s">
        <v>154</v>
      </c>
    </row>
    <row r="42" spans="1:39">
      <c r="A42" t="s">
        <v>1062</v>
      </c>
      <c r="B42" t="s">
        <v>42</v>
      </c>
      <c r="C42" t="s">
        <v>1912</v>
      </c>
      <c r="D42" s="12">
        <v>44620</v>
      </c>
      <c r="E42" t="s">
        <v>312</v>
      </c>
      <c r="F42" t="s">
        <v>518</v>
      </c>
      <c r="G42" s="12">
        <v>44620</v>
      </c>
      <c r="H42" s="12">
        <v>44620</v>
      </c>
      <c r="I42" s="12">
        <v>44621</v>
      </c>
      <c r="J42" s="264">
        <v>1</v>
      </c>
      <c r="K42" t="s">
        <v>2236</v>
      </c>
      <c r="L42" t="s">
        <v>2239</v>
      </c>
      <c r="M42" t="s">
        <v>2242</v>
      </c>
      <c r="N42" t="s">
        <v>1295</v>
      </c>
      <c r="O42" t="s">
        <v>1357</v>
      </c>
      <c r="P42">
        <v>0.20399999999999999</v>
      </c>
      <c r="Q42" s="249">
        <v>1.0920000000000001</v>
      </c>
      <c r="R42">
        <v>25448</v>
      </c>
      <c r="S42">
        <v>4</v>
      </c>
      <c r="T42">
        <v>25444</v>
      </c>
      <c r="U42" t="s">
        <v>696</v>
      </c>
      <c r="V42" t="s">
        <v>2241</v>
      </c>
      <c r="W42">
        <v>5</v>
      </c>
      <c r="X42">
        <v>48</v>
      </c>
      <c r="Y42">
        <v>10</v>
      </c>
      <c r="Z42" s="261">
        <f t="shared" si="0"/>
        <v>23.157679999999999</v>
      </c>
      <c r="AA42" s="261">
        <f t="shared" si="9"/>
        <v>2.8947099999999999</v>
      </c>
      <c r="AB42" s="261">
        <f t="shared" si="1"/>
        <v>1.6319999999999999</v>
      </c>
      <c r="AC42" s="261">
        <f t="shared" si="2"/>
        <v>78.335999999999999</v>
      </c>
      <c r="AD42" s="261">
        <f t="shared" si="3"/>
        <v>783.36</v>
      </c>
      <c r="AE42" s="263">
        <f>IF(S42&gt;2, (P42*40/W42), "ND")</f>
        <v>1.6320000000000001</v>
      </c>
      <c r="AF42" s="263">
        <f>IF(S42&gt;2, (AE42*X42), "ND")</f>
        <v>78.336000000000013</v>
      </c>
      <c r="AG42" s="263">
        <f t="shared" si="6"/>
        <v>783.36000000000013</v>
      </c>
      <c r="AH42">
        <f t="shared" si="7"/>
        <v>-72.069120000000112</v>
      </c>
      <c r="AI42">
        <f t="shared" si="8"/>
        <v>1638.7891200000001</v>
      </c>
      <c r="AL42" t="s">
        <v>44</v>
      </c>
      <c r="AM42" t="s">
        <v>154</v>
      </c>
    </row>
    <row r="43" spans="1:39">
      <c r="A43" t="s">
        <v>1047</v>
      </c>
      <c r="B43" t="s">
        <v>42</v>
      </c>
      <c r="C43" t="s">
        <v>1912</v>
      </c>
      <c r="D43" s="12">
        <v>44620</v>
      </c>
      <c r="E43" t="s">
        <v>312</v>
      </c>
      <c r="F43" t="s">
        <v>518</v>
      </c>
      <c r="G43" s="12">
        <v>44620</v>
      </c>
      <c r="H43" s="12">
        <v>44620</v>
      </c>
      <c r="I43" s="12">
        <v>44621</v>
      </c>
      <c r="J43" s="264">
        <v>1</v>
      </c>
      <c r="K43" t="s">
        <v>2237</v>
      </c>
      <c r="L43" t="s">
        <v>2239</v>
      </c>
      <c r="M43" t="s">
        <v>2240</v>
      </c>
      <c r="N43" t="s">
        <v>1288</v>
      </c>
      <c r="O43" t="s">
        <v>1357</v>
      </c>
      <c r="P43">
        <v>0</v>
      </c>
      <c r="Q43" t="s">
        <v>696</v>
      </c>
      <c r="R43">
        <v>25450</v>
      </c>
      <c r="S43">
        <v>0</v>
      </c>
      <c r="T43">
        <v>25450</v>
      </c>
      <c r="U43" t="s">
        <v>696</v>
      </c>
      <c r="V43" t="s">
        <v>2241</v>
      </c>
      <c r="W43">
        <v>5</v>
      </c>
      <c r="X43">
        <v>48</v>
      </c>
      <c r="Y43">
        <v>10</v>
      </c>
      <c r="Z43" s="261">
        <f t="shared" si="0"/>
        <v>23.159500000000001</v>
      </c>
      <c r="AA43" s="261">
        <f t="shared" si="9"/>
        <v>2.8949375000000002</v>
      </c>
      <c r="AB43" s="261" t="str">
        <f t="shared" si="1"/>
        <v>ND</v>
      </c>
      <c r="AC43" s="261" t="str">
        <f t="shared" si="2"/>
        <v>ND</v>
      </c>
      <c r="AD43" s="261" t="str">
        <f t="shared" si="3"/>
        <v>NA</v>
      </c>
      <c r="AE43" s="263" t="str">
        <f t="shared" si="4"/>
        <v>ND</v>
      </c>
      <c r="AF43" s="263" t="str">
        <f t="shared" si="5"/>
        <v>ND</v>
      </c>
      <c r="AG43" s="263" t="str">
        <f t="shared" si="6"/>
        <v>NA</v>
      </c>
      <c r="AH43" t="str">
        <f t="shared" si="7"/>
        <v>ND</v>
      </c>
      <c r="AI43" t="str">
        <f t="shared" si="8"/>
        <v>ND</v>
      </c>
      <c r="AL43" t="s">
        <v>44</v>
      </c>
      <c r="AM43" t="s">
        <v>154</v>
      </c>
    </row>
    <row r="44" spans="1:39">
      <c r="A44" t="s">
        <v>1047</v>
      </c>
      <c r="B44" t="s">
        <v>42</v>
      </c>
      <c r="C44" t="s">
        <v>1912</v>
      </c>
      <c r="D44" s="12">
        <v>44620</v>
      </c>
      <c r="E44" t="s">
        <v>312</v>
      </c>
      <c r="F44" t="s">
        <v>518</v>
      </c>
      <c r="G44" s="12">
        <v>44620</v>
      </c>
      <c r="H44" s="12">
        <v>44620</v>
      </c>
      <c r="I44" s="12">
        <v>44621</v>
      </c>
      <c r="J44" s="264">
        <v>1</v>
      </c>
      <c r="K44" t="s">
        <v>2237</v>
      </c>
      <c r="L44" t="s">
        <v>2239</v>
      </c>
      <c r="M44" t="s">
        <v>2242</v>
      </c>
      <c r="N44" t="s">
        <v>1288</v>
      </c>
      <c r="O44" t="s">
        <v>1357</v>
      </c>
      <c r="P44">
        <v>0</v>
      </c>
      <c r="Q44" t="s">
        <v>696</v>
      </c>
      <c r="R44">
        <v>25453</v>
      </c>
      <c r="S44">
        <v>0</v>
      </c>
      <c r="T44">
        <v>25453</v>
      </c>
      <c r="U44" t="s">
        <v>696</v>
      </c>
      <c r="V44" t="s">
        <v>2241</v>
      </c>
      <c r="W44">
        <v>5</v>
      </c>
      <c r="X44">
        <v>48</v>
      </c>
      <c r="Y44">
        <v>10</v>
      </c>
      <c r="Z44" s="261">
        <f t="shared" si="0"/>
        <v>23.162230000000001</v>
      </c>
      <c r="AA44" s="261">
        <f t="shared" si="9"/>
        <v>2.8952787500000001</v>
      </c>
      <c r="AB44" s="261" t="str">
        <f t="shared" si="1"/>
        <v>ND</v>
      </c>
      <c r="AC44" s="261" t="str">
        <f t="shared" si="2"/>
        <v>ND</v>
      </c>
      <c r="AD44" s="261" t="str">
        <f t="shared" si="3"/>
        <v>NA</v>
      </c>
      <c r="AE44" s="263" t="str">
        <f t="shared" si="4"/>
        <v>ND</v>
      </c>
      <c r="AF44" s="263" t="str">
        <f t="shared" si="5"/>
        <v>ND</v>
      </c>
      <c r="AG44" s="263" t="str">
        <f t="shared" si="6"/>
        <v>NA</v>
      </c>
      <c r="AH44" t="str">
        <f t="shared" si="7"/>
        <v>ND</v>
      </c>
      <c r="AI44" t="str">
        <f t="shared" si="8"/>
        <v>ND</v>
      </c>
      <c r="AL44" t="s">
        <v>44</v>
      </c>
      <c r="AM44" t="s">
        <v>154</v>
      </c>
    </row>
    <row r="45" spans="1:39">
      <c r="A45" t="s">
        <v>1064</v>
      </c>
      <c r="B45" t="s">
        <v>42</v>
      </c>
      <c r="C45" t="s">
        <v>1912</v>
      </c>
      <c r="D45" s="12">
        <v>44620</v>
      </c>
      <c r="E45" t="s">
        <v>312</v>
      </c>
      <c r="F45" t="s">
        <v>518</v>
      </c>
      <c r="G45" s="12">
        <v>44620</v>
      </c>
      <c r="H45" s="12">
        <v>44620</v>
      </c>
      <c r="I45" s="12">
        <v>44621</v>
      </c>
      <c r="J45" s="264">
        <v>1</v>
      </c>
      <c r="K45" t="s">
        <v>2238</v>
      </c>
      <c r="L45" t="s">
        <v>2239</v>
      </c>
      <c r="M45" t="s">
        <v>2240</v>
      </c>
      <c r="N45" t="s">
        <v>1296</v>
      </c>
      <c r="O45" t="s">
        <v>1357</v>
      </c>
      <c r="P45">
        <v>9.5000000000000001E-2</v>
      </c>
      <c r="Q45" s="249">
        <v>1.6859999999999999</v>
      </c>
      <c r="R45">
        <v>25407</v>
      </c>
      <c r="S45">
        <v>2</v>
      </c>
      <c r="T45">
        <v>25405</v>
      </c>
      <c r="U45" t="s">
        <v>696</v>
      </c>
      <c r="V45" t="s">
        <v>2241</v>
      </c>
      <c r="W45">
        <v>5</v>
      </c>
      <c r="X45">
        <v>45</v>
      </c>
      <c r="Y45">
        <v>10</v>
      </c>
      <c r="Z45" s="261">
        <f t="shared" si="0"/>
        <v>23.120370000000001</v>
      </c>
      <c r="AA45" s="261">
        <f t="shared" si="9"/>
        <v>2.8900462500000001</v>
      </c>
      <c r="AB45" s="261" t="str">
        <f t="shared" si="1"/>
        <v>ND</v>
      </c>
      <c r="AC45" s="261" t="str">
        <f t="shared" si="2"/>
        <v>ND</v>
      </c>
      <c r="AD45" s="261" t="str">
        <f t="shared" si="3"/>
        <v>NA</v>
      </c>
      <c r="AE45" s="263" t="str">
        <f t="shared" si="4"/>
        <v>ND</v>
      </c>
      <c r="AF45" s="263" t="str">
        <f t="shared" si="5"/>
        <v>ND</v>
      </c>
      <c r="AG45" s="263" t="str">
        <f t="shared" si="6"/>
        <v>NA</v>
      </c>
      <c r="AH45" t="str">
        <f t="shared" si="7"/>
        <v>ND</v>
      </c>
      <c r="AI45" t="str">
        <f t="shared" si="8"/>
        <v>ND</v>
      </c>
      <c r="AL45" t="s">
        <v>44</v>
      </c>
      <c r="AM45" t="s">
        <v>154</v>
      </c>
    </row>
    <row r="46" spans="1:39">
      <c r="A46" t="s">
        <v>1064</v>
      </c>
      <c r="B46" t="s">
        <v>42</v>
      </c>
      <c r="C46" t="s">
        <v>1912</v>
      </c>
      <c r="D46" s="12">
        <v>44620</v>
      </c>
      <c r="E46" t="s">
        <v>312</v>
      </c>
      <c r="F46" t="s">
        <v>518</v>
      </c>
      <c r="G46" s="12">
        <v>44620</v>
      </c>
      <c r="H46" s="12">
        <v>44620</v>
      </c>
      <c r="I46" s="12">
        <v>44621</v>
      </c>
      <c r="J46" s="264">
        <v>1</v>
      </c>
      <c r="K46" t="s">
        <v>2238</v>
      </c>
      <c r="L46" t="s">
        <v>2239</v>
      </c>
      <c r="M46" t="s">
        <v>2242</v>
      </c>
      <c r="N46" t="s">
        <v>1296</v>
      </c>
      <c r="O46" t="s">
        <v>1357</v>
      </c>
      <c r="P46">
        <v>0</v>
      </c>
      <c r="Q46" t="s">
        <v>696</v>
      </c>
      <c r="R46">
        <v>25406</v>
      </c>
      <c r="S46">
        <v>0</v>
      </c>
      <c r="T46">
        <v>25406</v>
      </c>
      <c r="U46" t="s">
        <v>696</v>
      </c>
      <c r="V46" t="s">
        <v>2241</v>
      </c>
      <c r="W46">
        <v>5</v>
      </c>
      <c r="X46">
        <v>45</v>
      </c>
      <c r="Y46">
        <v>10</v>
      </c>
      <c r="Z46" s="261">
        <f>R46*0.00091</f>
        <v>23.11946</v>
      </c>
      <c r="AA46" s="261">
        <f>W46*(Z46/40)</f>
        <v>2.8899324999999996</v>
      </c>
      <c r="AB46" s="261" t="str">
        <f t="shared" si="1"/>
        <v>ND</v>
      </c>
      <c r="AC46" s="261" t="str">
        <f t="shared" si="2"/>
        <v>ND</v>
      </c>
      <c r="AD46" s="261" t="str">
        <f t="shared" si="3"/>
        <v>NA</v>
      </c>
      <c r="AE46" s="263" t="str">
        <f t="shared" si="4"/>
        <v>ND</v>
      </c>
      <c r="AF46" s="263" t="str">
        <f t="shared" si="5"/>
        <v>ND</v>
      </c>
      <c r="AG46" s="263" t="str">
        <f t="shared" si="6"/>
        <v>NA</v>
      </c>
      <c r="AH46" t="str">
        <f t="shared" si="7"/>
        <v>ND</v>
      </c>
      <c r="AI46" t="str">
        <f t="shared" si="8"/>
        <v>ND</v>
      </c>
      <c r="AL46" t="s">
        <v>44</v>
      </c>
      <c r="AM46" t="s">
        <v>154</v>
      </c>
    </row>
    <row r="47" spans="1:39">
      <c r="A47" t="s">
        <v>1054</v>
      </c>
      <c r="B47" t="s">
        <v>42</v>
      </c>
      <c r="C47" t="s">
        <v>1912</v>
      </c>
      <c r="D47" s="12">
        <v>44627</v>
      </c>
      <c r="E47" t="s">
        <v>312</v>
      </c>
      <c r="F47" t="s">
        <v>518</v>
      </c>
      <c r="G47" s="12">
        <v>44627</v>
      </c>
      <c r="H47" s="12">
        <v>44627</v>
      </c>
      <c r="I47" s="12">
        <v>44628</v>
      </c>
      <c r="J47" s="264">
        <v>1</v>
      </c>
      <c r="K47" t="s">
        <v>2243</v>
      </c>
      <c r="L47" t="s">
        <v>2244</v>
      </c>
      <c r="M47" t="s">
        <v>2245</v>
      </c>
      <c r="N47" t="s">
        <v>1055</v>
      </c>
      <c r="O47" t="s">
        <v>1357</v>
      </c>
      <c r="P47">
        <v>0.1</v>
      </c>
      <c r="Q47" s="250">
        <v>1.3</v>
      </c>
      <c r="R47">
        <v>50377</v>
      </c>
      <c r="S47">
        <v>3</v>
      </c>
      <c r="T47">
        <v>50374</v>
      </c>
      <c r="U47">
        <v>33.5</v>
      </c>
      <c r="V47" t="s">
        <v>1055</v>
      </c>
      <c r="W47">
        <v>5</v>
      </c>
      <c r="X47">
        <v>49</v>
      </c>
      <c r="Y47">
        <v>10</v>
      </c>
      <c r="Z47" s="261">
        <f>R47*0.00091</f>
        <v>45.843069999999997</v>
      </c>
      <c r="AA47" s="261">
        <f>W47*(Z47/40)</f>
        <v>5.7303837499999997</v>
      </c>
      <c r="AB47" s="261">
        <f>IF(S47&gt;2, ((P47*Z47)/AA47), "ND")</f>
        <v>0.8</v>
      </c>
      <c r="AC47" s="261">
        <f>IF(S47&gt;2, (AB47*X47), "ND")</f>
        <v>39.200000000000003</v>
      </c>
      <c r="AD47" s="261">
        <f>IF(S47&gt;2, (AC47*(100/Y47)), "NA")</f>
        <v>392</v>
      </c>
      <c r="AE47" s="263">
        <f t="shared" si="4"/>
        <v>0.8</v>
      </c>
      <c r="AF47" s="263">
        <f t="shared" si="5"/>
        <v>39.200000000000003</v>
      </c>
      <c r="AG47" s="263">
        <f t="shared" si="6"/>
        <v>392.00000000000006</v>
      </c>
      <c r="AH47">
        <f t="shared" si="7"/>
        <v>-117.60000000000002</v>
      </c>
      <c r="AI47">
        <f t="shared" si="8"/>
        <v>901.6</v>
      </c>
    </row>
    <row r="48" spans="1:39">
      <c r="A48" t="s">
        <v>1054</v>
      </c>
      <c r="B48" t="s">
        <v>42</v>
      </c>
      <c r="C48" t="s">
        <v>1912</v>
      </c>
      <c r="D48" s="12">
        <v>44627</v>
      </c>
      <c r="E48" t="s">
        <v>312</v>
      </c>
      <c r="F48" t="s">
        <v>518</v>
      </c>
      <c r="G48" s="12">
        <v>44627</v>
      </c>
      <c r="H48" s="12">
        <v>44627</v>
      </c>
      <c r="I48" s="12">
        <v>44628</v>
      </c>
      <c r="J48" s="264">
        <v>1</v>
      </c>
      <c r="K48" t="s">
        <v>2243</v>
      </c>
      <c r="L48" t="s">
        <v>2244</v>
      </c>
      <c r="M48" t="s">
        <v>2084</v>
      </c>
      <c r="N48" t="s">
        <v>1055</v>
      </c>
      <c r="O48" t="s">
        <v>1357</v>
      </c>
      <c r="P48">
        <v>0</v>
      </c>
      <c r="Q48" s="249">
        <v>2.7440000000000002</v>
      </c>
      <c r="R48">
        <v>50372</v>
      </c>
      <c r="S48">
        <v>1</v>
      </c>
      <c r="T48">
        <v>50371</v>
      </c>
      <c r="U48">
        <v>40.78</v>
      </c>
      <c r="V48" t="s">
        <v>1055</v>
      </c>
      <c r="W48">
        <v>5</v>
      </c>
      <c r="X48">
        <v>49</v>
      </c>
      <c r="Y48">
        <v>10</v>
      </c>
      <c r="Z48" s="261">
        <f t="shared" ref="Z48:Z111" si="10">R48*0.00091</f>
        <v>45.838520000000003</v>
      </c>
      <c r="AA48" s="261">
        <f t="shared" ref="AA48:AA111" si="11">W48*(Z48/40)</f>
        <v>5.7298150000000003</v>
      </c>
      <c r="AB48" s="261" t="str">
        <f t="shared" ref="AB48:AB111" si="12">IF(S48&gt;2, ((P48*Z48)/AA48), "ND")</f>
        <v>ND</v>
      </c>
      <c r="AC48" s="261" t="str">
        <f t="shared" ref="AC48:AC111" si="13">IF(S48&gt;2, (AB48*X48), "ND")</f>
        <v>ND</v>
      </c>
      <c r="AD48" s="261" t="str">
        <f t="shared" ref="AD48:AD111" si="14">IF(S48&gt;2, (AC48*(100/Y48)), "NA")</f>
        <v>NA</v>
      </c>
      <c r="AE48" s="263" t="str">
        <f t="shared" si="4"/>
        <v>ND</v>
      </c>
      <c r="AF48" s="263" t="str">
        <f t="shared" si="5"/>
        <v>ND</v>
      </c>
      <c r="AG48" s="263" t="str">
        <f t="shared" si="6"/>
        <v>NA</v>
      </c>
      <c r="AH48" t="str">
        <f t="shared" si="7"/>
        <v>ND</v>
      </c>
      <c r="AI48" t="str">
        <f t="shared" si="8"/>
        <v>ND</v>
      </c>
    </row>
    <row r="49" spans="1:37">
      <c r="A49" t="s">
        <v>1047</v>
      </c>
      <c r="B49" t="s">
        <v>42</v>
      </c>
      <c r="C49" t="s">
        <v>1912</v>
      </c>
      <c r="D49" s="12">
        <v>44627</v>
      </c>
      <c r="E49" t="s">
        <v>312</v>
      </c>
      <c r="F49" t="s">
        <v>518</v>
      </c>
      <c r="G49" s="12">
        <v>44627</v>
      </c>
      <c r="H49" s="12">
        <v>44627</v>
      </c>
      <c r="I49" s="12">
        <v>44628</v>
      </c>
      <c r="J49" s="264">
        <v>1</v>
      </c>
      <c r="K49" t="s">
        <v>2243</v>
      </c>
      <c r="L49" t="s">
        <v>2244</v>
      </c>
      <c r="M49" t="s">
        <v>2245</v>
      </c>
      <c r="N49" t="s">
        <v>1049</v>
      </c>
      <c r="O49" t="s">
        <v>1357</v>
      </c>
      <c r="P49">
        <v>0</v>
      </c>
      <c r="Q49" s="250">
        <v>0</v>
      </c>
      <c r="R49">
        <v>50902</v>
      </c>
      <c r="S49">
        <v>0</v>
      </c>
      <c r="T49">
        <v>50902</v>
      </c>
      <c r="U49">
        <v>33.5</v>
      </c>
      <c r="V49" t="s">
        <v>1049</v>
      </c>
      <c r="W49">
        <v>5</v>
      </c>
      <c r="X49">
        <v>48</v>
      </c>
      <c r="Y49">
        <v>10</v>
      </c>
      <c r="Z49" s="261">
        <f t="shared" si="10"/>
        <v>46.320819999999998</v>
      </c>
      <c r="AA49" s="261">
        <f t="shared" si="11"/>
        <v>5.7901024999999997</v>
      </c>
      <c r="AB49" s="261" t="str">
        <f t="shared" si="12"/>
        <v>ND</v>
      </c>
      <c r="AC49" s="261" t="str">
        <f t="shared" si="13"/>
        <v>ND</v>
      </c>
      <c r="AD49" s="261" t="str">
        <f t="shared" si="14"/>
        <v>NA</v>
      </c>
      <c r="AE49" s="263" t="str">
        <f t="shared" si="4"/>
        <v>ND</v>
      </c>
      <c r="AF49" s="263" t="str">
        <f t="shared" si="5"/>
        <v>ND</v>
      </c>
      <c r="AG49" s="263" t="str">
        <f t="shared" si="6"/>
        <v>NA</v>
      </c>
      <c r="AH49" t="str">
        <f t="shared" si="7"/>
        <v>ND</v>
      </c>
      <c r="AI49" t="str">
        <f t="shared" si="8"/>
        <v>ND</v>
      </c>
    </row>
    <row r="50" spans="1:37">
      <c r="A50" t="s">
        <v>1047</v>
      </c>
      <c r="B50" t="s">
        <v>42</v>
      </c>
      <c r="C50" t="s">
        <v>1912</v>
      </c>
      <c r="D50" s="12">
        <v>44627</v>
      </c>
      <c r="E50" t="s">
        <v>312</v>
      </c>
      <c r="F50" t="s">
        <v>518</v>
      </c>
      <c r="G50" s="12">
        <v>44627</v>
      </c>
      <c r="H50" s="12">
        <v>44627</v>
      </c>
      <c r="I50" s="12">
        <v>44628</v>
      </c>
      <c r="J50" s="264">
        <v>1</v>
      </c>
      <c r="K50" t="s">
        <v>2243</v>
      </c>
      <c r="L50" t="s">
        <v>2244</v>
      </c>
      <c r="M50" t="s">
        <v>2084</v>
      </c>
      <c r="N50" t="s">
        <v>1049</v>
      </c>
      <c r="O50" t="s">
        <v>1357</v>
      </c>
      <c r="P50">
        <v>0.1</v>
      </c>
      <c r="Q50" s="249">
        <v>1.6859999999999999</v>
      </c>
      <c r="R50">
        <v>50900</v>
      </c>
      <c r="S50">
        <v>2</v>
      </c>
      <c r="T50">
        <v>50898</v>
      </c>
      <c r="U50">
        <v>40.78</v>
      </c>
      <c r="V50" t="s">
        <v>1049</v>
      </c>
      <c r="W50">
        <v>5</v>
      </c>
      <c r="X50">
        <v>48</v>
      </c>
      <c r="Y50">
        <v>10</v>
      </c>
      <c r="Z50" s="261">
        <f t="shared" si="10"/>
        <v>46.319000000000003</v>
      </c>
      <c r="AA50" s="261">
        <f t="shared" si="11"/>
        <v>5.7898750000000003</v>
      </c>
      <c r="AB50" s="261" t="str">
        <f t="shared" si="12"/>
        <v>ND</v>
      </c>
      <c r="AC50" s="261" t="str">
        <f t="shared" si="13"/>
        <v>ND</v>
      </c>
      <c r="AD50" s="261" t="str">
        <f t="shared" si="14"/>
        <v>NA</v>
      </c>
      <c r="AE50" s="263" t="str">
        <f t="shared" si="4"/>
        <v>ND</v>
      </c>
      <c r="AF50" s="263" t="str">
        <f t="shared" si="5"/>
        <v>ND</v>
      </c>
      <c r="AG50" s="263" t="str">
        <f t="shared" si="6"/>
        <v>NA</v>
      </c>
      <c r="AH50" t="str">
        <f t="shared" si="7"/>
        <v>ND</v>
      </c>
      <c r="AI50" t="str">
        <f t="shared" si="8"/>
        <v>ND</v>
      </c>
    </row>
    <row r="51" spans="1:37">
      <c r="A51" t="s">
        <v>1050</v>
      </c>
      <c r="B51" t="s">
        <v>42</v>
      </c>
      <c r="C51" t="s">
        <v>1912</v>
      </c>
      <c r="D51" s="12">
        <v>44627</v>
      </c>
      <c r="E51" t="s">
        <v>312</v>
      </c>
      <c r="F51" t="s">
        <v>518</v>
      </c>
      <c r="G51" s="12">
        <v>44627</v>
      </c>
      <c r="H51" s="12">
        <v>44627</v>
      </c>
      <c r="I51" s="12">
        <v>44628</v>
      </c>
      <c r="J51" s="264">
        <v>1</v>
      </c>
      <c r="K51" t="s">
        <v>2243</v>
      </c>
      <c r="L51" t="s">
        <v>2224</v>
      </c>
      <c r="M51" t="s">
        <v>2225</v>
      </c>
      <c r="N51" t="s">
        <v>1051</v>
      </c>
      <c r="O51" t="s">
        <v>1357</v>
      </c>
      <c r="P51">
        <v>1340.5</v>
      </c>
      <c r="Q51" s="249">
        <v>2.4E-2</v>
      </c>
      <c r="R51">
        <v>15818</v>
      </c>
      <c r="S51">
        <v>5361</v>
      </c>
      <c r="T51">
        <v>10457</v>
      </c>
      <c r="U51">
        <v>49.07</v>
      </c>
      <c r="V51" t="s">
        <v>2246</v>
      </c>
      <c r="W51">
        <v>5</v>
      </c>
      <c r="X51">
        <v>50</v>
      </c>
      <c r="Y51">
        <v>10</v>
      </c>
      <c r="Z51" s="261">
        <f t="shared" si="10"/>
        <v>14.39438</v>
      </c>
      <c r="AA51" s="261">
        <f t="shared" si="11"/>
        <v>1.7992975</v>
      </c>
      <c r="AB51" s="261">
        <f t="shared" si="12"/>
        <v>10724</v>
      </c>
      <c r="AC51" s="261">
        <f>IF(S51&gt;2, (AB51*X51), "ND")</f>
        <v>536200</v>
      </c>
      <c r="AD51" s="261">
        <f>IF(S51&gt;2, (AC51*(100/Y51)), "NA")</f>
        <v>5362000</v>
      </c>
      <c r="AE51" s="263">
        <f t="shared" si="4"/>
        <v>10724</v>
      </c>
      <c r="AF51" s="263">
        <f t="shared" si="5"/>
        <v>536200</v>
      </c>
      <c r="AG51" s="263">
        <f t="shared" si="6"/>
        <v>5362000</v>
      </c>
      <c r="AH51">
        <f>IF(S51&gt;2, (AD51-(AD51*Q51)), "ND")</f>
        <v>5233312</v>
      </c>
      <c r="AI51">
        <f t="shared" si="8"/>
        <v>5490688</v>
      </c>
      <c r="AJ51">
        <v>800</v>
      </c>
    </row>
    <row r="52" spans="1:37">
      <c r="A52" t="s">
        <v>1050</v>
      </c>
      <c r="B52" t="s">
        <v>42</v>
      </c>
      <c r="C52" t="s">
        <v>1912</v>
      </c>
      <c r="D52" s="12">
        <v>44627</v>
      </c>
      <c r="E52" t="s">
        <v>312</v>
      </c>
      <c r="F52" t="s">
        <v>518</v>
      </c>
      <c r="G52" s="12">
        <v>44627</v>
      </c>
      <c r="H52" s="12">
        <v>44627</v>
      </c>
      <c r="I52" s="12">
        <v>44628</v>
      </c>
      <c r="J52" s="264">
        <v>1</v>
      </c>
      <c r="K52" t="s">
        <v>2243</v>
      </c>
      <c r="L52" t="s">
        <v>2224</v>
      </c>
      <c r="M52" t="s">
        <v>2227</v>
      </c>
      <c r="N52" t="s">
        <v>1051</v>
      </c>
      <c r="O52" t="s">
        <v>1357</v>
      </c>
      <c r="P52">
        <v>280</v>
      </c>
      <c r="Q52" s="249">
        <v>5.2999999999999999E-2</v>
      </c>
      <c r="R52">
        <v>15818</v>
      </c>
      <c r="S52">
        <v>1310</v>
      </c>
      <c r="T52">
        <v>14508</v>
      </c>
      <c r="U52">
        <v>75.010000000000005</v>
      </c>
      <c r="V52" t="s">
        <v>2246</v>
      </c>
      <c r="W52">
        <v>5</v>
      </c>
      <c r="X52">
        <v>50</v>
      </c>
      <c r="Y52">
        <v>10</v>
      </c>
      <c r="Z52" s="261">
        <f t="shared" si="10"/>
        <v>14.39438</v>
      </c>
      <c r="AA52" s="261">
        <f t="shared" si="11"/>
        <v>1.7992975</v>
      </c>
      <c r="AB52" s="261">
        <f t="shared" si="12"/>
        <v>2240</v>
      </c>
      <c r="AC52" s="261">
        <f t="shared" si="13"/>
        <v>112000</v>
      </c>
      <c r="AD52" s="261">
        <f t="shared" si="14"/>
        <v>1120000</v>
      </c>
      <c r="AE52" s="263">
        <f t="shared" si="4"/>
        <v>2240</v>
      </c>
      <c r="AF52" s="263">
        <f t="shared" si="5"/>
        <v>112000</v>
      </c>
      <c r="AG52" s="263">
        <f t="shared" si="6"/>
        <v>1120000</v>
      </c>
      <c r="AH52">
        <f t="shared" si="7"/>
        <v>1060640</v>
      </c>
      <c r="AI52">
        <f t="shared" si="8"/>
        <v>1179360</v>
      </c>
      <c r="AJ52">
        <v>800</v>
      </c>
      <c r="AK52">
        <v>7.1428599999999996E-4</v>
      </c>
    </row>
    <row r="53" spans="1:37">
      <c r="A53" t="s">
        <v>1050</v>
      </c>
      <c r="B53" t="s">
        <v>42</v>
      </c>
      <c r="C53" t="s">
        <v>1912</v>
      </c>
      <c r="D53" s="12">
        <v>44627</v>
      </c>
      <c r="E53" t="s">
        <v>312</v>
      </c>
      <c r="F53" t="s">
        <v>518</v>
      </c>
      <c r="G53" s="12">
        <v>44627</v>
      </c>
      <c r="H53" s="12">
        <v>44627</v>
      </c>
      <c r="I53" s="12">
        <v>44628</v>
      </c>
      <c r="J53" s="264">
        <v>1</v>
      </c>
      <c r="K53" t="s">
        <v>2243</v>
      </c>
      <c r="L53" t="s">
        <v>2224</v>
      </c>
      <c r="M53" t="s">
        <v>2247</v>
      </c>
      <c r="N53" t="s">
        <v>1051</v>
      </c>
      <c r="O53" t="s">
        <v>1357</v>
      </c>
      <c r="P53">
        <v>2198.1999999999998</v>
      </c>
      <c r="Q53" s="249">
        <v>1.9E-2</v>
      </c>
      <c r="R53">
        <v>15816</v>
      </c>
      <c r="S53">
        <v>7793</v>
      </c>
      <c r="T53">
        <v>8023</v>
      </c>
      <c r="U53">
        <v>26.19</v>
      </c>
      <c r="V53" t="s">
        <v>2246</v>
      </c>
      <c r="W53">
        <v>5</v>
      </c>
      <c r="X53">
        <v>50</v>
      </c>
      <c r="Y53">
        <v>10</v>
      </c>
      <c r="Z53" s="261">
        <f t="shared" si="10"/>
        <v>14.39256</v>
      </c>
      <c r="AA53" s="261">
        <f t="shared" si="11"/>
        <v>1.7990699999999999</v>
      </c>
      <c r="AB53" s="261">
        <f>IF(S53&gt;2, ((P53*Z53)/AA53), "ND")</f>
        <v>17585.599999999999</v>
      </c>
      <c r="AC53" s="261">
        <f>IF(S53&gt;2, (AB53*X53), "ND")</f>
        <v>879279.99999999988</v>
      </c>
      <c r="AD53" s="261">
        <f>IF(S53&gt;2, (AC53*(100/Y53)), "NA")</f>
        <v>8792799.9999999981</v>
      </c>
      <c r="AE53" s="263">
        <f t="shared" si="4"/>
        <v>17585.599999999999</v>
      </c>
      <c r="AF53" s="263">
        <f t="shared" si="5"/>
        <v>879279.99999999988</v>
      </c>
      <c r="AG53" s="263">
        <f t="shared" si="6"/>
        <v>8792799.9999999981</v>
      </c>
      <c r="AH53">
        <f t="shared" si="7"/>
        <v>8625736.7999999989</v>
      </c>
      <c r="AI53">
        <f t="shared" si="8"/>
        <v>8959863.1999999974</v>
      </c>
      <c r="AJ53">
        <v>800</v>
      </c>
      <c r="AK53" s="259">
        <v>9.1000000000000003E-5</v>
      </c>
    </row>
    <row r="54" spans="1:37">
      <c r="A54" t="s">
        <v>1050</v>
      </c>
      <c r="B54" t="s">
        <v>42</v>
      </c>
      <c r="C54" t="s">
        <v>1912</v>
      </c>
      <c r="D54" s="12">
        <v>44627</v>
      </c>
      <c r="E54" t="s">
        <v>312</v>
      </c>
      <c r="F54" t="s">
        <v>518</v>
      </c>
      <c r="G54" s="12">
        <v>44627</v>
      </c>
      <c r="H54" s="12">
        <v>44627</v>
      </c>
      <c r="I54" s="12">
        <v>44628</v>
      </c>
      <c r="J54" s="264">
        <v>1</v>
      </c>
      <c r="K54" t="s">
        <v>2243</v>
      </c>
      <c r="L54" t="s">
        <v>2244</v>
      </c>
      <c r="M54" t="s">
        <v>2245</v>
      </c>
      <c r="N54" t="s">
        <v>1051</v>
      </c>
      <c r="O54" t="s">
        <v>1357</v>
      </c>
      <c r="P54">
        <v>0.1</v>
      </c>
      <c r="Q54" s="249">
        <v>1.6859999999999999</v>
      </c>
      <c r="R54">
        <v>31547</v>
      </c>
      <c r="S54">
        <v>2</v>
      </c>
      <c r="T54">
        <v>31545</v>
      </c>
      <c r="U54">
        <v>33.5</v>
      </c>
      <c r="V54" t="s">
        <v>1051</v>
      </c>
      <c r="W54">
        <v>5</v>
      </c>
      <c r="X54">
        <v>50</v>
      </c>
      <c r="Y54">
        <v>10</v>
      </c>
      <c r="Z54" s="261">
        <f t="shared" si="10"/>
        <v>28.70777</v>
      </c>
      <c r="AA54" s="261">
        <f t="shared" si="11"/>
        <v>3.58847125</v>
      </c>
      <c r="AB54" s="261" t="str">
        <f t="shared" si="12"/>
        <v>ND</v>
      </c>
      <c r="AC54" s="261" t="str">
        <f t="shared" si="13"/>
        <v>ND</v>
      </c>
      <c r="AD54" s="261" t="str">
        <f t="shared" si="14"/>
        <v>NA</v>
      </c>
      <c r="AE54" s="263" t="str">
        <f t="shared" si="4"/>
        <v>ND</v>
      </c>
      <c r="AF54" s="263" t="str">
        <f t="shared" si="5"/>
        <v>ND</v>
      </c>
      <c r="AG54" s="263" t="str">
        <f t="shared" si="6"/>
        <v>NA</v>
      </c>
      <c r="AH54" t="str">
        <f t="shared" si="7"/>
        <v>ND</v>
      </c>
      <c r="AI54" t="str">
        <f t="shared" si="8"/>
        <v>ND</v>
      </c>
      <c r="AJ54">
        <v>800</v>
      </c>
    </row>
    <row r="55" spans="1:37">
      <c r="A55" t="s">
        <v>1050</v>
      </c>
      <c r="B55" t="s">
        <v>42</v>
      </c>
      <c r="C55" t="s">
        <v>1912</v>
      </c>
      <c r="D55" s="12">
        <v>44627</v>
      </c>
      <c r="E55" t="s">
        <v>312</v>
      </c>
      <c r="F55" t="s">
        <v>518</v>
      </c>
      <c r="G55" s="12">
        <v>44627</v>
      </c>
      <c r="H55" s="12">
        <v>44627</v>
      </c>
      <c r="I55" s="12">
        <v>44628</v>
      </c>
      <c r="J55" s="264">
        <v>1</v>
      </c>
      <c r="K55" t="s">
        <v>2243</v>
      </c>
      <c r="L55" t="s">
        <v>2244</v>
      </c>
      <c r="M55" t="s">
        <v>2084</v>
      </c>
      <c r="N55" t="s">
        <v>1051</v>
      </c>
      <c r="O55" t="s">
        <v>1357</v>
      </c>
      <c r="P55">
        <v>0.2</v>
      </c>
      <c r="Q55" s="249">
        <v>0.86199999999999999</v>
      </c>
      <c r="R55">
        <v>31543</v>
      </c>
      <c r="S55">
        <v>6</v>
      </c>
      <c r="T55">
        <v>31537</v>
      </c>
      <c r="U55">
        <v>40.78</v>
      </c>
      <c r="V55" t="s">
        <v>1051</v>
      </c>
      <c r="W55">
        <v>5</v>
      </c>
      <c r="X55">
        <v>50</v>
      </c>
      <c r="Y55">
        <v>10</v>
      </c>
      <c r="Z55" s="261">
        <f t="shared" si="10"/>
        <v>28.704129999999999</v>
      </c>
      <c r="AA55" s="261">
        <f t="shared" si="11"/>
        <v>3.5880162499999999</v>
      </c>
      <c r="AB55" s="261">
        <f t="shared" si="12"/>
        <v>1.6</v>
      </c>
      <c r="AC55" s="261">
        <f t="shared" si="13"/>
        <v>80</v>
      </c>
      <c r="AD55" s="261">
        <f t="shared" si="14"/>
        <v>800</v>
      </c>
      <c r="AE55" s="263">
        <f t="shared" si="4"/>
        <v>1.6</v>
      </c>
      <c r="AF55" s="263">
        <f t="shared" si="5"/>
        <v>80</v>
      </c>
      <c r="AG55" s="263">
        <f t="shared" si="6"/>
        <v>800</v>
      </c>
      <c r="AH55">
        <f t="shared" si="7"/>
        <v>110.39999999999998</v>
      </c>
      <c r="AI55">
        <f t="shared" si="8"/>
        <v>1489.6</v>
      </c>
      <c r="AJ55">
        <v>800</v>
      </c>
    </row>
    <row r="56" spans="1:37">
      <c r="A56" t="s">
        <v>1052</v>
      </c>
      <c r="B56" t="s">
        <v>42</v>
      </c>
      <c r="C56" t="s">
        <v>1912</v>
      </c>
      <c r="D56" s="12">
        <v>44627</v>
      </c>
      <c r="E56" t="s">
        <v>312</v>
      </c>
      <c r="F56" t="s">
        <v>518</v>
      </c>
      <c r="G56" s="12">
        <v>44627</v>
      </c>
      <c r="H56" s="12">
        <v>44627</v>
      </c>
      <c r="I56" s="12">
        <v>44628</v>
      </c>
      <c r="J56" s="264">
        <v>1</v>
      </c>
      <c r="K56" t="s">
        <v>2243</v>
      </c>
      <c r="L56" t="s">
        <v>2224</v>
      </c>
      <c r="M56" t="s">
        <v>2225</v>
      </c>
      <c r="N56" t="s">
        <v>1053</v>
      </c>
      <c r="O56" t="s">
        <v>1357</v>
      </c>
      <c r="P56">
        <v>1204.4000000000001</v>
      </c>
      <c r="Q56" s="249">
        <v>2.5000000000000001E-2</v>
      </c>
      <c r="R56">
        <v>16204</v>
      </c>
      <c r="S56">
        <v>5122</v>
      </c>
      <c r="T56">
        <v>11082</v>
      </c>
      <c r="U56">
        <v>49.07</v>
      </c>
      <c r="V56" t="s">
        <v>2248</v>
      </c>
      <c r="W56">
        <v>5</v>
      </c>
      <c r="X56">
        <v>48</v>
      </c>
      <c r="Y56">
        <v>10</v>
      </c>
      <c r="Z56" s="261">
        <f t="shared" si="10"/>
        <v>14.74564</v>
      </c>
      <c r="AA56" s="261">
        <f t="shared" si="11"/>
        <v>1.843205</v>
      </c>
      <c r="AB56" s="261">
        <f t="shared" si="12"/>
        <v>9635.2000000000007</v>
      </c>
      <c r="AC56" s="261">
        <f t="shared" si="13"/>
        <v>462489.60000000003</v>
      </c>
      <c r="AD56" s="261">
        <f t="shared" si="14"/>
        <v>4624896</v>
      </c>
      <c r="AE56" s="263">
        <f t="shared" si="4"/>
        <v>9635.2000000000007</v>
      </c>
      <c r="AF56" s="263">
        <f>IF(S56&gt;2, (AE56*X56), "ND")</f>
        <v>462489.60000000003</v>
      </c>
      <c r="AG56" s="263">
        <f t="shared" si="6"/>
        <v>4624896</v>
      </c>
      <c r="AH56">
        <f t="shared" si="7"/>
        <v>4509273.5999999996</v>
      </c>
      <c r="AI56">
        <f t="shared" si="8"/>
        <v>4740518.4000000004</v>
      </c>
      <c r="AJ56">
        <v>1152</v>
      </c>
    </row>
    <row r="57" spans="1:37">
      <c r="A57" t="s">
        <v>1052</v>
      </c>
      <c r="B57" t="s">
        <v>42</v>
      </c>
      <c r="C57" t="s">
        <v>1912</v>
      </c>
      <c r="D57" s="12">
        <v>44627</v>
      </c>
      <c r="E57" t="s">
        <v>312</v>
      </c>
      <c r="F57" t="s">
        <v>518</v>
      </c>
      <c r="G57" s="12">
        <v>44627</v>
      </c>
      <c r="H57" s="12">
        <v>44627</v>
      </c>
      <c r="I57" s="12">
        <v>44628</v>
      </c>
      <c r="J57" s="264">
        <v>1</v>
      </c>
      <c r="K57" t="s">
        <v>2243</v>
      </c>
      <c r="L57" t="s">
        <v>2224</v>
      </c>
      <c r="M57" t="s">
        <v>2227</v>
      </c>
      <c r="N57" t="s">
        <v>1053</v>
      </c>
      <c r="O57" t="s">
        <v>1357</v>
      </c>
      <c r="P57">
        <v>616</v>
      </c>
      <c r="Q57" s="249">
        <v>3.5000000000000003E-2</v>
      </c>
      <c r="R57">
        <v>16205</v>
      </c>
      <c r="S57">
        <v>2862</v>
      </c>
      <c r="T57">
        <v>13343</v>
      </c>
      <c r="U57">
        <v>75.010000000000005</v>
      </c>
      <c r="V57" t="s">
        <v>2248</v>
      </c>
      <c r="W57">
        <v>5</v>
      </c>
      <c r="X57">
        <v>48</v>
      </c>
      <c r="Y57">
        <v>10</v>
      </c>
      <c r="Z57" s="261">
        <f t="shared" si="10"/>
        <v>14.746549999999999</v>
      </c>
      <c r="AA57" s="261">
        <f t="shared" si="11"/>
        <v>1.8433187499999999</v>
      </c>
      <c r="AB57" s="261">
        <f>IF(S57&gt;2, ((P57*Z57)/AA57), "ND")</f>
        <v>4928</v>
      </c>
      <c r="AC57" s="261">
        <f t="shared" si="13"/>
        <v>236544</v>
      </c>
      <c r="AD57" s="261">
        <f t="shared" si="14"/>
        <v>2365440</v>
      </c>
      <c r="AE57" s="263">
        <f>IF(S57&gt;2, (P57*40/W57), "ND")</f>
        <v>4928</v>
      </c>
      <c r="AF57" s="263">
        <f>IF(S57&gt;2, (AE57*X57), "ND")</f>
        <v>236544</v>
      </c>
      <c r="AG57" s="263">
        <f>IF(S57&gt;2, (AF57*100/Y57), "NA")</f>
        <v>2365440</v>
      </c>
      <c r="AH57">
        <f>IF(S57&gt;2, (AD57-(AD57*Q57)), "ND")</f>
        <v>2282649.6000000001</v>
      </c>
      <c r="AI57">
        <f t="shared" si="8"/>
        <v>2448230.3999999999</v>
      </c>
      <c r="AJ57">
        <v>1152</v>
      </c>
      <c r="AK57">
        <v>4.8701300000000001E-4</v>
      </c>
    </row>
    <row r="58" spans="1:37">
      <c r="A58" t="s">
        <v>1052</v>
      </c>
      <c r="B58" t="s">
        <v>42</v>
      </c>
      <c r="C58" t="s">
        <v>1912</v>
      </c>
      <c r="D58" s="12">
        <v>44627</v>
      </c>
      <c r="E58" t="s">
        <v>312</v>
      </c>
      <c r="F58" t="s">
        <v>518</v>
      </c>
      <c r="G58" s="12">
        <v>44627</v>
      </c>
      <c r="H58" s="12">
        <v>44627</v>
      </c>
      <c r="I58" s="12">
        <v>44628</v>
      </c>
      <c r="J58" s="264">
        <v>1</v>
      </c>
      <c r="K58" t="s">
        <v>2243</v>
      </c>
      <c r="L58" t="s">
        <v>2224</v>
      </c>
      <c r="M58" t="s">
        <v>2247</v>
      </c>
      <c r="N58" t="s">
        <v>1053</v>
      </c>
      <c r="O58" t="s">
        <v>1357</v>
      </c>
      <c r="P58">
        <v>3098.7</v>
      </c>
      <c r="Q58" s="249">
        <v>1.6E-2</v>
      </c>
      <c r="R58">
        <v>16202</v>
      </c>
      <c r="S58">
        <v>10106</v>
      </c>
      <c r="T58">
        <v>6096</v>
      </c>
      <c r="U58">
        <v>26.19</v>
      </c>
      <c r="V58" t="s">
        <v>2248</v>
      </c>
      <c r="W58">
        <v>5</v>
      </c>
      <c r="X58">
        <v>48</v>
      </c>
      <c r="Y58">
        <v>10</v>
      </c>
      <c r="Z58" s="261">
        <f t="shared" si="10"/>
        <v>14.743819999999999</v>
      </c>
      <c r="AA58" s="261">
        <f t="shared" si="11"/>
        <v>1.8429774999999999</v>
      </c>
      <c r="AB58" s="261">
        <f>IF(S58&gt;2, ((P58*Z58)/AA58), "ND")</f>
        <v>24789.599999999999</v>
      </c>
      <c r="AC58" s="261">
        <f t="shared" si="13"/>
        <v>1189900.7999999998</v>
      </c>
      <c r="AD58" s="261">
        <f t="shared" si="14"/>
        <v>11899007.999999998</v>
      </c>
      <c r="AE58" s="263">
        <f t="shared" si="4"/>
        <v>24789.599999999999</v>
      </c>
      <c r="AF58" s="263">
        <f t="shared" si="5"/>
        <v>1189900.7999999998</v>
      </c>
      <c r="AG58" s="263">
        <f t="shared" si="6"/>
        <v>11899007.999999998</v>
      </c>
      <c r="AH58">
        <f t="shared" si="7"/>
        <v>11708623.871999998</v>
      </c>
      <c r="AI58">
        <f t="shared" si="8"/>
        <v>12089392.127999999</v>
      </c>
      <c r="AJ58">
        <v>1152</v>
      </c>
      <c r="AK58" s="259">
        <v>9.6799999999999995E-5</v>
      </c>
    </row>
    <row r="59" spans="1:37">
      <c r="A59" t="s">
        <v>1052</v>
      </c>
      <c r="B59" t="s">
        <v>42</v>
      </c>
      <c r="C59" t="s">
        <v>1912</v>
      </c>
      <c r="D59" s="12">
        <v>44627</v>
      </c>
      <c r="E59" t="s">
        <v>312</v>
      </c>
      <c r="F59" t="s">
        <v>518</v>
      </c>
      <c r="G59" s="12">
        <v>44627</v>
      </c>
      <c r="H59" s="12">
        <v>44627</v>
      </c>
      <c r="I59" s="12">
        <v>44628</v>
      </c>
      <c r="J59" s="264">
        <v>1</v>
      </c>
      <c r="K59" t="s">
        <v>2243</v>
      </c>
      <c r="L59" t="s">
        <v>2244</v>
      </c>
      <c r="M59" t="s">
        <v>2245</v>
      </c>
      <c r="N59" t="s">
        <v>1053</v>
      </c>
      <c r="O59" t="s">
        <v>1357</v>
      </c>
      <c r="P59">
        <v>0.1</v>
      </c>
      <c r="Q59" s="249">
        <v>1.091</v>
      </c>
      <c r="R59">
        <v>50859</v>
      </c>
      <c r="S59">
        <v>4</v>
      </c>
      <c r="T59">
        <v>50855</v>
      </c>
      <c r="U59">
        <v>33.5</v>
      </c>
      <c r="V59" t="s">
        <v>1053</v>
      </c>
      <c r="W59">
        <v>5</v>
      </c>
      <c r="X59">
        <v>48</v>
      </c>
      <c r="Y59">
        <v>10</v>
      </c>
      <c r="Z59" s="261">
        <f t="shared" si="10"/>
        <v>46.281689999999998</v>
      </c>
      <c r="AA59" s="261">
        <f t="shared" si="11"/>
        <v>5.7852112499999997</v>
      </c>
      <c r="AB59" s="261">
        <f t="shared" si="12"/>
        <v>0.8</v>
      </c>
      <c r="AC59" s="261">
        <f t="shared" si="13"/>
        <v>38.400000000000006</v>
      </c>
      <c r="AD59" s="261">
        <f t="shared" si="14"/>
        <v>384.00000000000006</v>
      </c>
      <c r="AE59" s="263">
        <f t="shared" si="4"/>
        <v>0.8</v>
      </c>
      <c r="AF59" s="263">
        <f t="shared" si="5"/>
        <v>38.400000000000006</v>
      </c>
      <c r="AG59" s="263">
        <f t="shared" si="6"/>
        <v>384.00000000000006</v>
      </c>
      <c r="AH59">
        <f t="shared" si="7"/>
        <v>-34.944000000000017</v>
      </c>
      <c r="AI59">
        <f t="shared" si="8"/>
        <v>802.94400000000019</v>
      </c>
      <c r="AJ59">
        <v>1152</v>
      </c>
    </row>
    <row r="60" spans="1:37">
      <c r="A60" t="s">
        <v>1052</v>
      </c>
      <c r="B60" t="s">
        <v>42</v>
      </c>
      <c r="C60" t="s">
        <v>1912</v>
      </c>
      <c r="D60" s="12">
        <v>44627</v>
      </c>
      <c r="E60" t="s">
        <v>312</v>
      </c>
      <c r="F60" t="s">
        <v>518</v>
      </c>
      <c r="G60" s="12">
        <v>44627</v>
      </c>
      <c r="H60" s="12">
        <v>44627</v>
      </c>
      <c r="I60" s="12">
        <v>44628</v>
      </c>
      <c r="J60" s="264">
        <v>1</v>
      </c>
      <c r="K60" t="s">
        <v>2243</v>
      </c>
      <c r="L60" t="s">
        <v>2244</v>
      </c>
      <c r="M60" t="s">
        <v>2084</v>
      </c>
      <c r="N60" t="s">
        <v>1053</v>
      </c>
      <c r="O60" t="s">
        <v>1357</v>
      </c>
      <c r="P60">
        <v>0.3</v>
      </c>
      <c r="Q60" s="249">
        <v>0.58799999999999997</v>
      </c>
      <c r="R60">
        <v>50844</v>
      </c>
      <c r="S60">
        <v>12</v>
      </c>
      <c r="T60">
        <v>50832</v>
      </c>
      <c r="U60">
        <v>40.78</v>
      </c>
      <c r="V60" t="s">
        <v>1053</v>
      </c>
      <c r="W60">
        <v>5</v>
      </c>
      <c r="X60">
        <v>48</v>
      </c>
      <c r="Y60">
        <v>10</v>
      </c>
      <c r="Z60" s="261">
        <f t="shared" si="10"/>
        <v>46.268039999999999</v>
      </c>
      <c r="AA60" s="261">
        <f>W60*(Z60/40)</f>
        <v>5.7835049999999999</v>
      </c>
      <c r="AB60" s="261">
        <f t="shared" si="12"/>
        <v>2.4</v>
      </c>
      <c r="AC60" s="261">
        <f t="shared" si="13"/>
        <v>115.19999999999999</v>
      </c>
      <c r="AD60" s="261">
        <f t="shared" si="14"/>
        <v>1152</v>
      </c>
      <c r="AE60" s="263">
        <f t="shared" si="4"/>
        <v>2.4</v>
      </c>
      <c r="AF60" s="263">
        <f t="shared" si="5"/>
        <v>115.19999999999999</v>
      </c>
      <c r="AG60" s="263">
        <f t="shared" si="6"/>
        <v>1151.9999999999998</v>
      </c>
      <c r="AH60">
        <f t="shared" si="7"/>
        <v>474.62400000000002</v>
      </c>
      <c r="AI60">
        <f t="shared" si="8"/>
        <v>1829.376</v>
      </c>
      <c r="AJ60">
        <v>1152</v>
      </c>
    </row>
    <row r="61" spans="1:37">
      <c r="A61" t="s">
        <v>1054</v>
      </c>
      <c r="B61" t="s">
        <v>42</v>
      </c>
      <c r="C61" t="s">
        <v>1912</v>
      </c>
      <c r="D61" s="12">
        <v>44627</v>
      </c>
      <c r="E61" t="s">
        <v>312</v>
      </c>
      <c r="F61" t="s">
        <v>518</v>
      </c>
      <c r="G61" s="12">
        <v>44627</v>
      </c>
      <c r="H61" s="12">
        <v>44627</v>
      </c>
      <c r="I61" s="12">
        <v>44628</v>
      </c>
      <c r="J61" s="264">
        <v>1</v>
      </c>
      <c r="K61" t="s">
        <v>2243</v>
      </c>
      <c r="L61" t="s">
        <v>2224</v>
      </c>
      <c r="M61" t="s">
        <v>2225</v>
      </c>
      <c r="N61" t="s">
        <v>1055</v>
      </c>
      <c r="O61" t="s">
        <v>1357</v>
      </c>
      <c r="P61">
        <v>626.4</v>
      </c>
      <c r="Q61" s="249">
        <v>3.5000000000000003E-2</v>
      </c>
      <c r="R61">
        <v>15091</v>
      </c>
      <c r="S61">
        <v>2775</v>
      </c>
      <c r="T61">
        <v>12316</v>
      </c>
      <c r="U61">
        <v>49.07</v>
      </c>
      <c r="V61" t="s">
        <v>2249</v>
      </c>
      <c r="W61">
        <v>5</v>
      </c>
      <c r="X61">
        <v>49</v>
      </c>
      <c r="Y61">
        <v>10</v>
      </c>
      <c r="Z61" s="261">
        <f t="shared" si="10"/>
        <v>13.732810000000001</v>
      </c>
      <c r="AA61" s="261">
        <f t="shared" si="11"/>
        <v>1.7166012500000001</v>
      </c>
      <c r="AB61" s="261">
        <f t="shared" si="12"/>
        <v>5011.2</v>
      </c>
      <c r="AC61" s="261">
        <f t="shared" si="13"/>
        <v>245548.79999999999</v>
      </c>
      <c r="AD61" s="261">
        <f t="shared" si="14"/>
        <v>2455488</v>
      </c>
      <c r="AE61" s="263">
        <f t="shared" si="4"/>
        <v>5011.2</v>
      </c>
      <c r="AF61" s="263">
        <f t="shared" si="5"/>
        <v>245548.79999999999</v>
      </c>
      <c r="AG61" s="263">
        <f t="shared" si="6"/>
        <v>2455488</v>
      </c>
      <c r="AH61">
        <f t="shared" si="7"/>
        <v>2369545.92</v>
      </c>
      <c r="AI61">
        <f t="shared" si="8"/>
        <v>2541430.08</v>
      </c>
    </row>
    <row r="62" spans="1:37">
      <c r="A62" t="s">
        <v>1054</v>
      </c>
      <c r="B62" t="s">
        <v>42</v>
      </c>
      <c r="C62" t="s">
        <v>1912</v>
      </c>
      <c r="D62" s="12">
        <v>44627</v>
      </c>
      <c r="E62" t="s">
        <v>312</v>
      </c>
      <c r="F62" t="s">
        <v>518</v>
      </c>
      <c r="G62" s="12">
        <v>44627</v>
      </c>
      <c r="H62" s="12">
        <v>44627</v>
      </c>
      <c r="I62" s="12">
        <v>44628</v>
      </c>
      <c r="J62" s="264">
        <v>1</v>
      </c>
      <c r="K62" t="s">
        <v>2243</v>
      </c>
      <c r="L62" t="s">
        <v>2224</v>
      </c>
      <c r="M62" t="s">
        <v>2227</v>
      </c>
      <c r="N62" t="s">
        <v>1055</v>
      </c>
      <c r="O62" t="s">
        <v>1357</v>
      </c>
      <c r="P62">
        <v>991.8</v>
      </c>
      <c r="Q62" s="249">
        <v>2.8000000000000001E-2</v>
      </c>
      <c r="R62">
        <v>15092</v>
      </c>
      <c r="S62">
        <v>4152</v>
      </c>
      <c r="T62">
        <v>10940</v>
      </c>
      <c r="U62">
        <v>75.010000000000005</v>
      </c>
      <c r="V62" t="s">
        <v>2249</v>
      </c>
      <c r="W62">
        <v>5</v>
      </c>
      <c r="X62">
        <v>49</v>
      </c>
      <c r="Y62">
        <v>10</v>
      </c>
      <c r="Z62" s="261">
        <f t="shared" si="10"/>
        <v>13.73372</v>
      </c>
      <c r="AA62" s="261">
        <f t="shared" si="11"/>
        <v>1.716715</v>
      </c>
      <c r="AB62" s="261">
        <f t="shared" si="12"/>
        <v>7934.4</v>
      </c>
      <c r="AC62" s="261">
        <f t="shared" si="13"/>
        <v>388785.6</v>
      </c>
      <c r="AD62" s="261">
        <f t="shared" si="14"/>
        <v>3887856</v>
      </c>
      <c r="AE62" s="263">
        <f t="shared" si="4"/>
        <v>7934.4</v>
      </c>
      <c r="AF62" s="263">
        <f t="shared" si="5"/>
        <v>388785.6</v>
      </c>
      <c r="AG62" s="263">
        <f t="shared" si="6"/>
        <v>3887856</v>
      </c>
      <c r="AH62">
        <f t="shared" si="7"/>
        <v>3778996.0320000001</v>
      </c>
      <c r="AI62">
        <f t="shared" si="8"/>
        <v>3996715.9679999999</v>
      </c>
    </row>
    <row r="63" spans="1:37">
      <c r="A63" t="s">
        <v>1054</v>
      </c>
      <c r="B63" t="s">
        <v>42</v>
      </c>
      <c r="C63" t="s">
        <v>1912</v>
      </c>
      <c r="D63" s="12">
        <v>44627</v>
      </c>
      <c r="E63" t="s">
        <v>312</v>
      </c>
      <c r="F63" t="s">
        <v>518</v>
      </c>
      <c r="G63" s="12">
        <v>44627</v>
      </c>
      <c r="H63" s="12">
        <v>44627</v>
      </c>
      <c r="I63" s="12">
        <v>44628</v>
      </c>
      <c r="J63" s="264">
        <v>1</v>
      </c>
      <c r="K63" t="s">
        <v>2243</v>
      </c>
      <c r="L63" t="s">
        <v>2224</v>
      </c>
      <c r="M63" t="s">
        <v>2247</v>
      </c>
      <c r="N63" t="s">
        <v>1055</v>
      </c>
      <c r="O63" t="s">
        <v>1357</v>
      </c>
      <c r="P63">
        <v>1579.7</v>
      </c>
      <c r="Q63" s="249">
        <v>2.1999999999999999E-2</v>
      </c>
      <c r="R63">
        <v>15089</v>
      </c>
      <c r="S63">
        <v>6050</v>
      </c>
      <c r="T63">
        <v>9039</v>
      </c>
      <c r="U63">
        <v>26.19</v>
      </c>
      <c r="V63" t="s">
        <v>2249</v>
      </c>
      <c r="W63">
        <v>5</v>
      </c>
      <c r="X63">
        <v>49</v>
      </c>
      <c r="Y63">
        <v>10</v>
      </c>
      <c r="Z63" s="261">
        <f t="shared" si="10"/>
        <v>13.73099</v>
      </c>
      <c r="AA63" s="261">
        <f t="shared" si="11"/>
        <v>1.71637375</v>
      </c>
      <c r="AB63" s="261">
        <f t="shared" si="12"/>
        <v>12637.6</v>
      </c>
      <c r="AC63" s="261">
        <f t="shared" si="13"/>
        <v>619242.4</v>
      </c>
      <c r="AD63" s="261">
        <f t="shared" si="14"/>
        <v>6192424</v>
      </c>
      <c r="AE63" s="263">
        <f t="shared" si="4"/>
        <v>12637.6</v>
      </c>
      <c r="AF63" s="263">
        <f t="shared" si="5"/>
        <v>619242.4</v>
      </c>
      <c r="AG63" s="263">
        <f t="shared" si="6"/>
        <v>6192424</v>
      </c>
      <c r="AH63">
        <f t="shared" si="7"/>
        <v>6056190.6720000003</v>
      </c>
      <c r="AI63">
        <f t="shared" si="8"/>
        <v>6328657.3279999997</v>
      </c>
    </row>
    <row r="64" spans="1:37">
      <c r="A64" t="s">
        <v>1064</v>
      </c>
      <c r="B64" t="s">
        <v>42</v>
      </c>
      <c r="C64" t="s">
        <v>1912</v>
      </c>
      <c r="D64" s="12">
        <v>44627</v>
      </c>
      <c r="E64" t="s">
        <v>312</v>
      </c>
      <c r="F64" t="s">
        <v>518</v>
      </c>
      <c r="G64" s="12">
        <v>44627</v>
      </c>
      <c r="H64" s="12">
        <v>44627</v>
      </c>
      <c r="I64" s="12">
        <v>44628</v>
      </c>
      <c r="J64" s="264">
        <v>1</v>
      </c>
      <c r="K64" t="s">
        <v>2243</v>
      </c>
      <c r="L64" t="s">
        <v>2224</v>
      </c>
      <c r="M64" t="s">
        <v>2225</v>
      </c>
      <c r="N64" t="s">
        <v>1065</v>
      </c>
      <c r="O64" t="s">
        <v>1357</v>
      </c>
      <c r="P64">
        <v>317.8</v>
      </c>
      <c r="Q64" s="249">
        <v>4.9000000000000002E-2</v>
      </c>
      <c r="R64">
        <v>16275</v>
      </c>
      <c r="S64">
        <v>1543</v>
      </c>
      <c r="T64">
        <v>14732</v>
      </c>
      <c r="U64">
        <v>49.07</v>
      </c>
      <c r="V64" t="s">
        <v>2250</v>
      </c>
      <c r="W64">
        <v>5</v>
      </c>
      <c r="X64">
        <v>50</v>
      </c>
      <c r="Y64">
        <v>10</v>
      </c>
      <c r="Z64" s="261">
        <f t="shared" si="10"/>
        <v>14.81025</v>
      </c>
      <c r="AA64" s="261">
        <f t="shared" si="11"/>
        <v>1.85128125</v>
      </c>
      <c r="AB64" s="261">
        <f t="shared" si="12"/>
        <v>2542.4000000000005</v>
      </c>
      <c r="AC64" s="261">
        <f t="shared" si="13"/>
        <v>127120.00000000003</v>
      </c>
      <c r="AD64" s="261">
        <f t="shared" si="14"/>
        <v>1271200.0000000002</v>
      </c>
      <c r="AE64" s="263">
        <f t="shared" si="4"/>
        <v>2542.4</v>
      </c>
      <c r="AF64" s="263">
        <f t="shared" si="5"/>
        <v>127120</v>
      </c>
      <c r="AG64" s="263">
        <f t="shared" si="6"/>
        <v>1271200</v>
      </c>
      <c r="AH64">
        <f t="shared" si="7"/>
        <v>1208911.2000000002</v>
      </c>
      <c r="AI64">
        <f t="shared" si="8"/>
        <v>1333488.8000000003</v>
      </c>
    </row>
    <row r="65" spans="1:40">
      <c r="A65" t="s">
        <v>1064</v>
      </c>
      <c r="B65" t="s">
        <v>42</v>
      </c>
      <c r="C65" t="s">
        <v>1912</v>
      </c>
      <c r="D65" s="12">
        <v>44627</v>
      </c>
      <c r="E65" t="s">
        <v>312</v>
      </c>
      <c r="F65" t="s">
        <v>518</v>
      </c>
      <c r="G65" s="12">
        <v>44627</v>
      </c>
      <c r="H65" s="12">
        <v>44627</v>
      </c>
      <c r="I65" s="12">
        <v>44628</v>
      </c>
      <c r="J65" s="264">
        <v>1</v>
      </c>
      <c r="K65" t="s">
        <v>2243</v>
      </c>
      <c r="L65" t="s">
        <v>2224</v>
      </c>
      <c r="M65" t="s">
        <v>2227</v>
      </c>
      <c r="N65" t="s">
        <v>1065</v>
      </c>
      <c r="O65" t="s">
        <v>1357</v>
      </c>
      <c r="P65">
        <v>1936.2</v>
      </c>
      <c r="Q65" s="250">
        <v>0.02</v>
      </c>
      <c r="R65">
        <v>16276</v>
      </c>
      <c r="S65">
        <v>7405</v>
      </c>
      <c r="T65">
        <v>8871</v>
      </c>
      <c r="U65">
        <v>75.010000000000005</v>
      </c>
      <c r="V65" t="s">
        <v>2250</v>
      </c>
      <c r="W65">
        <v>5</v>
      </c>
      <c r="X65">
        <v>50</v>
      </c>
      <c r="Y65">
        <v>10</v>
      </c>
      <c r="Z65" s="261">
        <f t="shared" si="10"/>
        <v>14.811159999999999</v>
      </c>
      <c r="AA65" s="261">
        <f t="shared" si="11"/>
        <v>1.8513949999999999</v>
      </c>
      <c r="AB65" s="261">
        <f t="shared" si="12"/>
        <v>15489.6</v>
      </c>
      <c r="AC65" s="261">
        <f t="shared" si="13"/>
        <v>774480</v>
      </c>
      <c r="AD65" s="261">
        <f t="shared" si="14"/>
        <v>7744800</v>
      </c>
      <c r="AE65" s="263">
        <f t="shared" si="4"/>
        <v>15489.6</v>
      </c>
      <c r="AF65" s="263">
        <f t="shared" si="5"/>
        <v>774480</v>
      </c>
      <c r="AG65" s="263">
        <f t="shared" si="6"/>
        <v>7744800</v>
      </c>
      <c r="AH65">
        <f t="shared" si="7"/>
        <v>7589904</v>
      </c>
      <c r="AI65">
        <f t="shared" si="8"/>
        <v>7899696</v>
      </c>
    </row>
    <row r="66" spans="1:40">
      <c r="A66" t="s">
        <v>1064</v>
      </c>
      <c r="B66" t="s">
        <v>42</v>
      </c>
      <c r="C66" t="s">
        <v>1912</v>
      </c>
      <c r="D66" s="12">
        <v>44627</v>
      </c>
      <c r="E66" t="s">
        <v>312</v>
      </c>
      <c r="F66" t="s">
        <v>518</v>
      </c>
      <c r="G66" s="12">
        <v>44627</v>
      </c>
      <c r="H66" s="12">
        <v>44627</v>
      </c>
      <c r="I66" s="12">
        <v>44628</v>
      </c>
      <c r="J66" s="264">
        <v>1</v>
      </c>
      <c r="K66" t="s">
        <v>2243</v>
      </c>
      <c r="L66" t="s">
        <v>2224</v>
      </c>
      <c r="M66" t="s">
        <v>2247</v>
      </c>
      <c r="N66" t="s">
        <v>1065</v>
      </c>
      <c r="O66" t="s">
        <v>1357</v>
      </c>
      <c r="P66">
        <v>248.1</v>
      </c>
      <c r="Q66" s="249">
        <v>5.5E-2</v>
      </c>
      <c r="R66">
        <v>16276</v>
      </c>
      <c r="S66">
        <v>1218</v>
      </c>
      <c r="T66">
        <v>15058</v>
      </c>
      <c r="U66">
        <v>26.19</v>
      </c>
      <c r="V66" t="s">
        <v>2250</v>
      </c>
      <c r="W66">
        <v>5</v>
      </c>
      <c r="X66">
        <v>50</v>
      </c>
      <c r="Y66">
        <v>10</v>
      </c>
      <c r="Z66" s="261">
        <f t="shared" si="10"/>
        <v>14.811159999999999</v>
      </c>
      <c r="AA66" s="261">
        <f t="shared" si="11"/>
        <v>1.8513949999999999</v>
      </c>
      <c r="AB66" s="261">
        <f t="shared" si="12"/>
        <v>1984.8000000000002</v>
      </c>
      <c r="AC66" s="261">
        <f t="shared" si="13"/>
        <v>99240.000000000015</v>
      </c>
      <c r="AD66" s="261">
        <f t="shared" si="14"/>
        <v>992400.00000000012</v>
      </c>
      <c r="AE66" s="263">
        <f t="shared" si="4"/>
        <v>1984.8</v>
      </c>
      <c r="AF66" s="263">
        <f t="shared" si="5"/>
        <v>99240</v>
      </c>
      <c r="AG66" s="263">
        <f t="shared" si="6"/>
        <v>992400</v>
      </c>
      <c r="AH66">
        <f t="shared" si="7"/>
        <v>937818.00000000012</v>
      </c>
      <c r="AI66">
        <f t="shared" si="8"/>
        <v>1046982.0000000001</v>
      </c>
    </row>
    <row r="67" spans="1:40">
      <c r="A67" t="s">
        <v>1064</v>
      </c>
      <c r="B67" t="s">
        <v>42</v>
      </c>
      <c r="C67" t="s">
        <v>1912</v>
      </c>
      <c r="D67" s="12">
        <v>44627</v>
      </c>
      <c r="E67" t="s">
        <v>312</v>
      </c>
      <c r="F67" t="s">
        <v>518</v>
      </c>
      <c r="G67" s="12">
        <v>44627</v>
      </c>
      <c r="H67" s="12">
        <v>44627</v>
      </c>
      <c r="I67" s="12">
        <v>44628</v>
      </c>
      <c r="J67" s="264">
        <v>1</v>
      </c>
      <c r="K67" t="s">
        <v>2243</v>
      </c>
      <c r="L67" t="s">
        <v>2244</v>
      </c>
      <c r="M67" t="s">
        <v>2245</v>
      </c>
      <c r="N67" t="s">
        <v>1065</v>
      </c>
      <c r="O67" t="s">
        <v>1357</v>
      </c>
      <c r="P67">
        <v>0</v>
      </c>
      <c r="Q67" s="250">
        <v>0</v>
      </c>
      <c r="R67">
        <v>50950</v>
      </c>
      <c r="S67">
        <v>0</v>
      </c>
      <c r="T67">
        <v>50950</v>
      </c>
      <c r="U67">
        <v>33.5</v>
      </c>
      <c r="V67" t="s">
        <v>1065</v>
      </c>
      <c r="W67">
        <v>5</v>
      </c>
      <c r="X67">
        <v>50</v>
      </c>
      <c r="Y67">
        <v>10</v>
      </c>
      <c r="Z67" s="261">
        <f>R67*0.00091</f>
        <v>46.3645</v>
      </c>
      <c r="AA67" s="261">
        <f>W67*(Z67/40)</f>
        <v>5.7955625</v>
      </c>
      <c r="AB67" s="261" t="str">
        <f t="shared" si="12"/>
        <v>ND</v>
      </c>
      <c r="AC67" s="261" t="str">
        <f t="shared" si="13"/>
        <v>ND</v>
      </c>
      <c r="AD67" s="261" t="str">
        <f t="shared" si="14"/>
        <v>NA</v>
      </c>
      <c r="AE67" s="263" t="str">
        <f t="shared" ref="AE67:AE130" si="15">IF(S67&gt;2, (P67*40/W67), "ND")</f>
        <v>ND</v>
      </c>
      <c r="AF67" s="263" t="str">
        <f t="shared" ref="AF67:AF130" si="16">IF(S67&gt;2, (AE67*X67), "ND")</f>
        <v>ND</v>
      </c>
      <c r="AG67" s="263" t="str">
        <f t="shared" ref="AG67:AG130" si="17">IF(S67&gt;2, (AF67*100/Y67), "NA")</f>
        <v>NA</v>
      </c>
      <c r="AH67" t="str">
        <f t="shared" ref="AH67:AH130" si="18">IF(S67&gt;2, (AD67-(AD67*Q67)), "ND")</f>
        <v>ND</v>
      </c>
      <c r="AI67" t="str">
        <f t="shared" ref="AI67:AI130" si="19">IF(S67&gt;2, (AD67+(AD67*Q67)), "ND")</f>
        <v>ND</v>
      </c>
    </row>
    <row r="68" spans="1:40">
      <c r="A68" t="s">
        <v>1064</v>
      </c>
      <c r="B68" t="s">
        <v>42</v>
      </c>
      <c r="C68" t="s">
        <v>1912</v>
      </c>
      <c r="D68" s="12">
        <v>44627</v>
      </c>
      <c r="E68" t="s">
        <v>312</v>
      </c>
      <c r="F68" t="s">
        <v>518</v>
      </c>
      <c r="G68" s="12">
        <v>44627</v>
      </c>
      <c r="H68" s="12">
        <v>44627</v>
      </c>
      <c r="I68" s="12">
        <v>44628</v>
      </c>
      <c r="J68" s="264">
        <v>1</v>
      </c>
      <c r="K68" t="s">
        <v>2243</v>
      </c>
      <c r="L68" t="s">
        <v>2244</v>
      </c>
      <c r="M68" t="s">
        <v>2084</v>
      </c>
      <c r="N68" t="s">
        <v>1065</v>
      </c>
      <c r="O68" t="s">
        <v>1357</v>
      </c>
      <c r="P68">
        <v>0</v>
      </c>
      <c r="Q68" s="249">
        <v>2.7440000000000002</v>
      </c>
      <c r="R68">
        <v>50947</v>
      </c>
      <c r="S68">
        <v>1</v>
      </c>
      <c r="T68">
        <v>50946</v>
      </c>
      <c r="U68">
        <v>40.78</v>
      </c>
      <c r="V68" t="s">
        <v>1065</v>
      </c>
      <c r="W68">
        <v>5</v>
      </c>
      <c r="X68">
        <v>50</v>
      </c>
      <c r="Y68">
        <v>10</v>
      </c>
      <c r="Z68" s="261">
        <f t="shared" si="10"/>
        <v>46.36177</v>
      </c>
      <c r="AA68" s="261">
        <f t="shared" si="11"/>
        <v>5.79522125</v>
      </c>
      <c r="AB68" s="261" t="str">
        <f t="shared" si="12"/>
        <v>ND</v>
      </c>
      <c r="AC68" s="261" t="str">
        <f t="shared" si="13"/>
        <v>ND</v>
      </c>
      <c r="AD68" s="261" t="str">
        <f t="shared" si="14"/>
        <v>NA</v>
      </c>
      <c r="AE68" s="263" t="str">
        <f t="shared" si="15"/>
        <v>ND</v>
      </c>
      <c r="AF68" s="263" t="str">
        <f t="shared" si="16"/>
        <v>ND</v>
      </c>
      <c r="AG68" s="263" t="str">
        <f t="shared" si="17"/>
        <v>NA</v>
      </c>
      <c r="AH68" t="str">
        <f t="shared" si="18"/>
        <v>ND</v>
      </c>
      <c r="AI68" t="str">
        <f t="shared" si="19"/>
        <v>ND</v>
      </c>
    </row>
    <row r="69" spans="1:40">
      <c r="A69" t="s">
        <v>1056</v>
      </c>
      <c r="B69" t="s">
        <v>42</v>
      </c>
      <c r="C69" t="s">
        <v>1912</v>
      </c>
      <c r="D69" s="12">
        <v>44627</v>
      </c>
      <c r="E69" t="s">
        <v>312</v>
      </c>
      <c r="F69" t="s">
        <v>518</v>
      </c>
      <c r="G69" s="12">
        <v>44627</v>
      </c>
      <c r="H69" s="12">
        <v>44627</v>
      </c>
      <c r="I69" s="12">
        <v>44628</v>
      </c>
      <c r="J69" s="264">
        <v>1</v>
      </c>
      <c r="K69" t="s">
        <v>2243</v>
      </c>
      <c r="L69" t="s">
        <v>2224</v>
      </c>
      <c r="M69" t="s">
        <v>2225</v>
      </c>
      <c r="N69" t="s">
        <v>1057</v>
      </c>
      <c r="O69" t="s">
        <v>1357</v>
      </c>
      <c r="P69">
        <v>910</v>
      </c>
      <c r="Q69" s="250">
        <v>0.03</v>
      </c>
      <c r="R69">
        <v>15665</v>
      </c>
      <c r="S69">
        <v>3799</v>
      </c>
      <c r="T69">
        <v>11866</v>
      </c>
      <c r="U69">
        <v>49.07</v>
      </c>
      <c r="V69" t="s">
        <v>2251</v>
      </c>
      <c r="W69">
        <v>5</v>
      </c>
      <c r="X69">
        <v>48</v>
      </c>
      <c r="Y69">
        <v>10</v>
      </c>
      <c r="Z69" s="261">
        <f t="shared" si="10"/>
        <v>14.25515</v>
      </c>
      <c r="AA69" s="261">
        <f t="shared" si="11"/>
        <v>1.7818937500000001</v>
      </c>
      <c r="AB69" s="261">
        <f t="shared" si="12"/>
        <v>7280</v>
      </c>
      <c r="AC69" s="261">
        <f t="shared" si="13"/>
        <v>349440</v>
      </c>
      <c r="AD69" s="261">
        <f t="shared" si="14"/>
        <v>3494400</v>
      </c>
      <c r="AE69" s="263">
        <f t="shared" si="15"/>
        <v>7280</v>
      </c>
      <c r="AF69" s="263">
        <f t="shared" si="16"/>
        <v>349440</v>
      </c>
      <c r="AG69" s="263">
        <f t="shared" si="17"/>
        <v>3494400</v>
      </c>
      <c r="AH69">
        <f t="shared" si="18"/>
        <v>3389568</v>
      </c>
      <c r="AI69">
        <f t="shared" si="19"/>
        <v>3599232</v>
      </c>
      <c r="AJ69">
        <v>768</v>
      </c>
    </row>
    <row r="70" spans="1:40">
      <c r="A70" t="s">
        <v>1056</v>
      </c>
      <c r="B70" t="s">
        <v>42</v>
      </c>
      <c r="C70" t="s">
        <v>1912</v>
      </c>
      <c r="D70" s="12">
        <v>44627</v>
      </c>
      <c r="E70" t="s">
        <v>312</v>
      </c>
      <c r="F70" t="s">
        <v>518</v>
      </c>
      <c r="G70" s="12">
        <v>44627</v>
      </c>
      <c r="H70" s="12">
        <v>44627</v>
      </c>
      <c r="I70" s="12">
        <v>44628</v>
      </c>
      <c r="J70" s="264">
        <v>1</v>
      </c>
      <c r="K70" t="s">
        <v>2243</v>
      </c>
      <c r="L70" t="s">
        <v>2224</v>
      </c>
      <c r="M70" t="s">
        <v>2227</v>
      </c>
      <c r="N70" t="s">
        <v>1057</v>
      </c>
      <c r="O70" t="s">
        <v>1357</v>
      </c>
      <c r="P70">
        <v>936</v>
      </c>
      <c r="Q70" s="249">
        <v>2.9000000000000001E-2</v>
      </c>
      <c r="R70">
        <v>15665</v>
      </c>
      <c r="S70">
        <v>3893</v>
      </c>
      <c r="T70">
        <v>11772</v>
      </c>
      <c r="U70">
        <v>75.010000000000005</v>
      </c>
      <c r="V70" t="s">
        <v>2251</v>
      </c>
      <c r="W70">
        <v>5</v>
      </c>
      <c r="X70">
        <v>48</v>
      </c>
      <c r="Y70">
        <v>10</v>
      </c>
      <c r="Z70" s="261">
        <f t="shared" si="10"/>
        <v>14.25515</v>
      </c>
      <c r="AA70" s="261">
        <f t="shared" si="11"/>
        <v>1.7818937500000001</v>
      </c>
      <c r="AB70" s="261">
        <f t="shared" si="12"/>
        <v>7488</v>
      </c>
      <c r="AC70" s="261">
        <f t="shared" si="13"/>
        <v>359424</v>
      </c>
      <c r="AD70" s="261">
        <f t="shared" si="14"/>
        <v>3594240</v>
      </c>
      <c r="AE70" s="263">
        <f t="shared" si="15"/>
        <v>7488</v>
      </c>
      <c r="AF70" s="263">
        <f t="shared" si="16"/>
        <v>359424</v>
      </c>
      <c r="AG70" s="263">
        <f t="shared" si="17"/>
        <v>3594240</v>
      </c>
      <c r="AH70">
        <f t="shared" si="18"/>
        <v>3490007.04</v>
      </c>
      <c r="AI70">
        <f t="shared" si="19"/>
        <v>3698472.96</v>
      </c>
      <c r="AJ70">
        <v>768</v>
      </c>
      <c r="AK70">
        <v>2.13675E-4</v>
      </c>
    </row>
    <row r="71" spans="1:40">
      <c r="A71" t="s">
        <v>1056</v>
      </c>
      <c r="B71" t="s">
        <v>42</v>
      </c>
      <c r="C71" t="s">
        <v>1912</v>
      </c>
      <c r="D71" s="12">
        <v>44627</v>
      </c>
      <c r="E71" t="s">
        <v>312</v>
      </c>
      <c r="F71" t="s">
        <v>518</v>
      </c>
      <c r="G71" s="12">
        <v>44627</v>
      </c>
      <c r="H71" s="12">
        <v>44627</v>
      </c>
      <c r="I71" s="12">
        <v>44628</v>
      </c>
      <c r="J71" s="264">
        <v>1</v>
      </c>
      <c r="K71" t="s">
        <v>2243</v>
      </c>
      <c r="L71" t="s">
        <v>2224</v>
      </c>
      <c r="M71" t="s">
        <v>2247</v>
      </c>
      <c r="N71" t="s">
        <v>1057</v>
      </c>
      <c r="O71" t="s">
        <v>1357</v>
      </c>
      <c r="P71">
        <v>1085.0999999999999</v>
      </c>
      <c r="Q71" s="249">
        <v>2.7E-2</v>
      </c>
      <c r="R71">
        <v>15663</v>
      </c>
      <c r="S71">
        <v>4416</v>
      </c>
      <c r="T71">
        <v>11247</v>
      </c>
      <c r="U71">
        <v>26.19</v>
      </c>
      <c r="V71" t="s">
        <v>2251</v>
      </c>
      <c r="W71">
        <v>5</v>
      </c>
      <c r="X71">
        <v>48</v>
      </c>
      <c r="Y71">
        <v>10</v>
      </c>
      <c r="Z71" s="261">
        <f t="shared" si="10"/>
        <v>14.25333</v>
      </c>
      <c r="AA71" s="261">
        <f t="shared" si="11"/>
        <v>1.78166625</v>
      </c>
      <c r="AB71" s="261">
        <f t="shared" si="12"/>
        <v>8680.7999999999993</v>
      </c>
      <c r="AC71" s="261">
        <f t="shared" si="13"/>
        <v>416678.39999999997</v>
      </c>
      <c r="AD71" s="261">
        <f t="shared" si="14"/>
        <v>4166783.9999999995</v>
      </c>
      <c r="AE71" s="263">
        <f t="shared" si="15"/>
        <v>8680.7999999999993</v>
      </c>
      <c r="AF71" s="263">
        <f t="shared" si="16"/>
        <v>416678.39999999997</v>
      </c>
      <c r="AG71" s="263">
        <f t="shared" si="17"/>
        <v>4166784</v>
      </c>
      <c r="AH71">
        <f t="shared" si="18"/>
        <v>4054280.8319999995</v>
      </c>
      <c r="AI71">
        <f t="shared" si="19"/>
        <v>4279287.1679999996</v>
      </c>
      <c r="AJ71">
        <v>768</v>
      </c>
      <c r="AK71">
        <v>1.84315E-4</v>
      </c>
    </row>
    <row r="72" spans="1:40">
      <c r="A72" t="s">
        <v>1056</v>
      </c>
      <c r="B72" t="s">
        <v>42</v>
      </c>
      <c r="C72" t="s">
        <v>1912</v>
      </c>
      <c r="D72" s="12">
        <v>44627</v>
      </c>
      <c r="E72" t="s">
        <v>312</v>
      </c>
      <c r="F72" t="s">
        <v>518</v>
      </c>
      <c r="G72" s="12">
        <v>44627</v>
      </c>
      <c r="H72" s="12">
        <v>44627</v>
      </c>
      <c r="I72" s="12">
        <v>44628</v>
      </c>
      <c r="J72" s="264">
        <v>1</v>
      </c>
      <c r="K72" t="s">
        <v>2243</v>
      </c>
      <c r="L72" t="s">
        <v>2244</v>
      </c>
      <c r="M72" t="s">
        <v>2245</v>
      </c>
      <c r="N72" t="s">
        <v>1057</v>
      </c>
      <c r="O72" t="s">
        <v>1357</v>
      </c>
      <c r="P72">
        <v>0.1</v>
      </c>
      <c r="Q72" s="249">
        <v>1.091</v>
      </c>
      <c r="R72">
        <v>50824</v>
      </c>
      <c r="S72">
        <v>4</v>
      </c>
      <c r="T72">
        <v>50820</v>
      </c>
      <c r="U72">
        <v>33.5</v>
      </c>
      <c r="V72" t="s">
        <v>1057</v>
      </c>
      <c r="W72">
        <v>5</v>
      </c>
      <c r="X72">
        <v>48</v>
      </c>
      <c r="Y72">
        <v>10</v>
      </c>
      <c r="Z72" s="261">
        <f t="shared" si="10"/>
        <v>46.249839999999999</v>
      </c>
      <c r="AA72" s="261">
        <f>W72*(Z72/40)</f>
        <v>5.781229999999999</v>
      </c>
      <c r="AB72" s="261">
        <f t="shared" si="12"/>
        <v>0.80000000000000027</v>
      </c>
      <c r="AC72" s="261">
        <f t="shared" si="13"/>
        <v>38.400000000000013</v>
      </c>
      <c r="AD72" s="261">
        <f t="shared" si="14"/>
        <v>384.00000000000011</v>
      </c>
      <c r="AE72" s="263">
        <f>IF(S72&gt;2, (P72*40/W72), "ND")</f>
        <v>0.8</v>
      </c>
      <c r="AF72" s="263">
        <f>IF(S72&gt;2, (AE72*X72), "ND")</f>
        <v>38.400000000000006</v>
      </c>
      <c r="AG72" s="263">
        <f>IF(S72&gt;2, (AF72*100/Y72), "NA")</f>
        <v>384.00000000000006</v>
      </c>
      <c r="AH72">
        <f t="shared" si="18"/>
        <v>-34.944000000000017</v>
      </c>
      <c r="AI72">
        <f t="shared" si="19"/>
        <v>802.94400000000019</v>
      </c>
      <c r="AJ72">
        <v>768</v>
      </c>
      <c r="AN72" t="s">
        <v>2316</v>
      </c>
    </row>
    <row r="73" spans="1:40">
      <c r="A73" t="s">
        <v>1056</v>
      </c>
      <c r="B73" t="s">
        <v>42</v>
      </c>
      <c r="C73" t="s">
        <v>1912</v>
      </c>
      <c r="D73" s="12">
        <v>44627</v>
      </c>
      <c r="E73" t="s">
        <v>312</v>
      </c>
      <c r="F73" t="s">
        <v>518</v>
      </c>
      <c r="G73" s="12">
        <v>44627</v>
      </c>
      <c r="H73" s="12">
        <v>44627</v>
      </c>
      <c r="I73" s="12">
        <v>44628</v>
      </c>
      <c r="J73" s="264">
        <v>1</v>
      </c>
      <c r="K73" t="s">
        <v>2243</v>
      </c>
      <c r="L73" t="s">
        <v>2244</v>
      </c>
      <c r="M73" t="s">
        <v>2084</v>
      </c>
      <c r="N73" t="s">
        <v>1057</v>
      </c>
      <c r="O73" t="s">
        <v>1357</v>
      </c>
      <c r="P73">
        <v>0.2</v>
      </c>
      <c r="Q73" s="249">
        <v>0.86199999999999999</v>
      </c>
      <c r="R73">
        <v>50825</v>
      </c>
      <c r="S73">
        <v>6</v>
      </c>
      <c r="T73">
        <v>50819</v>
      </c>
      <c r="U73">
        <v>40.78</v>
      </c>
      <c r="V73" t="s">
        <v>1057</v>
      </c>
      <c r="W73">
        <v>5</v>
      </c>
      <c r="X73">
        <v>48</v>
      </c>
      <c r="Y73">
        <v>10</v>
      </c>
      <c r="Z73" s="261">
        <f t="shared" si="10"/>
        <v>46.250750000000004</v>
      </c>
      <c r="AA73" s="261">
        <f t="shared" si="11"/>
        <v>5.7813437500000013</v>
      </c>
      <c r="AB73" s="261">
        <f t="shared" si="12"/>
        <v>1.5999999999999999</v>
      </c>
      <c r="AC73" s="261">
        <f t="shared" si="13"/>
        <v>76.8</v>
      </c>
      <c r="AD73" s="261">
        <f t="shared" si="14"/>
        <v>768</v>
      </c>
      <c r="AE73" s="263">
        <f t="shared" si="15"/>
        <v>1.6</v>
      </c>
      <c r="AF73" s="263">
        <f t="shared" si="16"/>
        <v>76.800000000000011</v>
      </c>
      <c r="AG73" s="263">
        <f t="shared" si="17"/>
        <v>768.00000000000011</v>
      </c>
      <c r="AH73">
        <f t="shared" si="18"/>
        <v>105.98400000000004</v>
      </c>
      <c r="AI73">
        <f t="shared" si="19"/>
        <v>1430.0160000000001</v>
      </c>
      <c r="AJ73">
        <v>768</v>
      </c>
    </row>
    <row r="74" spans="1:40">
      <c r="A74" t="s">
        <v>1058</v>
      </c>
      <c r="B74" t="s">
        <v>42</v>
      </c>
      <c r="C74" t="s">
        <v>1912</v>
      </c>
      <c r="D74" s="12">
        <v>44627</v>
      </c>
      <c r="E74" t="s">
        <v>312</v>
      </c>
      <c r="F74" t="s">
        <v>518</v>
      </c>
      <c r="G74" s="12">
        <v>44627</v>
      </c>
      <c r="H74" s="12">
        <v>44627</v>
      </c>
      <c r="I74" s="12">
        <v>44628</v>
      </c>
      <c r="J74" s="264">
        <v>1</v>
      </c>
      <c r="K74" t="s">
        <v>2243</v>
      </c>
      <c r="L74" t="s">
        <v>2224</v>
      </c>
      <c r="M74" t="s">
        <v>2225</v>
      </c>
      <c r="N74" t="s">
        <v>1059</v>
      </c>
      <c r="O74" t="s">
        <v>1357</v>
      </c>
      <c r="P74">
        <v>1220.9000000000001</v>
      </c>
      <c r="Q74" s="249">
        <v>2.5999999999999999E-2</v>
      </c>
      <c r="R74">
        <v>16052</v>
      </c>
      <c r="S74">
        <v>4930</v>
      </c>
      <c r="T74">
        <v>11122</v>
      </c>
      <c r="U74">
        <v>49.07</v>
      </c>
      <c r="V74" t="s">
        <v>2252</v>
      </c>
      <c r="W74">
        <v>5</v>
      </c>
      <c r="X74">
        <v>49</v>
      </c>
      <c r="Y74">
        <v>10</v>
      </c>
      <c r="Z74" s="261">
        <f t="shared" si="10"/>
        <v>14.60732</v>
      </c>
      <c r="AA74" s="261">
        <f t="shared" si="11"/>
        <v>1.825915</v>
      </c>
      <c r="AB74" s="261">
        <f t="shared" si="12"/>
        <v>9767.2000000000007</v>
      </c>
      <c r="AC74" s="261">
        <f t="shared" si="13"/>
        <v>478592.80000000005</v>
      </c>
      <c r="AD74" s="261">
        <f t="shared" si="14"/>
        <v>4785928</v>
      </c>
      <c r="AE74" s="263">
        <f t="shared" si="15"/>
        <v>9767.2000000000007</v>
      </c>
      <c r="AF74" s="263">
        <f t="shared" si="16"/>
        <v>478592.80000000005</v>
      </c>
      <c r="AG74" s="263">
        <f t="shared" si="17"/>
        <v>4785928.0000000009</v>
      </c>
      <c r="AH74">
        <f t="shared" si="18"/>
        <v>4661493.8720000004</v>
      </c>
      <c r="AI74">
        <f t="shared" si="19"/>
        <v>4910362.1279999996</v>
      </c>
    </row>
    <row r="75" spans="1:40">
      <c r="A75" t="s">
        <v>1058</v>
      </c>
      <c r="B75" t="s">
        <v>42</v>
      </c>
      <c r="C75" t="s">
        <v>1912</v>
      </c>
      <c r="D75" s="12">
        <v>44627</v>
      </c>
      <c r="E75" t="s">
        <v>312</v>
      </c>
      <c r="F75" t="s">
        <v>518</v>
      </c>
      <c r="G75" s="12">
        <v>44627</v>
      </c>
      <c r="H75" s="12">
        <v>44627</v>
      </c>
      <c r="I75" s="12">
        <v>44628</v>
      </c>
      <c r="J75" s="264">
        <v>1</v>
      </c>
      <c r="K75" t="s">
        <v>2243</v>
      </c>
      <c r="L75" t="s">
        <v>2224</v>
      </c>
      <c r="M75" t="s">
        <v>2227</v>
      </c>
      <c r="N75" t="s">
        <v>1059</v>
      </c>
      <c r="O75" t="s">
        <v>1357</v>
      </c>
      <c r="P75">
        <v>679.9</v>
      </c>
      <c r="Q75" s="249">
        <v>3.4000000000000002E-2</v>
      </c>
      <c r="R75">
        <v>16054</v>
      </c>
      <c r="S75">
        <v>2967</v>
      </c>
      <c r="T75">
        <v>13087</v>
      </c>
      <c r="U75">
        <v>75.010000000000005</v>
      </c>
      <c r="V75" t="s">
        <v>2252</v>
      </c>
      <c r="W75">
        <v>5</v>
      </c>
      <c r="X75">
        <v>49</v>
      </c>
      <c r="Y75">
        <v>10</v>
      </c>
      <c r="Z75" s="261">
        <f t="shared" si="10"/>
        <v>14.60914</v>
      </c>
      <c r="AA75" s="261">
        <f t="shared" si="11"/>
        <v>1.8261425</v>
      </c>
      <c r="AB75" s="261">
        <f t="shared" si="12"/>
        <v>5439.2</v>
      </c>
      <c r="AC75" s="261">
        <f t="shared" si="13"/>
        <v>266520.8</v>
      </c>
      <c r="AD75" s="261">
        <f t="shared" si="14"/>
        <v>2665208</v>
      </c>
      <c r="AE75" s="263">
        <f t="shared" si="15"/>
        <v>5439.2</v>
      </c>
      <c r="AF75" s="263">
        <f t="shared" si="16"/>
        <v>266520.8</v>
      </c>
      <c r="AG75" s="263">
        <f t="shared" si="17"/>
        <v>2665208</v>
      </c>
      <c r="AH75">
        <f t="shared" si="18"/>
        <v>2574590.9279999998</v>
      </c>
      <c r="AI75">
        <f t="shared" si="19"/>
        <v>2755825.0720000002</v>
      </c>
    </row>
    <row r="76" spans="1:40">
      <c r="A76" t="s">
        <v>1058</v>
      </c>
      <c r="B76" t="s">
        <v>42</v>
      </c>
      <c r="C76" t="s">
        <v>1912</v>
      </c>
      <c r="D76" s="12">
        <v>44627</v>
      </c>
      <c r="E76" t="s">
        <v>312</v>
      </c>
      <c r="F76" t="s">
        <v>518</v>
      </c>
      <c r="G76" s="12">
        <v>44627</v>
      </c>
      <c r="H76" s="12">
        <v>44627</v>
      </c>
      <c r="I76" s="12">
        <v>44628</v>
      </c>
      <c r="J76" s="264">
        <v>1</v>
      </c>
      <c r="K76" t="s">
        <v>2243</v>
      </c>
      <c r="L76" t="s">
        <v>2224</v>
      </c>
      <c r="M76" t="s">
        <v>2247</v>
      </c>
      <c r="N76" t="s">
        <v>1059</v>
      </c>
      <c r="O76" t="s">
        <v>1357</v>
      </c>
      <c r="P76">
        <v>1572.1</v>
      </c>
      <c r="Q76" s="249">
        <v>2.3E-2</v>
      </c>
      <c r="R76">
        <v>16054</v>
      </c>
      <c r="S76">
        <v>6045</v>
      </c>
      <c r="T76">
        <v>10009</v>
      </c>
      <c r="U76">
        <v>26.19</v>
      </c>
      <c r="V76" t="s">
        <v>2252</v>
      </c>
      <c r="W76">
        <v>5</v>
      </c>
      <c r="X76">
        <v>49</v>
      </c>
      <c r="Y76">
        <v>10</v>
      </c>
      <c r="Z76" s="261">
        <f t="shared" si="10"/>
        <v>14.60914</v>
      </c>
      <c r="AA76" s="261">
        <f t="shared" si="11"/>
        <v>1.8261425</v>
      </c>
      <c r="AB76" s="261">
        <f t="shared" si="12"/>
        <v>12576.8</v>
      </c>
      <c r="AC76" s="261">
        <f t="shared" si="13"/>
        <v>616263.19999999995</v>
      </c>
      <c r="AD76" s="261">
        <f t="shared" si="14"/>
        <v>6162632</v>
      </c>
      <c r="AE76" s="263">
        <f t="shared" si="15"/>
        <v>12576.8</v>
      </c>
      <c r="AF76" s="263">
        <f t="shared" si="16"/>
        <v>616263.19999999995</v>
      </c>
      <c r="AG76" s="263">
        <f t="shared" si="17"/>
        <v>6162631.9999999991</v>
      </c>
      <c r="AH76">
        <f t="shared" si="18"/>
        <v>6020891.4639999997</v>
      </c>
      <c r="AI76">
        <f t="shared" si="19"/>
        <v>6304372.5360000003</v>
      </c>
    </row>
    <row r="77" spans="1:40">
      <c r="A77" t="s">
        <v>1058</v>
      </c>
      <c r="B77" t="s">
        <v>42</v>
      </c>
      <c r="C77" t="s">
        <v>1912</v>
      </c>
      <c r="D77" s="12">
        <v>44627</v>
      </c>
      <c r="E77" t="s">
        <v>312</v>
      </c>
      <c r="F77" t="s">
        <v>518</v>
      </c>
      <c r="G77" s="12">
        <v>44627</v>
      </c>
      <c r="H77" s="12">
        <v>44627</v>
      </c>
      <c r="I77" s="12">
        <v>44628</v>
      </c>
      <c r="J77" s="264">
        <v>1</v>
      </c>
      <c r="K77" t="s">
        <v>2243</v>
      </c>
      <c r="L77" t="s">
        <v>2244</v>
      </c>
      <c r="M77" t="s">
        <v>2245</v>
      </c>
      <c r="N77" t="s">
        <v>1059</v>
      </c>
      <c r="O77" t="s">
        <v>1357</v>
      </c>
      <c r="P77">
        <v>0</v>
      </c>
      <c r="Q77" s="249">
        <v>2.7440000000000002</v>
      </c>
      <c r="R77">
        <v>50775</v>
      </c>
      <c r="S77">
        <v>1</v>
      </c>
      <c r="T77">
        <v>50774</v>
      </c>
      <c r="U77">
        <v>33.5</v>
      </c>
      <c r="V77" t="s">
        <v>1059</v>
      </c>
      <c r="W77">
        <v>5</v>
      </c>
      <c r="X77">
        <v>49</v>
      </c>
      <c r="Y77">
        <v>10</v>
      </c>
      <c r="Z77" s="261">
        <f t="shared" si="10"/>
        <v>46.205249999999999</v>
      </c>
      <c r="AA77" s="261">
        <f t="shared" si="11"/>
        <v>5.7756562499999999</v>
      </c>
      <c r="AB77" s="261" t="str">
        <f t="shared" si="12"/>
        <v>ND</v>
      </c>
      <c r="AC77" s="261" t="str">
        <f t="shared" si="13"/>
        <v>ND</v>
      </c>
      <c r="AD77" s="261" t="str">
        <f t="shared" si="14"/>
        <v>NA</v>
      </c>
      <c r="AE77" s="263" t="str">
        <f t="shared" si="15"/>
        <v>ND</v>
      </c>
      <c r="AF77" s="263" t="str">
        <f t="shared" si="16"/>
        <v>ND</v>
      </c>
      <c r="AG77" s="263" t="str">
        <f t="shared" si="17"/>
        <v>NA</v>
      </c>
      <c r="AH77" t="str">
        <f t="shared" si="18"/>
        <v>ND</v>
      </c>
      <c r="AI77" t="str">
        <f t="shared" si="19"/>
        <v>ND</v>
      </c>
    </row>
    <row r="78" spans="1:40">
      <c r="A78" t="s">
        <v>1058</v>
      </c>
      <c r="B78" t="s">
        <v>42</v>
      </c>
      <c r="C78" t="s">
        <v>1912</v>
      </c>
      <c r="D78" s="12">
        <v>44627</v>
      </c>
      <c r="E78" t="s">
        <v>312</v>
      </c>
      <c r="F78" t="s">
        <v>518</v>
      </c>
      <c r="G78" s="12">
        <v>44627</v>
      </c>
      <c r="H78" s="12">
        <v>44627</v>
      </c>
      <c r="I78" s="12">
        <v>44628</v>
      </c>
      <c r="J78" s="264">
        <v>1</v>
      </c>
      <c r="K78" t="s">
        <v>2243</v>
      </c>
      <c r="L78" t="s">
        <v>2244</v>
      </c>
      <c r="M78" t="s">
        <v>2084</v>
      </c>
      <c r="N78" t="s">
        <v>1059</v>
      </c>
      <c r="O78" t="s">
        <v>1357</v>
      </c>
      <c r="P78">
        <v>0.1</v>
      </c>
      <c r="Q78" s="249">
        <v>1.6859999999999999</v>
      </c>
      <c r="R78">
        <v>50766</v>
      </c>
      <c r="S78">
        <v>2</v>
      </c>
      <c r="T78">
        <v>50764</v>
      </c>
      <c r="U78">
        <v>40.78</v>
      </c>
      <c r="V78" t="s">
        <v>1059</v>
      </c>
      <c r="W78">
        <v>5</v>
      </c>
      <c r="X78">
        <v>49</v>
      </c>
      <c r="Y78">
        <v>10</v>
      </c>
      <c r="Z78" s="261">
        <f t="shared" si="10"/>
        <v>46.19706</v>
      </c>
      <c r="AA78" s="261">
        <f t="shared" si="11"/>
        <v>5.7746325000000001</v>
      </c>
      <c r="AB78" s="261" t="str">
        <f t="shared" si="12"/>
        <v>ND</v>
      </c>
      <c r="AC78" s="261" t="str">
        <f t="shared" si="13"/>
        <v>ND</v>
      </c>
      <c r="AD78" s="261" t="str">
        <f t="shared" si="14"/>
        <v>NA</v>
      </c>
      <c r="AE78" s="263" t="str">
        <f t="shared" si="15"/>
        <v>ND</v>
      </c>
      <c r="AF78" s="263" t="str">
        <f t="shared" si="16"/>
        <v>ND</v>
      </c>
      <c r="AG78" s="263" t="str">
        <f t="shared" si="17"/>
        <v>NA</v>
      </c>
      <c r="AH78" t="str">
        <f t="shared" si="18"/>
        <v>ND</v>
      </c>
      <c r="AI78" t="str">
        <f t="shared" si="19"/>
        <v>ND</v>
      </c>
    </row>
    <row r="79" spans="1:40">
      <c r="A79" t="s">
        <v>1060</v>
      </c>
      <c r="B79" t="s">
        <v>42</v>
      </c>
      <c r="C79" t="s">
        <v>1912</v>
      </c>
      <c r="D79" s="12">
        <v>44627</v>
      </c>
      <c r="E79" t="s">
        <v>312</v>
      </c>
      <c r="F79" t="s">
        <v>518</v>
      </c>
      <c r="G79" s="12">
        <v>44627</v>
      </c>
      <c r="H79" s="12">
        <v>44627</v>
      </c>
      <c r="I79" s="12">
        <v>44628</v>
      </c>
      <c r="J79" s="264">
        <v>1</v>
      </c>
      <c r="K79" t="s">
        <v>2243</v>
      </c>
      <c r="L79" t="s">
        <v>2224</v>
      </c>
      <c r="M79" t="s">
        <v>2225</v>
      </c>
      <c r="N79" t="s">
        <v>1061</v>
      </c>
      <c r="O79" t="s">
        <v>1357</v>
      </c>
      <c r="P79">
        <v>218.5</v>
      </c>
      <c r="Q79" s="249">
        <v>5.8999999999999997E-2</v>
      </c>
      <c r="R79">
        <v>15851</v>
      </c>
      <c r="S79">
        <v>1074</v>
      </c>
      <c r="T79">
        <v>14777</v>
      </c>
      <c r="U79">
        <v>49.07</v>
      </c>
      <c r="V79" t="s">
        <v>2253</v>
      </c>
      <c r="W79">
        <v>5</v>
      </c>
      <c r="X79">
        <v>47</v>
      </c>
      <c r="Y79">
        <v>10</v>
      </c>
      <c r="Z79" s="261">
        <f t="shared" si="10"/>
        <v>14.42441</v>
      </c>
      <c r="AA79" s="261">
        <f t="shared" si="11"/>
        <v>1.8030512500000002</v>
      </c>
      <c r="AB79" s="261">
        <f t="shared" si="12"/>
        <v>1747.9999999999998</v>
      </c>
      <c r="AC79" s="261">
        <f t="shared" si="13"/>
        <v>82155.999999999985</v>
      </c>
      <c r="AD79" s="261">
        <f t="shared" si="14"/>
        <v>821559.99999999988</v>
      </c>
      <c r="AE79" s="263">
        <f t="shared" si="15"/>
        <v>1748</v>
      </c>
      <c r="AF79" s="263">
        <f t="shared" si="16"/>
        <v>82156</v>
      </c>
      <c r="AG79" s="263">
        <f t="shared" si="17"/>
        <v>821560</v>
      </c>
      <c r="AH79">
        <f t="shared" si="18"/>
        <v>773087.95999999985</v>
      </c>
      <c r="AI79">
        <f t="shared" si="19"/>
        <v>870032.03999999992</v>
      </c>
    </row>
    <row r="80" spans="1:40">
      <c r="A80" t="s">
        <v>1060</v>
      </c>
      <c r="B80" t="s">
        <v>42</v>
      </c>
      <c r="C80" t="s">
        <v>1912</v>
      </c>
      <c r="D80" s="12">
        <v>44627</v>
      </c>
      <c r="E80" t="s">
        <v>312</v>
      </c>
      <c r="F80" t="s">
        <v>518</v>
      </c>
      <c r="G80" s="12">
        <v>44627</v>
      </c>
      <c r="H80" s="12">
        <v>44627</v>
      </c>
      <c r="I80" s="12">
        <v>44628</v>
      </c>
      <c r="J80" s="264">
        <v>1</v>
      </c>
      <c r="K80" t="s">
        <v>2243</v>
      </c>
      <c r="L80" t="s">
        <v>2224</v>
      </c>
      <c r="M80" t="s">
        <v>2227</v>
      </c>
      <c r="N80" t="s">
        <v>1061</v>
      </c>
      <c r="O80" t="s">
        <v>1357</v>
      </c>
      <c r="P80">
        <v>1156.8</v>
      </c>
      <c r="Q80" s="249">
        <v>2.5999999999999999E-2</v>
      </c>
      <c r="R80">
        <v>15854</v>
      </c>
      <c r="S80">
        <v>4919</v>
      </c>
      <c r="T80">
        <v>10935</v>
      </c>
      <c r="U80">
        <v>75.010000000000005</v>
      </c>
      <c r="V80" t="s">
        <v>2253</v>
      </c>
      <c r="W80">
        <v>5</v>
      </c>
      <c r="X80">
        <v>47</v>
      </c>
      <c r="Y80">
        <v>10</v>
      </c>
      <c r="Z80" s="261">
        <f t="shared" si="10"/>
        <v>14.42714</v>
      </c>
      <c r="AA80" s="261">
        <f t="shared" si="11"/>
        <v>1.8033925000000002</v>
      </c>
      <c r="AB80" s="261">
        <f t="shared" si="12"/>
        <v>9254.4</v>
      </c>
      <c r="AC80" s="261">
        <f t="shared" si="13"/>
        <v>434956.79999999999</v>
      </c>
      <c r="AD80" s="261">
        <f t="shared" si="14"/>
        <v>4349568</v>
      </c>
      <c r="AE80" s="263">
        <f t="shared" si="15"/>
        <v>9254.4</v>
      </c>
      <c r="AF80" s="263">
        <f t="shared" si="16"/>
        <v>434956.79999999999</v>
      </c>
      <c r="AG80" s="263">
        <f t="shared" si="17"/>
        <v>4349568</v>
      </c>
      <c r="AH80">
        <f t="shared" si="18"/>
        <v>4236479.2319999998</v>
      </c>
      <c r="AI80">
        <f t="shared" si="19"/>
        <v>4462656.7680000002</v>
      </c>
    </row>
    <row r="81" spans="1:39">
      <c r="A81" t="s">
        <v>1060</v>
      </c>
      <c r="B81" t="s">
        <v>42</v>
      </c>
      <c r="C81" t="s">
        <v>1912</v>
      </c>
      <c r="D81" s="12">
        <v>44627</v>
      </c>
      <c r="E81" t="s">
        <v>312</v>
      </c>
      <c r="F81" t="s">
        <v>518</v>
      </c>
      <c r="G81" s="12">
        <v>44627</v>
      </c>
      <c r="H81" s="12">
        <v>44627</v>
      </c>
      <c r="I81" s="12">
        <v>44628</v>
      </c>
      <c r="J81" s="264">
        <v>1</v>
      </c>
      <c r="K81" t="s">
        <v>2243</v>
      </c>
      <c r="L81" t="s">
        <v>2224</v>
      </c>
      <c r="M81" t="s">
        <v>2247</v>
      </c>
      <c r="N81" t="s">
        <v>1061</v>
      </c>
      <c r="O81" t="s">
        <v>1357</v>
      </c>
      <c r="P81">
        <v>470.1</v>
      </c>
      <c r="Q81" s="250">
        <v>0.04</v>
      </c>
      <c r="R81">
        <v>15852</v>
      </c>
      <c r="S81">
        <v>2221</v>
      </c>
      <c r="T81">
        <v>13631</v>
      </c>
      <c r="U81">
        <v>26.19</v>
      </c>
      <c r="V81" t="s">
        <v>2253</v>
      </c>
      <c r="W81">
        <v>5</v>
      </c>
      <c r="X81">
        <v>47</v>
      </c>
      <c r="Y81">
        <v>10</v>
      </c>
      <c r="Z81" s="261">
        <f t="shared" si="10"/>
        <v>14.425319999999999</v>
      </c>
      <c r="AA81" s="261">
        <f t="shared" si="11"/>
        <v>1.8031649999999999</v>
      </c>
      <c r="AB81" s="261">
        <f t="shared" si="12"/>
        <v>3760.7999999999997</v>
      </c>
      <c r="AC81" s="261">
        <f t="shared" si="13"/>
        <v>176757.59999999998</v>
      </c>
      <c r="AD81" s="261">
        <f t="shared" si="14"/>
        <v>1767575.9999999998</v>
      </c>
      <c r="AE81" s="263">
        <f t="shared" si="15"/>
        <v>3760.8</v>
      </c>
      <c r="AF81" s="263">
        <f t="shared" si="16"/>
        <v>176757.6</v>
      </c>
      <c r="AG81" s="263">
        <f t="shared" si="17"/>
        <v>1767576</v>
      </c>
      <c r="AH81">
        <f t="shared" si="18"/>
        <v>1696872.9599999997</v>
      </c>
      <c r="AI81">
        <f t="shared" si="19"/>
        <v>1838279.0399999998</v>
      </c>
    </row>
    <row r="82" spans="1:39">
      <c r="A82" t="s">
        <v>1060</v>
      </c>
      <c r="B82" t="s">
        <v>42</v>
      </c>
      <c r="C82" t="s">
        <v>1912</v>
      </c>
      <c r="D82" s="12">
        <v>44627</v>
      </c>
      <c r="E82" t="s">
        <v>312</v>
      </c>
      <c r="F82" t="s">
        <v>518</v>
      </c>
      <c r="G82" s="12">
        <v>44627</v>
      </c>
      <c r="H82" s="12">
        <v>44627</v>
      </c>
      <c r="I82" s="12">
        <v>44628</v>
      </c>
      <c r="J82" s="264">
        <v>1</v>
      </c>
      <c r="K82" t="s">
        <v>2243</v>
      </c>
      <c r="L82" t="s">
        <v>2244</v>
      </c>
      <c r="M82" t="s">
        <v>2245</v>
      </c>
      <c r="N82" t="s">
        <v>1061</v>
      </c>
      <c r="O82" t="s">
        <v>1357</v>
      </c>
      <c r="P82">
        <v>0</v>
      </c>
      <c r="Q82" s="249">
        <v>2.7440000000000002</v>
      </c>
      <c r="R82">
        <v>49840</v>
      </c>
      <c r="S82">
        <v>1</v>
      </c>
      <c r="T82">
        <v>49839</v>
      </c>
      <c r="U82">
        <v>33.5</v>
      </c>
      <c r="V82" t="s">
        <v>1061</v>
      </c>
      <c r="W82">
        <v>5</v>
      </c>
      <c r="X82">
        <v>47</v>
      </c>
      <c r="Y82">
        <v>10</v>
      </c>
      <c r="Z82" s="261">
        <f t="shared" si="10"/>
        <v>45.354399999999998</v>
      </c>
      <c r="AA82" s="261">
        <f t="shared" si="11"/>
        <v>5.6692999999999998</v>
      </c>
      <c r="AB82" s="261" t="str">
        <f t="shared" si="12"/>
        <v>ND</v>
      </c>
      <c r="AC82" s="261" t="str">
        <f t="shared" si="13"/>
        <v>ND</v>
      </c>
      <c r="AD82" s="261" t="str">
        <f t="shared" si="14"/>
        <v>NA</v>
      </c>
      <c r="AE82" s="263" t="str">
        <f t="shared" si="15"/>
        <v>ND</v>
      </c>
      <c r="AF82" s="263" t="str">
        <f t="shared" si="16"/>
        <v>ND</v>
      </c>
      <c r="AG82" s="263" t="str">
        <f t="shared" si="17"/>
        <v>NA</v>
      </c>
      <c r="AH82" t="str">
        <f t="shared" si="18"/>
        <v>ND</v>
      </c>
      <c r="AI82" t="str">
        <f t="shared" si="19"/>
        <v>ND</v>
      </c>
    </row>
    <row r="83" spans="1:39">
      <c r="A83" t="s">
        <v>1060</v>
      </c>
      <c r="B83" t="s">
        <v>42</v>
      </c>
      <c r="C83" t="s">
        <v>1912</v>
      </c>
      <c r="D83" s="12">
        <v>44627</v>
      </c>
      <c r="E83" t="s">
        <v>312</v>
      </c>
      <c r="F83" t="s">
        <v>518</v>
      </c>
      <c r="G83" s="12">
        <v>44627</v>
      </c>
      <c r="H83" s="12">
        <v>44627</v>
      </c>
      <c r="I83" s="12">
        <v>44628</v>
      </c>
      <c r="J83" s="264">
        <v>1</v>
      </c>
      <c r="K83" t="s">
        <v>2243</v>
      </c>
      <c r="L83" t="s">
        <v>2244</v>
      </c>
      <c r="M83" t="s">
        <v>2084</v>
      </c>
      <c r="N83" t="s">
        <v>1061</v>
      </c>
      <c r="O83" t="s">
        <v>1357</v>
      </c>
      <c r="P83">
        <v>0</v>
      </c>
      <c r="Q83" s="249">
        <v>2.7440000000000002</v>
      </c>
      <c r="R83">
        <v>49818</v>
      </c>
      <c r="S83">
        <v>1</v>
      </c>
      <c r="T83">
        <v>49817</v>
      </c>
      <c r="U83">
        <v>40.78</v>
      </c>
      <c r="V83" t="s">
        <v>1061</v>
      </c>
      <c r="W83">
        <v>5</v>
      </c>
      <c r="X83">
        <v>47</v>
      </c>
      <c r="Y83">
        <v>10</v>
      </c>
      <c r="Z83" s="261">
        <f t="shared" si="10"/>
        <v>45.334380000000003</v>
      </c>
      <c r="AA83" s="261">
        <f t="shared" si="11"/>
        <v>5.6667975000000004</v>
      </c>
      <c r="AB83" s="261" t="str">
        <f t="shared" si="12"/>
        <v>ND</v>
      </c>
      <c r="AC83" s="261" t="str">
        <f t="shared" si="13"/>
        <v>ND</v>
      </c>
      <c r="AD83" s="261" t="str">
        <f t="shared" si="14"/>
        <v>NA</v>
      </c>
      <c r="AE83" s="263" t="str">
        <f t="shared" si="15"/>
        <v>ND</v>
      </c>
      <c r="AF83" s="263" t="str">
        <f t="shared" si="16"/>
        <v>ND</v>
      </c>
      <c r="AG83" s="263" t="str">
        <f t="shared" si="17"/>
        <v>NA</v>
      </c>
      <c r="AH83" t="str">
        <f t="shared" si="18"/>
        <v>ND</v>
      </c>
      <c r="AI83" t="str">
        <f t="shared" si="19"/>
        <v>ND</v>
      </c>
    </row>
    <row r="84" spans="1:39">
      <c r="A84" t="s">
        <v>1062</v>
      </c>
      <c r="B84" t="s">
        <v>42</v>
      </c>
      <c r="C84" t="s">
        <v>1912</v>
      </c>
      <c r="D84" s="12">
        <v>44627</v>
      </c>
      <c r="E84" t="s">
        <v>312</v>
      </c>
      <c r="F84" t="s">
        <v>518</v>
      </c>
      <c r="G84" s="12">
        <v>44627</v>
      </c>
      <c r="H84" s="12">
        <v>44627</v>
      </c>
      <c r="I84" s="12">
        <v>44628</v>
      </c>
      <c r="J84" s="264">
        <v>1</v>
      </c>
      <c r="K84" t="s">
        <v>2243</v>
      </c>
      <c r="L84" t="s">
        <v>2224</v>
      </c>
      <c r="M84" t="s">
        <v>2225</v>
      </c>
      <c r="N84" t="s">
        <v>1063</v>
      </c>
      <c r="O84" t="s">
        <v>1357</v>
      </c>
      <c r="P84">
        <v>392.1</v>
      </c>
      <c r="Q84" s="249">
        <v>4.4999999999999998E-2</v>
      </c>
      <c r="R84">
        <v>15788</v>
      </c>
      <c r="S84">
        <v>1810</v>
      </c>
      <c r="T84">
        <v>13978</v>
      </c>
      <c r="U84">
        <v>49.07</v>
      </c>
      <c r="V84" t="s">
        <v>2254</v>
      </c>
      <c r="W84">
        <v>5</v>
      </c>
      <c r="X84">
        <v>48</v>
      </c>
      <c r="Y84">
        <v>10</v>
      </c>
      <c r="Z84" s="261">
        <f t="shared" si="10"/>
        <v>14.36708</v>
      </c>
      <c r="AA84" s="261">
        <f t="shared" si="11"/>
        <v>1.7958849999999997</v>
      </c>
      <c r="AB84" s="261">
        <f t="shared" si="12"/>
        <v>3136.8000000000006</v>
      </c>
      <c r="AC84" s="261">
        <f t="shared" si="13"/>
        <v>150566.40000000002</v>
      </c>
      <c r="AD84" s="261">
        <f t="shared" si="14"/>
        <v>1505664.0000000002</v>
      </c>
      <c r="AE84" s="263">
        <f t="shared" si="15"/>
        <v>3136.8</v>
      </c>
      <c r="AF84" s="263">
        <f t="shared" si="16"/>
        <v>150566.40000000002</v>
      </c>
      <c r="AG84" s="263">
        <f t="shared" si="17"/>
        <v>1505664.0000000002</v>
      </c>
      <c r="AH84">
        <f t="shared" si="18"/>
        <v>1437909.12</v>
      </c>
      <c r="AI84">
        <f t="shared" si="19"/>
        <v>1573418.8800000004</v>
      </c>
    </row>
    <row r="85" spans="1:39">
      <c r="A85" t="s">
        <v>1062</v>
      </c>
      <c r="B85" t="s">
        <v>42</v>
      </c>
      <c r="C85" t="s">
        <v>1912</v>
      </c>
      <c r="D85" s="12">
        <v>44627</v>
      </c>
      <c r="E85" t="s">
        <v>312</v>
      </c>
      <c r="F85" t="s">
        <v>518</v>
      </c>
      <c r="G85" s="12">
        <v>44627</v>
      </c>
      <c r="H85" s="12">
        <v>44627</v>
      </c>
      <c r="I85" s="12">
        <v>44628</v>
      </c>
      <c r="J85" s="264">
        <v>1</v>
      </c>
      <c r="K85" t="s">
        <v>2243</v>
      </c>
      <c r="L85" t="s">
        <v>2224</v>
      </c>
      <c r="M85" t="s">
        <v>2227</v>
      </c>
      <c r="N85" t="s">
        <v>1063</v>
      </c>
      <c r="O85" t="s">
        <v>1357</v>
      </c>
      <c r="P85">
        <v>1490.1</v>
      </c>
      <c r="Q85" s="249">
        <v>2.3E-2</v>
      </c>
      <c r="R85">
        <v>15788</v>
      </c>
      <c r="S85">
        <v>5849</v>
      </c>
      <c r="T85">
        <v>9939</v>
      </c>
      <c r="U85">
        <v>75.010000000000005</v>
      </c>
      <c r="V85" t="s">
        <v>2254</v>
      </c>
      <c r="W85">
        <v>5</v>
      </c>
      <c r="X85">
        <v>48</v>
      </c>
      <c r="Y85">
        <v>10</v>
      </c>
      <c r="Z85" s="261">
        <f t="shared" si="10"/>
        <v>14.36708</v>
      </c>
      <c r="AA85" s="261">
        <f t="shared" si="11"/>
        <v>1.7958849999999997</v>
      </c>
      <c r="AB85" s="261">
        <f t="shared" si="12"/>
        <v>11920.8</v>
      </c>
      <c r="AC85" s="261">
        <f t="shared" si="13"/>
        <v>572198.39999999991</v>
      </c>
      <c r="AD85" s="261">
        <f t="shared" si="14"/>
        <v>5721983.9999999991</v>
      </c>
      <c r="AE85" s="263">
        <f t="shared" si="15"/>
        <v>11920.8</v>
      </c>
      <c r="AF85" s="263">
        <f t="shared" si="16"/>
        <v>572198.39999999991</v>
      </c>
      <c r="AG85" s="263">
        <f t="shared" si="17"/>
        <v>5721983.9999999991</v>
      </c>
      <c r="AH85">
        <f t="shared" si="18"/>
        <v>5590378.3679999989</v>
      </c>
      <c r="AI85">
        <f t="shared" si="19"/>
        <v>5853589.6319999993</v>
      </c>
    </row>
    <row r="86" spans="1:39">
      <c r="A86" t="s">
        <v>1062</v>
      </c>
      <c r="B86" t="s">
        <v>42</v>
      </c>
      <c r="C86" t="s">
        <v>1912</v>
      </c>
      <c r="D86" s="12">
        <v>44627</v>
      </c>
      <c r="E86" t="s">
        <v>312</v>
      </c>
      <c r="F86" t="s">
        <v>518</v>
      </c>
      <c r="G86" s="12">
        <v>44627</v>
      </c>
      <c r="H86" s="12">
        <v>44627</v>
      </c>
      <c r="I86" s="12">
        <v>44628</v>
      </c>
      <c r="J86" s="264">
        <v>1</v>
      </c>
      <c r="K86" t="s">
        <v>2243</v>
      </c>
      <c r="L86" t="s">
        <v>2224</v>
      </c>
      <c r="M86" t="s">
        <v>2247</v>
      </c>
      <c r="N86" t="s">
        <v>1063</v>
      </c>
      <c r="O86" t="s">
        <v>1357</v>
      </c>
      <c r="P86">
        <v>793.9</v>
      </c>
      <c r="Q86" s="249">
        <v>3.1E-2</v>
      </c>
      <c r="R86">
        <v>15788</v>
      </c>
      <c r="S86">
        <v>3450</v>
      </c>
      <c r="T86">
        <v>12338</v>
      </c>
      <c r="U86">
        <v>26.19</v>
      </c>
      <c r="V86" t="s">
        <v>2254</v>
      </c>
      <c r="W86">
        <v>5</v>
      </c>
      <c r="X86">
        <v>48</v>
      </c>
      <c r="Y86">
        <v>10</v>
      </c>
      <c r="Z86" s="261">
        <f t="shared" si="10"/>
        <v>14.36708</v>
      </c>
      <c r="AA86" s="261">
        <f t="shared" si="11"/>
        <v>1.7958849999999997</v>
      </c>
      <c r="AB86" s="261">
        <f t="shared" si="12"/>
        <v>6351.2000000000007</v>
      </c>
      <c r="AC86" s="261">
        <f t="shared" si="13"/>
        <v>304857.60000000003</v>
      </c>
      <c r="AD86" s="261">
        <f t="shared" si="14"/>
        <v>3048576.0000000005</v>
      </c>
      <c r="AE86" s="263">
        <f t="shared" si="15"/>
        <v>6351.2</v>
      </c>
      <c r="AF86" s="263">
        <f t="shared" si="16"/>
        <v>304857.59999999998</v>
      </c>
      <c r="AG86" s="263">
        <f t="shared" si="17"/>
        <v>3048575.9999999995</v>
      </c>
      <c r="AH86">
        <f t="shared" si="18"/>
        <v>2954070.1440000003</v>
      </c>
      <c r="AI86">
        <f t="shared" si="19"/>
        <v>3143081.8560000006</v>
      </c>
    </row>
    <row r="87" spans="1:39">
      <c r="A87" t="s">
        <v>1062</v>
      </c>
      <c r="B87" t="s">
        <v>42</v>
      </c>
      <c r="C87" t="s">
        <v>1912</v>
      </c>
      <c r="D87" s="12">
        <v>44627</v>
      </c>
      <c r="E87" t="s">
        <v>312</v>
      </c>
      <c r="F87" t="s">
        <v>518</v>
      </c>
      <c r="G87" s="12">
        <v>44627</v>
      </c>
      <c r="H87" s="12">
        <v>44627</v>
      </c>
      <c r="I87" s="12">
        <v>44628</v>
      </c>
      <c r="J87" s="264">
        <v>1</v>
      </c>
      <c r="K87" t="s">
        <v>2243</v>
      </c>
      <c r="L87" t="s">
        <v>2244</v>
      </c>
      <c r="M87" t="s">
        <v>2245</v>
      </c>
      <c r="N87" t="s">
        <v>1063</v>
      </c>
      <c r="O87" t="s">
        <v>1357</v>
      </c>
      <c r="P87">
        <v>0</v>
      </c>
      <c r="Q87" s="250">
        <v>0</v>
      </c>
      <c r="R87">
        <v>50661</v>
      </c>
      <c r="S87">
        <v>0</v>
      </c>
      <c r="T87">
        <v>50661</v>
      </c>
      <c r="U87">
        <v>33.5</v>
      </c>
      <c r="V87" t="s">
        <v>1063</v>
      </c>
      <c r="W87">
        <v>5</v>
      </c>
      <c r="X87">
        <v>48</v>
      </c>
      <c r="Y87">
        <v>10</v>
      </c>
      <c r="Z87" s="261">
        <f t="shared" si="10"/>
        <v>46.101509999999998</v>
      </c>
      <c r="AA87" s="261">
        <f t="shared" si="11"/>
        <v>5.7626887500000006</v>
      </c>
      <c r="AB87" s="261" t="str">
        <f t="shared" si="12"/>
        <v>ND</v>
      </c>
      <c r="AC87" s="261" t="str">
        <f t="shared" si="13"/>
        <v>ND</v>
      </c>
      <c r="AD87" s="261" t="str">
        <f t="shared" si="14"/>
        <v>NA</v>
      </c>
      <c r="AE87" s="263" t="str">
        <f t="shared" si="15"/>
        <v>ND</v>
      </c>
      <c r="AF87" s="263" t="str">
        <f t="shared" si="16"/>
        <v>ND</v>
      </c>
      <c r="AG87" s="263" t="str">
        <f t="shared" si="17"/>
        <v>NA</v>
      </c>
      <c r="AH87" t="str">
        <f t="shared" si="18"/>
        <v>ND</v>
      </c>
      <c r="AI87" t="str">
        <f t="shared" si="19"/>
        <v>ND</v>
      </c>
    </row>
    <row r="88" spans="1:39">
      <c r="A88" t="s">
        <v>1062</v>
      </c>
      <c r="B88" t="s">
        <v>42</v>
      </c>
      <c r="C88" t="s">
        <v>1912</v>
      </c>
      <c r="D88" s="12">
        <v>44627</v>
      </c>
      <c r="E88" t="s">
        <v>312</v>
      </c>
      <c r="F88" t="s">
        <v>518</v>
      </c>
      <c r="G88" s="12">
        <v>44627</v>
      </c>
      <c r="H88" s="12">
        <v>44627</v>
      </c>
      <c r="I88" s="12">
        <v>44628</v>
      </c>
      <c r="J88" s="264">
        <v>1</v>
      </c>
      <c r="K88" t="s">
        <v>2243</v>
      </c>
      <c r="L88" t="s">
        <v>2244</v>
      </c>
      <c r="M88" t="s">
        <v>2084</v>
      </c>
      <c r="N88" t="s">
        <v>1063</v>
      </c>
      <c r="O88" t="s">
        <v>1357</v>
      </c>
      <c r="P88">
        <v>0</v>
      </c>
      <c r="Q88" s="250">
        <v>0</v>
      </c>
      <c r="R88">
        <v>50659</v>
      </c>
      <c r="S88">
        <v>0</v>
      </c>
      <c r="T88">
        <v>50659</v>
      </c>
      <c r="U88">
        <v>40.78</v>
      </c>
      <c r="V88" t="s">
        <v>1063</v>
      </c>
      <c r="W88">
        <v>5</v>
      </c>
      <c r="X88">
        <v>48</v>
      </c>
      <c r="Y88">
        <v>10</v>
      </c>
      <c r="Z88" s="261">
        <f t="shared" si="10"/>
        <v>46.099690000000002</v>
      </c>
      <c r="AA88" s="261">
        <f t="shared" si="11"/>
        <v>5.7624612500000003</v>
      </c>
      <c r="AB88" s="261" t="str">
        <f t="shared" si="12"/>
        <v>ND</v>
      </c>
      <c r="AC88" s="261" t="str">
        <f t="shared" si="13"/>
        <v>ND</v>
      </c>
      <c r="AD88" s="261" t="str">
        <f t="shared" si="14"/>
        <v>NA</v>
      </c>
      <c r="AE88" s="263" t="str">
        <f t="shared" si="15"/>
        <v>ND</v>
      </c>
      <c r="AF88" s="263" t="str">
        <f t="shared" si="16"/>
        <v>ND</v>
      </c>
      <c r="AG88" s="263" t="str">
        <f t="shared" si="17"/>
        <v>NA</v>
      </c>
      <c r="AH88" t="str">
        <f t="shared" si="18"/>
        <v>ND</v>
      </c>
      <c r="AI88" t="str">
        <f t="shared" si="19"/>
        <v>ND</v>
      </c>
    </row>
    <row r="89" spans="1:39">
      <c r="A89" t="s">
        <v>810</v>
      </c>
      <c r="B89" t="s">
        <v>42</v>
      </c>
      <c r="C89" t="s">
        <v>811</v>
      </c>
      <c r="D89" s="12">
        <v>44627</v>
      </c>
      <c r="E89" t="s">
        <v>312</v>
      </c>
      <c r="F89" t="s">
        <v>518</v>
      </c>
      <c r="G89" s="12">
        <v>44627</v>
      </c>
      <c r="H89" s="12">
        <v>44627</v>
      </c>
      <c r="I89" t="s">
        <v>311</v>
      </c>
      <c r="J89" s="264">
        <v>1</v>
      </c>
      <c r="K89" t="s">
        <v>2237</v>
      </c>
      <c r="L89" t="s">
        <v>2224</v>
      </c>
      <c r="M89" t="s">
        <v>2225</v>
      </c>
      <c r="N89" t="s">
        <v>831</v>
      </c>
      <c r="O89" t="s">
        <v>1357</v>
      </c>
      <c r="P89">
        <v>3.1</v>
      </c>
      <c r="Q89" s="249">
        <v>0.73199999999999998</v>
      </c>
      <c r="R89">
        <v>8225</v>
      </c>
      <c r="S89">
        <v>8</v>
      </c>
      <c r="T89">
        <v>8217</v>
      </c>
      <c r="U89">
        <v>49.07</v>
      </c>
      <c r="V89" t="s">
        <v>2255</v>
      </c>
      <c r="W89">
        <v>5</v>
      </c>
      <c r="X89">
        <v>53</v>
      </c>
      <c r="Y89">
        <v>10</v>
      </c>
      <c r="Z89" s="261">
        <f t="shared" si="10"/>
        <v>7.48475</v>
      </c>
      <c r="AA89" s="261">
        <f t="shared" si="11"/>
        <v>0.93559375</v>
      </c>
      <c r="AB89" s="261">
        <f t="shared" si="12"/>
        <v>24.8</v>
      </c>
      <c r="AC89" s="261">
        <f t="shared" si="13"/>
        <v>1314.4</v>
      </c>
      <c r="AD89" s="261">
        <f t="shared" si="14"/>
        <v>13144</v>
      </c>
      <c r="AE89" s="263">
        <f t="shared" si="15"/>
        <v>24.8</v>
      </c>
      <c r="AF89" s="263">
        <f t="shared" si="16"/>
        <v>1314.4</v>
      </c>
      <c r="AG89" s="263">
        <f t="shared" si="17"/>
        <v>13144</v>
      </c>
      <c r="AH89">
        <f t="shared" si="18"/>
        <v>3522.5920000000006</v>
      </c>
      <c r="AI89">
        <f t="shared" si="19"/>
        <v>22765.407999999999</v>
      </c>
      <c r="AL89" t="s">
        <v>44</v>
      </c>
      <c r="AM89" t="s">
        <v>44</v>
      </c>
    </row>
    <row r="90" spans="1:39">
      <c r="A90" t="s">
        <v>810</v>
      </c>
      <c r="B90" t="s">
        <v>42</v>
      </c>
      <c r="C90" t="s">
        <v>811</v>
      </c>
      <c r="D90" s="12">
        <v>44627</v>
      </c>
      <c r="E90" t="s">
        <v>312</v>
      </c>
      <c r="F90" t="s">
        <v>518</v>
      </c>
      <c r="G90" s="12">
        <v>44627</v>
      </c>
      <c r="H90" s="12">
        <v>44627</v>
      </c>
      <c r="I90" t="s">
        <v>311</v>
      </c>
      <c r="J90" s="264">
        <v>1</v>
      </c>
      <c r="K90" t="s">
        <v>2237</v>
      </c>
      <c r="L90" t="s">
        <v>2224</v>
      </c>
      <c r="M90" t="s">
        <v>2227</v>
      </c>
      <c r="N90" t="s">
        <v>831</v>
      </c>
      <c r="O90" t="s">
        <v>1357</v>
      </c>
      <c r="P90">
        <v>9267.6</v>
      </c>
      <c r="Q90" s="249">
        <v>1.2999999999999999E-2</v>
      </c>
      <c r="R90">
        <v>8226</v>
      </c>
      <c r="S90">
        <v>7796</v>
      </c>
      <c r="T90">
        <v>430</v>
      </c>
      <c r="U90">
        <v>75.010000000000005</v>
      </c>
      <c r="V90" t="s">
        <v>2255</v>
      </c>
      <c r="W90">
        <v>5</v>
      </c>
      <c r="X90">
        <v>53</v>
      </c>
      <c r="Y90">
        <v>10</v>
      </c>
      <c r="Z90" s="261">
        <f t="shared" si="10"/>
        <v>7.4856600000000002</v>
      </c>
      <c r="AA90" s="261">
        <f t="shared" si="11"/>
        <v>0.93570750000000014</v>
      </c>
      <c r="AB90" s="261">
        <f t="shared" si="12"/>
        <v>74140.799999999988</v>
      </c>
      <c r="AC90" s="261">
        <f t="shared" si="13"/>
        <v>3929462.3999999994</v>
      </c>
      <c r="AD90" s="261">
        <f t="shared" si="14"/>
        <v>39294623.999999993</v>
      </c>
      <c r="AE90" s="263">
        <f t="shared" si="15"/>
        <v>74140.800000000003</v>
      </c>
      <c r="AF90" s="263">
        <f t="shared" si="16"/>
        <v>3929462.4000000004</v>
      </c>
      <c r="AG90" s="263">
        <f t="shared" si="17"/>
        <v>39294624.000000007</v>
      </c>
      <c r="AH90">
        <f t="shared" si="18"/>
        <v>38783793.887999989</v>
      </c>
      <c r="AI90">
        <f t="shared" si="19"/>
        <v>39805454.111999996</v>
      </c>
      <c r="AL90" t="s">
        <v>44</v>
      </c>
      <c r="AM90" t="s">
        <v>44</v>
      </c>
    </row>
    <row r="91" spans="1:39">
      <c r="A91" t="s">
        <v>810</v>
      </c>
      <c r="B91" t="s">
        <v>42</v>
      </c>
      <c r="C91" t="s">
        <v>811</v>
      </c>
      <c r="D91" s="12">
        <v>44627</v>
      </c>
      <c r="E91" t="s">
        <v>312</v>
      </c>
      <c r="F91" t="s">
        <v>518</v>
      </c>
      <c r="G91" s="12">
        <v>44627</v>
      </c>
      <c r="H91" s="12">
        <v>44627</v>
      </c>
      <c r="I91" t="s">
        <v>311</v>
      </c>
      <c r="J91" s="264">
        <v>1</v>
      </c>
      <c r="K91" t="s">
        <v>2237</v>
      </c>
      <c r="L91" t="s">
        <v>2224</v>
      </c>
      <c r="M91" t="s">
        <v>2247</v>
      </c>
      <c r="N91" t="s">
        <v>831</v>
      </c>
      <c r="O91" t="s">
        <v>1357</v>
      </c>
      <c r="P91">
        <v>6.1</v>
      </c>
      <c r="Q91" s="249">
        <v>0.503</v>
      </c>
      <c r="R91">
        <v>8222</v>
      </c>
      <c r="S91">
        <v>16</v>
      </c>
      <c r="T91">
        <v>8206</v>
      </c>
      <c r="U91">
        <v>26.19</v>
      </c>
      <c r="V91" t="s">
        <v>2255</v>
      </c>
      <c r="W91">
        <v>5</v>
      </c>
      <c r="X91">
        <v>53</v>
      </c>
      <c r="Y91">
        <v>10</v>
      </c>
      <c r="Z91" s="261">
        <f t="shared" si="10"/>
        <v>7.4820200000000003</v>
      </c>
      <c r="AA91" s="261">
        <f t="shared" si="11"/>
        <v>0.93525250000000004</v>
      </c>
      <c r="AB91" s="261">
        <f t="shared" si="12"/>
        <v>48.8</v>
      </c>
      <c r="AC91" s="261">
        <f t="shared" si="13"/>
        <v>2586.3999999999996</v>
      </c>
      <c r="AD91" s="261">
        <f t="shared" si="14"/>
        <v>25863.999999999996</v>
      </c>
      <c r="AE91" s="263">
        <f t="shared" si="15"/>
        <v>48.8</v>
      </c>
      <c r="AF91" s="263">
        <f t="shared" si="16"/>
        <v>2586.3999999999996</v>
      </c>
      <c r="AG91" s="263">
        <f t="shared" si="17"/>
        <v>25863.999999999996</v>
      </c>
      <c r="AH91">
        <f t="shared" si="18"/>
        <v>12854.407999999998</v>
      </c>
      <c r="AI91">
        <f t="shared" si="19"/>
        <v>38873.591999999997</v>
      </c>
      <c r="AL91" t="s">
        <v>44</v>
      </c>
      <c r="AM91" t="s">
        <v>44</v>
      </c>
    </row>
    <row r="92" spans="1:39">
      <c r="A92" t="s">
        <v>810</v>
      </c>
      <c r="B92" t="s">
        <v>49</v>
      </c>
      <c r="C92" t="s">
        <v>811</v>
      </c>
      <c r="D92" s="12">
        <v>44627</v>
      </c>
      <c r="E92" t="s">
        <v>312</v>
      </c>
      <c r="F92" t="s">
        <v>518</v>
      </c>
      <c r="G92" s="12">
        <v>44627</v>
      </c>
      <c r="H92" s="12">
        <v>44627</v>
      </c>
      <c r="I92" s="12">
        <v>44629</v>
      </c>
      <c r="J92" s="264">
        <v>1</v>
      </c>
      <c r="K92" t="s">
        <v>2256</v>
      </c>
      <c r="L92" t="s">
        <v>2224</v>
      </c>
      <c r="M92" t="s">
        <v>2225</v>
      </c>
      <c r="N92" t="s">
        <v>819</v>
      </c>
      <c r="O92" t="s">
        <v>1357</v>
      </c>
      <c r="P92">
        <v>3.8</v>
      </c>
      <c r="Q92" s="249">
        <v>0.68799999999999994</v>
      </c>
      <c r="R92">
        <v>7851</v>
      </c>
      <c r="S92">
        <v>9</v>
      </c>
      <c r="T92">
        <v>7842</v>
      </c>
      <c r="U92">
        <v>49.07</v>
      </c>
      <c r="V92" t="s">
        <v>2255</v>
      </c>
      <c r="W92">
        <v>5</v>
      </c>
      <c r="X92">
        <v>53</v>
      </c>
      <c r="Y92">
        <v>10</v>
      </c>
      <c r="Z92" s="261">
        <f t="shared" si="10"/>
        <v>7.1444099999999997</v>
      </c>
      <c r="AA92" s="261">
        <f t="shared" si="11"/>
        <v>0.89305124999999996</v>
      </c>
      <c r="AB92" s="261">
        <f t="shared" si="12"/>
        <v>30.4</v>
      </c>
      <c r="AC92" s="261">
        <f t="shared" si="13"/>
        <v>1611.1999999999998</v>
      </c>
      <c r="AD92" s="261">
        <f t="shared" si="14"/>
        <v>16111.999999999998</v>
      </c>
      <c r="AE92" s="263">
        <f t="shared" si="15"/>
        <v>30.4</v>
      </c>
      <c r="AF92" s="263">
        <f t="shared" si="16"/>
        <v>1611.1999999999998</v>
      </c>
      <c r="AG92" s="263">
        <f t="shared" si="17"/>
        <v>16111.999999999996</v>
      </c>
      <c r="AH92">
        <f t="shared" si="18"/>
        <v>5026.9439999999995</v>
      </c>
      <c r="AI92">
        <f t="shared" si="19"/>
        <v>27197.055999999997</v>
      </c>
      <c r="AL92" t="s">
        <v>44</v>
      </c>
      <c r="AM92" t="s">
        <v>44</v>
      </c>
    </row>
    <row r="93" spans="1:39">
      <c r="A93" t="s">
        <v>810</v>
      </c>
      <c r="B93" t="s">
        <v>49</v>
      </c>
      <c r="C93" t="s">
        <v>811</v>
      </c>
      <c r="D93" s="12">
        <v>44627</v>
      </c>
      <c r="E93" t="s">
        <v>312</v>
      </c>
      <c r="F93" t="s">
        <v>518</v>
      </c>
      <c r="G93" s="12">
        <v>44627</v>
      </c>
      <c r="H93" s="12">
        <v>44627</v>
      </c>
      <c r="I93" s="12">
        <v>44629</v>
      </c>
      <c r="J93" s="264">
        <v>1</v>
      </c>
      <c r="K93" t="s">
        <v>2256</v>
      </c>
      <c r="L93" t="s">
        <v>2224</v>
      </c>
      <c r="M93" t="s">
        <v>2227</v>
      </c>
      <c r="N93" t="s">
        <v>819</v>
      </c>
      <c r="O93" t="s">
        <v>1357</v>
      </c>
      <c r="P93">
        <v>3602.1</v>
      </c>
      <c r="Q93" s="249">
        <v>2.1000000000000001E-2</v>
      </c>
      <c r="R93">
        <v>7851</v>
      </c>
      <c r="S93">
        <v>5239</v>
      </c>
      <c r="T93">
        <v>2612</v>
      </c>
      <c r="U93">
        <v>75.010000000000005</v>
      </c>
      <c r="V93" t="s">
        <v>2255</v>
      </c>
      <c r="W93">
        <v>5</v>
      </c>
      <c r="X93">
        <v>53</v>
      </c>
      <c r="Y93">
        <v>10</v>
      </c>
      <c r="Z93" s="261">
        <f t="shared" si="10"/>
        <v>7.1444099999999997</v>
      </c>
      <c r="AA93" s="261">
        <f t="shared" si="11"/>
        <v>0.89305124999999996</v>
      </c>
      <c r="AB93" s="261">
        <f t="shared" si="12"/>
        <v>28816.799999999999</v>
      </c>
      <c r="AC93" s="261">
        <f t="shared" si="13"/>
        <v>1527290.4</v>
      </c>
      <c r="AD93" s="261">
        <f t="shared" si="14"/>
        <v>15272904</v>
      </c>
      <c r="AE93" s="263">
        <f t="shared" si="15"/>
        <v>28816.799999999999</v>
      </c>
      <c r="AF93" s="263">
        <f t="shared" si="16"/>
        <v>1527290.4</v>
      </c>
      <c r="AG93" s="263">
        <f t="shared" si="17"/>
        <v>15272904</v>
      </c>
      <c r="AH93">
        <f t="shared" si="18"/>
        <v>14952173.016000001</v>
      </c>
      <c r="AI93">
        <f t="shared" si="19"/>
        <v>15593634.983999999</v>
      </c>
      <c r="AL93" t="s">
        <v>44</v>
      </c>
      <c r="AM93" t="s">
        <v>44</v>
      </c>
    </row>
    <row r="94" spans="1:39">
      <c r="A94" t="s">
        <v>810</v>
      </c>
      <c r="B94" t="s">
        <v>49</v>
      </c>
      <c r="C94" t="s">
        <v>811</v>
      </c>
      <c r="D94" s="12">
        <v>44627</v>
      </c>
      <c r="E94" t="s">
        <v>312</v>
      </c>
      <c r="F94" t="s">
        <v>518</v>
      </c>
      <c r="G94" s="12">
        <v>44627</v>
      </c>
      <c r="H94" s="12">
        <v>44627</v>
      </c>
      <c r="I94" s="12">
        <v>44629</v>
      </c>
      <c r="J94" s="264">
        <v>1</v>
      </c>
      <c r="K94" t="s">
        <v>2256</v>
      </c>
      <c r="L94" t="s">
        <v>2224</v>
      </c>
      <c r="M94" t="s">
        <v>2247</v>
      </c>
      <c r="N94" t="s">
        <v>819</v>
      </c>
      <c r="O94" t="s">
        <v>1357</v>
      </c>
      <c r="P94">
        <v>7.5</v>
      </c>
      <c r="Q94" s="249">
        <v>0.47499999999999998</v>
      </c>
      <c r="R94">
        <v>7850</v>
      </c>
      <c r="S94">
        <v>18</v>
      </c>
      <c r="T94">
        <v>7832</v>
      </c>
      <c r="U94">
        <v>26.19</v>
      </c>
      <c r="V94" t="s">
        <v>2255</v>
      </c>
      <c r="W94">
        <v>5</v>
      </c>
      <c r="X94">
        <v>53</v>
      </c>
      <c r="Y94">
        <v>10</v>
      </c>
      <c r="Z94" s="261">
        <f t="shared" si="10"/>
        <v>7.1435000000000004</v>
      </c>
      <c r="AA94" s="261">
        <f t="shared" si="11"/>
        <v>0.89293750000000005</v>
      </c>
      <c r="AB94" s="261">
        <f t="shared" si="12"/>
        <v>60</v>
      </c>
      <c r="AC94" s="261">
        <f t="shared" si="13"/>
        <v>3180</v>
      </c>
      <c r="AD94" s="261">
        <f t="shared" si="14"/>
        <v>31800</v>
      </c>
      <c r="AE94" s="263">
        <f t="shared" si="15"/>
        <v>60</v>
      </c>
      <c r="AF94" s="263">
        <f t="shared" si="16"/>
        <v>3180</v>
      </c>
      <c r="AG94" s="263">
        <f t="shared" si="17"/>
        <v>31800</v>
      </c>
      <c r="AH94">
        <f t="shared" si="18"/>
        <v>16695</v>
      </c>
      <c r="AI94">
        <f t="shared" si="19"/>
        <v>46905</v>
      </c>
      <c r="AL94" t="s">
        <v>44</v>
      </c>
      <c r="AM94" t="s">
        <v>44</v>
      </c>
    </row>
    <row r="95" spans="1:39">
      <c r="A95" t="s">
        <v>820</v>
      </c>
      <c r="B95" t="s">
        <v>49</v>
      </c>
      <c r="C95" t="s">
        <v>811</v>
      </c>
      <c r="D95" s="12">
        <v>44627</v>
      </c>
      <c r="E95" t="s">
        <v>312</v>
      </c>
      <c r="F95" t="s">
        <v>518</v>
      </c>
      <c r="G95" s="12">
        <v>44627</v>
      </c>
      <c r="H95" s="12">
        <v>44627</v>
      </c>
      <c r="I95" s="12">
        <v>44629</v>
      </c>
      <c r="J95" s="264">
        <v>1</v>
      </c>
      <c r="K95" t="s">
        <v>2257</v>
      </c>
      <c r="L95" t="s">
        <v>2224</v>
      </c>
      <c r="M95" t="s">
        <v>2225</v>
      </c>
      <c r="N95" t="s">
        <v>821</v>
      </c>
      <c r="O95" t="s">
        <v>1357</v>
      </c>
      <c r="P95">
        <v>4.4000000000000004</v>
      </c>
      <c r="Q95" s="249">
        <v>0.61599999999999999</v>
      </c>
      <c r="R95">
        <v>7999</v>
      </c>
      <c r="S95">
        <v>11</v>
      </c>
      <c r="T95">
        <v>7988</v>
      </c>
      <c r="U95">
        <v>49.07</v>
      </c>
      <c r="V95" t="s">
        <v>2255</v>
      </c>
      <c r="W95">
        <v>5</v>
      </c>
      <c r="X95">
        <v>53</v>
      </c>
      <c r="Y95">
        <v>10</v>
      </c>
      <c r="Z95" s="261">
        <f t="shared" si="10"/>
        <v>7.2790900000000001</v>
      </c>
      <c r="AA95" s="261">
        <f t="shared" si="11"/>
        <v>0.90988625000000001</v>
      </c>
      <c r="AB95" s="261">
        <f t="shared" si="12"/>
        <v>35.200000000000003</v>
      </c>
      <c r="AC95" s="261">
        <f t="shared" si="13"/>
        <v>1865.6000000000001</v>
      </c>
      <c r="AD95" s="261">
        <f t="shared" si="14"/>
        <v>18656</v>
      </c>
      <c r="AE95" s="263">
        <f t="shared" si="15"/>
        <v>35.200000000000003</v>
      </c>
      <c r="AF95" s="263">
        <f t="shared" si="16"/>
        <v>1865.6000000000001</v>
      </c>
      <c r="AG95" s="263">
        <f t="shared" si="17"/>
        <v>18656</v>
      </c>
      <c r="AH95">
        <f t="shared" si="18"/>
        <v>7163.9040000000005</v>
      </c>
      <c r="AI95">
        <f t="shared" si="19"/>
        <v>30148.095999999998</v>
      </c>
      <c r="AL95" t="s">
        <v>44</v>
      </c>
      <c r="AM95" t="s">
        <v>44</v>
      </c>
    </row>
    <row r="96" spans="1:39">
      <c r="A96" t="s">
        <v>820</v>
      </c>
      <c r="B96" t="s">
        <v>49</v>
      </c>
      <c r="C96" t="s">
        <v>811</v>
      </c>
      <c r="D96" s="12">
        <v>44627</v>
      </c>
      <c r="E96" t="s">
        <v>312</v>
      </c>
      <c r="F96" t="s">
        <v>518</v>
      </c>
      <c r="G96" s="12">
        <v>44627</v>
      </c>
      <c r="H96" s="12">
        <v>44627</v>
      </c>
      <c r="I96" s="12">
        <v>44629</v>
      </c>
      <c r="J96" s="264">
        <v>1</v>
      </c>
      <c r="K96" t="s">
        <v>2257</v>
      </c>
      <c r="L96" t="s">
        <v>2224</v>
      </c>
      <c r="M96" t="s">
        <v>2227</v>
      </c>
      <c r="N96" t="s">
        <v>821</v>
      </c>
      <c r="O96" t="s">
        <v>1357</v>
      </c>
      <c r="P96">
        <v>2771.8</v>
      </c>
      <c r="Q96" s="249">
        <v>2.4E-2</v>
      </c>
      <c r="R96">
        <v>8022</v>
      </c>
      <c r="S96">
        <v>4627</v>
      </c>
      <c r="T96">
        <v>3395</v>
      </c>
      <c r="U96">
        <v>75.010000000000005</v>
      </c>
      <c r="V96" t="s">
        <v>2255</v>
      </c>
      <c r="W96">
        <v>5</v>
      </c>
      <c r="X96">
        <v>53</v>
      </c>
      <c r="Y96">
        <v>10</v>
      </c>
      <c r="Z96" s="261">
        <f t="shared" si="10"/>
        <v>7.30002</v>
      </c>
      <c r="AA96" s="261">
        <f t="shared" si="11"/>
        <v>0.91250249999999999</v>
      </c>
      <c r="AB96" s="261">
        <f t="shared" si="12"/>
        <v>22174.400000000001</v>
      </c>
      <c r="AC96" s="261">
        <f t="shared" si="13"/>
        <v>1175243.2000000002</v>
      </c>
      <c r="AD96" s="261">
        <f t="shared" si="14"/>
        <v>11752432.000000002</v>
      </c>
      <c r="AE96" s="263">
        <f t="shared" si="15"/>
        <v>22174.400000000001</v>
      </c>
      <c r="AF96" s="263">
        <f t="shared" si="16"/>
        <v>1175243.2000000002</v>
      </c>
      <c r="AG96" s="263">
        <f t="shared" si="17"/>
        <v>11752432.000000002</v>
      </c>
      <c r="AH96">
        <f t="shared" si="18"/>
        <v>11470373.632000001</v>
      </c>
      <c r="AI96">
        <f t="shared" si="19"/>
        <v>12034490.368000003</v>
      </c>
      <c r="AL96" t="s">
        <v>44</v>
      </c>
      <c r="AM96" t="s">
        <v>44</v>
      </c>
    </row>
    <row r="97" spans="1:39">
      <c r="A97" t="s">
        <v>820</v>
      </c>
      <c r="B97" t="s">
        <v>49</v>
      </c>
      <c r="C97" t="s">
        <v>811</v>
      </c>
      <c r="D97" s="12">
        <v>44627</v>
      </c>
      <c r="E97" t="s">
        <v>312</v>
      </c>
      <c r="F97" t="s">
        <v>518</v>
      </c>
      <c r="G97" s="12">
        <v>44627</v>
      </c>
      <c r="H97" s="12">
        <v>44627</v>
      </c>
      <c r="I97" s="12">
        <v>44629</v>
      </c>
      <c r="J97" s="264">
        <v>1</v>
      </c>
      <c r="K97" t="s">
        <v>2257</v>
      </c>
      <c r="L97" t="s">
        <v>2224</v>
      </c>
      <c r="M97" t="s">
        <v>2247</v>
      </c>
      <c r="N97" t="s">
        <v>821</v>
      </c>
      <c r="O97" t="s">
        <v>1357</v>
      </c>
      <c r="P97">
        <v>6.4</v>
      </c>
      <c r="Q97" s="249">
        <v>0.504</v>
      </c>
      <c r="R97">
        <v>8022</v>
      </c>
      <c r="S97">
        <v>16</v>
      </c>
      <c r="T97">
        <v>8006</v>
      </c>
      <c r="U97">
        <v>26.19</v>
      </c>
      <c r="V97" t="s">
        <v>2255</v>
      </c>
      <c r="W97">
        <v>5</v>
      </c>
      <c r="X97">
        <v>53</v>
      </c>
      <c r="Y97">
        <v>10</v>
      </c>
      <c r="Z97" s="261">
        <f t="shared" si="10"/>
        <v>7.30002</v>
      </c>
      <c r="AA97" s="261">
        <f t="shared" si="11"/>
        <v>0.91250249999999999</v>
      </c>
      <c r="AB97" s="261">
        <f t="shared" si="12"/>
        <v>51.2</v>
      </c>
      <c r="AC97" s="261">
        <f t="shared" si="13"/>
        <v>2713.6000000000004</v>
      </c>
      <c r="AD97" s="261">
        <f t="shared" si="14"/>
        <v>27136.000000000004</v>
      </c>
      <c r="AE97" s="263">
        <f t="shared" si="15"/>
        <v>51.2</v>
      </c>
      <c r="AF97" s="263">
        <f t="shared" si="16"/>
        <v>2713.6000000000004</v>
      </c>
      <c r="AG97" s="263">
        <f t="shared" si="17"/>
        <v>27136.000000000007</v>
      </c>
      <c r="AH97">
        <f t="shared" si="18"/>
        <v>13459.456000000002</v>
      </c>
      <c r="AI97">
        <f t="shared" si="19"/>
        <v>40812.544000000009</v>
      </c>
      <c r="AL97" t="s">
        <v>44</v>
      </c>
      <c r="AM97" t="s">
        <v>44</v>
      </c>
    </row>
    <row r="98" spans="1:39">
      <c r="A98" t="s">
        <v>822</v>
      </c>
      <c r="B98" t="s">
        <v>49</v>
      </c>
      <c r="C98" t="s">
        <v>811</v>
      </c>
      <c r="D98" s="12">
        <v>44627</v>
      </c>
      <c r="E98" t="s">
        <v>312</v>
      </c>
      <c r="F98" t="s">
        <v>518</v>
      </c>
      <c r="G98" s="12">
        <v>44627</v>
      </c>
      <c r="H98" s="12">
        <v>44627</v>
      </c>
      <c r="I98" s="12">
        <v>44629</v>
      </c>
      <c r="J98" s="264">
        <v>1</v>
      </c>
      <c r="K98" t="s">
        <v>2238</v>
      </c>
      <c r="L98" t="s">
        <v>2224</v>
      </c>
      <c r="M98" t="s">
        <v>2225</v>
      </c>
      <c r="N98" t="s">
        <v>823</v>
      </c>
      <c r="O98" t="s">
        <v>1357</v>
      </c>
      <c r="P98">
        <v>144.9</v>
      </c>
      <c r="Q98" s="250">
        <v>0.1</v>
      </c>
      <c r="R98">
        <v>8153</v>
      </c>
      <c r="S98">
        <v>377</v>
      </c>
      <c r="T98">
        <v>7776</v>
      </c>
      <c r="U98">
        <v>49.07</v>
      </c>
      <c r="V98" t="s">
        <v>2255</v>
      </c>
      <c r="W98">
        <v>5</v>
      </c>
      <c r="X98">
        <v>54</v>
      </c>
      <c r="Y98">
        <v>10</v>
      </c>
      <c r="Z98" s="261">
        <f t="shared" si="10"/>
        <v>7.4192299999999998</v>
      </c>
      <c r="AA98" s="261">
        <f t="shared" si="11"/>
        <v>0.92740374999999997</v>
      </c>
      <c r="AB98" s="261">
        <f t="shared" si="12"/>
        <v>1159.2</v>
      </c>
      <c r="AC98" s="261">
        <f t="shared" si="13"/>
        <v>62596.800000000003</v>
      </c>
      <c r="AD98" s="261">
        <f t="shared" si="14"/>
        <v>625968</v>
      </c>
      <c r="AE98" s="263">
        <f t="shared" si="15"/>
        <v>1159.2</v>
      </c>
      <c r="AF98" s="263">
        <f t="shared" si="16"/>
        <v>62596.800000000003</v>
      </c>
      <c r="AG98" s="263">
        <f t="shared" si="17"/>
        <v>625968</v>
      </c>
      <c r="AH98">
        <f t="shared" si="18"/>
        <v>563371.19999999995</v>
      </c>
      <c r="AI98">
        <f t="shared" si="19"/>
        <v>688564.8</v>
      </c>
      <c r="AL98" t="s">
        <v>44</v>
      </c>
      <c r="AM98" t="s">
        <v>44</v>
      </c>
    </row>
    <row r="99" spans="1:39">
      <c r="A99" t="s">
        <v>822</v>
      </c>
      <c r="B99" t="s">
        <v>49</v>
      </c>
      <c r="C99" t="s">
        <v>811</v>
      </c>
      <c r="D99" s="12">
        <v>44627</v>
      </c>
      <c r="E99" t="s">
        <v>312</v>
      </c>
      <c r="F99" t="s">
        <v>518</v>
      </c>
      <c r="G99" s="12">
        <v>44627</v>
      </c>
      <c r="H99" s="12">
        <v>44627</v>
      </c>
      <c r="I99" s="12">
        <v>44629</v>
      </c>
      <c r="J99" s="264">
        <v>1</v>
      </c>
      <c r="K99" t="s">
        <v>2238</v>
      </c>
      <c r="L99" t="s">
        <v>2224</v>
      </c>
      <c r="M99" t="s">
        <v>2227</v>
      </c>
      <c r="N99" t="s">
        <v>823</v>
      </c>
      <c r="O99" t="s">
        <v>1357</v>
      </c>
      <c r="P99">
        <v>57.6</v>
      </c>
      <c r="Q99" s="249">
        <v>0.158</v>
      </c>
      <c r="R99">
        <v>8153</v>
      </c>
      <c r="S99">
        <v>152</v>
      </c>
      <c r="T99">
        <v>8001</v>
      </c>
      <c r="U99">
        <v>75.010000000000005</v>
      </c>
      <c r="V99" t="s">
        <v>2255</v>
      </c>
      <c r="W99">
        <v>5</v>
      </c>
      <c r="X99">
        <v>54</v>
      </c>
      <c r="Y99">
        <v>10</v>
      </c>
      <c r="Z99" s="261">
        <f t="shared" si="10"/>
        <v>7.4192299999999998</v>
      </c>
      <c r="AA99" s="261">
        <f t="shared" si="11"/>
        <v>0.92740374999999997</v>
      </c>
      <c r="AB99" s="261">
        <f t="shared" si="12"/>
        <v>460.8</v>
      </c>
      <c r="AC99" s="261">
        <f t="shared" si="13"/>
        <v>24883.200000000001</v>
      </c>
      <c r="AD99" s="261">
        <f t="shared" si="14"/>
        <v>248832</v>
      </c>
      <c r="AE99" s="263">
        <f t="shared" si="15"/>
        <v>460.8</v>
      </c>
      <c r="AF99" s="263">
        <f t="shared" si="16"/>
        <v>24883.200000000001</v>
      </c>
      <c r="AG99" s="263">
        <f t="shared" si="17"/>
        <v>248832</v>
      </c>
      <c r="AH99">
        <f t="shared" si="18"/>
        <v>209516.54399999999</v>
      </c>
      <c r="AI99">
        <f t="shared" si="19"/>
        <v>288147.45600000001</v>
      </c>
      <c r="AL99" t="s">
        <v>44</v>
      </c>
      <c r="AM99" t="s">
        <v>44</v>
      </c>
    </row>
    <row r="100" spans="1:39">
      <c r="A100" t="s">
        <v>822</v>
      </c>
      <c r="B100" t="s">
        <v>49</v>
      </c>
      <c r="C100" t="s">
        <v>811</v>
      </c>
      <c r="D100" s="12">
        <v>44627</v>
      </c>
      <c r="E100" t="s">
        <v>312</v>
      </c>
      <c r="F100" t="s">
        <v>518</v>
      </c>
      <c r="G100" s="12">
        <v>44627</v>
      </c>
      <c r="H100" s="12">
        <v>44627</v>
      </c>
      <c r="I100" s="12">
        <v>44629</v>
      </c>
      <c r="J100" s="264">
        <v>1</v>
      </c>
      <c r="K100" t="s">
        <v>2238</v>
      </c>
      <c r="L100" t="s">
        <v>2224</v>
      </c>
      <c r="M100" t="s">
        <v>2247</v>
      </c>
      <c r="N100" t="s">
        <v>823</v>
      </c>
      <c r="O100" t="s">
        <v>1357</v>
      </c>
      <c r="P100">
        <v>154.80000000000001</v>
      </c>
      <c r="Q100" s="249">
        <v>9.7000000000000003E-2</v>
      </c>
      <c r="R100">
        <v>8153</v>
      </c>
      <c r="S100">
        <v>402</v>
      </c>
      <c r="T100">
        <v>7751</v>
      </c>
      <c r="U100">
        <v>26.19</v>
      </c>
      <c r="V100" t="s">
        <v>2255</v>
      </c>
      <c r="W100">
        <v>5</v>
      </c>
      <c r="X100">
        <v>54</v>
      </c>
      <c r="Y100">
        <v>10</v>
      </c>
      <c r="Z100" s="261">
        <f t="shared" si="10"/>
        <v>7.4192299999999998</v>
      </c>
      <c r="AA100" s="261">
        <f t="shared" si="11"/>
        <v>0.92740374999999997</v>
      </c>
      <c r="AB100" s="261">
        <f t="shared" si="12"/>
        <v>1238.4000000000001</v>
      </c>
      <c r="AC100" s="261">
        <f t="shared" si="13"/>
        <v>66873.600000000006</v>
      </c>
      <c r="AD100" s="261">
        <f t="shared" si="14"/>
        <v>668736</v>
      </c>
      <c r="AE100" s="263">
        <f t="shared" si="15"/>
        <v>1238.4000000000001</v>
      </c>
      <c r="AF100" s="263">
        <f t="shared" si="16"/>
        <v>66873.600000000006</v>
      </c>
      <c r="AG100" s="263">
        <f t="shared" si="17"/>
        <v>668736.00000000012</v>
      </c>
      <c r="AH100">
        <f t="shared" si="18"/>
        <v>603868.60800000001</v>
      </c>
      <c r="AI100">
        <f t="shared" si="19"/>
        <v>733603.39199999999</v>
      </c>
      <c r="AL100" t="s">
        <v>44</v>
      </c>
      <c r="AM100" t="s">
        <v>44</v>
      </c>
    </row>
    <row r="101" spans="1:39">
      <c r="A101" t="s">
        <v>810</v>
      </c>
      <c r="B101" t="s">
        <v>42</v>
      </c>
      <c r="C101" t="s">
        <v>811</v>
      </c>
      <c r="D101" s="12">
        <v>44627</v>
      </c>
      <c r="E101" t="s">
        <v>312</v>
      </c>
      <c r="F101" t="s">
        <v>518</v>
      </c>
      <c r="G101" s="12">
        <v>44627</v>
      </c>
      <c r="H101" s="12">
        <v>44627</v>
      </c>
      <c r="I101" t="s">
        <v>311</v>
      </c>
      <c r="J101" s="264">
        <v>1</v>
      </c>
      <c r="K101" t="s">
        <v>2237</v>
      </c>
      <c r="L101" t="s">
        <v>2244</v>
      </c>
      <c r="M101" t="s">
        <v>2245</v>
      </c>
      <c r="N101" t="s">
        <v>831</v>
      </c>
      <c r="O101" t="s">
        <v>1357</v>
      </c>
      <c r="P101">
        <v>0</v>
      </c>
      <c r="Q101" t="s">
        <v>696</v>
      </c>
      <c r="R101">
        <v>25469</v>
      </c>
      <c r="S101">
        <v>0</v>
      </c>
      <c r="T101">
        <v>25469</v>
      </c>
      <c r="U101">
        <v>33.5</v>
      </c>
      <c r="V101" t="s">
        <v>2258</v>
      </c>
      <c r="W101">
        <v>5</v>
      </c>
      <c r="X101">
        <v>53</v>
      </c>
      <c r="Y101">
        <v>10</v>
      </c>
      <c r="Z101" s="261">
        <f t="shared" si="10"/>
        <v>23.17679</v>
      </c>
      <c r="AA101" s="261">
        <f t="shared" si="11"/>
        <v>2.8970987500000001</v>
      </c>
      <c r="AB101" s="261" t="str">
        <f t="shared" si="12"/>
        <v>ND</v>
      </c>
      <c r="AC101" s="261" t="str">
        <f t="shared" si="13"/>
        <v>ND</v>
      </c>
      <c r="AD101" s="261" t="str">
        <f t="shared" si="14"/>
        <v>NA</v>
      </c>
      <c r="AE101" s="263" t="str">
        <f t="shared" si="15"/>
        <v>ND</v>
      </c>
      <c r="AF101" s="263" t="str">
        <f t="shared" si="16"/>
        <v>ND</v>
      </c>
      <c r="AG101" s="263" t="str">
        <f t="shared" si="17"/>
        <v>NA</v>
      </c>
      <c r="AH101" t="str">
        <f t="shared" si="18"/>
        <v>ND</v>
      </c>
      <c r="AI101" t="str">
        <f t="shared" si="19"/>
        <v>ND</v>
      </c>
      <c r="AL101" t="s">
        <v>44</v>
      </c>
      <c r="AM101" t="s">
        <v>44</v>
      </c>
    </row>
    <row r="102" spans="1:39">
      <c r="A102" t="s">
        <v>810</v>
      </c>
      <c r="B102" t="s">
        <v>42</v>
      </c>
      <c r="C102" t="s">
        <v>811</v>
      </c>
      <c r="D102" s="12">
        <v>44627</v>
      </c>
      <c r="E102" t="s">
        <v>312</v>
      </c>
      <c r="F102" t="s">
        <v>518</v>
      </c>
      <c r="G102" s="12">
        <v>44627</v>
      </c>
      <c r="H102" s="12">
        <v>44627</v>
      </c>
      <c r="I102" t="s">
        <v>311</v>
      </c>
      <c r="J102" s="264">
        <v>1</v>
      </c>
      <c r="K102" t="s">
        <v>2237</v>
      </c>
      <c r="L102" t="s">
        <v>2244</v>
      </c>
      <c r="M102" t="s">
        <v>2084</v>
      </c>
      <c r="N102" t="s">
        <v>831</v>
      </c>
      <c r="O102" t="s">
        <v>1357</v>
      </c>
      <c r="P102">
        <v>0</v>
      </c>
      <c r="Q102" t="s">
        <v>696</v>
      </c>
      <c r="R102">
        <v>25467</v>
      </c>
      <c r="S102">
        <v>0</v>
      </c>
      <c r="T102">
        <v>25467</v>
      </c>
      <c r="U102">
        <v>40.78</v>
      </c>
      <c r="V102" t="s">
        <v>2258</v>
      </c>
      <c r="W102">
        <v>5</v>
      </c>
      <c r="X102">
        <v>53</v>
      </c>
      <c r="Y102">
        <v>10</v>
      </c>
      <c r="Z102" s="261">
        <f t="shared" si="10"/>
        <v>23.174969999999998</v>
      </c>
      <c r="AA102" s="261">
        <f t="shared" si="11"/>
        <v>2.8968712499999998</v>
      </c>
      <c r="AB102" s="261" t="str">
        <f t="shared" si="12"/>
        <v>ND</v>
      </c>
      <c r="AC102" s="261" t="str">
        <f t="shared" si="13"/>
        <v>ND</v>
      </c>
      <c r="AD102" s="261" t="str">
        <f t="shared" si="14"/>
        <v>NA</v>
      </c>
      <c r="AE102" s="263" t="str">
        <f t="shared" si="15"/>
        <v>ND</v>
      </c>
      <c r="AF102" s="263" t="str">
        <f t="shared" si="16"/>
        <v>ND</v>
      </c>
      <c r="AG102" s="263" t="str">
        <f t="shared" si="17"/>
        <v>NA</v>
      </c>
      <c r="AH102" t="str">
        <f t="shared" si="18"/>
        <v>ND</v>
      </c>
      <c r="AI102" t="str">
        <f t="shared" si="19"/>
        <v>ND</v>
      </c>
      <c r="AL102" t="s">
        <v>44</v>
      </c>
      <c r="AM102" t="s">
        <v>44</v>
      </c>
    </row>
    <row r="103" spans="1:39">
      <c r="A103" t="s">
        <v>810</v>
      </c>
      <c r="B103" t="s">
        <v>49</v>
      </c>
      <c r="C103" t="s">
        <v>811</v>
      </c>
      <c r="D103" s="12">
        <v>44627</v>
      </c>
      <c r="E103" t="s">
        <v>312</v>
      </c>
      <c r="F103" t="s">
        <v>518</v>
      </c>
      <c r="G103" s="12">
        <v>44627</v>
      </c>
      <c r="H103" s="12">
        <v>44627</v>
      </c>
      <c r="I103" s="12">
        <v>44629</v>
      </c>
      <c r="J103" s="264">
        <v>1</v>
      </c>
      <c r="K103" t="s">
        <v>2256</v>
      </c>
      <c r="L103" t="s">
        <v>2244</v>
      </c>
      <c r="M103" t="s">
        <v>2245</v>
      </c>
      <c r="N103" t="s">
        <v>819</v>
      </c>
      <c r="O103" t="s">
        <v>1357</v>
      </c>
      <c r="P103">
        <v>0</v>
      </c>
      <c r="Q103" t="s">
        <v>696</v>
      </c>
      <c r="R103">
        <v>25444</v>
      </c>
      <c r="S103">
        <v>0</v>
      </c>
      <c r="T103">
        <v>25444</v>
      </c>
      <c r="U103">
        <v>33.5</v>
      </c>
      <c r="V103" t="s">
        <v>2258</v>
      </c>
      <c r="W103">
        <v>5</v>
      </c>
      <c r="X103">
        <v>53</v>
      </c>
      <c r="Y103">
        <v>10</v>
      </c>
      <c r="Z103" s="261">
        <f t="shared" si="10"/>
        <v>23.154039999999998</v>
      </c>
      <c r="AA103" s="261">
        <f t="shared" si="11"/>
        <v>2.8942550000000002</v>
      </c>
      <c r="AB103" s="261" t="str">
        <f t="shared" si="12"/>
        <v>ND</v>
      </c>
      <c r="AC103" s="261" t="str">
        <f t="shared" si="13"/>
        <v>ND</v>
      </c>
      <c r="AD103" s="261" t="str">
        <f t="shared" si="14"/>
        <v>NA</v>
      </c>
      <c r="AE103" s="263" t="str">
        <f t="shared" si="15"/>
        <v>ND</v>
      </c>
      <c r="AF103" s="263" t="str">
        <f t="shared" si="16"/>
        <v>ND</v>
      </c>
      <c r="AG103" s="263" t="str">
        <f t="shared" si="17"/>
        <v>NA</v>
      </c>
      <c r="AH103" t="str">
        <f t="shared" si="18"/>
        <v>ND</v>
      </c>
      <c r="AI103" t="str">
        <f t="shared" si="19"/>
        <v>ND</v>
      </c>
      <c r="AL103" t="s">
        <v>44</v>
      </c>
      <c r="AM103" t="s">
        <v>44</v>
      </c>
    </row>
    <row r="104" spans="1:39">
      <c r="A104" t="s">
        <v>810</v>
      </c>
      <c r="B104" t="s">
        <v>49</v>
      </c>
      <c r="C104" t="s">
        <v>811</v>
      </c>
      <c r="D104" s="12">
        <v>44627</v>
      </c>
      <c r="E104" t="s">
        <v>312</v>
      </c>
      <c r="F104" t="s">
        <v>518</v>
      </c>
      <c r="G104" s="12">
        <v>44627</v>
      </c>
      <c r="H104" s="12">
        <v>44627</v>
      </c>
      <c r="I104" s="12">
        <v>44629</v>
      </c>
      <c r="J104" s="264">
        <v>1</v>
      </c>
      <c r="K104" t="s">
        <v>2256</v>
      </c>
      <c r="L104" t="s">
        <v>2244</v>
      </c>
      <c r="M104" t="s">
        <v>2084</v>
      </c>
      <c r="N104" t="s">
        <v>819</v>
      </c>
      <c r="O104" t="s">
        <v>1357</v>
      </c>
      <c r="P104">
        <v>0</v>
      </c>
      <c r="Q104" t="s">
        <v>696</v>
      </c>
      <c r="R104">
        <v>25440</v>
      </c>
      <c r="S104">
        <v>0</v>
      </c>
      <c r="T104">
        <v>25440</v>
      </c>
      <c r="U104">
        <v>40.78</v>
      </c>
      <c r="V104" t="s">
        <v>2258</v>
      </c>
      <c r="W104">
        <v>5</v>
      </c>
      <c r="X104">
        <v>53</v>
      </c>
      <c r="Y104">
        <v>10</v>
      </c>
      <c r="Z104" s="261">
        <f t="shared" si="10"/>
        <v>23.150400000000001</v>
      </c>
      <c r="AA104" s="261">
        <f t="shared" si="11"/>
        <v>2.8938000000000001</v>
      </c>
      <c r="AB104" s="261" t="str">
        <f t="shared" si="12"/>
        <v>ND</v>
      </c>
      <c r="AC104" s="261" t="str">
        <f t="shared" si="13"/>
        <v>ND</v>
      </c>
      <c r="AD104" s="261" t="str">
        <f t="shared" si="14"/>
        <v>NA</v>
      </c>
      <c r="AE104" s="263" t="str">
        <f t="shared" si="15"/>
        <v>ND</v>
      </c>
      <c r="AF104" s="263" t="str">
        <f t="shared" si="16"/>
        <v>ND</v>
      </c>
      <c r="AG104" s="263" t="str">
        <f t="shared" si="17"/>
        <v>NA</v>
      </c>
      <c r="AH104" t="str">
        <f t="shared" si="18"/>
        <v>ND</v>
      </c>
      <c r="AI104" t="str">
        <f t="shared" si="19"/>
        <v>ND</v>
      </c>
      <c r="AL104" t="s">
        <v>44</v>
      </c>
      <c r="AM104" t="s">
        <v>44</v>
      </c>
    </row>
    <row r="105" spans="1:39">
      <c r="A105" t="s">
        <v>820</v>
      </c>
      <c r="B105" t="s">
        <v>49</v>
      </c>
      <c r="C105" t="s">
        <v>811</v>
      </c>
      <c r="D105" s="12">
        <v>44627</v>
      </c>
      <c r="E105" t="s">
        <v>312</v>
      </c>
      <c r="F105" t="s">
        <v>518</v>
      </c>
      <c r="G105" s="12">
        <v>44627</v>
      </c>
      <c r="H105" s="12">
        <v>44627</v>
      </c>
      <c r="I105" s="12">
        <v>44629</v>
      </c>
      <c r="J105" s="264">
        <v>1</v>
      </c>
      <c r="K105" t="s">
        <v>2257</v>
      </c>
      <c r="L105" t="s">
        <v>2244</v>
      </c>
      <c r="M105" t="s">
        <v>2245</v>
      </c>
      <c r="N105" t="s">
        <v>821</v>
      </c>
      <c r="O105" t="s">
        <v>1357</v>
      </c>
      <c r="P105">
        <v>0</v>
      </c>
      <c r="Q105" t="s">
        <v>696</v>
      </c>
      <c r="R105">
        <v>25282</v>
      </c>
      <c r="S105">
        <v>0</v>
      </c>
      <c r="T105">
        <v>25282</v>
      </c>
      <c r="U105">
        <v>33.5</v>
      </c>
      <c r="V105" t="s">
        <v>2258</v>
      </c>
      <c r="W105">
        <v>5</v>
      </c>
      <c r="X105">
        <v>53</v>
      </c>
      <c r="Y105">
        <v>10</v>
      </c>
      <c r="Z105" s="261">
        <f t="shared" si="10"/>
        <v>23.006620000000002</v>
      </c>
      <c r="AA105" s="261">
        <f t="shared" si="11"/>
        <v>2.8758274999999998</v>
      </c>
      <c r="AB105" s="261" t="str">
        <f t="shared" si="12"/>
        <v>ND</v>
      </c>
      <c r="AC105" s="261" t="str">
        <f t="shared" si="13"/>
        <v>ND</v>
      </c>
      <c r="AD105" s="261" t="str">
        <f t="shared" si="14"/>
        <v>NA</v>
      </c>
      <c r="AE105" s="263" t="str">
        <f t="shared" si="15"/>
        <v>ND</v>
      </c>
      <c r="AF105" s="263" t="str">
        <f t="shared" si="16"/>
        <v>ND</v>
      </c>
      <c r="AG105" s="263" t="str">
        <f t="shared" si="17"/>
        <v>NA</v>
      </c>
      <c r="AH105" t="str">
        <f t="shared" si="18"/>
        <v>ND</v>
      </c>
      <c r="AI105" t="str">
        <f t="shared" si="19"/>
        <v>ND</v>
      </c>
      <c r="AL105" t="s">
        <v>44</v>
      </c>
      <c r="AM105" t="s">
        <v>44</v>
      </c>
    </row>
    <row r="106" spans="1:39">
      <c r="A106" t="s">
        <v>820</v>
      </c>
      <c r="B106" t="s">
        <v>49</v>
      </c>
      <c r="C106" t="s">
        <v>811</v>
      </c>
      <c r="D106" s="12">
        <v>44627</v>
      </c>
      <c r="E106" t="s">
        <v>312</v>
      </c>
      <c r="F106" t="s">
        <v>518</v>
      </c>
      <c r="G106" s="12">
        <v>44627</v>
      </c>
      <c r="H106" s="12">
        <v>44627</v>
      </c>
      <c r="I106" s="12">
        <v>44629</v>
      </c>
      <c r="J106" s="264">
        <v>1</v>
      </c>
      <c r="K106" t="s">
        <v>2257</v>
      </c>
      <c r="L106" t="s">
        <v>2244</v>
      </c>
      <c r="M106" t="s">
        <v>2084</v>
      </c>
      <c r="N106" t="s">
        <v>821</v>
      </c>
      <c r="O106" t="s">
        <v>1357</v>
      </c>
      <c r="P106">
        <v>0</v>
      </c>
      <c r="Q106" t="s">
        <v>696</v>
      </c>
      <c r="R106">
        <v>25276</v>
      </c>
      <c r="S106">
        <v>0</v>
      </c>
      <c r="T106">
        <v>25276</v>
      </c>
      <c r="U106">
        <v>40.78</v>
      </c>
      <c r="V106" t="s">
        <v>2258</v>
      </c>
      <c r="W106">
        <v>5</v>
      </c>
      <c r="X106">
        <v>53</v>
      </c>
      <c r="Y106">
        <v>10</v>
      </c>
      <c r="Z106" s="261">
        <f t="shared" si="10"/>
        <v>23.001159999999999</v>
      </c>
      <c r="AA106" s="261">
        <f t="shared" si="11"/>
        <v>2.8751449999999998</v>
      </c>
      <c r="AB106" s="261" t="str">
        <f t="shared" si="12"/>
        <v>ND</v>
      </c>
      <c r="AC106" s="261" t="str">
        <f t="shared" si="13"/>
        <v>ND</v>
      </c>
      <c r="AD106" s="261" t="str">
        <f t="shared" si="14"/>
        <v>NA</v>
      </c>
      <c r="AE106" s="263" t="str">
        <f t="shared" si="15"/>
        <v>ND</v>
      </c>
      <c r="AF106" s="263" t="str">
        <f t="shared" si="16"/>
        <v>ND</v>
      </c>
      <c r="AG106" s="263" t="str">
        <f t="shared" si="17"/>
        <v>NA</v>
      </c>
      <c r="AH106" t="str">
        <f t="shared" si="18"/>
        <v>ND</v>
      </c>
      <c r="AI106" t="str">
        <f t="shared" si="19"/>
        <v>ND</v>
      </c>
      <c r="AL106" t="s">
        <v>44</v>
      </c>
      <c r="AM106" t="s">
        <v>44</v>
      </c>
    </row>
    <row r="107" spans="1:39">
      <c r="A107" t="s">
        <v>822</v>
      </c>
      <c r="B107" t="s">
        <v>49</v>
      </c>
      <c r="C107" t="s">
        <v>811</v>
      </c>
      <c r="D107" s="12">
        <v>44627</v>
      </c>
      <c r="E107" t="s">
        <v>312</v>
      </c>
      <c r="F107" t="s">
        <v>518</v>
      </c>
      <c r="G107" s="12">
        <v>44627</v>
      </c>
      <c r="H107" s="12">
        <v>44627</v>
      </c>
      <c r="I107" s="12">
        <v>44629</v>
      </c>
      <c r="J107" s="264">
        <v>1</v>
      </c>
      <c r="K107" t="s">
        <v>2238</v>
      </c>
      <c r="L107" t="s">
        <v>2244</v>
      </c>
      <c r="M107" t="s">
        <v>2245</v>
      </c>
      <c r="N107" t="s">
        <v>823</v>
      </c>
      <c r="O107" t="s">
        <v>1357</v>
      </c>
      <c r="P107">
        <v>0</v>
      </c>
      <c r="Q107" t="s">
        <v>696</v>
      </c>
      <c r="R107">
        <v>25431</v>
      </c>
      <c r="S107">
        <v>0</v>
      </c>
      <c r="T107">
        <v>25431</v>
      </c>
      <c r="U107">
        <v>33.5</v>
      </c>
      <c r="V107" t="s">
        <v>2258</v>
      </c>
      <c r="W107">
        <v>5</v>
      </c>
      <c r="X107">
        <v>54</v>
      </c>
      <c r="Y107">
        <v>10</v>
      </c>
      <c r="Z107" s="261">
        <f t="shared" si="10"/>
        <v>23.142209999999999</v>
      </c>
      <c r="AA107" s="261">
        <f t="shared" si="11"/>
        <v>2.8927762499999998</v>
      </c>
      <c r="AB107" s="261" t="str">
        <f t="shared" si="12"/>
        <v>ND</v>
      </c>
      <c r="AC107" s="261" t="str">
        <f t="shared" si="13"/>
        <v>ND</v>
      </c>
      <c r="AD107" s="261" t="str">
        <f t="shared" si="14"/>
        <v>NA</v>
      </c>
      <c r="AE107" s="263" t="str">
        <f t="shared" si="15"/>
        <v>ND</v>
      </c>
      <c r="AF107" s="263" t="str">
        <f t="shared" si="16"/>
        <v>ND</v>
      </c>
      <c r="AG107" s="263" t="str">
        <f t="shared" si="17"/>
        <v>NA</v>
      </c>
      <c r="AH107" t="str">
        <f t="shared" si="18"/>
        <v>ND</v>
      </c>
      <c r="AI107" t="str">
        <f t="shared" si="19"/>
        <v>ND</v>
      </c>
      <c r="AL107" t="s">
        <v>44</v>
      </c>
      <c r="AM107" t="s">
        <v>44</v>
      </c>
    </row>
    <row r="108" spans="1:39">
      <c r="A108" t="s">
        <v>822</v>
      </c>
      <c r="B108" t="s">
        <v>49</v>
      </c>
      <c r="C108" t="s">
        <v>811</v>
      </c>
      <c r="D108" s="12">
        <v>44627</v>
      </c>
      <c r="E108" t="s">
        <v>312</v>
      </c>
      <c r="F108" t="s">
        <v>518</v>
      </c>
      <c r="G108" s="12">
        <v>44627</v>
      </c>
      <c r="H108" s="12">
        <v>44627</v>
      </c>
      <c r="I108" s="12">
        <v>44629</v>
      </c>
      <c r="J108" s="264">
        <v>1</v>
      </c>
      <c r="K108" t="s">
        <v>2238</v>
      </c>
      <c r="L108" t="s">
        <v>2244</v>
      </c>
      <c r="M108" t="s">
        <v>2084</v>
      </c>
      <c r="N108" t="s">
        <v>823</v>
      </c>
      <c r="O108" t="s">
        <v>1357</v>
      </c>
      <c r="P108">
        <v>0</v>
      </c>
      <c r="Q108" t="s">
        <v>696</v>
      </c>
      <c r="R108">
        <v>25428</v>
      </c>
      <c r="S108">
        <v>0</v>
      </c>
      <c r="T108">
        <v>25428</v>
      </c>
      <c r="U108">
        <v>40.78</v>
      </c>
      <c r="V108" t="s">
        <v>2258</v>
      </c>
      <c r="W108">
        <v>5</v>
      </c>
      <c r="X108">
        <v>54</v>
      </c>
      <c r="Y108">
        <v>10</v>
      </c>
      <c r="Z108" s="261">
        <f t="shared" si="10"/>
        <v>23.139479999999999</v>
      </c>
      <c r="AA108" s="261">
        <f t="shared" si="11"/>
        <v>2.8924349999999999</v>
      </c>
      <c r="AB108" s="261" t="str">
        <f t="shared" si="12"/>
        <v>ND</v>
      </c>
      <c r="AC108" s="261" t="str">
        <f t="shared" si="13"/>
        <v>ND</v>
      </c>
      <c r="AD108" s="261" t="str">
        <f t="shared" si="14"/>
        <v>NA</v>
      </c>
      <c r="AE108" s="263" t="str">
        <f t="shared" si="15"/>
        <v>ND</v>
      </c>
      <c r="AF108" s="263" t="str">
        <f t="shared" si="16"/>
        <v>ND</v>
      </c>
      <c r="AG108" s="263" t="str">
        <f t="shared" si="17"/>
        <v>NA</v>
      </c>
      <c r="AH108" t="str">
        <f t="shared" si="18"/>
        <v>ND</v>
      </c>
      <c r="AI108" t="str">
        <f t="shared" si="19"/>
        <v>ND</v>
      </c>
      <c r="AL108" t="s">
        <v>44</v>
      </c>
      <c r="AM108" t="s">
        <v>44</v>
      </c>
    </row>
    <row r="109" spans="1:39">
      <c r="A109" t="s">
        <v>1054</v>
      </c>
      <c r="B109" t="s">
        <v>42</v>
      </c>
      <c r="C109" t="s">
        <v>1912</v>
      </c>
      <c r="D109" s="12">
        <v>44634</v>
      </c>
      <c r="E109" t="s">
        <v>312</v>
      </c>
      <c r="F109" t="s">
        <v>518</v>
      </c>
      <c r="G109" s="12">
        <v>44634</v>
      </c>
      <c r="H109" s="12">
        <v>44634</v>
      </c>
      <c r="I109" s="12">
        <v>44635</v>
      </c>
      <c r="J109" s="264">
        <v>1</v>
      </c>
      <c r="K109" t="s">
        <v>2243</v>
      </c>
      <c r="L109" t="s">
        <v>2224</v>
      </c>
      <c r="M109" t="s">
        <v>2225</v>
      </c>
      <c r="N109" t="s">
        <v>1310</v>
      </c>
      <c r="O109" t="s">
        <v>1357</v>
      </c>
      <c r="P109">
        <v>679</v>
      </c>
      <c r="Q109" s="249">
        <v>3.3000000000000002E-2</v>
      </c>
      <c r="R109">
        <v>15858</v>
      </c>
      <c r="S109">
        <v>3135</v>
      </c>
      <c r="T109">
        <v>12723</v>
      </c>
      <c r="U109">
        <v>40.15</v>
      </c>
      <c r="V109" t="s">
        <v>2259</v>
      </c>
      <c r="W109">
        <v>5</v>
      </c>
      <c r="X109">
        <v>53</v>
      </c>
      <c r="Y109">
        <v>10</v>
      </c>
      <c r="Z109" s="261">
        <f t="shared" si="10"/>
        <v>14.43078</v>
      </c>
      <c r="AA109" s="261">
        <f t="shared" si="11"/>
        <v>1.8038475</v>
      </c>
      <c r="AB109" s="261">
        <f t="shared" si="12"/>
        <v>5432</v>
      </c>
      <c r="AC109" s="261">
        <f t="shared" si="13"/>
        <v>287896</v>
      </c>
      <c r="AD109" s="261">
        <f t="shared" si="14"/>
        <v>2878960</v>
      </c>
      <c r="AE109" s="263">
        <f t="shared" si="15"/>
        <v>5432</v>
      </c>
      <c r="AF109" s="263">
        <f t="shared" si="16"/>
        <v>287896</v>
      </c>
      <c r="AG109" s="263">
        <f t="shared" si="17"/>
        <v>2878960</v>
      </c>
      <c r="AH109">
        <f t="shared" si="18"/>
        <v>2783954.32</v>
      </c>
      <c r="AI109">
        <f t="shared" si="19"/>
        <v>2973965.68</v>
      </c>
      <c r="AL109" t="s">
        <v>44</v>
      </c>
      <c r="AM109" t="s">
        <v>154</v>
      </c>
    </row>
    <row r="110" spans="1:39">
      <c r="A110" t="s">
        <v>1054</v>
      </c>
      <c r="B110" t="s">
        <v>42</v>
      </c>
      <c r="C110" t="s">
        <v>1912</v>
      </c>
      <c r="D110" s="12">
        <v>44634</v>
      </c>
      <c r="E110" t="s">
        <v>312</v>
      </c>
      <c r="F110" t="s">
        <v>518</v>
      </c>
      <c r="G110" s="12">
        <v>44634</v>
      </c>
      <c r="H110" s="12">
        <v>44634</v>
      </c>
      <c r="I110" s="12">
        <v>44635</v>
      </c>
      <c r="J110" s="264">
        <v>1</v>
      </c>
      <c r="K110" t="s">
        <v>2243</v>
      </c>
      <c r="L110" t="s">
        <v>2224</v>
      </c>
      <c r="M110" t="s">
        <v>2227</v>
      </c>
      <c r="N110" t="s">
        <v>1310</v>
      </c>
      <c r="O110" t="s">
        <v>1357</v>
      </c>
      <c r="P110">
        <v>1427.9</v>
      </c>
      <c r="Q110" s="249">
        <v>2.3E-2</v>
      </c>
      <c r="R110">
        <v>15858</v>
      </c>
      <c r="S110">
        <v>5879</v>
      </c>
      <c r="T110">
        <v>9979</v>
      </c>
      <c r="U110">
        <v>73.73</v>
      </c>
      <c r="V110" t="s">
        <v>2259</v>
      </c>
      <c r="W110">
        <v>5</v>
      </c>
      <c r="X110">
        <v>53</v>
      </c>
      <c r="Y110">
        <v>10</v>
      </c>
      <c r="Z110" s="261">
        <f t="shared" si="10"/>
        <v>14.43078</v>
      </c>
      <c r="AA110" s="261">
        <f t="shared" si="11"/>
        <v>1.8038475</v>
      </c>
      <c r="AB110" s="261">
        <f t="shared" si="12"/>
        <v>11423.2</v>
      </c>
      <c r="AC110" s="261">
        <f t="shared" si="13"/>
        <v>605429.60000000009</v>
      </c>
      <c r="AD110" s="261">
        <f t="shared" si="14"/>
        <v>6054296.0000000009</v>
      </c>
      <c r="AE110" s="263">
        <f t="shared" si="15"/>
        <v>11423.2</v>
      </c>
      <c r="AF110" s="263">
        <f t="shared" si="16"/>
        <v>605429.60000000009</v>
      </c>
      <c r="AG110" s="263">
        <f t="shared" si="17"/>
        <v>6054296.0000000009</v>
      </c>
      <c r="AH110">
        <f t="shared" si="18"/>
        <v>5915047.1920000007</v>
      </c>
      <c r="AI110">
        <f t="shared" si="19"/>
        <v>6193544.8080000011</v>
      </c>
      <c r="AL110" t="s">
        <v>44</v>
      </c>
      <c r="AM110" t="s">
        <v>154</v>
      </c>
    </row>
    <row r="111" spans="1:39">
      <c r="A111" t="s">
        <v>1054</v>
      </c>
      <c r="B111" t="s">
        <v>42</v>
      </c>
      <c r="C111" t="s">
        <v>1912</v>
      </c>
      <c r="D111" s="12">
        <v>44634</v>
      </c>
      <c r="E111" t="s">
        <v>312</v>
      </c>
      <c r="F111" t="s">
        <v>518</v>
      </c>
      <c r="G111" s="12">
        <v>44634</v>
      </c>
      <c r="H111" s="12">
        <v>44634</v>
      </c>
      <c r="I111" s="12">
        <v>44635</v>
      </c>
      <c r="J111" s="264">
        <v>1</v>
      </c>
      <c r="K111" t="s">
        <v>2243</v>
      </c>
      <c r="L111" t="s">
        <v>2224</v>
      </c>
      <c r="M111" t="s">
        <v>2247</v>
      </c>
      <c r="N111" t="s">
        <v>1310</v>
      </c>
      <c r="O111" t="s">
        <v>1357</v>
      </c>
      <c r="P111">
        <v>875.2</v>
      </c>
      <c r="Q111" s="249">
        <v>2.9000000000000001E-2</v>
      </c>
      <c r="R111">
        <v>15857</v>
      </c>
      <c r="S111">
        <v>3919</v>
      </c>
      <c r="T111">
        <v>11938</v>
      </c>
      <c r="U111">
        <v>24.6</v>
      </c>
      <c r="V111" t="s">
        <v>2259</v>
      </c>
      <c r="W111">
        <v>5</v>
      </c>
      <c r="X111">
        <v>53</v>
      </c>
      <c r="Y111">
        <v>10</v>
      </c>
      <c r="Z111" s="261">
        <f t="shared" si="10"/>
        <v>14.429869999999999</v>
      </c>
      <c r="AA111" s="261">
        <f t="shared" si="11"/>
        <v>1.8037337500000001</v>
      </c>
      <c r="AB111" s="261">
        <f t="shared" si="12"/>
        <v>7001.5999999999995</v>
      </c>
      <c r="AC111" s="261">
        <f t="shared" si="13"/>
        <v>371084.79999999999</v>
      </c>
      <c r="AD111" s="261">
        <f t="shared" si="14"/>
        <v>3710848</v>
      </c>
      <c r="AE111" s="263">
        <f t="shared" si="15"/>
        <v>7001.6</v>
      </c>
      <c r="AF111" s="263">
        <f t="shared" si="16"/>
        <v>371084.80000000005</v>
      </c>
      <c r="AG111" s="263">
        <f t="shared" si="17"/>
        <v>3710848.0000000009</v>
      </c>
      <c r="AH111">
        <f t="shared" si="18"/>
        <v>3603233.4079999998</v>
      </c>
      <c r="AI111">
        <f t="shared" si="19"/>
        <v>3818462.5920000002</v>
      </c>
      <c r="AL111" t="s">
        <v>44</v>
      </c>
      <c r="AM111" t="s">
        <v>154</v>
      </c>
    </row>
    <row r="112" spans="1:39">
      <c r="A112" t="s">
        <v>1060</v>
      </c>
      <c r="B112" t="s">
        <v>42</v>
      </c>
      <c r="C112" t="s">
        <v>1912</v>
      </c>
      <c r="D112" s="12">
        <v>44634</v>
      </c>
      <c r="E112" t="s">
        <v>312</v>
      </c>
      <c r="F112" t="s">
        <v>518</v>
      </c>
      <c r="G112" s="12">
        <v>44634</v>
      </c>
      <c r="H112" s="12">
        <v>44634</v>
      </c>
      <c r="I112" s="12">
        <v>44635</v>
      </c>
      <c r="J112" s="264">
        <v>1</v>
      </c>
      <c r="K112" t="s">
        <v>2260</v>
      </c>
      <c r="L112" t="s">
        <v>2224</v>
      </c>
      <c r="M112" t="s">
        <v>2225</v>
      </c>
      <c r="N112" t="s">
        <v>1313</v>
      </c>
      <c r="O112" t="s">
        <v>1357</v>
      </c>
      <c r="P112">
        <v>3.8</v>
      </c>
      <c r="Q112" s="249">
        <v>0.44900000000000001</v>
      </c>
      <c r="R112">
        <v>16219</v>
      </c>
      <c r="S112">
        <v>20</v>
      </c>
      <c r="T112">
        <v>16199</v>
      </c>
      <c r="U112">
        <v>40.15</v>
      </c>
      <c r="V112" t="s">
        <v>2259</v>
      </c>
      <c r="W112">
        <v>5</v>
      </c>
      <c r="X112">
        <v>52</v>
      </c>
      <c r="Y112">
        <v>10</v>
      </c>
      <c r="Z112" s="261">
        <f t="shared" ref="Z112:Z175" si="20">R112*0.00091</f>
        <v>14.75929</v>
      </c>
      <c r="AA112" s="261">
        <f t="shared" ref="AA112:AA175" si="21">W112*(Z112/40)</f>
        <v>1.84491125</v>
      </c>
      <c r="AB112" s="261">
        <f t="shared" ref="AB112:AB175" si="22">IF(S112&gt;2, ((P112*Z112)/AA112), "ND")</f>
        <v>30.4</v>
      </c>
      <c r="AC112" s="261">
        <f t="shared" ref="AC112:AC175" si="23">IF(S112&gt;2, (AB112*X112), "ND")</f>
        <v>1580.8</v>
      </c>
      <c r="AD112" s="261">
        <f t="shared" ref="AD112:AD175" si="24">IF(S112&gt;2, (AC112*(100/Y112)), "NA")</f>
        <v>15808</v>
      </c>
      <c r="AE112" s="263">
        <f t="shared" si="15"/>
        <v>30.4</v>
      </c>
      <c r="AF112" s="263">
        <f t="shared" si="16"/>
        <v>1580.8</v>
      </c>
      <c r="AG112" s="263">
        <f t="shared" si="17"/>
        <v>15808</v>
      </c>
      <c r="AH112">
        <f t="shared" si="18"/>
        <v>8710.2079999999987</v>
      </c>
      <c r="AI112">
        <f t="shared" si="19"/>
        <v>22905.792000000001</v>
      </c>
      <c r="AL112" t="s">
        <v>44</v>
      </c>
      <c r="AM112" t="s">
        <v>154</v>
      </c>
    </row>
    <row r="113" spans="1:39">
      <c r="A113" t="s">
        <v>1060</v>
      </c>
      <c r="B113" t="s">
        <v>42</v>
      </c>
      <c r="C113" t="s">
        <v>1912</v>
      </c>
      <c r="D113" s="12">
        <v>44634</v>
      </c>
      <c r="E113" t="s">
        <v>312</v>
      </c>
      <c r="F113" t="s">
        <v>518</v>
      </c>
      <c r="G113" s="12">
        <v>44634</v>
      </c>
      <c r="H113" s="12">
        <v>44634</v>
      </c>
      <c r="I113" s="12">
        <v>44635</v>
      </c>
      <c r="J113" s="264">
        <v>1</v>
      </c>
      <c r="K113" t="s">
        <v>2260</v>
      </c>
      <c r="L113" t="s">
        <v>2224</v>
      </c>
      <c r="M113" t="s">
        <v>2227</v>
      </c>
      <c r="N113" t="s">
        <v>1313</v>
      </c>
      <c r="O113" t="s">
        <v>1357</v>
      </c>
      <c r="P113">
        <v>9</v>
      </c>
      <c r="Q113" s="249">
        <v>0.28899999999999998</v>
      </c>
      <c r="R113">
        <v>16225</v>
      </c>
      <c r="S113">
        <v>47</v>
      </c>
      <c r="T113">
        <v>16178</v>
      </c>
      <c r="U113">
        <v>73.73</v>
      </c>
      <c r="V113" t="s">
        <v>2259</v>
      </c>
      <c r="W113">
        <v>5</v>
      </c>
      <c r="X113">
        <v>52</v>
      </c>
      <c r="Y113">
        <v>10</v>
      </c>
      <c r="Z113" s="261">
        <f t="shared" si="20"/>
        <v>14.764749999999999</v>
      </c>
      <c r="AA113" s="261">
        <f t="shared" si="21"/>
        <v>1.8455937499999999</v>
      </c>
      <c r="AB113" s="261">
        <f t="shared" si="22"/>
        <v>72</v>
      </c>
      <c r="AC113" s="261">
        <f t="shared" si="23"/>
        <v>3744</v>
      </c>
      <c r="AD113" s="261">
        <f t="shared" si="24"/>
        <v>37440</v>
      </c>
      <c r="AE113" s="263">
        <f t="shared" si="15"/>
        <v>72</v>
      </c>
      <c r="AF113" s="263">
        <f t="shared" si="16"/>
        <v>3744</v>
      </c>
      <c r="AG113" s="263">
        <f t="shared" si="17"/>
        <v>37440</v>
      </c>
      <c r="AH113">
        <f t="shared" si="18"/>
        <v>26619.84</v>
      </c>
      <c r="AI113">
        <f t="shared" si="19"/>
        <v>48260.160000000003</v>
      </c>
      <c r="AL113" t="s">
        <v>44</v>
      </c>
      <c r="AM113" t="s">
        <v>154</v>
      </c>
    </row>
    <row r="114" spans="1:39">
      <c r="A114" t="s">
        <v>1060</v>
      </c>
      <c r="B114" t="s">
        <v>42</v>
      </c>
      <c r="C114" t="s">
        <v>1912</v>
      </c>
      <c r="D114" s="12">
        <v>44634</v>
      </c>
      <c r="E114" t="s">
        <v>312</v>
      </c>
      <c r="F114" t="s">
        <v>518</v>
      </c>
      <c r="G114" s="12">
        <v>44634</v>
      </c>
      <c r="H114" s="12">
        <v>44634</v>
      </c>
      <c r="I114" s="12">
        <v>44635</v>
      </c>
      <c r="J114" s="264">
        <v>1</v>
      </c>
      <c r="K114" t="s">
        <v>2260</v>
      </c>
      <c r="L114" t="s">
        <v>2224</v>
      </c>
      <c r="M114" t="s">
        <v>2247</v>
      </c>
      <c r="N114" t="s">
        <v>1313</v>
      </c>
      <c r="O114" t="s">
        <v>1357</v>
      </c>
      <c r="P114">
        <v>2.1</v>
      </c>
      <c r="Q114" s="249">
        <v>0.61599999999999999</v>
      </c>
      <c r="R114">
        <v>16223</v>
      </c>
      <c r="S114">
        <v>11</v>
      </c>
      <c r="T114">
        <v>16212</v>
      </c>
      <c r="U114">
        <v>24.6</v>
      </c>
      <c r="V114" t="s">
        <v>2259</v>
      </c>
      <c r="W114">
        <v>5</v>
      </c>
      <c r="X114">
        <v>52</v>
      </c>
      <c r="Y114">
        <v>10</v>
      </c>
      <c r="Z114" s="261">
        <f t="shared" si="20"/>
        <v>14.762930000000001</v>
      </c>
      <c r="AA114" s="261">
        <f t="shared" si="21"/>
        <v>1.8453662500000001</v>
      </c>
      <c r="AB114" s="261">
        <f t="shared" si="22"/>
        <v>16.8</v>
      </c>
      <c r="AC114" s="261">
        <f t="shared" si="23"/>
        <v>873.6</v>
      </c>
      <c r="AD114" s="261">
        <f t="shared" si="24"/>
        <v>8736</v>
      </c>
      <c r="AE114" s="263">
        <f t="shared" si="15"/>
        <v>16.8</v>
      </c>
      <c r="AF114" s="263">
        <f t="shared" si="16"/>
        <v>873.6</v>
      </c>
      <c r="AG114" s="263">
        <f t="shared" si="17"/>
        <v>8736</v>
      </c>
      <c r="AH114">
        <f t="shared" si="18"/>
        <v>3354.6239999999998</v>
      </c>
      <c r="AI114">
        <f t="shared" si="19"/>
        <v>14117.376</v>
      </c>
      <c r="AL114" t="s">
        <v>44</v>
      </c>
      <c r="AM114" t="s">
        <v>154</v>
      </c>
    </row>
    <row r="115" spans="1:39">
      <c r="A115" t="s">
        <v>1062</v>
      </c>
      <c r="B115" t="s">
        <v>42</v>
      </c>
      <c r="C115" t="s">
        <v>1912</v>
      </c>
      <c r="D115" s="12">
        <v>44634</v>
      </c>
      <c r="E115" t="s">
        <v>312</v>
      </c>
      <c r="F115" t="s">
        <v>518</v>
      </c>
      <c r="G115" s="12">
        <v>44634</v>
      </c>
      <c r="H115" s="12">
        <v>44634</v>
      </c>
      <c r="I115" s="12">
        <v>44635</v>
      </c>
      <c r="J115" s="264">
        <v>1</v>
      </c>
      <c r="K115" t="s">
        <v>2261</v>
      </c>
      <c r="L115" t="s">
        <v>2224</v>
      </c>
      <c r="M115" t="s">
        <v>2225</v>
      </c>
      <c r="N115" t="s">
        <v>1314</v>
      </c>
      <c r="O115" t="s">
        <v>1357</v>
      </c>
      <c r="P115">
        <v>1526.7</v>
      </c>
      <c r="Q115" s="249">
        <v>2.1999999999999999E-2</v>
      </c>
      <c r="R115">
        <v>16174</v>
      </c>
      <c r="S115">
        <v>6107</v>
      </c>
      <c r="T115">
        <v>10067</v>
      </c>
      <c r="U115">
        <v>40.15</v>
      </c>
      <c r="V115" t="s">
        <v>2259</v>
      </c>
      <c r="W115">
        <v>5</v>
      </c>
      <c r="X115">
        <v>54</v>
      </c>
      <c r="Y115">
        <v>10</v>
      </c>
      <c r="Z115" s="261">
        <f t="shared" si="20"/>
        <v>14.71834</v>
      </c>
      <c r="AA115" s="261">
        <f t="shared" si="21"/>
        <v>1.8397924999999997</v>
      </c>
      <c r="AB115" s="261">
        <f t="shared" si="22"/>
        <v>12213.600000000002</v>
      </c>
      <c r="AC115" s="261">
        <f t="shared" si="23"/>
        <v>659534.40000000014</v>
      </c>
      <c r="AD115" s="261">
        <f t="shared" si="24"/>
        <v>6595344.0000000019</v>
      </c>
      <c r="AE115" s="263">
        <f t="shared" si="15"/>
        <v>12213.6</v>
      </c>
      <c r="AF115" s="263">
        <f t="shared" si="16"/>
        <v>659534.4</v>
      </c>
      <c r="AG115" s="263">
        <f t="shared" si="17"/>
        <v>6595344</v>
      </c>
      <c r="AH115">
        <f t="shared" si="18"/>
        <v>6450246.4320000019</v>
      </c>
      <c r="AI115">
        <f t="shared" si="19"/>
        <v>6740441.5680000018</v>
      </c>
      <c r="AL115" t="s">
        <v>44</v>
      </c>
      <c r="AM115" t="s">
        <v>154</v>
      </c>
    </row>
    <row r="116" spans="1:39">
      <c r="A116" t="s">
        <v>1062</v>
      </c>
      <c r="B116" t="s">
        <v>42</v>
      </c>
      <c r="C116" t="s">
        <v>1912</v>
      </c>
      <c r="D116" s="12">
        <v>44634</v>
      </c>
      <c r="E116" t="s">
        <v>312</v>
      </c>
      <c r="F116" t="s">
        <v>518</v>
      </c>
      <c r="G116" s="12">
        <v>44634</v>
      </c>
      <c r="H116" s="12">
        <v>44634</v>
      </c>
      <c r="I116" s="12">
        <v>44635</v>
      </c>
      <c r="J116" s="264">
        <v>1</v>
      </c>
      <c r="K116" t="s">
        <v>2261</v>
      </c>
      <c r="L116" t="s">
        <v>2224</v>
      </c>
      <c r="M116" t="s">
        <v>2227</v>
      </c>
      <c r="N116" t="s">
        <v>1314</v>
      </c>
      <c r="O116" t="s">
        <v>1357</v>
      </c>
      <c r="P116">
        <v>985.6</v>
      </c>
      <c r="Q116" s="249">
        <v>2.8000000000000001E-2</v>
      </c>
      <c r="R116">
        <v>15776</v>
      </c>
      <c r="S116">
        <v>4160</v>
      </c>
      <c r="T116">
        <v>11616</v>
      </c>
      <c r="U116">
        <v>73.73</v>
      </c>
      <c r="V116" t="s">
        <v>2259</v>
      </c>
      <c r="W116">
        <v>5</v>
      </c>
      <c r="X116">
        <v>54</v>
      </c>
      <c r="Y116">
        <v>10</v>
      </c>
      <c r="Z116" s="261">
        <f t="shared" si="20"/>
        <v>14.356159999999999</v>
      </c>
      <c r="AA116" s="261">
        <f t="shared" si="21"/>
        <v>1.7945199999999999</v>
      </c>
      <c r="AB116" s="261">
        <f t="shared" si="22"/>
        <v>7884.8</v>
      </c>
      <c r="AC116" s="261">
        <f t="shared" si="23"/>
        <v>425779.20000000001</v>
      </c>
      <c r="AD116" s="261">
        <f t="shared" si="24"/>
        <v>4257792</v>
      </c>
      <c r="AE116" s="263">
        <f t="shared" si="15"/>
        <v>7884.8</v>
      </c>
      <c r="AF116" s="263">
        <f t="shared" si="16"/>
        <v>425779.20000000001</v>
      </c>
      <c r="AG116" s="263">
        <f t="shared" si="17"/>
        <v>4257792</v>
      </c>
      <c r="AH116">
        <f t="shared" si="18"/>
        <v>4138573.824</v>
      </c>
      <c r="AI116">
        <f t="shared" si="19"/>
        <v>4377010.176</v>
      </c>
      <c r="AL116" t="s">
        <v>44</v>
      </c>
      <c r="AM116" t="s">
        <v>154</v>
      </c>
    </row>
    <row r="117" spans="1:39">
      <c r="A117" t="s">
        <v>1062</v>
      </c>
      <c r="B117" t="s">
        <v>42</v>
      </c>
      <c r="C117" t="s">
        <v>1912</v>
      </c>
      <c r="D117" s="12">
        <v>44634</v>
      </c>
      <c r="E117" t="s">
        <v>312</v>
      </c>
      <c r="F117" t="s">
        <v>518</v>
      </c>
      <c r="G117" s="12">
        <v>44634</v>
      </c>
      <c r="H117" s="12">
        <v>44634</v>
      </c>
      <c r="I117" s="12">
        <v>44635</v>
      </c>
      <c r="J117" s="264">
        <v>1</v>
      </c>
      <c r="K117" t="s">
        <v>2261</v>
      </c>
      <c r="L117" t="s">
        <v>2224</v>
      </c>
      <c r="M117" t="s">
        <v>2247</v>
      </c>
      <c r="N117" t="s">
        <v>1314</v>
      </c>
      <c r="O117" t="s">
        <v>1357</v>
      </c>
      <c r="P117">
        <v>1520.1</v>
      </c>
      <c r="Q117" s="249">
        <v>2.1999999999999999E-2</v>
      </c>
      <c r="R117">
        <v>16175</v>
      </c>
      <c r="S117">
        <v>6087</v>
      </c>
      <c r="T117">
        <v>10088</v>
      </c>
      <c r="U117">
        <v>24.6</v>
      </c>
      <c r="V117" t="s">
        <v>2259</v>
      </c>
      <c r="W117">
        <v>5</v>
      </c>
      <c r="X117">
        <v>54</v>
      </c>
      <c r="Y117">
        <v>10</v>
      </c>
      <c r="Z117" s="261">
        <f t="shared" si="20"/>
        <v>14.719250000000001</v>
      </c>
      <c r="AA117" s="261">
        <f t="shared" si="21"/>
        <v>1.8399062500000003</v>
      </c>
      <c r="AB117" s="261">
        <f t="shared" si="22"/>
        <v>12160.799999999997</v>
      </c>
      <c r="AC117" s="261">
        <f t="shared" si="23"/>
        <v>656683.19999999984</v>
      </c>
      <c r="AD117" s="261">
        <f t="shared" si="24"/>
        <v>6566831.9999999981</v>
      </c>
      <c r="AE117" s="263">
        <f t="shared" si="15"/>
        <v>12160.8</v>
      </c>
      <c r="AF117" s="263">
        <f t="shared" si="16"/>
        <v>656683.19999999995</v>
      </c>
      <c r="AG117" s="263">
        <f t="shared" si="17"/>
        <v>6566831.9999999991</v>
      </c>
      <c r="AH117">
        <f t="shared" si="18"/>
        <v>6422361.6959999986</v>
      </c>
      <c r="AI117">
        <f t="shared" si="19"/>
        <v>6711302.3039999977</v>
      </c>
      <c r="AL117" t="s">
        <v>44</v>
      </c>
      <c r="AM117" t="s">
        <v>154</v>
      </c>
    </row>
    <row r="118" spans="1:39">
      <c r="A118" t="s">
        <v>1064</v>
      </c>
      <c r="B118" t="s">
        <v>42</v>
      </c>
      <c r="C118" t="s">
        <v>1912</v>
      </c>
      <c r="D118" s="12">
        <v>44634</v>
      </c>
      <c r="E118" t="s">
        <v>312</v>
      </c>
      <c r="F118" t="s">
        <v>518</v>
      </c>
      <c r="G118" s="12">
        <v>44634</v>
      </c>
      <c r="H118" s="12">
        <v>44634</v>
      </c>
      <c r="I118" s="12">
        <v>44635</v>
      </c>
      <c r="J118" s="264">
        <v>1</v>
      </c>
      <c r="K118" t="s">
        <v>2262</v>
      </c>
      <c r="L118" t="s">
        <v>2224</v>
      </c>
      <c r="M118" t="s">
        <v>2225</v>
      </c>
      <c r="N118" t="s">
        <v>1315</v>
      </c>
      <c r="O118" t="s">
        <v>1357</v>
      </c>
      <c r="P118">
        <v>416.3</v>
      </c>
      <c r="Q118" s="249">
        <v>4.2999999999999997E-2</v>
      </c>
      <c r="R118">
        <v>16013</v>
      </c>
      <c r="S118">
        <v>1959</v>
      </c>
      <c r="T118">
        <v>14054</v>
      </c>
      <c r="U118">
        <v>40.15</v>
      </c>
      <c r="V118" t="s">
        <v>2259</v>
      </c>
      <c r="W118">
        <v>5</v>
      </c>
      <c r="X118">
        <v>51</v>
      </c>
      <c r="Y118">
        <v>10</v>
      </c>
      <c r="Z118" s="261">
        <f t="shared" si="20"/>
        <v>14.57183</v>
      </c>
      <c r="AA118" s="261">
        <f t="shared" si="21"/>
        <v>1.8214787500000003</v>
      </c>
      <c r="AB118" s="261">
        <f t="shared" si="22"/>
        <v>3330.3999999999996</v>
      </c>
      <c r="AC118" s="261">
        <f t="shared" si="23"/>
        <v>169850.4</v>
      </c>
      <c r="AD118" s="261">
        <f t="shared" si="24"/>
        <v>1698504</v>
      </c>
      <c r="AE118" s="263">
        <f t="shared" si="15"/>
        <v>3330.4</v>
      </c>
      <c r="AF118" s="263">
        <f t="shared" si="16"/>
        <v>169850.4</v>
      </c>
      <c r="AG118" s="263">
        <f t="shared" si="17"/>
        <v>1698504</v>
      </c>
      <c r="AH118">
        <f t="shared" si="18"/>
        <v>1625468.328</v>
      </c>
      <c r="AI118">
        <f t="shared" si="19"/>
        <v>1771539.672</v>
      </c>
      <c r="AL118" t="s">
        <v>44</v>
      </c>
      <c r="AM118" t="s">
        <v>154</v>
      </c>
    </row>
    <row r="119" spans="1:39">
      <c r="A119" t="s">
        <v>1064</v>
      </c>
      <c r="B119" t="s">
        <v>42</v>
      </c>
      <c r="C119" t="s">
        <v>1912</v>
      </c>
      <c r="D119" s="12">
        <v>44634</v>
      </c>
      <c r="E119" t="s">
        <v>312</v>
      </c>
      <c r="F119" t="s">
        <v>518</v>
      </c>
      <c r="G119" s="12">
        <v>44634</v>
      </c>
      <c r="H119" s="12">
        <v>44634</v>
      </c>
      <c r="I119" s="12">
        <v>44635</v>
      </c>
      <c r="J119" s="264">
        <v>1</v>
      </c>
      <c r="K119" t="s">
        <v>2262</v>
      </c>
      <c r="L119" t="s">
        <v>2224</v>
      </c>
      <c r="M119" t="s">
        <v>2227</v>
      </c>
      <c r="N119" t="s">
        <v>1315</v>
      </c>
      <c r="O119" t="s">
        <v>1357</v>
      </c>
      <c r="P119">
        <v>845.9</v>
      </c>
      <c r="Q119" s="250">
        <v>0.03</v>
      </c>
      <c r="R119">
        <v>16014</v>
      </c>
      <c r="S119">
        <v>3730</v>
      </c>
      <c r="T119">
        <v>12284</v>
      </c>
      <c r="U119">
        <v>73.73</v>
      </c>
      <c r="V119" t="s">
        <v>2259</v>
      </c>
      <c r="W119">
        <v>5</v>
      </c>
      <c r="X119">
        <v>51</v>
      </c>
      <c r="Y119">
        <v>10</v>
      </c>
      <c r="Z119" s="261">
        <f t="shared" si="20"/>
        <v>14.57274</v>
      </c>
      <c r="AA119" s="261">
        <f t="shared" si="21"/>
        <v>1.8215924999999999</v>
      </c>
      <c r="AB119" s="261">
        <f t="shared" si="22"/>
        <v>6767.2</v>
      </c>
      <c r="AC119" s="261">
        <f t="shared" si="23"/>
        <v>345127.2</v>
      </c>
      <c r="AD119" s="261">
        <f t="shared" si="24"/>
        <v>3451272</v>
      </c>
      <c r="AE119" s="263">
        <f t="shared" si="15"/>
        <v>6767.2</v>
      </c>
      <c r="AF119" s="263">
        <f t="shared" si="16"/>
        <v>345127.2</v>
      </c>
      <c r="AG119" s="263">
        <f t="shared" si="17"/>
        <v>3451272</v>
      </c>
      <c r="AH119">
        <f t="shared" si="18"/>
        <v>3347733.84</v>
      </c>
      <c r="AI119">
        <f t="shared" si="19"/>
        <v>3554810.16</v>
      </c>
      <c r="AL119" t="s">
        <v>44</v>
      </c>
      <c r="AM119" t="s">
        <v>154</v>
      </c>
    </row>
    <row r="120" spans="1:39">
      <c r="A120" t="s">
        <v>1064</v>
      </c>
      <c r="B120" t="s">
        <v>42</v>
      </c>
      <c r="C120" t="s">
        <v>1912</v>
      </c>
      <c r="D120" s="12">
        <v>44634</v>
      </c>
      <c r="E120" t="s">
        <v>312</v>
      </c>
      <c r="F120" t="s">
        <v>518</v>
      </c>
      <c r="G120" s="12">
        <v>44634</v>
      </c>
      <c r="H120" s="12">
        <v>44634</v>
      </c>
      <c r="I120" s="12">
        <v>44635</v>
      </c>
      <c r="J120" s="264">
        <v>1</v>
      </c>
      <c r="K120" t="s">
        <v>2262</v>
      </c>
      <c r="L120" t="s">
        <v>2224</v>
      </c>
      <c r="M120" t="s">
        <v>2247</v>
      </c>
      <c r="N120" t="s">
        <v>1315</v>
      </c>
      <c r="O120" t="s">
        <v>1357</v>
      </c>
      <c r="P120">
        <v>132.6</v>
      </c>
      <c r="Q120" s="249">
        <v>7.5999999999999998E-2</v>
      </c>
      <c r="R120">
        <v>16011</v>
      </c>
      <c r="S120">
        <v>652</v>
      </c>
      <c r="T120">
        <v>15359</v>
      </c>
      <c r="U120">
        <v>24.6</v>
      </c>
      <c r="V120" t="s">
        <v>2259</v>
      </c>
      <c r="W120">
        <v>5</v>
      </c>
      <c r="X120">
        <v>51</v>
      </c>
      <c r="Y120">
        <v>10</v>
      </c>
      <c r="Z120" s="261">
        <f t="shared" si="20"/>
        <v>14.57001</v>
      </c>
      <c r="AA120" s="261">
        <f t="shared" si="21"/>
        <v>1.82125125</v>
      </c>
      <c r="AB120" s="261">
        <f t="shared" si="22"/>
        <v>1060.8</v>
      </c>
      <c r="AC120" s="261">
        <f t="shared" si="23"/>
        <v>54100.799999999996</v>
      </c>
      <c r="AD120" s="261">
        <f t="shared" si="24"/>
        <v>541008</v>
      </c>
      <c r="AE120" s="263">
        <f t="shared" si="15"/>
        <v>1060.8</v>
      </c>
      <c r="AF120" s="263">
        <f t="shared" si="16"/>
        <v>54100.799999999996</v>
      </c>
      <c r="AG120" s="263">
        <f t="shared" si="17"/>
        <v>541008</v>
      </c>
      <c r="AH120">
        <f t="shared" si="18"/>
        <v>499891.39199999999</v>
      </c>
      <c r="AI120">
        <f t="shared" si="19"/>
        <v>582124.60800000001</v>
      </c>
      <c r="AL120" t="s">
        <v>44</v>
      </c>
      <c r="AM120" t="s">
        <v>154</v>
      </c>
    </row>
    <row r="121" spans="1:39">
      <c r="A121" t="s">
        <v>1052</v>
      </c>
      <c r="B121" t="s">
        <v>42</v>
      </c>
      <c r="C121" t="s">
        <v>1912</v>
      </c>
      <c r="D121" s="12">
        <v>44634</v>
      </c>
      <c r="E121" t="s">
        <v>312</v>
      </c>
      <c r="F121" t="s">
        <v>518</v>
      </c>
      <c r="G121" s="12">
        <v>44634</v>
      </c>
      <c r="H121" s="12">
        <v>44634</v>
      </c>
      <c r="I121" s="12">
        <v>44635</v>
      </c>
      <c r="J121" s="264">
        <v>1</v>
      </c>
      <c r="K121" t="s">
        <v>2263</v>
      </c>
      <c r="L121" t="s">
        <v>2224</v>
      </c>
      <c r="M121" t="s">
        <v>2225</v>
      </c>
      <c r="N121" t="s">
        <v>1309</v>
      </c>
      <c r="O121" t="s">
        <v>1357</v>
      </c>
      <c r="P121">
        <v>1058.4000000000001</v>
      </c>
      <c r="Q121" s="249">
        <v>2.7E-2</v>
      </c>
      <c r="R121">
        <v>15983</v>
      </c>
      <c r="S121">
        <v>4537</v>
      </c>
      <c r="T121">
        <v>11446</v>
      </c>
      <c r="U121">
        <v>40.15</v>
      </c>
      <c r="V121" t="s">
        <v>2259</v>
      </c>
      <c r="W121">
        <v>5</v>
      </c>
      <c r="X121">
        <v>52</v>
      </c>
      <c r="Y121">
        <v>10</v>
      </c>
      <c r="Z121" s="261">
        <f t="shared" si="20"/>
        <v>14.54453</v>
      </c>
      <c r="AA121" s="261">
        <f t="shared" si="21"/>
        <v>1.81806625</v>
      </c>
      <c r="AB121" s="261">
        <f t="shared" si="22"/>
        <v>8467.2000000000007</v>
      </c>
      <c r="AC121" s="261">
        <f t="shared" si="23"/>
        <v>440294.40000000002</v>
      </c>
      <c r="AD121" s="261">
        <f t="shared" si="24"/>
        <v>4402944</v>
      </c>
      <c r="AE121" s="263">
        <f t="shared" si="15"/>
        <v>8467.2000000000007</v>
      </c>
      <c r="AF121" s="263">
        <f t="shared" si="16"/>
        <v>440294.40000000002</v>
      </c>
      <c r="AG121" s="263">
        <f t="shared" si="17"/>
        <v>4402944</v>
      </c>
      <c r="AH121">
        <f t="shared" si="18"/>
        <v>4284064.5120000001</v>
      </c>
      <c r="AI121">
        <f t="shared" si="19"/>
        <v>4521823.4879999999</v>
      </c>
      <c r="AL121" t="s">
        <v>44</v>
      </c>
      <c r="AM121" t="s">
        <v>154</v>
      </c>
    </row>
    <row r="122" spans="1:39">
      <c r="A122" t="s">
        <v>1052</v>
      </c>
      <c r="B122" t="s">
        <v>42</v>
      </c>
      <c r="C122" t="s">
        <v>1912</v>
      </c>
      <c r="D122" s="12">
        <v>44634</v>
      </c>
      <c r="E122" t="s">
        <v>312</v>
      </c>
      <c r="F122" t="s">
        <v>518</v>
      </c>
      <c r="G122" s="12">
        <v>44634</v>
      </c>
      <c r="H122" s="12">
        <v>44634</v>
      </c>
      <c r="I122" s="12">
        <v>44635</v>
      </c>
      <c r="J122" s="264">
        <v>1</v>
      </c>
      <c r="K122" t="s">
        <v>2263</v>
      </c>
      <c r="L122" t="s">
        <v>2224</v>
      </c>
      <c r="M122" t="s">
        <v>2227</v>
      </c>
      <c r="N122" t="s">
        <v>1309</v>
      </c>
      <c r="O122" t="s">
        <v>1357</v>
      </c>
      <c r="P122">
        <v>927.9</v>
      </c>
      <c r="Q122" s="249">
        <v>2.9000000000000001E-2</v>
      </c>
      <c r="R122">
        <v>15983</v>
      </c>
      <c r="S122">
        <v>4056</v>
      </c>
      <c r="T122">
        <v>11927</v>
      </c>
      <c r="U122">
        <v>73.73</v>
      </c>
      <c r="V122" t="s">
        <v>2259</v>
      </c>
      <c r="W122">
        <v>5</v>
      </c>
      <c r="X122">
        <v>52</v>
      </c>
      <c r="Y122">
        <v>10</v>
      </c>
      <c r="Z122" s="261">
        <f t="shared" si="20"/>
        <v>14.54453</v>
      </c>
      <c r="AA122" s="261">
        <f t="shared" si="21"/>
        <v>1.81806625</v>
      </c>
      <c r="AB122" s="261">
        <f t="shared" si="22"/>
        <v>7423.2</v>
      </c>
      <c r="AC122" s="261">
        <f t="shared" si="23"/>
        <v>386006.39999999997</v>
      </c>
      <c r="AD122" s="261">
        <f t="shared" si="24"/>
        <v>3860063.9999999995</v>
      </c>
      <c r="AE122" s="263">
        <f t="shared" si="15"/>
        <v>7423.2</v>
      </c>
      <c r="AF122" s="263">
        <f t="shared" si="16"/>
        <v>386006.39999999997</v>
      </c>
      <c r="AG122" s="263">
        <f t="shared" si="17"/>
        <v>3860064</v>
      </c>
      <c r="AH122">
        <f t="shared" si="18"/>
        <v>3748122.1439999994</v>
      </c>
      <c r="AI122">
        <f t="shared" si="19"/>
        <v>3972005.8559999997</v>
      </c>
      <c r="AL122" t="s">
        <v>44</v>
      </c>
      <c r="AM122" t="s">
        <v>154</v>
      </c>
    </row>
    <row r="123" spans="1:39">
      <c r="A123" t="s">
        <v>1052</v>
      </c>
      <c r="B123" t="s">
        <v>42</v>
      </c>
      <c r="C123" t="s">
        <v>1912</v>
      </c>
      <c r="D123" s="12">
        <v>44634</v>
      </c>
      <c r="E123" t="s">
        <v>312</v>
      </c>
      <c r="F123" t="s">
        <v>518</v>
      </c>
      <c r="G123" s="12">
        <v>44634</v>
      </c>
      <c r="H123" s="12">
        <v>44634</v>
      </c>
      <c r="I123" s="12">
        <v>44635</v>
      </c>
      <c r="J123" s="264">
        <v>1</v>
      </c>
      <c r="K123" t="s">
        <v>2263</v>
      </c>
      <c r="L123" t="s">
        <v>2224</v>
      </c>
      <c r="M123" t="s">
        <v>2247</v>
      </c>
      <c r="N123" t="s">
        <v>1309</v>
      </c>
      <c r="O123" t="s">
        <v>1357</v>
      </c>
      <c r="P123">
        <v>1124.3</v>
      </c>
      <c r="Q123" s="249">
        <v>2.5999999999999999E-2</v>
      </c>
      <c r="R123">
        <v>15979</v>
      </c>
      <c r="S123">
        <v>4771</v>
      </c>
      <c r="T123">
        <v>11208</v>
      </c>
      <c r="U123">
        <v>24.6</v>
      </c>
      <c r="V123" t="s">
        <v>2259</v>
      </c>
      <c r="W123">
        <v>5</v>
      </c>
      <c r="X123">
        <v>52</v>
      </c>
      <c r="Y123">
        <v>10</v>
      </c>
      <c r="Z123" s="261">
        <f t="shared" si="20"/>
        <v>14.540889999999999</v>
      </c>
      <c r="AA123" s="261">
        <f t="shared" si="21"/>
        <v>1.8176112499999999</v>
      </c>
      <c r="AB123" s="261">
        <f t="shared" si="22"/>
        <v>8994.4</v>
      </c>
      <c r="AC123" s="261">
        <f t="shared" si="23"/>
        <v>467708.8</v>
      </c>
      <c r="AD123" s="261">
        <f t="shared" si="24"/>
        <v>4677088</v>
      </c>
      <c r="AE123" s="263">
        <f t="shared" si="15"/>
        <v>8994.4</v>
      </c>
      <c r="AF123" s="263">
        <f t="shared" si="16"/>
        <v>467708.8</v>
      </c>
      <c r="AG123" s="263">
        <f t="shared" si="17"/>
        <v>4677088</v>
      </c>
      <c r="AH123">
        <f t="shared" si="18"/>
        <v>4555483.7120000003</v>
      </c>
      <c r="AI123">
        <f t="shared" si="19"/>
        <v>4798692.2879999997</v>
      </c>
      <c r="AL123" t="s">
        <v>44</v>
      </c>
      <c r="AM123" t="s">
        <v>154</v>
      </c>
    </row>
    <row r="124" spans="1:39">
      <c r="A124" t="s">
        <v>1056</v>
      </c>
      <c r="B124" t="s">
        <v>42</v>
      </c>
      <c r="C124" t="s">
        <v>1912</v>
      </c>
      <c r="D124" s="12">
        <v>44634</v>
      </c>
      <c r="E124" t="s">
        <v>312</v>
      </c>
      <c r="F124" t="s">
        <v>518</v>
      </c>
      <c r="G124" s="12">
        <v>44634</v>
      </c>
      <c r="H124" s="12">
        <v>44634</v>
      </c>
      <c r="I124" s="12">
        <v>44635</v>
      </c>
      <c r="J124" s="264">
        <v>1</v>
      </c>
      <c r="K124" t="s">
        <v>2264</v>
      </c>
      <c r="L124" t="s">
        <v>2224</v>
      </c>
      <c r="M124" t="s">
        <v>2225</v>
      </c>
      <c r="N124" t="s">
        <v>1311</v>
      </c>
      <c r="O124" t="s">
        <v>1357</v>
      </c>
      <c r="P124">
        <v>181.8</v>
      </c>
      <c r="Q124" s="249">
        <v>6.6000000000000003E-2</v>
      </c>
      <c r="R124">
        <v>16046</v>
      </c>
      <c r="S124">
        <v>866</v>
      </c>
      <c r="T124">
        <v>15180</v>
      </c>
      <c r="U124">
        <v>40.15</v>
      </c>
      <c r="V124" t="s">
        <v>2259</v>
      </c>
      <c r="W124">
        <v>5</v>
      </c>
      <c r="X124">
        <v>53</v>
      </c>
      <c r="Y124">
        <v>10</v>
      </c>
      <c r="Z124" s="261">
        <f t="shared" si="20"/>
        <v>14.60186</v>
      </c>
      <c r="AA124" s="261">
        <f t="shared" si="21"/>
        <v>1.8252325</v>
      </c>
      <c r="AB124" s="261">
        <f t="shared" si="22"/>
        <v>1454.4</v>
      </c>
      <c r="AC124" s="261">
        <f t="shared" si="23"/>
        <v>77083.200000000012</v>
      </c>
      <c r="AD124" s="261">
        <f t="shared" si="24"/>
        <v>770832.00000000012</v>
      </c>
      <c r="AE124" s="263">
        <f t="shared" si="15"/>
        <v>1454.4</v>
      </c>
      <c r="AF124" s="263">
        <f t="shared" si="16"/>
        <v>77083.200000000012</v>
      </c>
      <c r="AG124" s="263">
        <f t="shared" si="17"/>
        <v>770832.00000000012</v>
      </c>
      <c r="AH124">
        <f t="shared" si="18"/>
        <v>719957.08800000011</v>
      </c>
      <c r="AI124">
        <f t="shared" si="19"/>
        <v>821706.91200000013</v>
      </c>
      <c r="AL124" t="s">
        <v>44</v>
      </c>
      <c r="AM124" t="s">
        <v>154</v>
      </c>
    </row>
    <row r="125" spans="1:39">
      <c r="A125" t="s">
        <v>1056</v>
      </c>
      <c r="B125" t="s">
        <v>42</v>
      </c>
      <c r="C125" t="s">
        <v>1912</v>
      </c>
      <c r="D125" s="12">
        <v>44634</v>
      </c>
      <c r="E125" t="s">
        <v>312</v>
      </c>
      <c r="F125" t="s">
        <v>518</v>
      </c>
      <c r="G125" s="12">
        <v>44634</v>
      </c>
      <c r="H125" s="12">
        <v>44634</v>
      </c>
      <c r="I125" s="12">
        <v>44635</v>
      </c>
      <c r="J125" s="264">
        <v>1</v>
      </c>
      <c r="K125" t="s">
        <v>2264</v>
      </c>
      <c r="L125" t="s">
        <v>2224</v>
      </c>
      <c r="M125" t="s">
        <v>2227</v>
      </c>
      <c r="N125" t="s">
        <v>1311</v>
      </c>
      <c r="O125" t="s">
        <v>1357</v>
      </c>
      <c r="P125">
        <v>710.2</v>
      </c>
      <c r="Q125" s="249">
        <v>3.3000000000000002E-2</v>
      </c>
      <c r="R125">
        <v>16046</v>
      </c>
      <c r="S125">
        <v>3127</v>
      </c>
      <c r="T125">
        <v>12919</v>
      </c>
      <c r="U125">
        <v>73.73</v>
      </c>
      <c r="V125" t="s">
        <v>2259</v>
      </c>
      <c r="W125">
        <v>5</v>
      </c>
      <c r="X125">
        <v>53</v>
      </c>
      <c r="Y125">
        <v>10</v>
      </c>
      <c r="Z125" s="261">
        <f t="shared" si="20"/>
        <v>14.60186</v>
      </c>
      <c r="AA125" s="261">
        <f t="shared" si="21"/>
        <v>1.8252325</v>
      </c>
      <c r="AB125" s="261">
        <f t="shared" si="22"/>
        <v>5681.6</v>
      </c>
      <c r="AC125" s="261">
        <f t="shared" si="23"/>
        <v>301124.80000000005</v>
      </c>
      <c r="AD125" s="261">
        <f t="shared" si="24"/>
        <v>3011248.0000000005</v>
      </c>
      <c r="AE125" s="263">
        <f t="shared" si="15"/>
        <v>5681.6</v>
      </c>
      <c r="AF125" s="263">
        <f t="shared" si="16"/>
        <v>301124.80000000005</v>
      </c>
      <c r="AG125" s="263">
        <f t="shared" si="17"/>
        <v>3011248.0000000005</v>
      </c>
      <c r="AH125">
        <f t="shared" si="18"/>
        <v>2911876.8160000006</v>
      </c>
      <c r="AI125">
        <f t="shared" si="19"/>
        <v>3110619.1840000004</v>
      </c>
      <c r="AL125" t="s">
        <v>44</v>
      </c>
      <c r="AM125" t="s">
        <v>154</v>
      </c>
    </row>
    <row r="126" spans="1:39">
      <c r="A126" t="s">
        <v>1056</v>
      </c>
      <c r="B126" t="s">
        <v>42</v>
      </c>
      <c r="C126" t="s">
        <v>1912</v>
      </c>
      <c r="D126" s="12">
        <v>44634</v>
      </c>
      <c r="E126" t="s">
        <v>312</v>
      </c>
      <c r="F126" t="s">
        <v>518</v>
      </c>
      <c r="G126" s="12">
        <v>44634</v>
      </c>
      <c r="H126" s="12">
        <v>44634</v>
      </c>
      <c r="I126" s="12">
        <v>44635</v>
      </c>
      <c r="J126" s="264">
        <v>1</v>
      </c>
      <c r="K126" t="s">
        <v>2264</v>
      </c>
      <c r="L126" t="s">
        <v>2224</v>
      </c>
      <c r="M126" t="s">
        <v>2247</v>
      </c>
      <c r="N126" t="s">
        <v>1311</v>
      </c>
      <c r="O126" t="s">
        <v>1357</v>
      </c>
      <c r="P126">
        <v>229</v>
      </c>
      <c r="Q126" s="249">
        <v>5.8999999999999997E-2</v>
      </c>
      <c r="R126">
        <v>16043</v>
      </c>
      <c r="S126">
        <v>1083</v>
      </c>
      <c r="T126">
        <v>14960</v>
      </c>
      <c r="U126">
        <v>24.6</v>
      </c>
      <c r="V126" t="s">
        <v>2259</v>
      </c>
      <c r="W126">
        <v>5</v>
      </c>
      <c r="X126">
        <v>53</v>
      </c>
      <c r="Y126">
        <v>10</v>
      </c>
      <c r="Z126" s="261">
        <f t="shared" si="20"/>
        <v>14.599130000000001</v>
      </c>
      <c r="AA126" s="261">
        <f t="shared" si="21"/>
        <v>1.8248912500000001</v>
      </c>
      <c r="AB126" s="261">
        <f t="shared" si="22"/>
        <v>1831.9999999999998</v>
      </c>
      <c r="AC126" s="261">
        <f t="shared" si="23"/>
        <v>97095.999999999985</v>
      </c>
      <c r="AD126" s="261">
        <f t="shared" si="24"/>
        <v>970959.99999999988</v>
      </c>
      <c r="AE126" s="263">
        <f t="shared" si="15"/>
        <v>1832</v>
      </c>
      <c r="AF126" s="263">
        <f t="shared" si="16"/>
        <v>97096</v>
      </c>
      <c r="AG126" s="263">
        <f t="shared" si="17"/>
        <v>970960</v>
      </c>
      <c r="AH126">
        <f t="shared" si="18"/>
        <v>913673.35999999987</v>
      </c>
      <c r="AI126">
        <f t="shared" si="19"/>
        <v>1028246.6399999999</v>
      </c>
      <c r="AL126" t="s">
        <v>44</v>
      </c>
      <c r="AM126" t="s">
        <v>154</v>
      </c>
    </row>
    <row r="127" spans="1:39">
      <c r="A127" t="s">
        <v>1047</v>
      </c>
      <c r="B127" t="s">
        <v>42</v>
      </c>
      <c r="C127" t="s">
        <v>1912</v>
      </c>
      <c r="D127" s="12">
        <v>44634</v>
      </c>
      <c r="E127" t="s">
        <v>312</v>
      </c>
      <c r="F127" t="s">
        <v>518</v>
      </c>
      <c r="G127" s="12">
        <v>44634</v>
      </c>
      <c r="H127" s="12">
        <v>44634</v>
      </c>
      <c r="I127" s="12">
        <v>44635</v>
      </c>
      <c r="J127" s="264">
        <v>1</v>
      </c>
      <c r="K127" t="s">
        <v>2265</v>
      </c>
      <c r="L127" t="s">
        <v>2224</v>
      </c>
      <c r="M127" t="s">
        <v>2225</v>
      </c>
      <c r="N127" t="s">
        <v>1307</v>
      </c>
      <c r="O127" t="s">
        <v>1357</v>
      </c>
      <c r="P127">
        <v>3660.8</v>
      </c>
      <c r="Q127" s="249">
        <v>1.4E-2</v>
      </c>
      <c r="R127">
        <v>16371</v>
      </c>
      <c r="S127">
        <v>11058</v>
      </c>
      <c r="T127">
        <v>5313</v>
      </c>
      <c r="U127">
        <v>40.15</v>
      </c>
      <c r="V127" t="s">
        <v>2259</v>
      </c>
      <c r="W127">
        <v>5</v>
      </c>
      <c r="X127">
        <v>52</v>
      </c>
      <c r="Y127">
        <v>10</v>
      </c>
      <c r="Z127" s="261">
        <f t="shared" si="20"/>
        <v>14.89761</v>
      </c>
      <c r="AA127" s="261">
        <f t="shared" si="21"/>
        <v>1.86220125</v>
      </c>
      <c r="AB127" s="261">
        <f t="shared" si="22"/>
        <v>29286.400000000001</v>
      </c>
      <c r="AC127" s="261">
        <f t="shared" si="23"/>
        <v>1522892.8</v>
      </c>
      <c r="AD127" s="261">
        <f t="shared" si="24"/>
        <v>15228928</v>
      </c>
      <c r="AE127" s="263">
        <f t="shared" si="15"/>
        <v>29286.400000000001</v>
      </c>
      <c r="AF127" s="263">
        <f t="shared" si="16"/>
        <v>1522892.8</v>
      </c>
      <c r="AG127" s="263">
        <f t="shared" si="17"/>
        <v>15228928</v>
      </c>
      <c r="AH127">
        <f t="shared" si="18"/>
        <v>15015723.007999999</v>
      </c>
      <c r="AI127">
        <f t="shared" si="19"/>
        <v>15442132.992000001</v>
      </c>
      <c r="AL127" t="s">
        <v>44</v>
      </c>
      <c r="AM127" t="s">
        <v>154</v>
      </c>
    </row>
    <row r="128" spans="1:39">
      <c r="A128" t="s">
        <v>1047</v>
      </c>
      <c r="B128" t="s">
        <v>42</v>
      </c>
      <c r="C128" t="s">
        <v>1912</v>
      </c>
      <c r="D128" s="12">
        <v>44634</v>
      </c>
      <c r="E128" t="s">
        <v>312</v>
      </c>
      <c r="F128" t="s">
        <v>518</v>
      </c>
      <c r="G128" s="12">
        <v>44634</v>
      </c>
      <c r="H128" s="12">
        <v>44634</v>
      </c>
      <c r="I128" s="12">
        <v>44635</v>
      </c>
      <c r="J128" s="264">
        <v>1</v>
      </c>
      <c r="K128" t="s">
        <v>2265</v>
      </c>
      <c r="L128" t="s">
        <v>2224</v>
      </c>
      <c r="M128" t="s">
        <v>2227</v>
      </c>
      <c r="N128" t="s">
        <v>1307</v>
      </c>
      <c r="O128" t="s">
        <v>1357</v>
      </c>
      <c r="P128">
        <v>1099.8</v>
      </c>
      <c r="Q128" s="249">
        <v>2.5999999999999999E-2</v>
      </c>
      <c r="R128">
        <v>16374</v>
      </c>
      <c r="S128">
        <v>4697</v>
      </c>
      <c r="T128">
        <v>11677</v>
      </c>
      <c r="U128">
        <v>73.73</v>
      </c>
      <c r="V128" t="s">
        <v>2259</v>
      </c>
      <c r="W128">
        <v>5</v>
      </c>
      <c r="X128">
        <v>52</v>
      </c>
      <c r="Y128">
        <v>10</v>
      </c>
      <c r="Z128" s="261">
        <f t="shared" si="20"/>
        <v>14.90034</v>
      </c>
      <c r="AA128" s="261">
        <f t="shared" si="21"/>
        <v>1.8625425</v>
      </c>
      <c r="AB128" s="261">
        <f t="shared" si="22"/>
        <v>8798.4</v>
      </c>
      <c r="AC128" s="261">
        <f t="shared" si="23"/>
        <v>457516.79999999999</v>
      </c>
      <c r="AD128" s="261">
        <f t="shared" si="24"/>
        <v>4575168</v>
      </c>
      <c r="AE128" s="263">
        <f t="shared" si="15"/>
        <v>8798.4</v>
      </c>
      <c r="AF128" s="263">
        <f t="shared" si="16"/>
        <v>457516.79999999999</v>
      </c>
      <c r="AG128" s="263">
        <f t="shared" si="17"/>
        <v>4575168</v>
      </c>
      <c r="AH128">
        <f t="shared" si="18"/>
        <v>4456213.6320000002</v>
      </c>
      <c r="AI128">
        <f t="shared" si="19"/>
        <v>4694122.3679999998</v>
      </c>
      <c r="AL128" t="s">
        <v>44</v>
      </c>
      <c r="AM128" t="s">
        <v>154</v>
      </c>
    </row>
    <row r="129" spans="1:39">
      <c r="A129" t="s">
        <v>1047</v>
      </c>
      <c r="B129" t="s">
        <v>42</v>
      </c>
      <c r="C129" t="s">
        <v>1912</v>
      </c>
      <c r="D129" s="12">
        <v>44634</v>
      </c>
      <c r="E129" t="s">
        <v>312</v>
      </c>
      <c r="F129" t="s">
        <v>518</v>
      </c>
      <c r="G129" s="12">
        <v>44634</v>
      </c>
      <c r="H129" s="12">
        <v>44634</v>
      </c>
      <c r="I129" s="12">
        <v>44635</v>
      </c>
      <c r="J129" s="264">
        <v>1</v>
      </c>
      <c r="K129" t="s">
        <v>2265</v>
      </c>
      <c r="L129" t="s">
        <v>2224</v>
      </c>
      <c r="M129" t="s">
        <v>2247</v>
      </c>
      <c r="N129" t="s">
        <v>1307</v>
      </c>
      <c r="O129" t="s">
        <v>1357</v>
      </c>
      <c r="P129">
        <v>1452.6</v>
      </c>
      <c r="Q129" s="249">
        <v>2.3E-2</v>
      </c>
      <c r="R129">
        <v>16373</v>
      </c>
      <c r="S129">
        <v>5897</v>
      </c>
      <c r="T129">
        <v>10476</v>
      </c>
      <c r="U129">
        <v>24.6</v>
      </c>
      <c r="V129" t="s">
        <v>2259</v>
      </c>
      <c r="W129">
        <v>5</v>
      </c>
      <c r="X129">
        <v>52</v>
      </c>
      <c r="Y129">
        <v>10</v>
      </c>
      <c r="Z129" s="261">
        <f t="shared" si="20"/>
        <v>14.899430000000001</v>
      </c>
      <c r="AA129" s="261">
        <f t="shared" si="21"/>
        <v>1.8624287500000001</v>
      </c>
      <c r="AB129" s="261">
        <f t="shared" si="22"/>
        <v>11620.8</v>
      </c>
      <c r="AC129" s="261">
        <f t="shared" si="23"/>
        <v>604281.59999999998</v>
      </c>
      <c r="AD129" s="261">
        <f t="shared" si="24"/>
        <v>6042816</v>
      </c>
      <c r="AE129" s="263">
        <f t="shared" si="15"/>
        <v>11620.8</v>
      </c>
      <c r="AF129" s="263">
        <f t="shared" si="16"/>
        <v>604281.59999999998</v>
      </c>
      <c r="AG129" s="263">
        <f t="shared" si="17"/>
        <v>6042816</v>
      </c>
      <c r="AH129">
        <f t="shared" si="18"/>
        <v>5903831.2319999998</v>
      </c>
      <c r="AI129">
        <f t="shared" si="19"/>
        <v>6181800.7680000002</v>
      </c>
      <c r="AL129" t="s">
        <v>44</v>
      </c>
      <c r="AM129" t="s">
        <v>154</v>
      </c>
    </row>
    <row r="130" spans="1:39">
      <c r="A130" t="s">
        <v>1050</v>
      </c>
      <c r="B130" t="s">
        <v>42</v>
      </c>
      <c r="C130" t="s">
        <v>1912</v>
      </c>
      <c r="D130" s="12">
        <v>44634</v>
      </c>
      <c r="E130" t="s">
        <v>312</v>
      </c>
      <c r="F130" t="s">
        <v>518</v>
      </c>
      <c r="G130" s="12">
        <v>44634</v>
      </c>
      <c r="H130" s="12">
        <v>44634</v>
      </c>
      <c r="I130" s="12">
        <v>44635</v>
      </c>
      <c r="J130" s="264">
        <v>1</v>
      </c>
      <c r="K130" t="s">
        <v>2266</v>
      </c>
      <c r="L130" t="s">
        <v>2224</v>
      </c>
      <c r="M130" t="s">
        <v>2225</v>
      </c>
      <c r="N130" t="s">
        <v>1308</v>
      </c>
      <c r="O130" t="s">
        <v>1357</v>
      </c>
      <c r="P130">
        <v>380.7</v>
      </c>
      <c r="Q130" s="249">
        <v>4.4999999999999998E-2</v>
      </c>
      <c r="R130">
        <v>15979</v>
      </c>
      <c r="S130">
        <v>1772</v>
      </c>
      <c r="T130">
        <v>14207</v>
      </c>
      <c r="U130">
        <v>40.15</v>
      </c>
      <c r="V130" t="s">
        <v>2259</v>
      </c>
      <c r="W130">
        <v>5</v>
      </c>
      <c r="X130">
        <v>54</v>
      </c>
      <c r="Y130">
        <v>10</v>
      </c>
      <c r="Z130" s="261">
        <f t="shared" si="20"/>
        <v>14.540889999999999</v>
      </c>
      <c r="AA130" s="261">
        <f t="shared" si="21"/>
        <v>1.8176112499999999</v>
      </c>
      <c r="AB130" s="261">
        <f t="shared" si="22"/>
        <v>3045.6</v>
      </c>
      <c r="AC130" s="261">
        <f t="shared" si="23"/>
        <v>164462.39999999999</v>
      </c>
      <c r="AD130" s="261">
        <f t="shared" si="24"/>
        <v>1644624</v>
      </c>
      <c r="AE130" s="263">
        <f t="shared" si="15"/>
        <v>3045.6</v>
      </c>
      <c r="AF130" s="263">
        <f t="shared" si="16"/>
        <v>164462.39999999999</v>
      </c>
      <c r="AG130" s="263">
        <f t="shared" si="17"/>
        <v>1644624</v>
      </c>
      <c r="AH130">
        <f t="shared" si="18"/>
        <v>1570615.92</v>
      </c>
      <c r="AI130">
        <f t="shared" si="19"/>
        <v>1718632.08</v>
      </c>
      <c r="AL130" t="s">
        <v>44</v>
      </c>
      <c r="AM130" t="s">
        <v>154</v>
      </c>
    </row>
    <row r="131" spans="1:39">
      <c r="A131" t="s">
        <v>1050</v>
      </c>
      <c r="B131" t="s">
        <v>42</v>
      </c>
      <c r="C131" t="s">
        <v>1912</v>
      </c>
      <c r="D131" s="12">
        <v>44634</v>
      </c>
      <c r="E131" t="s">
        <v>312</v>
      </c>
      <c r="F131" t="s">
        <v>518</v>
      </c>
      <c r="G131" s="12">
        <v>44634</v>
      </c>
      <c r="H131" s="12">
        <v>44634</v>
      </c>
      <c r="I131" s="12">
        <v>44635</v>
      </c>
      <c r="J131" s="264">
        <v>1</v>
      </c>
      <c r="K131" t="s">
        <v>2266</v>
      </c>
      <c r="L131" t="s">
        <v>2224</v>
      </c>
      <c r="M131" t="s">
        <v>2227</v>
      </c>
      <c r="N131" t="s">
        <v>1308</v>
      </c>
      <c r="O131" t="s">
        <v>1357</v>
      </c>
      <c r="P131">
        <v>389.6</v>
      </c>
      <c r="Q131" s="249">
        <v>4.4999999999999998E-2</v>
      </c>
      <c r="R131">
        <v>15979</v>
      </c>
      <c r="S131">
        <v>1811</v>
      </c>
      <c r="T131">
        <v>14168</v>
      </c>
      <c r="U131">
        <v>73.73</v>
      </c>
      <c r="V131" t="s">
        <v>2259</v>
      </c>
      <c r="W131">
        <v>5</v>
      </c>
      <c r="X131">
        <v>54</v>
      </c>
      <c r="Y131">
        <v>10</v>
      </c>
      <c r="Z131" s="261">
        <f t="shared" si="20"/>
        <v>14.540889999999999</v>
      </c>
      <c r="AA131" s="261">
        <f t="shared" si="21"/>
        <v>1.8176112499999999</v>
      </c>
      <c r="AB131" s="261">
        <f t="shared" si="22"/>
        <v>3116.8</v>
      </c>
      <c r="AC131" s="261">
        <f t="shared" si="23"/>
        <v>168307.20000000001</v>
      </c>
      <c r="AD131" s="261">
        <f t="shared" si="24"/>
        <v>1683072</v>
      </c>
      <c r="AE131" s="263">
        <f t="shared" ref="AE131:AE194" si="25">IF(S131&gt;2, (P131*40/W131), "ND")</f>
        <v>3116.8</v>
      </c>
      <c r="AF131" s="263">
        <f t="shared" ref="AF131:AF194" si="26">IF(S131&gt;2, (AE131*X131), "ND")</f>
        <v>168307.20000000001</v>
      </c>
      <c r="AG131" s="263">
        <f t="shared" ref="AG131:AG194" si="27">IF(S131&gt;2, (AF131*100/Y131), "NA")</f>
        <v>1683072</v>
      </c>
      <c r="AH131">
        <f t="shared" ref="AH131:AH194" si="28">IF(S131&gt;2, (AD131-(AD131*Q131)), "ND")</f>
        <v>1607333.76</v>
      </c>
      <c r="AI131">
        <f t="shared" ref="AI131:AI194" si="29">IF(S131&gt;2, (AD131+(AD131*Q131)), "ND")</f>
        <v>1758810.24</v>
      </c>
      <c r="AL131" t="s">
        <v>44</v>
      </c>
      <c r="AM131" t="s">
        <v>154</v>
      </c>
    </row>
    <row r="132" spans="1:39">
      <c r="A132" t="s">
        <v>1050</v>
      </c>
      <c r="B132" t="s">
        <v>42</v>
      </c>
      <c r="C132" t="s">
        <v>1912</v>
      </c>
      <c r="D132" s="12">
        <v>44634</v>
      </c>
      <c r="E132" t="s">
        <v>312</v>
      </c>
      <c r="F132" t="s">
        <v>518</v>
      </c>
      <c r="G132" s="12">
        <v>44634</v>
      </c>
      <c r="H132" s="12">
        <v>44634</v>
      </c>
      <c r="I132" s="12">
        <v>44635</v>
      </c>
      <c r="J132" s="264">
        <v>1</v>
      </c>
      <c r="K132" t="s">
        <v>2266</v>
      </c>
      <c r="L132" t="s">
        <v>2224</v>
      </c>
      <c r="M132" t="s">
        <v>2247</v>
      </c>
      <c r="N132" t="s">
        <v>1308</v>
      </c>
      <c r="O132" t="s">
        <v>1357</v>
      </c>
      <c r="P132">
        <v>486.7</v>
      </c>
      <c r="Q132" s="250">
        <v>0.04</v>
      </c>
      <c r="R132">
        <v>15975</v>
      </c>
      <c r="S132">
        <v>2229</v>
      </c>
      <c r="T132">
        <v>13746</v>
      </c>
      <c r="U132">
        <v>24.6</v>
      </c>
      <c r="V132" t="s">
        <v>2259</v>
      </c>
      <c r="W132">
        <v>5</v>
      </c>
      <c r="X132">
        <v>54</v>
      </c>
      <c r="Y132">
        <v>10</v>
      </c>
      <c r="Z132" s="261">
        <f t="shared" si="20"/>
        <v>14.53725</v>
      </c>
      <c r="AA132" s="261">
        <f t="shared" si="21"/>
        <v>1.81715625</v>
      </c>
      <c r="AB132" s="261">
        <f t="shared" si="22"/>
        <v>3893.6</v>
      </c>
      <c r="AC132" s="261">
        <f t="shared" si="23"/>
        <v>210254.4</v>
      </c>
      <c r="AD132" s="261">
        <f t="shared" si="24"/>
        <v>2102544</v>
      </c>
      <c r="AE132" s="263">
        <f t="shared" si="25"/>
        <v>3893.6</v>
      </c>
      <c r="AF132" s="263">
        <f t="shared" si="26"/>
        <v>210254.4</v>
      </c>
      <c r="AG132" s="263">
        <f t="shared" si="27"/>
        <v>2102544</v>
      </c>
      <c r="AH132">
        <f t="shared" si="28"/>
        <v>2018442.24</v>
      </c>
      <c r="AI132">
        <f t="shared" si="29"/>
        <v>2186645.7599999998</v>
      </c>
      <c r="AL132" t="s">
        <v>44</v>
      </c>
      <c r="AM132" t="s">
        <v>154</v>
      </c>
    </row>
    <row r="133" spans="1:39">
      <c r="A133" t="s">
        <v>1058</v>
      </c>
      <c r="B133" t="s">
        <v>42</v>
      </c>
      <c r="C133" t="s">
        <v>1912</v>
      </c>
      <c r="D133" s="12">
        <v>44634</v>
      </c>
      <c r="E133" t="s">
        <v>312</v>
      </c>
      <c r="F133" t="s">
        <v>518</v>
      </c>
      <c r="G133" s="12">
        <v>44634</v>
      </c>
      <c r="H133" s="12">
        <v>44634</v>
      </c>
      <c r="I133" s="12">
        <v>44635</v>
      </c>
      <c r="J133" s="264">
        <v>1</v>
      </c>
      <c r="K133" t="s">
        <v>2267</v>
      </c>
      <c r="L133" t="s">
        <v>2224</v>
      </c>
      <c r="M133" t="s">
        <v>2225</v>
      </c>
      <c r="N133" t="s">
        <v>1312</v>
      </c>
      <c r="O133" t="s">
        <v>1357</v>
      </c>
      <c r="P133">
        <v>1657.6</v>
      </c>
      <c r="Q133" s="249">
        <v>2.1999999999999999E-2</v>
      </c>
      <c r="R133">
        <v>16271</v>
      </c>
      <c r="S133">
        <v>6384</v>
      </c>
      <c r="T133">
        <v>9887</v>
      </c>
      <c r="U133">
        <v>40.15</v>
      </c>
      <c r="V133" t="s">
        <v>2259</v>
      </c>
      <c r="W133">
        <v>5</v>
      </c>
      <c r="X133">
        <v>51</v>
      </c>
      <c r="Y133">
        <v>10</v>
      </c>
      <c r="Z133" s="261">
        <f t="shared" si="20"/>
        <v>14.806609999999999</v>
      </c>
      <c r="AA133" s="261">
        <f t="shared" si="21"/>
        <v>1.8508262499999999</v>
      </c>
      <c r="AB133" s="261">
        <f t="shared" si="22"/>
        <v>13260.8</v>
      </c>
      <c r="AC133" s="261">
        <f t="shared" si="23"/>
        <v>676300.79999999993</v>
      </c>
      <c r="AD133" s="261">
        <f t="shared" si="24"/>
        <v>6763007.9999999991</v>
      </c>
      <c r="AE133" s="263">
        <f t="shared" si="25"/>
        <v>13260.8</v>
      </c>
      <c r="AF133" s="263">
        <f t="shared" si="26"/>
        <v>676300.79999999993</v>
      </c>
      <c r="AG133" s="263">
        <f t="shared" si="27"/>
        <v>6763008</v>
      </c>
      <c r="AH133">
        <f t="shared" si="28"/>
        <v>6614221.8239999991</v>
      </c>
      <c r="AI133">
        <f t="shared" si="29"/>
        <v>6911794.175999999</v>
      </c>
      <c r="AL133" t="s">
        <v>44</v>
      </c>
      <c r="AM133" t="s">
        <v>154</v>
      </c>
    </row>
    <row r="134" spans="1:39">
      <c r="A134" t="s">
        <v>1058</v>
      </c>
      <c r="B134" t="s">
        <v>42</v>
      </c>
      <c r="C134" t="s">
        <v>1912</v>
      </c>
      <c r="D134" s="12">
        <v>44634</v>
      </c>
      <c r="E134" t="s">
        <v>312</v>
      </c>
      <c r="F134" t="s">
        <v>518</v>
      </c>
      <c r="G134" s="12">
        <v>44634</v>
      </c>
      <c r="H134" s="12">
        <v>44634</v>
      </c>
      <c r="I134" s="12">
        <v>44635</v>
      </c>
      <c r="J134" s="264">
        <v>1</v>
      </c>
      <c r="K134" t="s">
        <v>2267</v>
      </c>
      <c r="L134" t="s">
        <v>2224</v>
      </c>
      <c r="M134" t="s">
        <v>2227</v>
      </c>
      <c r="N134" t="s">
        <v>1312</v>
      </c>
      <c r="O134" t="s">
        <v>1357</v>
      </c>
      <c r="P134">
        <v>457.2</v>
      </c>
      <c r="Q134" s="249">
        <v>4.1000000000000002E-2</v>
      </c>
      <c r="R134">
        <v>16271</v>
      </c>
      <c r="S134">
        <v>2089</v>
      </c>
      <c r="T134">
        <v>14182</v>
      </c>
      <c r="U134">
        <v>73.73</v>
      </c>
      <c r="V134" t="s">
        <v>2259</v>
      </c>
      <c r="W134">
        <v>5</v>
      </c>
      <c r="X134">
        <v>51</v>
      </c>
      <c r="Y134">
        <v>10</v>
      </c>
      <c r="Z134" s="261">
        <f t="shared" si="20"/>
        <v>14.806609999999999</v>
      </c>
      <c r="AA134" s="261">
        <f t="shared" si="21"/>
        <v>1.8508262499999999</v>
      </c>
      <c r="AB134" s="261">
        <f t="shared" si="22"/>
        <v>3657.6</v>
      </c>
      <c r="AC134" s="261">
        <f t="shared" si="23"/>
        <v>186537.60000000001</v>
      </c>
      <c r="AD134" s="261">
        <f t="shared" si="24"/>
        <v>1865376</v>
      </c>
      <c r="AE134" s="263">
        <f t="shared" si="25"/>
        <v>3657.6</v>
      </c>
      <c r="AF134" s="263">
        <f t="shared" si="26"/>
        <v>186537.60000000001</v>
      </c>
      <c r="AG134" s="263">
        <f t="shared" si="27"/>
        <v>1865376</v>
      </c>
      <c r="AH134">
        <f t="shared" si="28"/>
        <v>1788895.584</v>
      </c>
      <c r="AI134">
        <f t="shared" si="29"/>
        <v>1941856.416</v>
      </c>
      <c r="AL134" t="s">
        <v>44</v>
      </c>
      <c r="AM134" t="s">
        <v>154</v>
      </c>
    </row>
    <row r="135" spans="1:39">
      <c r="A135" t="s">
        <v>1058</v>
      </c>
      <c r="B135" t="s">
        <v>42</v>
      </c>
      <c r="C135" t="s">
        <v>1912</v>
      </c>
      <c r="D135" s="12">
        <v>44634</v>
      </c>
      <c r="E135" t="s">
        <v>312</v>
      </c>
      <c r="F135" t="s">
        <v>518</v>
      </c>
      <c r="G135" s="12">
        <v>44634</v>
      </c>
      <c r="H135" s="12">
        <v>44634</v>
      </c>
      <c r="I135" s="12">
        <v>44635</v>
      </c>
      <c r="J135" s="264">
        <v>1</v>
      </c>
      <c r="K135" t="s">
        <v>2267</v>
      </c>
      <c r="L135" t="s">
        <v>2224</v>
      </c>
      <c r="M135" t="s">
        <v>2247</v>
      </c>
      <c r="N135" t="s">
        <v>1312</v>
      </c>
      <c r="O135" t="s">
        <v>1357</v>
      </c>
      <c r="P135">
        <v>1362</v>
      </c>
      <c r="Q135" s="249">
        <v>2.4E-2</v>
      </c>
      <c r="R135">
        <v>16270</v>
      </c>
      <c r="S135">
        <v>5465</v>
      </c>
      <c r="T135">
        <v>10805</v>
      </c>
      <c r="U135">
        <v>24.6</v>
      </c>
      <c r="V135" t="s">
        <v>2259</v>
      </c>
      <c r="W135">
        <v>5</v>
      </c>
      <c r="X135">
        <v>51</v>
      </c>
      <c r="Y135">
        <v>10</v>
      </c>
      <c r="Z135" s="261">
        <f t="shared" si="20"/>
        <v>14.8057</v>
      </c>
      <c r="AA135" s="261">
        <f t="shared" si="21"/>
        <v>1.8507125</v>
      </c>
      <c r="AB135" s="261">
        <f t="shared" si="22"/>
        <v>10896</v>
      </c>
      <c r="AC135" s="261">
        <f t="shared" si="23"/>
        <v>555696</v>
      </c>
      <c r="AD135" s="261">
        <f t="shared" si="24"/>
        <v>5556960</v>
      </c>
      <c r="AE135" s="263">
        <f t="shared" si="25"/>
        <v>10896</v>
      </c>
      <c r="AF135" s="263">
        <f t="shared" si="26"/>
        <v>555696</v>
      </c>
      <c r="AG135" s="263">
        <f t="shared" si="27"/>
        <v>5556960</v>
      </c>
      <c r="AH135">
        <f t="shared" si="28"/>
        <v>5423592.96</v>
      </c>
      <c r="AI135">
        <f t="shared" si="29"/>
        <v>5690327.04</v>
      </c>
      <c r="AL135" t="s">
        <v>44</v>
      </c>
      <c r="AM135" t="s">
        <v>154</v>
      </c>
    </row>
    <row r="136" spans="1:39">
      <c r="A136" t="s">
        <v>1054</v>
      </c>
      <c r="B136" t="s">
        <v>42</v>
      </c>
      <c r="C136" t="s">
        <v>1912</v>
      </c>
      <c r="D136" s="12">
        <v>44634</v>
      </c>
      <c r="E136" t="s">
        <v>312</v>
      </c>
      <c r="F136" t="s">
        <v>518</v>
      </c>
      <c r="G136" s="12">
        <v>44634</v>
      </c>
      <c r="H136" s="12">
        <v>44634</v>
      </c>
      <c r="I136" s="12">
        <v>44635</v>
      </c>
      <c r="J136" s="264">
        <v>1</v>
      </c>
      <c r="K136" t="s">
        <v>2223</v>
      </c>
      <c r="L136" t="s">
        <v>2244</v>
      </c>
      <c r="M136" t="s">
        <v>2245</v>
      </c>
      <c r="N136" t="s">
        <v>1310</v>
      </c>
      <c r="O136" t="s">
        <v>1357</v>
      </c>
      <c r="P136">
        <v>0</v>
      </c>
      <c r="Q136" t="s">
        <v>696</v>
      </c>
      <c r="R136">
        <v>25362</v>
      </c>
      <c r="S136">
        <v>0</v>
      </c>
      <c r="T136">
        <v>25362</v>
      </c>
      <c r="U136" t="s">
        <v>696</v>
      </c>
      <c r="V136" t="s">
        <v>2268</v>
      </c>
      <c r="W136">
        <v>5</v>
      </c>
      <c r="X136">
        <v>53</v>
      </c>
      <c r="Y136">
        <v>10</v>
      </c>
      <c r="Z136" s="261">
        <f t="shared" si="20"/>
        <v>23.079419999999999</v>
      </c>
      <c r="AA136" s="261">
        <f t="shared" si="21"/>
        <v>2.8849274999999999</v>
      </c>
      <c r="AB136" s="261" t="str">
        <f t="shared" si="22"/>
        <v>ND</v>
      </c>
      <c r="AC136" s="261" t="str">
        <f t="shared" si="23"/>
        <v>ND</v>
      </c>
      <c r="AD136" s="261" t="str">
        <f t="shared" si="24"/>
        <v>NA</v>
      </c>
      <c r="AE136" s="263" t="str">
        <f t="shared" si="25"/>
        <v>ND</v>
      </c>
      <c r="AF136" s="263" t="str">
        <f t="shared" si="26"/>
        <v>ND</v>
      </c>
      <c r="AG136" s="263" t="str">
        <f t="shared" si="27"/>
        <v>NA</v>
      </c>
      <c r="AH136" t="str">
        <f t="shared" si="28"/>
        <v>ND</v>
      </c>
      <c r="AI136" t="str">
        <f t="shared" si="29"/>
        <v>ND</v>
      </c>
      <c r="AL136" t="s">
        <v>44</v>
      </c>
      <c r="AM136" t="s">
        <v>44</v>
      </c>
    </row>
    <row r="137" spans="1:39">
      <c r="A137" t="s">
        <v>1054</v>
      </c>
      <c r="B137" t="s">
        <v>42</v>
      </c>
      <c r="C137" t="s">
        <v>1912</v>
      </c>
      <c r="D137" s="12">
        <v>44634</v>
      </c>
      <c r="E137" t="s">
        <v>312</v>
      </c>
      <c r="F137" t="s">
        <v>518</v>
      </c>
      <c r="G137" s="12">
        <v>44634</v>
      </c>
      <c r="H137" s="12">
        <v>44634</v>
      </c>
      <c r="I137" s="12">
        <v>44635</v>
      </c>
      <c r="J137" s="264">
        <v>1</v>
      </c>
      <c r="K137" t="s">
        <v>2223</v>
      </c>
      <c r="L137" t="s">
        <v>2244</v>
      </c>
      <c r="M137" t="s">
        <v>2084</v>
      </c>
      <c r="N137" t="s">
        <v>1310</v>
      </c>
      <c r="O137" t="s">
        <v>1357</v>
      </c>
      <c r="P137">
        <v>0</v>
      </c>
      <c r="Q137" t="s">
        <v>696</v>
      </c>
      <c r="R137">
        <v>25359</v>
      </c>
      <c r="S137">
        <v>0</v>
      </c>
      <c r="T137">
        <v>25359</v>
      </c>
      <c r="U137" t="s">
        <v>696</v>
      </c>
      <c r="V137" t="s">
        <v>2268</v>
      </c>
      <c r="W137">
        <v>5</v>
      </c>
      <c r="X137">
        <v>53</v>
      </c>
      <c r="Y137">
        <v>10</v>
      </c>
      <c r="Z137" s="261">
        <f t="shared" si="20"/>
        <v>23.076689999999999</v>
      </c>
      <c r="AA137" s="261">
        <f t="shared" si="21"/>
        <v>2.8845862499999999</v>
      </c>
      <c r="AB137" s="261" t="str">
        <f t="shared" si="22"/>
        <v>ND</v>
      </c>
      <c r="AC137" s="261" t="str">
        <f t="shared" si="23"/>
        <v>ND</v>
      </c>
      <c r="AD137" s="261" t="str">
        <f t="shared" si="24"/>
        <v>NA</v>
      </c>
      <c r="AE137" s="263" t="str">
        <f t="shared" si="25"/>
        <v>ND</v>
      </c>
      <c r="AF137" s="263" t="str">
        <f t="shared" si="26"/>
        <v>ND</v>
      </c>
      <c r="AG137" s="263" t="str">
        <f t="shared" si="27"/>
        <v>NA</v>
      </c>
      <c r="AH137" t="str">
        <f t="shared" si="28"/>
        <v>ND</v>
      </c>
      <c r="AI137" t="str">
        <f t="shared" si="29"/>
        <v>ND</v>
      </c>
      <c r="AL137" t="s">
        <v>44</v>
      </c>
      <c r="AM137" t="s">
        <v>44</v>
      </c>
    </row>
    <row r="138" spans="1:39">
      <c r="A138" t="s">
        <v>1054</v>
      </c>
      <c r="B138" t="s">
        <v>42</v>
      </c>
      <c r="C138" t="s">
        <v>1912</v>
      </c>
      <c r="D138" s="12">
        <v>44634</v>
      </c>
      <c r="E138" t="s">
        <v>312</v>
      </c>
      <c r="F138" t="s">
        <v>518</v>
      </c>
      <c r="G138" s="12">
        <v>44634</v>
      </c>
      <c r="H138" s="12">
        <v>44634</v>
      </c>
      <c r="I138" s="12">
        <v>44635</v>
      </c>
      <c r="J138" s="264">
        <v>1</v>
      </c>
      <c r="K138" t="s">
        <v>2229</v>
      </c>
      <c r="L138" t="s">
        <v>2244</v>
      </c>
      <c r="M138" t="s">
        <v>2245</v>
      </c>
      <c r="N138" t="s">
        <v>1310</v>
      </c>
      <c r="O138" t="s">
        <v>1357</v>
      </c>
      <c r="P138">
        <v>0</v>
      </c>
      <c r="Q138" t="s">
        <v>696</v>
      </c>
      <c r="R138">
        <v>25029</v>
      </c>
      <c r="S138">
        <v>0</v>
      </c>
      <c r="T138">
        <v>25029</v>
      </c>
      <c r="U138" t="s">
        <v>696</v>
      </c>
      <c r="V138" t="s">
        <v>2268</v>
      </c>
      <c r="W138">
        <v>5</v>
      </c>
      <c r="X138">
        <v>53</v>
      </c>
      <c r="Y138">
        <v>10</v>
      </c>
      <c r="Z138" s="261">
        <f t="shared" si="20"/>
        <v>22.776389999999999</v>
      </c>
      <c r="AA138" s="261">
        <f t="shared" si="21"/>
        <v>2.8470487499999999</v>
      </c>
      <c r="AB138" s="261" t="str">
        <f t="shared" si="22"/>
        <v>ND</v>
      </c>
      <c r="AC138" s="261" t="str">
        <f t="shared" si="23"/>
        <v>ND</v>
      </c>
      <c r="AD138" s="261" t="str">
        <f t="shared" si="24"/>
        <v>NA</v>
      </c>
      <c r="AE138" s="263" t="str">
        <f t="shared" si="25"/>
        <v>ND</v>
      </c>
      <c r="AF138" s="263" t="str">
        <f t="shared" si="26"/>
        <v>ND</v>
      </c>
      <c r="AG138" s="263" t="str">
        <f t="shared" si="27"/>
        <v>NA</v>
      </c>
      <c r="AH138" t="str">
        <f t="shared" si="28"/>
        <v>ND</v>
      </c>
      <c r="AI138" t="str">
        <f t="shared" si="29"/>
        <v>ND</v>
      </c>
      <c r="AL138" t="s">
        <v>44</v>
      </c>
      <c r="AM138" t="s">
        <v>44</v>
      </c>
    </row>
    <row r="139" spans="1:39">
      <c r="A139" t="s">
        <v>1054</v>
      </c>
      <c r="B139" t="s">
        <v>42</v>
      </c>
      <c r="C139" t="s">
        <v>1912</v>
      </c>
      <c r="D139" s="12">
        <v>44634</v>
      </c>
      <c r="E139" t="s">
        <v>312</v>
      </c>
      <c r="F139" t="s">
        <v>518</v>
      </c>
      <c r="G139" s="12">
        <v>44634</v>
      </c>
      <c r="H139" s="12">
        <v>44634</v>
      </c>
      <c r="I139" s="12">
        <v>44635</v>
      </c>
      <c r="J139" s="264">
        <v>1</v>
      </c>
      <c r="K139" t="s">
        <v>2229</v>
      </c>
      <c r="L139" t="s">
        <v>2244</v>
      </c>
      <c r="M139" t="s">
        <v>2084</v>
      </c>
      <c r="N139" t="s">
        <v>1310</v>
      </c>
      <c r="O139" t="s">
        <v>1357</v>
      </c>
      <c r="P139">
        <v>0</v>
      </c>
      <c r="Q139" t="s">
        <v>696</v>
      </c>
      <c r="R139">
        <v>25029</v>
      </c>
      <c r="S139">
        <v>0</v>
      </c>
      <c r="T139">
        <v>25029</v>
      </c>
      <c r="U139" t="s">
        <v>696</v>
      </c>
      <c r="V139" t="s">
        <v>2268</v>
      </c>
      <c r="W139">
        <v>5</v>
      </c>
      <c r="X139">
        <v>53</v>
      </c>
      <c r="Y139">
        <v>10</v>
      </c>
      <c r="Z139" s="261">
        <f t="shared" si="20"/>
        <v>22.776389999999999</v>
      </c>
      <c r="AA139" s="261">
        <f t="shared" si="21"/>
        <v>2.8470487499999999</v>
      </c>
      <c r="AB139" s="261" t="str">
        <f t="shared" si="22"/>
        <v>ND</v>
      </c>
      <c r="AC139" s="261" t="str">
        <f t="shared" si="23"/>
        <v>ND</v>
      </c>
      <c r="AD139" s="261" t="str">
        <f t="shared" si="24"/>
        <v>NA</v>
      </c>
      <c r="AE139" s="263" t="str">
        <f t="shared" si="25"/>
        <v>ND</v>
      </c>
      <c r="AF139" s="263" t="str">
        <f t="shared" si="26"/>
        <v>ND</v>
      </c>
      <c r="AG139" s="263" t="str">
        <f t="shared" si="27"/>
        <v>NA</v>
      </c>
      <c r="AH139" t="str">
        <f t="shared" si="28"/>
        <v>ND</v>
      </c>
      <c r="AI139" t="str">
        <f t="shared" si="29"/>
        <v>ND</v>
      </c>
      <c r="AL139" t="s">
        <v>44</v>
      </c>
      <c r="AM139" t="s">
        <v>44</v>
      </c>
    </row>
    <row r="140" spans="1:39">
      <c r="A140" t="s">
        <v>1060</v>
      </c>
      <c r="B140" t="s">
        <v>42</v>
      </c>
      <c r="C140" t="s">
        <v>1912</v>
      </c>
      <c r="D140" s="12">
        <v>44634</v>
      </c>
      <c r="E140" t="s">
        <v>312</v>
      </c>
      <c r="F140" t="s">
        <v>518</v>
      </c>
      <c r="G140" s="12">
        <v>44634</v>
      </c>
      <c r="H140" s="12">
        <v>44634</v>
      </c>
      <c r="I140" s="12">
        <v>44635</v>
      </c>
      <c r="J140" s="264">
        <v>1</v>
      </c>
      <c r="K140" t="s">
        <v>2269</v>
      </c>
      <c r="L140" t="s">
        <v>2244</v>
      </c>
      <c r="M140" t="s">
        <v>2245</v>
      </c>
      <c r="N140" t="s">
        <v>1313</v>
      </c>
      <c r="O140" t="s">
        <v>1357</v>
      </c>
      <c r="P140">
        <v>0</v>
      </c>
      <c r="Q140" t="s">
        <v>696</v>
      </c>
      <c r="R140">
        <v>24540</v>
      </c>
      <c r="S140">
        <v>0</v>
      </c>
      <c r="T140">
        <v>24540</v>
      </c>
      <c r="U140" t="s">
        <v>696</v>
      </c>
      <c r="V140" t="s">
        <v>2268</v>
      </c>
      <c r="W140">
        <v>5</v>
      </c>
      <c r="X140">
        <v>52</v>
      </c>
      <c r="Y140">
        <v>10</v>
      </c>
      <c r="Z140" s="261">
        <f t="shared" si="20"/>
        <v>22.331399999999999</v>
      </c>
      <c r="AA140" s="261">
        <f t="shared" si="21"/>
        <v>2.7914249999999994</v>
      </c>
      <c r="AB140" s="261" t="str">
        <f t="shared" si="22"/>
        <v>ND</v>
      </c>
      <c r="AC140" s="261" t="str">
        <f t="shared" si="23"/>
        <v>ND</v>
      </c>
      <c r="AD140" s="261" t="str">
        <f t="shared" si="24"/>
        <v>NA</v>
      </c>
      <c r="AE140" s="263" t="str">
        <f t="shared" si="25"/>
        <v>ND</v>
      </c>
      <c r="AF140" s="263" t="str">
        <f t="shared" si="26"/>
        <v>ND</v>
      </c>
      <c r="AG140" s="263" t="str">
        <f t="shared" si="27"/>
        <v>NA</v>
      </c>
      <c r="AH140" t="str">
        <f t="shared" si="28"/>
        <v>ND</v>
      </c>
      <c r="AI140" t="str">
        <f t="shared" si="29"/>
        <v>ND</v>
      </c>
      <c r="AL140" t="s">
        <v>44</v>
      </c>
      <c r="AM140" t="s">
        <v>44</v>
      </c>
    </row>
    <row r="141" spans="1:39">
      <c r="A141" t="s">
        <v>1060</v>
      </c>
      <c r="B141" t="s">
        <v>42</v>
      </c>
      <c r="C141" t="s">
        <v>1912</v>
      </c>
      <c r="D141" s="12">
        <v>44634</v>
      </c>
      <c r="E141" t="s">
        <v>312</v>
      </c>
      <c r="F141" t="s">
        <v>518</v>
      </c>
      <c r="G141" s="12">
        <v>44634</v>
      </c>
      <c r="H141" s="12">
        <v>44634</v>
      </c>
      <c r="I141" s="12">
        <v>44635</v>
      </c>
      <c r="J141" s="264">
        <v>1</v>
      </c>
      <c r="K141" t="s">
        <v>2269</v>
      </c>
      <c r="L141" t="s">
        <v>2244</v>
      </c>
      <c r="M141" t="s">
        <v>2084</v>
      </c>
      <c r="N141" t="s">
        <v>1313</v>
      </c>
      <c r="O141" t="s">
        <v>1357</v>
      </c>
      <c r="P141">
        <v>0</v>
      </c>
      <c r="Q141" t="s">
        <v>696</v>
      </c>
      <c r="R141">
        <v>24537</v>
      </c>
      <c r="S141">
        <v>0</v>
      </c>
      <c r="T141">
        <v>24537</v>
      </c>
      <c r="U141" t="s">
        <v>696</v>
      </c>
      <c r="V141" t="s">
        <v>2268</v>
      </c>
      <c r="W141">
        <v>5</v>
      </c>
      <c r="X141">
        <v>52</v>
      </c>
      <c r="Y141">
        <v>10</v>
      </c>
      <c r="Z141" s="261">
        <f t="shared" si="20"/>
        <v>22.328669999999999</v>
      </c>
      <c r="AA141" s="261">
        <f t="shared" si="21"/>
        <v>2.7910837499999994</v>
      </c>
      <c r="AB141" s="261" t="str">
        <f t="shared" si="22"/>
        <v>ND</v>
      </c>
      <c r="AC141" s="261" t="str">
        <f t="shared" si="23"/>
        <v>ND</v>
      </c>
      <c r="AD141" s="261" t="str">
        <f t="shared" si="24"/>
        <v>NA</v>
      </c>
      <c r="AE141" s="263" t="str">
        <f t="shared" si="25"/>
        <v>ND</v>
      </c>
      <c r="AF141" s="263" t="str">
        <f t="shared" si="26"/>
        <v>ND</v>
      </c>
      <c r="AG141" s="263" t="str">
        <f t="shared" si="27"/>
        <v>NA</v>
      </c>
      <c r="AH141" t="str">
        <f t="shared" si="28"/>
        <v>ND</v>
      </c>
      <c r="AI141" t="str">
        <f t="shared" si="29"/>
        <v>ND</v>
      </c>
      <c r="AL141" t="s">
        <v>44</v>
      </c>
      <c r="AM141" t="s">
        <v>44</v>
      </c>
    </row>
    <row r="142" spans="1:39">
      <c r="A142" t="s">
        <v>1060</v>
      </c>
      <c r="B142" t="s">
        <v>42</v>
      </c>
      <c r="C142" t="s">
        <v>1912</v>
      </c>
      <c r="D142" s="12">
        <v>44634</v>
      </c>
      <c r="E142" t="s">
        <v>312</v>
      </c>
      <c r="F142" t="s">
        <v>518</v>
      </c>
      <c r="G142" s="12">
        <v>44634</v>
      </c>
      <c r="H142" s="12">
        <v>44634</v>
      </c>
      <c r="I142" s="12">
        <v>44635</v>
      </c>
      <c r="J142" s="264">
        <v>1</v>
      </c>
      <c r="K142" t="s">
        <v>2231</v>
      </c>
      <c r="L142" t="s">
        <v>2244</v>
      </c>
      <c r="M142" t="s">
        <v>2245</v>
      </c>
      <c r="N142" t="s">
        <v>1313</v>
      </c>
      <c r="O142" t="s">
        <v>1357</v>
      </c>
      <c r="P142">
        <v>0</v>
      </c>
      <c r="Q142" t="s">
        <v>696</v>
      </c>
      <c r="R142">
        <v>25470</v>
      </c>
      <c r="S142">
        <v>0</v>
      </c>
      <c r="T142">
        <v>25470</v>
      </c>
      <c r="U142" t="s">
        <v>696</v>
      </c>
      <c r="V142" t="s">
        <v>2268</v>
      </c>
      <c r="W142">
        <v>5</v>
      </c>
      <c r="X142">
        <v>52</v>
      </c>
      <c r="Y142">
        <v>10</v>
      </c>
      <c r="Z142" s="261">
        <f t="shared" si="20"/>
        <v>23.177700000000002</v>
      </c>
      <c r="AA142" s="261">
        <f t="shared" si="21"/>
        <v>2.8972125000000002</v>
      </c>
      <c r="AB142" s="261" t="str">
        <f t="shared" si="22"/>
        <v>ND</v>
      </c>
      <c r="AC142" s="261" t="str">
        <f t="shared" si="23"/>
        <v>ND</v>
      </c>
      <c r="AD142" s="261" t="str">
        <f t="shared" si="24"/>
        <v>NA</v>
      </c>
      <c r="AE142" s="263" t="str">
        <f t="shared" si="25"/>
        <v>ND</v>
      </c>
      <c r="AF142" s="263" t="str">
        <f t="shared" si="26"/>
        <v>ND</v>
      </c>
      <c r="AG142" s="263" t="str">
        <f t="shared" si="27"/>
        <v>NA</v>
      </c>
      <c r="AH142" t="str">
        <f t="shared" si="28"/>
        <v>ND</v>
      </c>
      <c r="AI142" t="str">
        <f t="shared" si="29"/>
        <v>ND</v>
      </c>
      <c r="AL142" t="s">
        <v>44</v>
      </c>
      <c r="AM142" t="s">
        <v>44</v>
      </c>
    </row>
    <row r="143" spans="1:39">
      <c r="A143" t="s">
        <v>1060</v>
      </c>
      <c r="B143" t="s">
        <v>42</v>
      </c>
      <c r="C143" t="s">
        <v>1912</v>
      </c>
      <c r="D143" s="12">
        <v>44634</v>
      </c>
      <c r="E143" t="s">
        <v>312</v>
      </c>
      <c r="F143" t="s">
        <v>518</v>
      </c>
      <c r="G143" s="12">
        <v>44634</v>
      </c>
      <c r="H143" s="12">
        <v>44634</v>
      </c>
      <c r="I143" s="12">
        <v>44635</v>
      </c>
      <c r="J143" s="264">
        <v>1</v>
      </c>
      <c r="K143" t="s">
        <v>2231</v>
      </c>
      <c r="L143" t="s">
        <v>2244</v>
      </c>
      <c r="M143" t="s">
        <v>2084</v>
      </c>
      <c r="N143" t="s">
        <v>1313</v>
      </c>
      <c r="O143" t="s">
        <v>1357</v>
      </c>
      <c r="P143">
        <v>0</v>
      </c>
      <c r="Q143" t="s">
        <v>696</v>
      </c>
      <c r="R143">
        <v>25467</v>
      </c>
      <c r="S143">
        <v>0</v>
      </c>
      <c r="T143">
        <v>25467</v>
      </c>
      <c r="U143" t="s">
        <v>696</v>
      </c>
      <c r="V143" t="s">
        <v>2268</v>
      </c>
      <c r="W143">
        <v>5</v>
      </c>
      <c r="X143">
        <v>52</v>
      </c>
      <c r="Y143">
        <v>10</v>
      </c>
      <c r="Z143" s="261">
        <f t="shared" si="20"/>
        <v>23.174969999999998</v>
      </c>
      <c r="AA143" s="261">
        <f t="shared" si="21"/>
        <v>2.8968712499999998</v>
      </c>
      <c r="AB143" s="261" t="str">
        <f t="shared" si="22"/>
        <v>ND</v>
      </c>
      <c r="AC143" s="261" t="str">
        <f t="shared" si="23"/>
        <v>ND</v>
      </c>
      <c r="AD143" s="261" t="str">
        <f t="shared" si="24"/>
        <v>NA</v>
      </c>
      <c r="AE143" s="263" t="str">
        <f t="shared" si="25"/>
        <v>ND</v>
      </c>
      <c r="AF143" s="263" t="str">
        <f t="shared" si="26"/>
        <v>ND</v>
      </c>
      <c r="AG143" s="263" t="str">
        <f t="shared" si="27"/>
        <v>NA</v>
      </c>
      <c r="AH143" t="str">
        <f t="shared" si="28"/>
        <v>ND</v>
      </c>
      <c r="AI143" t="str">
        <f t="shared" si="29"/>
        <v>ND</v>
      </c>
      <c r="AL143" t="s">
        <v>44</v>
      </c>
      <c r="AM143" t="s">
        <v>44</v>
      </c>
    </row>
    <row r="144" spans="1:39">
      <c r="A144" t="s">
        <v>1062</v>
      </c>
      <c r="B144" t="s">
        <v>42</v>
      </c>
      <c r="C144" t="s">
        <v>1912</v>
      </c>
      <c r="D144" s="12">
        <v>44634</v>
      </c>
      <c r="E144" t="s">
        <v>312</v>
      </c>
      <c r="F144" t="s">
        <v>518</v>
      </c>
      <c r="G144" s="12">
        <v>44634</v>
      </c>
      <c r="H144" s="12">
        <v>44634</v>
      </c>
      <c r="I144" s="12">
        <v>44635</v>
      </c>
      <c r="J144" s="264">
        <v>1</v>
      </c>
      <c r="K144" t="s">
        <v>2270</v>
      </c>
      <c r="L144" t="s">
        <v>2244</v>
      </c>
      <c r="M144" t="s">
        <v>2245</v>
      </c>
      <c r="N144" t="s">
        <v>1314</v>
      </c>
      <c r="O144" t="s">
        <v>1357</v>
      </c>
      <c r="P144">
        <v>0</v>
      </c>
      <c r="Q144" t="s">
        <v>696</v>
      </c>
      <c r="R144">
        <v>25152</v>
      </c>
      <c r="S144">
        <v>0</v>
      </c>
      <c r="T144">
        <v>25152</v>
      </c>
      <c r="U144" t="s">
        <v>696</v>
      </c>
      <c r="V144" t="s">
        <v>2268</v>
      </c>
      <c r="W144">
        <v>5</v>
      </c>
      <c r="X144">
        <v>54</v>
      </c>
      <c r="Y144">
        <v>10</v>
      </c>
      <c r="Z144" s="261">
        <f t="shared" si="20"/>
        <v>22.88832</v>
      </c>
      <c r="AA144" s="261">
        <f t="shared" si="21"/>
        <v>2.86104</v>
      </c>
      <c r="AB144" s="261" t="str">
        <f t="shared" si="22"/>
        <v>ND</v>
      </c>
      <c r="AC144" s="261" t="str">
        <f t="shared" si="23"/>
        <v>ND</v>
      </c>
      <c r="AD144" s="261" t="str">
        <f t="shared" si="24"/>
        <v>NA</v>
      </c>
      <c r="AE144" s="263" t="str">
        <f t="shared" si="25"/>
        <v>ND</v>
      </c>
      <c r="AF144" s="263" t="str">
        <f t="shared" si="26"/>
        <v>ND</v>
      </c>
      <c r="AG144" s="263" t="str">
        <f t="shared" si="27"/>
        <v>NA</v>
      </c>
      <c r="AH144" t="str">
        <f t="shared" si="28"/>
        <v>ND</v>
      </c>
      <c r="AI144" t="str">
        <f t="shared" si="29"/>
        <v>ND</v>
      </c>
      <c r="AL144" t="s">
        <v>44</v>
      </c>
      <c r="AM144" t="s">
        <v>44</v>
      </c>
    </row>
    <row r="145" spans="1:39">
      <c r="A145" t="s">
        <v>1062</v>
      </c>
      <c r="B145" t="s">
        <v>42</v>
      </c>
      <c r="C145" t="s">
        <v>1912</v>
      </c>
      <c r="D145" s="12">
        <v>44634</v>
      </c>
      <c r="E145" t="s">
        <v>312</v>
      </c>
      <c r="F145" t="s">
        <v>518</v>
      </c>
      <c r="G145" s="12">
        <v>44634</v>
      </c>
      <c r="H145" s="12">
        <v>44634</v>
      </c>
      <c r="I145" s="12">
        <v>44635</v>
      </c>
      <c r="J145" s="264">
        <v>1</v>
      </c>
      <c r="K145" t="s">
        <v>2270</v>
      </c>
      <c r="L145" t="s">
        <v>2244</v>
      </c>
      <c r="M145" t="s">
        <v>2084</v>
      </c>
      <c r="N145" t="s">
        <v>1314</v>
      </c>
      <c r="O145" t="s">
        <v>1357</v>
      </c>
      <c r="P145">
        <v>0</v>
      </c>
      <c r="Q145" t="s">
        <v>696</v>
      </c>
      <c r="R145">
        <v>25152</v>
      </c>
      <c r="S145">
        <v>0</v>
      </c>
      <c r="T145">
        <v>25152</v>
      </c>
      <c r="U145" t="s">
        <v>696</v>
      </c>
      <c r="V145" t="s">
        <v>2268</v>
      </c>
      <c r="W145">
        <v>5</v>
      </c>
      <c r="X145">
        <v>54</v>
      </c>
      <c r="Y145">
        <v>10</v>
      </c>
      <c r="Z145" s="261">
        <f t="shared" si="20"/>
        <v>22.88832</v>
      </c>
      <c r="AA145" s="261">
        <f t="shared" si="21"/>
        <v>2.86104</v>
      </c>
      <c r="AB145" s="261" t="str">
        <f t="shared" si="22"/>
        <v>ND</v>
      </c>
      <c r="AC145" s="261" t="str">
        <f t="shared" si="23"/>
        <v>ND</v>
      </c>
      <c r="AD145" s="261" t="str">
        <f t="shared" si="24"/>
        <v>NA</v>
      </c>
      <c r="AE145" s="263" t="str">
        <f t="shared" si="25"/>
        <v>ND</v>
      </c>
      <c r="AF145" s="263" t="str">
        <f t="shared" si="26"/>
        <v>ND</v>
      </c>
      <c r="AG145" s="263" t="str">
        <f t="shared" si="27"/>
        <v>NA</v>
      </c>
      <c r="AH145" t="str">
        <f t="shared" si="28"/>
        <v>ND</v>
      </c>
      <c r="AI145" t="str">
        <f t="shared" si="29"/>
        <v>ND</v>
      </c>
      <c r="AL145" t="s">
        <v>44</v>
      </c>
      <c r="AM145" t="s">
        <v>44</v>
      </c>
    </row>
    <row r="146" spans="1:39">
      <c r="A146" t="s">
        <v>1062</v>
      </c>
      <c r="B146" t="s">
        <v>42</v>
      </c>
      <c r="C146" t="s">
        <v>1912</v>
      </c>
      <c r="D146" s="12">
        <v>44634</v>
      </c>
      <c r="E146" t="s">
        <v>312</v>
      </c>
      <c r="F146" t="s">
        <v>518</v>
      </c>
      <c r="G146" s="12">
        <v>44634</v>
      </c>
      <c r="H146" s="12">
        <v>44634</v>
      </c>
      <c r="I146" s="12">
        <v>44635</v>
      </c>
      <c r="J146" s="264">
        <v>1</v>
      </c>
      <c r="K146" t="s">
        <v>2271</v>
      </c>
      <c r="L146" t="s">
        <v>2244</v>
      </c>
      <c r="M146" t="s">
        <v>2245</v>
      </c>
      <c r="N146" t="s">
        <v>1314</v>
      </c>
      <c r="O146" t="s">
        <v>1357</v>
      </c>
      <c r="P146">
        <v>0.05</v>
      </c>
      <c r="Q146" s="249">
        <v>2.7440000000000002</v>
      </c>
      <c r="R146">
        <v>25237</v>
      </c>
      <c r="S146">
        <v>1</v>
      </c>
      <c r="T146">
        <v>25236</v>
      </c>
      <c r="U146" t="s">
        <v>696</v>
      </c>
      <c r="V146" t="s">
        <v>2268</v>
      </c>
      <c r="W146">
        <v>5</v>
      </c>
      <c r="X146">
        <v>54</v>
      </c>
      <c r="Y146">
        <v>10</v>
      </c>
      <c r="Z146" s="261">
        <f t="shared" si="20"/>
        <v>22.965669999999999</v>
      </c>
      <c r="AA146" s="261">
        <f t="shared" si="21"/>
        <v>2.8707087499999999</v>
      </c>
      <c r="AB146" s="261" t="str">
        <f t="shared" si="22"/>
        <v>ND</v>
      </c>
      <c r="AC146" s="261" t="str">
        <f t="shared" si="23"/>
        <v>ND</v>
      </c>
      <c r="AD146" s="261" t="str">
        <f t="shared" si="24"/>
        <v>NA</v>
      </c>
      <c r="AE146" s="263" t="str">
        <f t="shared" si="25"/>
        <v>ND</v>
      </c>
      <c r="AF146" s="263" t="str">
        <f t="shared" si="26"/>
        <v>ND</v>
      </c>
      <c r="AG146" s="263" t="str">
        <f t="shared" si="27"/>
        <v>NA</v>
      </c>
      <c r="AH146" t="str">
        <f t="shared" si="28"/>
        <v>ND</v>
      </c>
      <c r="AI146" t="str">
        <f t="shared" si="29"/>
        <v>ND</v>
      </c>
      <c r="AL146" t="s">
        <v>44</v>
      </c>
      <c r="AM146" t="s">
        <v>44</v>
      </c>
    </row>
    <row r="147" spans="1:39">
      <c r="A147" t="s">
        <v>1062</v>
      </c>
      <c r="B147" t="s">
        <v>42</v>
      </c>
      <c r="C147" t="s">
        <v>1912</v>
      </c>
      <c r="D147" s="12">
        <v>44634</v>
      </c>
      <c r="E147" t="s">
        <v>312</v>
      </c>
      <c r="F147" t="s">
        <v>518</v>
      </c>
      <c r="G147" s="12">
        <v>44634</v>
      </c>
      <c r="H147" s="12">
        <v>44634</v>
      </c>
      <c r="I147" s="12">
        <v>44635</v>
      </c>
      <c r="J147" s="264">
        <v>1</v>
      </c>
      <c r="K147" t="s">
        <v>2271</v>
      </c>
      <c r="L147" t="s">
        <v>2244</v>
      </c>
      <c r="M147" t="s">
        <v>2084</v>
      </c>
      <c r="N147" t="s">
        <v>1314</v>
      </c>
      <c r="O147" t="s">
        <v>1357</v>
      </c>
      <c r="P147">
        <v>0</v>
      </c>
      <c r="Q147" t="s">
        <v>696</v>
      </c>
      <c r="R147">
        <v>25236</v>
      </c>
      <c r="S147">
        <v>0</v>
      </c>
      <c r="T147">
        <v>25236</v>
      </c>
      <c r="U147" t="s">
        <v>696</v>
      </c>
      <c r="V147" t="s">
        <v>2268</v>
      </c>
      <c r="W147">
        <v>5</v>
      </c>
      <c r="X147">
        <v>54</v>
      </c>
      <c r="Y147">
        <v>10</v>
      </c>
      <c r="Z147" s="261">
        <f t="shared" si="20"/>
        <v>22.964759999999998</v>
      </c>
      <c r="AA147" s="261">
        <f t="shared" si="21"/>
        <v>2.8705949999999998</v>
      </c>
      <c r="AB147" s="261" t="str">
        <f t="shared" si="22"/>
        <v>ND</v>
      </c>
      <c r="AC147" s="261" t="str">
        <f t="shared" si="23"/>
        <v>ND</v>
      </c>
      <c r="AD147" s="261" t="str">
        <f t="shared" si="24"/>
        <v>NA</v>
      </c>
      <c r="AE147" s="263" t="str">
        <f t="shared" si="25"/>
        <v>ND</v>
      </c>
      <c r="AF147" s="263" t="str">
        <f t="shared" si="26"/>
        <v>ND</v>
      </c>
      <c r="AG147" s="263" t="str">
        <f t="shared" si="27"/>
        <v>NA</v>
      </c>
      <c r="AH147" t="str">
        <f t="shared" si="28"/>
        <v>ND</v>
      </c>
      <c r="AI147" t="str">
        <f t="shared" si="29"/>
        <v>ND</v>
      </c>
      <c r="AL147" t="s">
        <v>44</v>
      </c>
      <c r="AM147" t="s">
        <v>44</v>
      </c>
    </row>
    <row r="148" spans="1:39">
      <c r="A148" t="s">
        <v>1064</v>
      </c>
      <c r="B148" t="s">
        <v>42</v>
      </c>
      <c r="C148" t="s">
        <v>1912</v>
      </c>
      <c r="D148" s="12">
        <v>44634</v>
      </c>
      <c r="E148" t="s">
        <v>312</v>
      </c>
      <c r="F148" t="s">
        <v>518</v>
      </c>
      <c r="G148" s="12">
        <v>44634</v>
      </c>
      <c r="H148" s="12">
        <v>44634</v>
      </c>
      <c r="I148" s="12">
        <v>44635</v>
      </c>
      <c r="J148" s="264">
        <v>1</v>
      </c>
      <c r="K148" t="s">
        <v>2232</v>
      </c>
      <c r="L148" t="s">
        <v>2244</v>
      </c>
      <c r="M148" t="s">
        <v>2245</v>
      </c>
      <c r="N148" t="s">
        <v>1315</v>
      </c>
      <c r="O148" t="s">
        <v>1357</v>
      </c>
      <c r="P148">
        <v>0</v>
      </c>
      <c r="Q148" t="s">
        <v>696</v>
      </c>
      <c r="R148">
        <v>25469</v>
      </c>
      <c r="S148">
        <v>0</v>
      </c>
      <c r="T148">
        <v>25469</v>
      </c>
      <c r="U148" t="s">
        <v>696</v>
      </c>
      <c r="V148" t="s">
        <v>2268</v>
      </c>
      <c r="W148">
        <v>5</v>
      </c>
      <c r="X148">
        <v>51</v>
      </c>
      <c r="Y148">
        <v>10</v>
      </c>
      <c r="Z148" s="261">
        <f t="shared" si="20"/>
        <v>23.17679</v>
      </c>
      <c r="AA148" s="261">
        <f t="shared" si="21"/>
        <v>2.8970987500000001</v>
      </c>
      <c r="AB148" s="261" t="str">
        <f t="shared" si="22"/>
        <v>ND</v>
      </c>
      <c r="AC148" s="261" t="str">
        <f t="shared" si="23"/>
        <v>ND</v>
      </c>
      <c r="AD148" s="261" t="str">
        <f t="shared" si="24"/>
        <v>NA</v>
      </c>
      <c r="AE148" s="263" t="str">
        <f t="shared" si="25"/>
        <v>ND</v>
      </c>
      <c r="AF148" s="263" t="str">
        <f t="shared" si="26"/>
        <v>ND</v>
      </c>
      <c r="AG148" s="263" t="str">
        <f t="shared" si="27"/>
        <v>NA</v>
      </c>
      <c r="AH148" t="str">
        <f t="shared" si="28"/>
        <v>ND</v>
      </c>
      <c r="AI148" t="str">
        <f t="shared" si="29"/>
        <v>ND</v>
      </c>
      <c r="AL148" t="s">
        <v>44</v>
      </c>
      <c r="AM148" t="s">
        <v>44</v>
      </c>
    </row>
    <row r="149" spans="1:39">
      <c r="A149" t="s">
        <v>1064</v>
      </c>
      <c r="B149" t="s">
        <v>42</v>
      </c>
      <c r="C149" t="s">
        <v>1912</v>
      </c>
      <c r="D149" s="12">
        <v>44634</v>
      </c>
      <c r="E149" t="s">
        <v>312</v>
      </c>
      <c r="F149" t="s">
        <v>518</v>
      </c>
      <c r="G149" s="12">
        <v>44634</v>
      </c>
      <c r="H149" s="12">
        <v>44634</v>
      </c>
      <c r="I149" s="12">
        <v>44635</v>
      </c>
      <c r="J149" s="264">
        <v>1</v>
      </c>
      <c r="K149" t="s">
        <v>2232</v>
      </c>
      <c r="L149" t="s">
        <v>2244</v>
      </c>
      <c r="M149" t="s">
        <v>2084</v>
      </c>
      <c r="N149" t="s">
        <v>1315</v>
      </c>
      <c r="O149" t="s">
        <v>1357</v>
      </c>
      <c r="P149">
        <v>0</v>
      </c>
      <c r="Q149" t="s">
        <v>696</v>
      </c>
      <c r="R149">
        <v>25467</v>
      </c>
      <c r="S149">
        <v>0</v>
      </c>
      <c r="T149">
        <v>25467</v>
      </c>
      <c r="U149" t="s">
        <v>696</v>
      </c>
      <c r="V149" t="s">
        <v>2268</v>
      </c>
      <c r="W149">
        <v>5</v>
      </c>
      <c r="X149">
        <v>51</v>
      </c>
      <c r="Y149">
        <v>10</v>
      </c>
      <c r="Z149" s="261">
        <f t="shared" si="20"/>
        <v>23.174969999999998</v>
      </c>
      <c r="AA149" s="261">
        <f t="shared" si="21"/>
        <v>2.8968712499999998</v>
      </c>
      <c r="AB149" s="261" t="str">
        <f t="shared" si="22"/>
        <v>ND</v>
      </c>
      <c r="AC149" s="261" t="str">
        <f t="shared" si="23"/>
        <v>ND</v>
      </c>
      <c r="AD149" s="261" t="str">
        <f t="shared" si="24"/>
        <v>NA</v>
      </c>
      <c r="AE149" s="263" t="str">
        <f t="shared" si="25"/>
        <v>ND</v>
      </c>
      <c r="AF149" s="263" t="str">
        <f t="shared" si="26"/>
        <v>ND</v>
      </c>
      <c r="AG149" s="263" t="str">
        <f t="shared" si="27"/>
        <v>NA</v>
      </c>
      <c r="AH149" t="str">
        <f t="shared" si="28"/>
        <v>ND</v>
      </c>
      <c r="AI149" t="str">
        <f t="shared" si="29"/>
        <v>ND</v>
      </c>
      <c r="AL149" t="s">
        <v>44</v>
      </c>
      <c r="AM149" t="s">
        <v>44</v>
      </c>
    </row>
    <row r="150" spans="1:39">
      <c r="A150" t="s">
        <v>1064</v>
      </c>
      <c r="B150" t="s">
        <v>42</v>
      </c>
      <c r="C150" t="s">
        <v>1912</v>
      </c>
      <c r="D150" s="12">
        <v>44634</v>
      </c>
      <c r="E150" t="s">
        <v>312</v>
      </c>
      <c r="F150" t="s">
        <v>518</v>
      </c>
      <c r="G150" s="12">
        <v>44634</v>
      </c>
      <c r="H150" s="12">
        <v>44634</v>
      </c>
      <c r="I150" s="12">
        <v>44635</v>
      </c>
      <c r="J150" s="264">
        <v>1</v>
      </c>
      <c r="K150" t="s">
        <v>2272</v>
      </c>
      <c r="L150" t="s">
        <v>2244</v>
      </c>
      <c r="M150" t="s">
        <v>2245</v>
      </c>
      <c r="N150" t="s">
        <v>1315</v>
      </c>
      <c r="O150" t="s">
        <v>1357</v>
      </c>
      <c r="P150">
        <v>0</v>
      </c>
      <c r="Q150" t="s">
        <v>696</v>
      </c>
      <c r="R150">
        <v>25461</v>
      </c>
      <c r="S150">
        <v>0</v>
      </c>
      <c r="T150">
        <v>25461</v>
      </c>
      <c r="U150" t="s">
        <v>696</v>
      </c>
      <c r="V150" t="s">
        <v>2268</v>
      </c>
      <c r="W150">
        <v>5</v>
      </c>
      <c r="X150">
        <v>51</v>
      </c>
      <c r="Y150">
        <v>10</v>
      </c>
      <c r="Z150" s="261">
        <f t="shared" si="20"/>
        <v>23.169509999999999</v>
      </c>
      <c r="AA150" s="261">
        <f t="shared" si="21"/>
        <v>2.8961887499999999</v>
      </c>
      <c r="AB150" s="261" t="str">
        <f t="shared" si="22"/>
        <v>ND</v>
      </c>
      <c r="AC150" s="261" t="str">
        <f t="shared" si="23"/>
        <v>ND</v>
      </c>
      <c r="AD150" s="261" t="str">
        <f t="shared" si="24"/>
        <v>NA</v>
      </c>
      <c r="AE150" s="263" t="str">
        <f t="shared" si="25"/>
        <v>ND</v>
      </c>
      <c r="AF150" s="263" t="str">
        <f t="shared" si="26"/>
        <v>ND</v>
      </c>
      <c r="AG150" s="263" t="str">
        <f t="shared" si="27"/>
        <v>NA</v>
      </c>
      <c r="AH150" t="str">
        <f t="shared" si="28"/>
        <v>ND</v>
      </c>
      <c r="AI150" t="str">
        <f t="shared" si="29"/>
        <v>ND</v>
      </c>
      <c r="AL150" t="s">
        <v>44</v>
      </c>
      <c r="AM150" t="s">
        <v>44</v>
      </c>
    </row>
    <row r="151" spans="1:39">
      <c r="A151" t="s">
        <v>1064</v>
      </c>
      <c r="B151" t="s">
        <v>42</v>
      </c>
      <c r="C151" t="s">
        <v>1912</v>
      </c>
      <c r="D151" s="12">
        <v>44634</v>
      </c>
      <c r="E151" t="s">
        <v>312</v>
      </c>
      <c r="F151" t="s">
        <v>518</v>
      </c>
      <c r="G151" s="12">
        <v>44634</v>
      </c>
      <c r="H151" s="12">
        <v>44634</v>
      </c>
      <c r="I151" s="12">
        <v>44635</v>
      </c>
      <c r="J151" s="264">
        <v>1</v>
      </c>
      <c r="K151" t="s">
        <v>2272</v>
      </c>
      <c r="L151" t="s">
        <v>2244</v>
      </c>
      <c r="M151" t="s">
        <v>2084</v>
      </c>
      <c r="N151" t="s">
        <v>1315</v>
      </c>
      <c r="O151" t="s">
        <v>1357</v>
      </c>
      <c r="P151">
        <v>0</v>
      </c>
      <c r="Q151" t="s">
        <v>696</v>
      </c>
      <c r="R151">
        <v>25460</v>
      </c>
      <c r="S151">
        <v>0</v>
      </c>
      <c r="T151">
        <v>25460</v>
      </c>
      <c r="U151" t="s">
        <v>696</v>
      </c>
      <c r="V151" t="s">
        <v>2268</v>
      </c>
      <c r="W151">
        <v>5</v>
      </c>
      <c r="X151">
        <v>51</v>
      </c>
      <c r="Y151">
        <v>10</v>
      </c>
      <c r="Z151" s="261">
        <f t="shared" si="20"/>
        <v>23.168600000000001</v>
      </c>
      <c r="AA151" s="261">
        <f t="shared" si="21"/>
        <v>2.8960750000000002</v>
      </c>
      <c r="AB151" s="261" t="str">
        <f t="shared" si="22"/>
        <v>ND</v>
      </c>
      <c r="AC151" s="261" t="str">
        <f t="shared" si="23"/>
        <v>ND</v>
      </c>
      <c r="AD151" s="261" t="str">
        <f t="shared" si="24"/>
        <v>NA</v>
      </c>
      <c r="AE151" s="263" t="str">
        <f t="shared" si="25"/>
        <v>ND</v>
      </c>
      <c r="AF151" s="263" t="str">
        <f t="shared" si="26"/>
        <v>ND</v>
      </c>
      <c r="AG151" s="263" t="str">
        <f t="shared" si="27"/>
        <v>NA</v>
      </c>
      <c r="AH151" t="str">
        <f t="shared" si="28"/>
        <v>ND</v>
      </c>
      <c r="AI151" t="str">
        <f t="shared" si="29"/>
        <v>ND</v>
      </c>
      <c r="AL151" t="s">
        <v>44</v>
      </c>
      <c r="AM151" t="s">
        <v>44</v>
      </c>
    </row>
    <row r="152" spans="1:39">
      <c r="A152" t="s">
        <v>1052</v>
      </c>
      <c r="B152" t="s">
        <v>42</v>
      </c>
      <c r="C152" t="s">
        <v>1912</v>
      </c>
      <c r="D152" s="12">
        <v>44634</v>
      </c>
      <c r="E152" t="s">
        <v>312</v>
      </c>
      <c r="F152" t="s">
        <v>518</v>
      </c>
      <c r="G152" s="12">
        <v>44634</v>
      </c>
      <c r="H152" s="12">
        <v>44634</v>
      </c>
      <c r="I152" s="12">
        <v>44635</v>
      </c>
      <c r="J152" s="264">
        <v>1</v>
      </c>
      <c r="K152" t="s">
        <v>2273</v>
      </c>
      <c r="L152" t="s">
        <v>2244</v>
      </c>
      <c r="M152" t="s">
        <v>2245</v>
      </c>
      <c r="N152" t="s">
        <v>1309</v>
      </c>
      <c r="O152" t="s">
        <v>1357</v>
      </c>
      <c r="P152">
        <v>0</v>
      </c>
      <c r="Q152" t="s">
        <v>696</v>
      </c>
      <c r="R152">
        <v>25405</v>
      </c>
      <c r="S152">
        <v>0</v>
      </c>
      <c r="T152">
        <v>25405</v>
      </c>
      <c r="U152" t="s">
        <v>696</v>
      </c>
      <c r="V152" t="s">
        <v>2268</v>
      </c>
      <c r="W152">
        <v>5</v>
      </c>
      <c r="X152">
        <v>52</v>
      </c>
      <c r="Y152">
        <v>10</v>
      </c>
      <c r="Z152" s="261">
        <f t="shared" si="20"/>
        <v>23.118549999999999</v>
      </c>
      <c r="AA152" s="261">
        <f t="shared" si="21"/>
        <v>2.8898187499999999</v>
      </c>
      <c r="AB152" s="261" t="str">
        <f t="shared" si="22"/>
        <v>ND</v>
      </c>
      <c r="AC152" s="261" t="str">
        <f t="shared" si="23"/>
        <v>ND</v>
      </c>
      <c r="AD152" s="261" t="str">
        <f t="shared" si="24"/>
        <v>NA</v>
      </c>
      <c r="AE152" s="263" t="str">
        <f t="shared" si="25"/>
        <v>ND</v>
      </c>
      <c r="AF152" s="263" t="str">
        <f t="shared" si="26"/>
        <v>ND</v>
      </c>
      <c r="AG152" s="263" t="str">
        <f t="shared" si="27"/>
        <v>NA</v>
      </c>
      <c r="AH152" t="str">
        <f t="shared" si="28"/>
        <v>ND</v>
      </c>
      <c r="AI152" t="str">
        <f t="shared" si="29"/>
        <v>ND</v>
      </c>
      <c r="AL152" t="s">
        <v>44</v>
      </c>
      <c r="AM152" t="s">
        <v>44</v>
      </c>
    </row>
    <row r="153" spans="1:39">
      <c r="A153" t="s">
        <v>1052</v>
      </c>
      <c r="B153" t="s">
        <v>42</v>
      </c>
      <c r="C153" t="s">
        <v>1912</v>
      </c>
      <c r="D153" s="12">
        <v>44634</v>
      </c>
      <c r="E153" t="s">
        <v>312</v>
      </c>
      <c r="F153" t="s">
        <v>518</v>
      </c>
      <c r="G153" s="12">
        <v>44634</v>
      </c>
      <c r="H153" s="12">
        <v>44634</v>
      </c>
      <c r="I153" s="12">
        <v>44635</v>
      </c>
      <c r="J153" s="264">
        <v>1</v>
      </c>
      <c r="K153" t="s">
        <v>2273</v>
      </c>
      <c r="L153" t="s">
        <v>2244</v>
      </c>
      <c r="M153" t="s">
        <v>2084</v>
      </c>
      <c r="N153" t="s">
        <v>1309</v>
      </c>
      <c r="O153" t="s">
        <v>1357</v>
      </c>
      <c r="P153">
        <v>0</v>
      </c>
      <c r="Q153" t="s">
        <v>696</v>
      </c>
      <c r="R153">
        <v>25397</v>
      </c>
      <c r="S153">
        <v>0</v>
      </c>
      <c r="T153">
        <v>25397</v>
      </c>
      <c r="U153" t="s">
        <v>696</v>
      </c>
      <c r="V153" t="s">
        <v>2268</v>
      </c>
      <c r="W153">
        <v>5</v>
      </c>
      <c r="X153">
        <v>52</v>
      </c>
      <c r="Y153">
        <v>10</v>
      </c>
      <c r="Z153" s="261">
        <f t="shared" si="20"/>
        <v>23.111270000000001</v>
      </c>
      <c r="AA153" s="261">
        <f t="shared" si="21"/>
        <v>2.8889087499999997</v>
      </c>
      <c r="AB153" s="261" t="str">
        <f t="shared" si="22"/>
        <v>ND</v>
      </c>
      <c r="AC153" s="261" t="str">
        <f t="shared" si="23"/>
        <v>ND</v>
      </c>
      <c r="AD153" s="261" t="str">
        <f t="shared" si="24"/>
        <v>NA</v>
      </c>
      <c r="AE153" s="263" t="str">
        <f t="shared" si="25"/>
        <v>ND</v>
      </c>
      <c r="AF153" s="263" t="str">
        <f t="shared" si="26"/>
        <v>ND</v>
      </c>
      <c r="AG153" s="263" t="str">
        <f t="shared" si="27"/>
        <v>NA</v>
      </c>
      <c r="AH153" t="str">
        <f t="shared" si="28"/>
        <v>ND</v>
      </c>
      <c r="AI153" t="str">
        <f t="shared" si="29"/>
        <v>ND</v>
      </c>
      <c r="AL153" t="s">
        <v>44</v>
      </c>
      <c r="AM153" t="s">
        <v>44</v>
      </c>
    </row>
    <row r="154" spans="1:39">
      <c r="A154" t="s">
        <v>1052</v>
      </c>
      <c r="B154" t="s">
        <v>42</v>
      </c>
      <c r="C154" t="s">
        <v>1912</v>
      </c>
      <c r="D154" s="12">
        <v>44634</v>
      </c>
      <c r="E154" t="s">
        <v>312</v>
      </c>
      <c r="F154" t="s">
        <v>518</v>
      </c>
      <c r="G154" s="12">
        <v>44634</v>
      </c>
      <c r="H154" s="12">
        <v>44634</v>
      </c>
      <c r="I154" s="12">
        <v>44635</v>
      </c>
      <c r="J154" s="264">
        <v>1</v>
      </c>
      <c r="K154" t="s">
        <v>2233</v>
      </c>
      <c r="L154" t="s">
        <v>2244</v>
      </c>
      <c r="M154" t="s">
        <v>2245</v>
      </c>
      <c r="N154" t="s">
        <v>1309</v>
      </c>
      <c r="O154" t="s">
        <v>1357</v>
      </c>
      <c r="P154">
        <v>0</v>
      </c>
      <c r="Q154" t="s">
        <v>696</v>
      </c>
      <c r="R154">
        <v>25481</v>
      </c>
      <c r="S154">
        <v>0</v>
      </c>
      <c r="T154">
        <v>25481</v>
      </c>
      <c r="U154" t="s">
        <v>696</v>
      </c>
      <c r="V154" t="s">
        <v>2268</v>
      </c>
      <c r="W154">
        <v>5</v>
      </c>
      <c r="X154">
        <v>52</v>
      </c>
      <c r="Y154">
        <v>10</v>
      </c>
      <c r="Z154" s="261">
        <f t="shared" si="20"/>
        <v>23.187709999999999</v>
      </c>
      <c r="AA154" s="261">
        <f t="shared" si="21"/>
        <v>2.8984637499999999</v>
      </c>
      <c r="AB154" s="261" t="str">
        <f t="shared" si="22"/>
        <v>ND</v>
      </c>
      <c r="AC154" s="261" t="str">
        <f t="shared" si="23"/>
        <v>ND</v>
      </c>
      <c r="AD154" s="261" t="str">
        <f t="shared" si="24"/>
        <v>NA</v>
      </c>
      <c r="AE154" s="263" t="str">
        <f t="shared" si="25"/>
        <v>ND</v>
      </c>
      <c r="AF154" s="263" t="str">
        <f t="shared" si="26"/>
        <v>ND</v>
      </c>
      <c r="AG154" s="263" t="str">
        <f t="shared" si="27"/>
        <v>NA</v>
      </c>
      <c r="AH154" t="str">
        <f t="shared" si="28"/>
        <v>ND</v>
      </c>
      <c r="AI154" t="str">
        <f t="shared" si="29"/>
        <v>ND</v>
      </c>
      <c r="AL154" t="s">
        <v>44</v>
      </c>
      <c r="AM154" t="s">
        <v>44</v>
      </c>
    </row>
    <row r="155" spans="1:39">
      <c r="A155" t="s">
        <v>1052</v>
      </c>
      <c r="B155" t="s">
        <v>42</v>
      </c>
      <c r="C155" t="s">
        <v>1912</v>
      </c>
      <c r="D155" s="12">
        <v>44634</v>
      </c>
      <c r="E155" t="s">
        <v>312</v>
      </c>
      <c r="F155" t="s">
        <v>518</v>
      </c>
      <c r="G155" s="12">
        <v>44634</v>
      </c>
      <c r="H155" s="12">
        <v>44634</v>
      </c>
      <c r="I155" s="12">
        <v>44635</v>
      </c>
      <c r="J155" s="264">
        <v>1</v>
      </c>
      <c r="K155" t="s">
        <v>2233</v>
      </c>
      <c r="L155" t="s">
        <v>2244</v>
      </c>
      <c r="M155" t="s">
        <v>2084</v>
      </c>
      <c r="N155" t="s">
        <v>1309</v>
      </c>
      <c r="O155" t="s">
        <v>1357</v>
      </c>
      <c r="P155">
        <v>0</v>
      </c>
      <c r="Q155" t="s">
        <v>696</v>
      </c>
      <c r="R155">
        <v>25476</v>
      </c>
      <c r="S155">
        <v>0</v>
      </c>
      <c r="T155">
        <v>25476</v>
      </c>
      <c r="U155" t="s">
        <v>696</v>
      </c>
      <c r="V155" t="s">
        <v>2268</v>
      </c>
      <c r="W155">
        <v>5</v>
      </c>
      <c r="X155">
        <v>52</v>
      </c>
      <c r="Y155">
        <v>10</v>
      </c>
      <c r="Z155" s="261">
        <f t="shared" si="20"/>
        <v>23.183160000000001</v>
      </c>
      <c r="AA155" s="261">
        <f t="shared" si="21"/>
        <v>2.8978950000000001</v>
      </c>
      <c r="AB155" s="261" t="str">
        <f t="shared" si="22"/>
        <v>ND</v>
      </c>
      <c r="AC155" s="261" t="str">
        <f t="shared" si="23"/>
        <v>ND</v>
      </c>
      <c r="AD155" s="261" t="str">
        <f t="shared" si="24"/>
        <v>NA</v>
      </c>
      <c r="AE155" s="263" t="str">
        <f t="shared" si="25"/>
        <v>ND</v>
      </c>
      <c r="AF155" s="263" t="str">
        <f t="shared" si="26"/>
        <v>ND</v>
      </c>
      <c r="AG155" s="263" t="str">
        <f t="shared" si="27"/>
        <v>NA</v>
      </c>
      <c r="AH155" t="str">
        <f t="shared" si="28"/>
        <v>ND</v>
      </c>
      <c r="AI155" t="str">
        <f t="shared" si="29"/>
        <v>ND</v>
      </c>
      <c r="AL155" t="s">
        <v>44</v>
      </c>
      <c r="AM155" t="s">
        <v>44</v>
      </c>
    </row>
    <row r="156" spans="1:39">
      <c r="A156" t="s">
        <v>1056</v>
      </c>
      <c r="B156" t="s">
        <v>42</v>
      </c>
      <c r="C156" t="s">
        <v>1912</v>
      </c>
      <c r="D156" s="12">
        <v>44634</v>
      </c>
      <c r="E156" t="s">
        <v>312</v>
      </c>
      <c r="F156" t="s">
        <v>518</v>
      </c>
      <c r="G156" s="12">
        <v>44634</v>
      </c>
      <c r="H156" s="12">
        <v>44634</v>
      </c>
      <c r="I156" s="12">
        <v>44635</v>
      </c>
      <c r="J156" s="264">
        <v>1</v>
      </c>
      <c r="K156" t="s">
        <v>2274</v>
      </c>
      <c r="L156" t="s">
        <v>2244</v>
      </c>
      <c r="M156" t="s">
        <v>2245</v>
      </c>
      <c r="N156" t="s">
        <v>1311</v>
      </c>
      <c r="O156" t="s">
        <v>1357</v>
      </c>
      <c r="P156">
        <v>0</v>
      </c>
      <c r="Q156" t="s">
        <v>696</v>
      </c>
      <c r="R156">
        <v>25429</v>
      </c>
      <c r="S156">
        <v>0</v>
      </c>
      <c r="T156">
        <v>25429</v>
      </c>
      <c r="U156" t="s">
        <v>696</v>
      </c>
      <c r="V156" t="s">
        <v>2268</v>
      </c>
      <c r="W156">
        <v>5</v>
      </c>
      <c r="X156">
        <v>53</v>
      </c>
      <c r="Y156">
        <v>10</v>
      </c>
      <c r="Z156" s="261">
        <f t="shared" si="20"/>
        <v>23.14039</v>
      </c>
      <c r="AA156" s="261">
        <f t="shared" si="21"/>
        <v>2.8925487500000004</v>
      </c>
      <c r="AB156" s="261" t="str">
        <f t="shared" si="22"/>
        <v>ND</v>
      </c>
      <c r="AC156" s="261" t="str">
        <f t="shared" si="23"/>
        <v>ND</v>
      </c>
      <c r="AD156" s="261" t="str">
        <f t="shared" si="24"/>
        <v>NA</v>
      </c>
      <c r="AE156" s="263" t="str">
        <f t="shared" si="25"/>
        <v>ND</v>
      </c>
      <c r="AF156" s="263" t="str">
        <f t="shared" si="26"/>
        <v>ND</v>
      </c>
      <c r="AG156" s="263" t="str">
        <f t="shared" si="27"/>
        <v>NA</v>
      </c>
      <c r="AH156" t="str">
        <f t="shared" si="28"/>
        <v>ND</v>
      </c>
      <c r="AI156" t="str">
        <f t="shared" si="29"/>
        <v>ND</v>
      </c>
      <c r="AL156" t="s">
        <v>44</v>
      </c>
      <c r="AM156" t="s">
        <v>44</v>
      </c>
    </row>
    <row r="157" spans="1:39">
      <c r="A157" t="s">
        <v>1056</v>
      </c>
      <c r="B157" t="s">
        <v>42</v>
      </c>
      <c r="C157" t="s">
        <v>1912</v>
      </c>
      <c r="D157" s="12">
        <v>44634</v>
      </c>
      <c r="E157" t="s">
        <v>312</v>
      </c>
      <c r="F157" t="s">
        <v>518</v>
      </c>
      <c r="G157" s="12">
        <v>44634</v>
      </c>
      <c r="H157" s="12">
        <v>44634</v>
      </c>
      <c r="I157" s="12">
        <v>44635</v>
      </c>
      <c r="J157" s="264">
        <v>1</v>
      </c>
      <c r="K157" t="s">
        <v>2274</v>
      </c>
      <c r="L157" t="s">
        <v>2244</v>
      </c>
      <c r="M157" t="s">
        <v>2084</v>
      </c>
      <c r="N157" t="s">
        <v>1311</v>
      </c>
      <c r="O157" t="s">
        <v>1357</v>
      </c>
      <c r="P157">
        <v>0</v>
      </c>
      <c r="Q157" t="s">
        <v>696</v>
      </c>
      <c r="R157">
        <v>25424</v>
      </c>
      <c r="S157">
        <v>0</v>
      </c>
      <c r="T157">
        <v>25424</v>
      </c>
      <c r="U157" t="s">
        <v>696</v>
      </c>
      <c r="V157" t="s">
        <v>2268</v>
      </c>
      <c r="W157">
        <v>5</v>
      </c>
      <c r="X157">
        <v>53</v>
      </c>
      <c r="Y157">
        <v>10</v>
      </c>
      <c r="Z157" s="261">
        <f t="shared" si="20"/>
        <v>23.135840000000002</v>
      </c>
      <c r="AA157" s="261">
        <f t="shared" si="21"/>
        <v>2.8919800000000002</v>
      </c>
      <c r="AB157" s="261" t="str">
        <f t="shared" si="22"/>
        <v>ND</v>
      </c>
      <c r="AC157" s="261" t="str">
        <f t="shared" si="23"/>
        <v>ND</v>
      </c>
      <c r="AD157" s="261" t="str">
        <f t="shared" si="24"/>
        <v>NA</v>
      </c>
      <c r="AE157" s="263" t="str">
        <f t="shared" si="25"/>
        <v>ND</v>
      </c>
      <c r="AF157" s="263" t="str">
        <f t="shared" si="26"/>
        <v>ND</v>
      </c>
      <c r="AG157" s="263" t="str">
        <f t="shared" si="27"/>
        <v>NA</v>
      </c>
      <c r="AH157" t="str">
        <f t="shared" si="28"/>
        <v>ND</v>
      </c>
      <c r="AI157" t="str">
        <f t="shared" si="29"/>
        <v>ND</v>
      </c>
      <c r="AL157" t="s">
        <v>44</v>
      </c>
      <c r="AM157" t="s">
        <v>44</v>
      </c>
    </row>
    <row r="158" spans="1:39">
      <c r="A158" t="s">
        <v>1056</v>
      </c>
      <c r="B158" t="s">
        <v>42</v>
      </c>
      <c r="C158" t="s">
        <v>1912</v>
      </c>
      <c r="D158" s="12">
        <v>44634</v>
      </c>
      <c r="E158" t="s">
        <v>312</v>
      </c>
      <c r="F158" t="s">
        <v>518</v>
      </c>
      <c r="G158" s="12">
        <v>44634</v>
      </c>
      <c r="H158" s="12">
        <v>44634</v>
      </c>
      <c r="I158" s="12">
        <v>44635</v>
      </c>
      <c r="J158" s="264">
        <v>1</v>
      </c>
      <c r="K158" t="s">
        <v>2275</v>
      </c>
      <c r="L158" t="s">
        <v>2244</v>
      </c>
      <c r="M158" t="s">
        <v>2245</v>
      </c>
      <c r="N158" t="s">
        <v>1311</v>
      </c>
      <c r="O158" t="s">
        <v>1357</v>
      </c>
      <c r="P158">
        <v>0</v>
      </c>
      <c r="Q158" t="s">
        <v>696</v>
      </c>
      <c r="R158">
        <v>25422</v>
      </c>
      <c r="S158">
        <v>0</v>
      </c>
      <c r="T158">
        <v>25422</v>
      </c>
      <c r="U158" t="s">
        <v>696</v>
      </c>
      <c r="V158" t="s">
        <v>2268</v>
      </c>
      <c r="W158">
        <v>5</v>
      </c>
      <c r="X158">
        <v>53</v>
      </c>
      <c r="Y158">
        <v>10</v>
      </c>
      <c r="Z158" s="261">
        <f t="shared" si="20"/>
        <v>23.13402</v>
      </c>
      <c r="AA158" s="261">
        <f t="shared" si="21"/>
        <v>2.8917524999999999</v>
      </c>
      <c r="AB158" s="261" t="str">
        <f t="shared" si="22"/>
        <v>ND</v>
      </c>
      <c r="AC158" s="261" t="str">
        <f t="shared" si="23"/>
        <v>ND</v>
      </c>
      <c r="AD158" s="261" t="str">
        <f t="shared" si="24"/>
        <v>NA</v>
      </c>
      <c r="AE158" s="263" t="str">
        <f t="shared" si="25"/>
        <v>ND</v>
      </c>
      <c r="AF158" s="263" t="str">
        <f t="shared" si="26"/>
        <v>ND</v>
      </c>
      <c r="AG158" s="263" t="str">
        <f t="shared" si="27"/>
        <v>NA</v>
      </c>
      <c r="AH158" t="str">
        <f t="shared" si="28"/>
        <v>ND</v>
      </c>
      <c r="AI158" t="str">
        <f t="shared" si="29"/>
        <v>ND</v>
      </c>
      <c r="AL158" t="s">
        <v>44</v>
      </c>
      <c r="AM158" t="s">
        <v>44</v>
      </c>
    </row>
    <row r="159" spans="1:39">
      <c r="A159" t="s">
        <v>1056</v>
      </c>
      <c r="B159" t="s">
        <v>42</v>
      </c>
      <c r="C159" t="s">
        <v>1912</v>
      </c>
      <c r="D159" s="12">
        <v>44634</v>
      </c>
      <c r="E159" t="s">
        <v>312</v>
      </c>
      <c r="F159" t="s">
        <v>518</v>
      </c>
      <c r="G159" s="12">
        <v>44634</v>
      </c>
      <c r="H159" s="12">
        <v>44634</v>
      </c>
      <c r="I159" s="12">
        <v>44635</v>
      </c>
      <c r="J159" s="264">
        <v>1</v>
      </c>
      <c r="K159" t="s">
        <v>2275</v>
      </c>
      <c r="L159" t="s">
        <v>2244</v>
      </c>
      <c r="M159" t="s">
        <v>2084</v>
      </c>
      <c r="N159" t="s">
        <v>1311</v>
      </c>
      <c r="O159" t="s">
        <v>1357</v>
      </c>
      <c r="P159">
        <v>0</v>
      </c>
      <c r="Q159" t="s">
        <v>696</v>
      </c>
      <c r="R159">
        <v>25418</v>
      </c>
      <c r="S159">
        <v>0</v>
      </c>
      <c r="T159">
        <v>25418</v>
      </c>
      <c r="U159" t="s">
        <v>696</v>
      </c>
      <c r="V159" t="s">
        <v>2268</v>
      </c>
      <c r="W159">
        <v>5</v>
      </c>
      <c r="X159">
        <v>53</v>
      </c>
      <c r="Y159">
        <v>10</v>
      </c>
      <c r="Z159" s="261">
        <f t="shared" si="20"/>
        <v>23.130379999999999</v>
      </c>
      <c r="AA159" s="261">
        <f t="shared" si="21"/>
        <v>2.8912974999999994</v>
      </c>
      <c r="AB159" s="261" t="str">
        <f t="shared" si="22"/>
        <v>ND</v>
      </c>
      <c r="AC159" s="261" t="str">
        <f t="shared" si="23"/>
        <v>ND</v>
      </c>
      <c r="AD159" s="261" t="str">
        <f t="shared" si="24"/>
        <v>NA</v>
      </c>
      <c r="AE159" s="263" t="str">
        <f t="shared" si="25"/>
        <v>ND</v>
      </c>
      <c r="AF159" s="263" t="str">
        <f t="shared" si="26"/>
        <v>ND</v>
      </c>
      <c r="AG159" s="263" t="str">
        <f t="shared" si="27"/>
        <v>NA</v>
      </c>
      <c r="AH159" t="str">
        <f t="shared" si="28"/>
        <v>ND</v>
      </c>
      <c r="AI159" t="str">
        <f t="shared" si="29"/>
        <v>ND</v>
      </c>
      <c r="AL159" t="s">
        <v>44</v>
      </c>
      <c r="AM159" t="s">
        <v>44</v>
      </c>
    </row>
    <row r="160" spans="1:39">
      <c r="A160" t="s">
        <v>1047</v>
      </c>
      <c r="B160" t="s">
        <v>42</v>
      </c>
      <c r="C160" t="s">
        <v>1912</v>
      </c>
      <c r="D160" s="12">
        <v>44634</v>
      </c>
      <c r="E160" t="s">
        <v>312</v>
      </c>
      <c r="F160" t="s">
        <v>518</v>
      </c>
      <c r="G160" s="12">
        <v>44634</v>
      </c>
      <c r="H160" s="12">
        <v>44634</v>
      </c>
      <c r="I160" s="12">
        <v>44635</v>
      </c>
      <c r="J160" s="264">
        <v>1</v>
      </c>
      <c r="K160" t="s">
        <v>2235</v>
      </c>
      <c r="L160" t="s">
        <v>2244</v>
      </c>
      <c r="M160" t="s">
        <v>2245</v>
      </c>
      <c r="N160" t="s">
        <v>1307</v>
      </c>
      <c r="O160" t="s">
        <v>1357</v>
      </c>
      <c r="P160">
        <v>0</v>
      </c>
      <c r="Q160" t="s">
        <v>696</v>
      </c>
      <c r="R160">
        <v>25467</v>
      </c>
      <c r="S160">
        <v>0</v>
      </c>
      <c r="T160">
        <v>25467</v>
      </c>
      <c r="U160" t="s">
        <v>696</v>
      </c>
      <c r="V160" t="s">
        <v>2268</v>
      </c>
      <c r="W160">
        <v>5</v>
      </c>
      <c r="X160">
        <v>52</v>
      </c>
      <c r="Y160">
        <v>10</v>
      </c>
      <c r="Z160" s="261">
        <f t="shared" si="20"/>
        <v>23.174969999999998</v>
      </c>
      <c r="AA160" s="261">
        <f t="shared" si="21"/>
        <v>2.8968712499999998</v>
      </c>
      <c r="AB160" s="261" t="str">
        <f t="shared" si="22"/>
        <v>ND</v>
      </c>
      <c r="AC160" s="261" t="str">
        <f t="shared" si="23"/>
        <v>ND</v>
      </c>
      <c r="AD160" s="261" t="str">
        <f t="shared" si="24"/>
        <v>NA</v>
      </c>
      <c r="AE160" s="263" t="str">
        <f t="shared" si="25"/>
        <v>ND</v>
      </c>
      <c r="AF160" s="263" t="str">
        <f t="shared" si="26"/>
        <v>ND</v>
      </c>
      <c r="AG160" s="263" t="str">
        <f t="shared" si="27"/>
        <v>NA</v>
      </c>
      <c r="AH160" t="str">
        <f t="shared" si="28"/>
        <v>ND</v>
      </c>
      <c r="AI160" t="str">
        <f t="shared" si="29"/>
        <v>ND</v>
      </c>
      <c r="AL160" t="s">
        <v>44</v>
      </c>
      <c r="AM160" t="s">
        <v>44</v>
      </c>
    </row>
    <row r="161" spans="1:39">
      <c r="A161" t="s">
        <v>1047</v>
      </c>
      <c r="B161" t="s">
        <v>42</v>
      </c>
      <c r="C161" t="s">
        <v>1912</v>
      </c>
      <c r="D161" s="12">
        <v>44634</v>
      </c>
      <c r="E161" t="s">
        <v>312</v>
      </c>
      <c r="F161" t="s">
        <v>518</v>
      </c>
      <c r="G161" s="12">
        <v>44634</v>
      </c>
      <c r="H161" s="12">
        <v>44634</v>
      </c>
      <c r="I161" s="12">
        <v>44635</v>
      </c>
      <c r="J161" s="264">
        <v>1</v>
      </c>
      <c r="K161" t="s">
        <v>2235</v>
      </c>
      <c r="L161" t="s">
        <v>2244</v>
      </c>
      <c r="M161" t="s">
        <v>2084</v>
      </c>
      <c r="N161" t="s">
        <v>1307</v>
      </c>
      <c r="O161" t="s">
        <v>1357</v>
      </c>
      <c r="P161">
        <v>0.05</v>
      </c>
      <c r="Q161" s="249">
        <v>2.7450000000000001</v>
      </c>
      <c r="R161">
        <v>25466</v>
      </c>
      <c r="S161">
        <v>1</v>
      </c>
      <c r="T161">
        <v>25465</v>
      </c>
      <c r="U161" t="s">
        <v>696</v>
      </c>
      <c r="V161" t="s">
        <v>2268</v>
      </c>
      <c r="W161">
        <v>5</v>
      </c>
      <c r="X161">
        <v>52</v>
      </c>
      <c r="Y161">
        <v>10</v>
      </c>
      <c r="Z161" s="261">
        <f t="shared" si="20"/>
        <v>23.174060000000001</v>
      </c>
      <c r="AA161" s="261">
        <f t="shared" si="21"/>
        <v>2.8967575000000001</v>
      </c>
      <c r="AB161" s="261" t="str">
        <f t="shared" si="22"/>
        <v>ND</v>
      </c>
      <c r="AC161" s="261" t="str">
        <f t="shared" si="23"/>
        <v>ND</v>
      </c>
      <c r="AD161" s="261" t="str">
        <f t="shared" si="24"/>
        <v>NA</v>
      </c>
      <c r="AE161" s="263" t="str">
        <f t="shared" si="25"/>
        <v>ND</v>
      </c>
      <c r="AF161" s="263" t="str">
        <f t="shared" si="26"/>
        <v>ND</v>
      </c>
      <c r="AG161" s="263" t="str">
        <f t="shared" si="27"/>
        <v>NA</v>
      </c>
      <c r="AH161" t="str">
        <f t="shared" si="28"/>
        <v>ND</v>
      </c>
      <c r="AI161" t="str">
        <f t="shared" si="29"/>
        <v>ND</v>
      </c>
      <c r="AL161" t="s">
        <v>44</v>
      </c>
      <c r="AM161" t="s">
        <v>44</v>
      </c>
    </row>
    <row r="162" spans="1:39">
      <c r="A162" t="s">
        <v>1047</v>
      </c>
      <c r="B162" t="s">
        <v>42</v>
      </c>
      <c r="C162" t="s">
        <v>1912</v>
      </c>
      <c r="D162" s="12">
        <v>44634</v>
      </c>
      <c r="E162" t="s">
        <v>312</v>
      </c>
      <c r="F162" t="s">
        <v>518</v>
      </c>
      <c r="G162" s="12">
        <v>44634</v>
      </c>
      <c r="H162" s="12">
        <v>44634</v>
      </c>
      <c r="I162" s="12">
        <v>44635</v>
      </c>
      <c r="J162" s="264">
        <v>1</v>
      </c>
      <c r="K162" t="s">
        <v>2276</v>
      </c>
      <c r="L162" t="s">
        <v>2244</v>
      </c>
      <c r="M162" t="s">
        <v>2245</v>
      </c>
      <c r="N162" t="s">
        <v>1307</v>
      </c>
      <c r="O162" t="s">
        <v>1357</v>
      </c>
      <c r="P162">
        <v>0</v>
      </c>
      <c r="Q162" t="s">
        <v>696</v>
      </c>
      <c r="R162">
        <v>25427</v>
      </c>
      <c r="S162">
        <v>0</v>
      </c>
      <c r="T162">
        <v>25427</v>
      </c>
      <c r="U162" t="s">
        <v>696</v>
      </c>
      <c r="V162" t="s">
        <v>2268</v>
      </c>
      <c r="W162">
        <v>5</v>
      </c>
      <c r="X162">
        <v>52</v>
      </c>
      <c r="Y162">
        <v>10</v>
      </c>
      <c r="Z162" s="261">
        <f t="shared" si="20"/>
        <v>23.138570000000001</v>
      </c>
      <c r="AA162" s="261">
        <f t="shared" si="21"/>
        <v>2.8923212500000002</v>
      </c>
      <c r="AB162" s="261" t="str">
        <f t="shared" si="22"/>
        <v>ND</v>
      </c>
      <c r="AC162" s="261" t="str">
        <f t="shared" si="23"/>
        <v>ND</v>
      </c>
      <c r="AD162" s="261" t="str">
        <f t="shared" si="24"/>
        <v>NA</v>
      </c>
      <c r="AE162" s="263" t="str">
        <f t="shared" si="25"/>
        <v>ND</v>
      </c>
      <c r="AF162" s="263" t="str">
        <f t="shared" si="26"/>
        <v>ND</v>
      </c>
      <c r="AG162" s="263" t="str">
        <f t="shared" si="27"/>
        <v>NA</v>
      </c>
      <c r="AH162" t="str">
        <f t="shared" si="28"/>
        <v>ND</v>
      </c>
      <c r="AI162" t="str">
        <f t="shared" si="29"/>
        <v>ND</v>
      </c>
      <c r="AL162" t="s">
        <v>44</v>
      </c>
      <c r="AM162" t="s">
        <v>44</v>
      </c>
    </row>
    <row r="163" spans="1:39">
      <c r="A163" t="s">
        <v>1047</v>
      </c>
      <c r="B163" t="s">
        <v>42</v>
      </c>
      <c r="C163" t="s">
        <v>1912</v>
      </c>
      <c r="D163" s="12">
        <v>44634</v>
      </c>
      <c r="E163" t="s">
        <v>312</v>
      </c>
      <c r="F163" t="s">
        <v>518</v>
      </c>
      <c r="G163" s="12">
        <v>44634</v>
      </c>
      <c r="H163" s="12">
        <v>44634</v>
      </c>
      <c r="I163" s="12">
        <v>44635</v>
      </c>
      <c r="J163" s="264">
        <v>1</v>
      </c>
      <c r="K163" t="s">
        <v>2276</v>
      </c>
      <c r="L163" t="s">
        <v>2244</v>
      </c>
      <c r="M163" t="s">
        <v>2084</v>
      </c>
      <c r="N163" t="s">
        <v>1307</v>
      </c>
      <c r="O163" t="s">
        <v>1357</v>
      </c>
      <c r="P163">
        <v>0</v>
      </c>
      <c r="Q163" t="s">
        <v>696</v>
      </c>
      <c r="R163">
        <v>25426</v>
      </c>
      <c r="S163">
        <v>0</v>
      </c>
      <c r="T163">
        <v>25426</v>
      </c>
      <c r="U163" t="s">
        <v>696</v>
      </c>
      <c r="V163" t="s">
        <v>2268</v>
      </c>
      <c r="W163">
        <v>5</v>
      </c>
      <c r="X163">
        <v>52</v>
      </c>
      <c r="Y163">
        <v>10</v>
      </c>
      <c r="Z163" s="261">
        <f t="shared" si="20"/>
        <v>23.13766</v>
      </c>
      <c r="AA163" s="261">
        <f t="shared" si="21"/>
        <v>2.8922075000000005</v>
      </c>
      <c r="AB163" s="261" t="str">
        <f t="shared" si="22"/>
        <v>ND</v>
      </c>
      <c r="AC163" s="261" t="str">
        <f t="shared" si="23"/>
        <v>ND</v>
      </c>
      <c r="AD163" s="261" t="str">
        <f t="shared" si="24"/>
        <v>NA</v>
      </c>
      <c r="AE163" s="263" t="str">
        <f t="shared" si="25"/>
        <v>ND</v>
      </c>
      <c r="AF163" s="263" t="str">
        <f t="shared" si="26"/>
        <v>ND</v>
      </c>
      <c r="AG163" s="263" t="str">
        <f t="shared" si="27"/>
        <v>NA</v>
      </c>
      <c r="AH163" t="str">
        <f t="shared" si="28"/>
        <v>ND</v>
      </c>
      <c r="AI163" t="str">
        <f t="shared" si="29"/>
        <v>ND</v>
      </c>
      <c r="AL163" t="s">
        <v>44</v>
      </c>
      <c r="AM163" t="s">
        <v>44</v>
      </c>
    </row>
    <row r="164" spans="1:39">
      <c r="A164" t="s">
        <v>1050</v>
      </c>
      <c r="B164" t="s">
        <v>42</v>
      </c>
      <c r="C164" t="s">
        <v>1912</v>
      </c>
      <c r="D164" s="12">
        <v>44634</v>
      </c>
      <c r="E164" t="s">
        <v>312</v>
      </c>
      <c r="F164" t="s">
        <v>518</v>
      </c>
      <c r="G164" s="12">
        <v>44634</v>
      </c>
      <c r="H164" s="12">
        <v>44634</v>
      </c>
      <c r="I164" s="12">
        <v>44635</v>
      </c>
      <c r="J164" s="264">
        <v>1</v>
      </c>
      <c r="K164" t="s">
        <v>2277</v>
      </c>
      <c r="L164" t="s">
        <v>2244</v>
      </c>
      <c r="M164" t="s">
        <v>2245</v>
      </c>
      <c r="N164" t="s">
        <v>1308</v>
      </c>
      <c r="O164" t="s">
        <v>1357</v>
      </c>
      <c r="P164">
        <v>0</v>
      </c>
      <c r="Q164" t="s">
        <v>696</v>
      </c>
      <c r="R164">
        <v>25334</v>
      </c>
      <c r="S164">
        <v>0</v>
      </c>
      <c r="T164">
        <v>25334</v>
      </c>
      <c r="U164" t="s">
        <v>696</v>
      </c>
      <c r="V164" t="s">
        <v>2268</v>
      </c>
      <c r="W164">
        <v>5</v>
      </c>
      <c r="X164">
        <v>54</v>
      </c>
      <c r="Y164">
        <v>10</v>
      </c>
      <c r="Z164" s="261">
        <f t="shared" si="20"/>
        <v>23.053940000000001</v>
      </c>
      <c r="AA164" s="261">
        <f t="shared" si="21"/>
        <v>2.8817425000000001</v>
      </c>
      <c r="AB164" s="261" t="str">
        <f t="shared" si="22"/>
        <v>ND</v>
      </c>
      <c r="AC164" s="261" t="str">
        <f t="shared" si="23"/>
        <v>ND</v>
      </c>
      <c r="AD164" s="261" t="str">
        <f t="shared" si="24"/>
        <v>NA</v>
      </c>
      <c r="AE164" s="263" t="str">
        <f t="shared" si="25"/>
        <v>ND</v>
      </c>
      <c r="AF164" s="263" t="str">
        <f t="shared" si="26"/>
        <v>ND</v>
      </c>
      <c r="AG164" s="263" t="str">
        <f t="shared" si="27"/>
        <v>NA</v>
      </c>
      <c r="AH164" t="str">
        <f t="shared" si="28"/>
        <v>ND</v>
      </c>
      <c r="AI164" t="str">
        <f t="shared" si="29"/>
        <v>ND</v>
      </c>
      <c r="AL164" t="s">
        <v>44</v>
      </c>
      <c r="AM164" t="s">
        <v>44</v>
      </c>
    </row>
    <row r="165" spans="1:39">
      <c r="A165" t="s">
        <v>1050</v>
      </c>
      <c r="B165" t="s">
        <v>42</v>
      </c>
      <c r="C165" t="s">
        <v>1912</v>
      </c>
      <c r="D165" s="12">
        <v>44634</v>
      </c>
      <c r="E165" t="s">
        <v>312</v>
      </c>
      <c r="F165" t="s">
        <v>518</v>
      </c>
      <c r="G165" s="12">
        <v>44634</v>
      </c>
      <c r="H165" s="12">
        <v>44634</v>
      </c>
      <c r="I165" s="12">
        <v>44635</v>
      </c>
      <c r="J165" s="264">
        <v>1</v>
      </c>
      <c r="K165" t="s">
        <v>2277</v>
      </c>
      <c r="L165" t="s">
        <v>2244</v>
      </c>
      <c r="M165" t="s">
        <v>2084</v>
      </c>
      <c r="N165" t="s">
        <v>1308</v>
      </c>
      <c r="O165" t="s">
        <v>1357</v>
      </c>
      <c r="P165">
        <v>0</v>
      </c>
      <c r="Q165" t="s">
        <v>696</v>
      </c>
      <c r="R165">
        <v>25328</v>
      </c>
      <c r="S165">
        <v>0</v>
      </c>
      <c r="T165">
        <v>25328</v>
      </c>
      <c r="U165" t="s">
        <v>696</v>
      </c>
      <c r="V165" t="s">
        <v>2268</v>
      </c>
      <c r="W165">
        <v>5</v>
      </c>
      <c r="X165">
        <v>54</v>
      </c>
      <c r="Y165">
        <v>10</v>
      </c>
      <c r="Z165" s="261">
        <f t="shared" si="20"/>
        <v>23.048480000000001</v>
      </c>
      <c r="AA165" s="261">
        <f t="shared" si="21"/>
        <v>2.8810600000000002</v>
      </c>
      <c r="AB165" s="261" t="str">
        <f t="shared" si="22"/>
        <v>ND</v>
      </c>
      <c r="AC165" s="261" t="str">
        <f t="shared" si="23"/>
        <v>ND</v>
      </c>
      <c r="AD165" s="261" t="str">
        <f t="shared" si="24"/>
        <v>NA</v>
      </c>
      <c r="AE165" s="263" t="str">
        <f t="shared" si="25"/>
        <v>ND</v>
      </c>
      <c r="AF165" s="263" t="str">
        <f t="shared" si="26"/>
        <v>ND</v>
      </c>
      <c r="AG165" s="263" t="str">
        <f t="shared" si="27"/>
        <v>NA</v>
      </c>
      <c r="AH165" t="str">
        <f t="shared" si="28"/>
        <v>ND</v>
      </c>
      <c r="AI165" t="str">
        <f t="shared" si="29"/>
        <v>ND</v>
      </c>
      <c r="AL165" t="s">
        <v>44</v>
      </c>
      <c r="AM165" t="s">
        <v>44</v>
      </c>
    </row>
    <row r="166" spans="1:39">
      <c r="A166" t="s">
        <v>1050</v>
      </c>
      <c r="B166" t="s">
        <v>42</v>
      </c>
      <c r="C166" t="s">
        <v>1912</v>
      </c>
      <c r="D166" s="12">
        <v>44634</v>
      </c>
      <c r="E166" t="s">
        <v>312</v>
      </c>
      <c r="F166" t="s">
        <v>518</v>
      </c>
      <c r="G166" s="12">
        <v>44634</v>
      </c>
      <c r="H166" s="12">
        <v>44634</v>
      </c>
      <c r="I166" s="12">
        <v>44635</v>
      </c>
      <c r="J166" s="264">
        <v>1</v>
      </c>
      <c r="K166" t="s">
        <v>2236</v>
      </c>
      <c r="L166" t="s">
        <v>2244</v>
      </c>
      <c r="M166" t="s">
        <v>2245</v>
      </c>
      <c r="N166" t="s">
        <v>1308</v>
      </c>
      <c r="O166" t="s">
        <v>1357</v>
      </c>
      <c r="P166">
        <v>0</v>
      </c>
      <c r="Q166" t="s">
        <v>696</v>
      </c>
      <c r="R166">
        <v>25469</v>
      </c>
      <c r="S166">
        <v>0</v>
      </c>
      <c r="T166">
        <v>25469</v>
      </c>
      <c r="U166" t="s">
        <v>696</v>
      </c>
      <c r="V166" t="s">
        <v>2268</v>
      </c>
      <c r="W166">
        <v>5</v>
      </c>
      <c r="X166">
        <v>54</v>
      </c>
      <c r="Y166">
        <v>10</v>
      </c>
      <c r="Z166" s="261">
        <f t="shared" si="20"/>
        <v>23.17679</v>
      </c>
      <c r="AA166" s="261">
        <f t="shared" si="21"/>
        <v>2.8970987500000001</v>
      </c>
      <c r="AB166" s="261" t="str">
        <f t="shared" si="22"/>
        <v>ND</v>
      </c>
      <c r="AC166" s="261" t="str">
        <f t="shared" si="23"/>
        <v>ND</v>
      </c>
      <c r="AD166" s="261" t="str">
        <f t="shared" si="24"/>
        <v>NA</v>
      </c>
      <c r="AE166" s="263" t="str">
        <f t="shared" si="25"/>
        <v>ND</v>
      </c>
      <c r="AF166" s="263" t="str">
        <f t="shared" si="26"/>
        <v>ND</v>
      </c>
      <c r="AG166" s="263" t="str">
        <f t="shared" si="27"/>
        <v>NA</v>
      </c>
      <c r="AH166" t="str">
        <f t="shared" si="28"/>
        <v>ND</v>
      </c>
      <c r="AI166" t="str">
        <f t="shared" si="29"/>
        <v>ND</v>
      </c>
      <c r="AL166" t="s">
        <v>44</v>
      </c>
      <c r="AM166" t="s">
        <v>44</v>
      </c>
    </row>
    <row r="167" spans="1:39">
      <c r="A167" t="s">
        <v>1050</v>
      </c>
      <c r="B167" t="s">
        <v>42</v>
      </c>
      <c r="C167" t="s">
        <v>1912</v>
      </c>
      <c r="D167" s="12">
        <v>44634</v>
      </c>
      <c r="E167" t="s">
        <v>312</v>
      </c>
      <c r="F167" t="s">
        <v>518</v>
      </c>
      <c r="G167" s="12">
        <v>44634</v>
      </c>
      <c r="H167" s="12">
        <v>44634</v>
      </c>
      <c r="I167" s="12">
        <v>44635</v>
      </c>
      <c r="J167" s="264">
        <v>1</v>
      </c>
      <c r="K167" t="s">
        <v>2236</v>
      </c>
      <c r="L167" t="s">
        <v>2244</v>
      </c>
      <c r="M167" t="s">
        <v>2084</v>
      </c>
      <c r="N167" t="s">
        <v>1308</v>
      </c>
      <c r="O167" t="s">
        <v>1357</v>
      </c>
      <c r="P167">
        <v>0</v>
      </c>
      <c r="Q167" t="s">
        <v>696</v>
      </c>
      <c r="R167">
        <v>25460</v>
      </c>
      <c r="S167">
        <v>0</v>
      </c>
      <c r="T167">
        <v>25460</v>
      </c>
      <c r="U167" t="s">
        <v>696</v>
      </c>
      <c r="V167" t="s">
        <v>2268</v>
      </c>
      <c r="W167">
        <v>5</v>
      </c>
      <c r="X167">
        <v>54</v>
      </c>
      <c r="Y167">
        <v>10</v>
      </c>
      <c r="Z167" s="261">
        <f t="shared" si="20"/>
        <v>23.168600000000001</v>
      </c>
      <c r="AA167" s="261">
        <f t="shared" si="21"/>
        <v>2.8960750000000002</v>
      </c>
      <c r="AB167" s="261" t="str">
        <f t="shared" si="22"/>
        <v>ND</v>
      </c>
      <c r="AC167" s="261" t="str">
        <f t="shared" si="23"/>
        <v>ND</v>
      </c>
      <c r="AD167" s="261" t="str">
        <f t="shared" si="24"/>
        <v>NA</v>
      </c>
      <c r="AE167" s="263" t="str">
        <f t="shared" si="25"/>
        <v>ND</v>
      </c>
      <c r="AF167" s="263" t="str">
        <f t="shared" si="26"/>
        <v>ND</v>
      </c>
      <c r="AG167" s="263" t="str">
        <f t="shared" si="27"/>
        <v>NA</v>
      </c>
      <c r="AH167" t="str">
        <f t="shared" si="28"/>
        <v>ND</v>
      </c>
      <c r="AI167" t="str">
        <f t="shared" si="29"/>
        <v>ND</v>
      </c>
      <c r="AL167" t="s">
        <v>44</v>
      </c>
      <c r="AM167" t="s">
        <v>44</v>
      </c>
    </row>
    <row r="168" spans="1:39">
      <c r="A168" t="s">
        <v>1058</v>
      </c>
      <c r="B168" t="s">
        <v>42</v>
      </c>
      <c r="C168" t="s">
        <v>1912</v>
      </c>
      <c r="D168" s="12">
        <v>44634</v>
      </c>
      <c r="E168" t="s">
        <v>312</v>
      </c>
      <c r="F168" t="s">
        <v>518</v>
      </c>
      <c r="G168" s="12">
        <v>44634</v>
      </c>
      <c r="H168" s="12">
        <v>44634</v>
      </c>
      <c r="I168" s="12">
        <v>44635</v>
      </c>
      <c r="J168" s="264">
        <v>1</v>
      </c>
      <c r="K168" t="s">
        <v>2278</v>
      </c>
      <c r="L168" t="s">
        <v>2244</v>
      </c>
      <c r="M168" t="s">
        <v>2245</v>
      </c>
      <c r="N168" t="s">
        <v>1312</v>
      </c>
      <c r="O168" t="s">
        <v>1357</v>
      </c>
      <c r="P168">
        <v>0</v>
      </c>
      <c r="Q168" t="s">
        <v>696</v>
      </c>
      <c r="R168">
        <v>25435</v>
      </c>
      <c r="S168">
        <v>0</v>
      </c>
      <c r="T168">
        <v>25435</v>
      </c>
      <c r="U168" t="s">
        <v>696</v>
      </c>
      <c r="V168" t="s">
        <v>2268</v>
      </c>
      <c r="W168">
        <v>5</v>
      </c>
      <c r="X168">
        <v>51</v>
      </c>
      <c r="Y168">
        <v>10</v>
      </c>
      <c r="Z168" s="261">
        <f t="shared" si="20"/>
        <v>23.145849999999999</v>
      </c>
      <c r="AA168" s="261">
        <f t="shared" si="21"/>
        <v>2.8932312500000004</v>
      </c>
      <c r="AB168" s="261" t="str">
        <f t="shared" si="22"/>
        <v>ND</v>
      </c>
      <c r="AC168" s="261" t="str">
        <f t="shared" si="23"/>
        <v>ND</v>
      </c>
      <c r="AD168" s="261" t="str">
        <f t="shared" si="24"/>
        <v>NA</v>
      </c>
      <c r="AE168" s="263" t="str">
        <f t="shared" si="25"/>
        <v>ND</v>
      </c>
      <c r="AF168" s="263" t="str">
        <f t="shared" si="26"/>
        <v>ND</v>
      </c>
      <c r="AG168" s="263" t="str">
        <f t="shared" si="27"/>
        <v>NA</v>
      </c>
      <c r="AH168" t="str">
        <f t="shared" si="28"/>
        <v>ND</v>
      </c>
      <c r="AI168" t="str">
        <f t="shared" si="29"/>
        <v>ND</v>
      </c>
      <c r="AL168" t="s">
        <v>44</v>
      </c>
      <c r="AM168" t="s">
        <v>44</v>
      </c>
    </row>
    <row r="169" spans="1:39">
      <c r="A169" t="s">
        <v>1058</v>
      </c>
      <c r="B169" t="s">
        <v>42</v>
      </c>
      <c r="C169" t="s">
        <v>1912</v>
      </c>
      <c r="D169" s="12">
        <v>44634</v>
      </c>
      <c r="E169" t="s">
        <v>312</v>
      </c>
      <c r="F169" t="s">
        <v>518</v>
      </c>
      <c r="G169" s="12">
        <v>44634</v>
      </c>
      <c r="H169" s="12">
        <v>44634</v>
      </c>
      <c r="I169" s="12">
        <v>44635</v>
      </c>
      <c r="J169" s="264">
        <v>1</v>
      </c>
      <c r="K169" t="s">
        <v>2278</v>
      </c>
      <c r="L169" t="s">
        <v>2244</v>
      </c>
      <c r="M169" t="s">
        <v>2084</v>
      </c>
      <c r="N169" t="s">
        <v>1312</v>
      </c>
      <c r="O169" t="s">
        <v>1357</v>
      </c>
      <c r="P169">
        <v>0</v>
      </c>
      <c r="Q169" t="s">
        <v>696</v>
      </c>
      <c r="R169">
        <v>25434</v>
      </c>
      <c r="S169">
        <v>0</v>
      </c>
      <c r="T169">
        <v>25434</v>
      </c>
      <c r="U169" t="s">
        <v>696</v>
      </c>
      <c r="V169" t="s">
        <v>2268</v>
      </c>
      <c r="W169">
        <v>5</v>
      </c>
      <c r="X169">
        <v>51</v>
      </c>
      <c r="Y169">
        <v>10</v>
      </c>
      <c r="Z169" s="261">
        <f t="shared" si="20"/>
        <v>23.144939999999998</v>
      </c>
      <c r="AA169" s="261">
        <f t="shared" si="21"/>
        <v>2.8931174999999998</v>
      </c>
      <c r="AB169" s="261" t="str">
        <f t="shared" si="22"/>
        <v>ND</v>
      </c>
      <c r="AC169" s="261" t="str">
        <f t="shared" si="23"/>
        <v>ND</v>
      </c>
      <c r="AD169" s="261" t="str">
        <f t="shared" si="24"/>
        <v>NA</v>
      </c>
      <c r="AE169" s="263" t="str">
        <f t="shared" si="25"/>
        <v>ND</v>
      </c>
      <c r="AF169" s="263" t="str">
        <f t="shared" si="26"/>
        <v>ND</v>
      </c>
      <c r="AG169" s="263" t="str">
        <f t="shared" si="27"/>
        <v>NA</v>
      </c>
      <c r="AH169" t="str">
        <f t="shared" si="28"/>
        <v>ND</v>
      </c>
      <c r="AI169" t="str">
        <f t="shared" si="29"/>
        <v>ND</v>
      </c>
      <c r="AL169" t="s">
        <v>44</v>
      </c>
      <c r="AM169" t="s">
        <v>44</v>
      </c>
    </row>
    <row r="170" spans="1:39">
      <c r="A170" t="s">
        <v>1058</v>
      </c>
      <c r="B170" t="s">
        <v>42</v>
      </c>
      <c r="C170" t="s">
        <v>1912</v>
      </c>
      <c r="D170" s="12">
        <v>44634</v>
      </c>
      <c r="E170" t="s">
        <v>312</v>
      </c>
      <c r="F170" t="s">
        <v>518</v>
      </c>
      <c r="G170" s="12">
        <v>44634</v>
      </c>
      <c r="H170" s="12">
        <v>44634</v>
      </c>
      <c r="I170" s="12">
        <v>44635</v>
      </c>
      <c r="J170" s="264">
        <v>1</v>
      </c>
      <c r="K170" t="s">
        <v>2279</v>
      </c>
      <c r="L170" t="s">
        <v>2244</v>
      </c>
      <c r="M170" t="s">
        <v>2245</v>
      </c>
      <c r="N170" t="s">
        <v>1312</v>
      </c>
      <c r="O170" t="s">
        <v>1357</v>
      </c>
      <c r="P170">
        <v>0</v>
      </c>
      <c r="Q170" t="s">
        <v>696</v>
      </c>
      <c r="R170">
        <v>25384</v>
      </c>
      <c r="S170">
        <v>0</v>
      </c>
      <c r="T170">
        <v>25384</v>
      </c>
      <c r="U170" t="s">
        <v>696</v>
      </c>
      <c r="V170" t="s">
        <v>2268</v>
      </c>
      <c r="W170">
        <v>5</v>
      </c>
      <c r="X170">
        <v>51</v>
      </c>
      <c r="Y170">
        <v>10</v>
      </c>
      <c r="Z170" s="261">
        <f t="shared" si="20"/>
        <v>23.099440000000001</v>
      </c>
      <c r="AA170" s="261">
        <f t="shared" si="21"/>
        <v>2.8874300000000002</v>
      </c>
      <c r="AB170" s="261" t="str">
        <f t="shared" si="22"/>
        <v>ND</v>
      </c>
      <c r="AC170" s="261" t="str">
        <f t="shared" si="23"/>
        <v>ND</v>
      </c>
      <c r="AD170" s="261" t="str">
        <f t="shared" si="24"/>
        <v>NA</v>
      </c>
      <c r="AE170" s="263" t="str">
        <f t="shared" si="25"/>
        <v>ND</v>
      </c>
      <c r="AF170" s="263" t="str">
        <f t="shared" si="26"/>
        <v>ND</v>
      </c>
      <c r="AG170" s="263" t="str">
        <f t="shared" si="27"/>
        <v>NA</v>
      </c>
      <c r="AH170" t="str">
        <f t="shared" si="28"/>
        <v>ND</v>
      </c>
      <c r="AI170" t="str">
        <f t="shared" si="29"/>
        <v>ND</v>
      </c>
      <c r="AL170" t="s">
        <v>44</v>
      </c>
      <c r="AM170" t="s">
        <v>44</v>
      </c>
    </row>
    <row r="171" spans="1:39">
      <c r="A171" t="s">
        <v>1058</v>
      </c>
      <c r="B171" t="s">
        <v>42</v>
      </c>
      <c r="C171" t="s">
        <v>1912</v>
      </c>
      <c r="D171" s="12">
        <v>44634</v>
      </c>
      <c r="E171" t="s">
        <v>312</v>
      </c>
      <c r="F171" t="s">
        <v>518</v>
      </c>
      <c r="G171" s="12">
        <v>44634</v>
      </c>
      <c r="H171" s="12">
        <v>44634</v>
      </c>
      <c r="I171" s="12">
        <v>44635</v>
      </c>
      <c r="J171" s="264">
        <v>1</v>
      </c>
      <c r="K171" t="s">
        <v>2279</v>
      </c>
      <c r="L171" t="s">
        <v>2244</v>
      </c>
      <c r="M171" t="s">
        <v>2084</v>
      </c>
      <c r="N171" t="s">
        <v>1312</v>
      </c>
      <c r="O171" t="s">
        <v>1357</v>
      </c>
      <c r="P171">
        <v>5.0999999999999997E-2</v>
      </c>
      <c r="Q171" s="249">
        <v>2.7429999999999999</v>
      </c>
      <c r="R171">
        <v>25378</v>
      </c>
      <c r="S171">
        <v>1</v>
      </c>
      <c r="T171">
        <v>25377</v>
      </c>
      <c r="U171" t="s">
        <v>696</v>
      </c>
      <c r="V171" t="s">
        <v>2268</v>
      </c>
      <c r="W171">
        <v>5</v>
      </c>
      <c r="X171">
        <v>51</v>
      </c>
      <c r="Y171">
        <v>10</v>
      </c>
      <c r="Z171" s="261">
        <f t="shared" si="20"/>
        <v>23.093979999999998</v>
      </c>
      <c r="AA171" s="261">
        <f t="shared" si="21"/>
        <v>2.8867474999999998</v>
      </c>
      <c r="AB171" s="261" t="str">
        <f t="shared" si="22"/>
        <v>ND</v>
      </c>
      <c r="AC171" s="261" t="str">
        <f t="shared" si="23"/>
        <v>ND</v>
      </c>
      <c r="AD171" s="261" t="str">
        <f t="shared" si="24"/>
        <v>NA</v>
      </c>
      <c r="AE171" s="263" t="str">
        <f t="shared" si="25"/>
        <v>ND</v>
      </c>
      <c r="AF171" s="263" t="str">
        <f t="shared" si="26"/>
        <v>ND</v>
      </c>
      <c r="AG171" s="263" t="str">
        <f t="shared" si="27"/>
        <v>NA</v>
      </c>
      <c r="AH171" t="str">
        <f t="shared" si="28"/>
        <v>ND</v>
      </c>
      <c r="AI171" t="str">
        <f t="shared" si="29"/>
        <v>ND</v>
      </c>
      <c r="AL171" t="s">
        <v>44</v>
      </c>
      <c r="AM171" t="s">
        <v>44</v>
      </c>
    </row>
    <row r="172" spans="1:39">
      <c r="A172" t="s">
        <v>1054</v>
      </c>
      <c r="B172" t="s">
        <v>42</v>
      </c>
      <c r="C172" t="s">
        <v>1912</v>
      </c>
      <c r="D172" s="12">
        <v>44641</v>
      </c>
      <c r="E172" t="s">
        <v>312</v>
      </c>
      <c r="F172" t="s">
        <v>518</v>
      </c>
      <c r="G172" s="12">
        <v>44641</v>
      </c>
      <c r="H172" s="12">
        <v>44641</v>
      </c>
      <c r="I172" s="12">
        <v>44642</v>
      </c>
      <c r="J172" s="264">
        <v>1</v>
      </c>
      <c r="K172" t="s">
        <v>2223</v>
      </c>
      <c r="L172" t="s">
        <v>2224</v>
      </c>
      <c r="M172" t="s">
        <v>2225</v>
      </c>
      <c r="N172" t="s">
        <v>1320</v>
      </c>
      <c r="O172" t="s">
        <v>1357</v>
      </c>
      <c r="P172">
        <v>1063.3</v>
      </c>
      <c r="Q172" s="249">
        <v>3.6999999999999998E-2</v>
      </c>
      <c r="R172">
        <v>7896</v>
      </c>
      <c r="S172">
        <v>2324</v>
      </c>
      <c r="T172">
        <v>5572</v>
      </c>
      <c r="U172">
        <v>54.16</v>
      </c>
      <c r="V172" t="s">
        <v>2280</v>
      </c>
      <c r="W172">
        <v>5</v>
      </c>
      <c r="X172">
        <v>52</v>
      </c>
      <c r="Y172">
        <v>10</v>
      </c>
      <c r="Z172" s="261">
        <f t="shared" si="20"/>
        <v>7.1853600000000002</v>
      </c>
      <c r="AA172" s="261">
        <f t="shared" si="21"/>
        <v>0.89817000000000013</v>
      </c>
      <c r="AB172" s="261">
        <f t="shared" si="22"/>
        <v>8506.3999999999978</v>
      </c>
      <c r="AC172" s="261">
        <f t="shared" si="23"/>
        <v>442332.79999999987</v>
      </c>
      <c r="AD172" s="261">
        <f t="shared" si="24"/>
        <v>4423327.9999999991</v>
      </c>
      <c r="AE172" s="263">
        <f t="shared" si="25"/>
        <v>8506.4</v>
      </c>
      <c r="AF172" s="263">
        <f t="shared" si="26"/>
        <v>442332.8</v>
      </c>
      <c r="AG172" s="263">
        <f t="shared" si="27"/>
        <v>4423328</v>
      </c>
      <c r="AH172">
        <f t="shared" si="28"/>
        <v>4259664.8639999991</v>
      </c>
      <c r="AI172">
        <f t="shared" si="29"/>
        <v>4586991.135999999</v>
      </c>
      <c r="AL172" t="s">
        <v>44</v>
      </c>
      <c r="AM172" t="s">
        <v>154</v>
      </c>
    </row>
    <row r="173" spans="1:39">
      <c r="A173" t="s">
        <v>1054</v>
      </c>
      <c r="B173" t="s">
        <v>42</v>
      </c>
      <c r="C173" t="s">
        <v>1912</v>
      </c>
      <c r="D173" s="12">
        <v>44641</v>
      </c>
      <c r="E173" t="s">
        <v>312</v>
      </c>
      <c r="F173" t="s">
        <v>518</v>
      </c>
      <c r="G173" s="12">
        <v>44641</v>
      </c>
      <c r="H173" s="12">
        <v>44641</v>
      </c>
      <c r="I173" s="12">
        <v>44642</v>
      </c>
      <c r="J173" s="264">
        <v>1</v>
      </c>
      <c r="K173" t="s">
        <v>2223</v>
      </c>
      <c r="L173" t="s">
        <v>2224</v>
      </c>
      <c r="M173" t="s">
        <v>2227</v>
      </c>
      <c r="N173" t="s">
        <v>1320</v>
      </c>
      <c r="O173" t="s">
        <v>1357</v>
      </c>
      <c r="P173">
        <v>2165.6</v>
      </c>
      <c r="Q173" s="249">
        <v>2.5999999999999999E-2</v>
      </c>
      <c r="R173">
        <v>7896</v>
      </c>
      <c r="S173">
        <v>4014</v>
      </c>
      <c r="T173">
        <v>3882</v>
      </c>
      <c r="U173">
        <v>75.790000000000006</v>
      </c>
      <c r="V173" t="s">
        <v>2280</v>
      </c>
      <c r="W173">
        <v>5</v>
      </c>
      <c r="X173">
        <v>52</v>
      </c>
      <c r="Y173">
        <v>10</v>
      </c>
      <c r="Z173" s="261">
        <f t="shared" si="20"/>
        <v>7.1853600000000002</v>
      </c>
      <c r="AA173" s="261">
        <f t="shared" si="21"/>
        <v>0.89817000000000013</v>
      </c>
      <c r="AB173" s="261">
        <f t="shared" si="22"/>
        <v>17324.799999999996</v>
      </c>
      <c r="AC173" s="261">
        <f t="shared" si="23"/>
        <v>900889.59999999974</v>
      </c>
      <c r="AD173" s="261">
        <f t="shared" si="24"/>
        <v>9008895.9999999981</v>
      </c>
      <c r="AE173" s="263">
        <f t="shared" si="25"/>
        <v>17324.8</v>
      </c>
      <c r="AF173" s="263">
        <f t="shared" si="26"/>
        <v>900889.59999999998</v>
      </c>
      <c r="AG173" s="263">
        <f t="shared" si="27"/>
        <v>9008896</v>
      </c>
      <c r="AH173">
        <f t="shared" si="28"/>
        <v>8774664.703999998</v>
      </c>
      <c r="AI173">
        <f t="shared" si="29"/>
        <v>9243127.2959999982</v>
      </c>
      <c r="AL173" t="s">
        <v>44</v>
      </c>
      <c r="AM173" t="s">
        <v>154</v>
      </c>
    </row>
    <row r="174" spans="1:39">
      <c r="A174" t="s">
        <v>1054</v>
      </c>
      <c r="B174" t="s">
        <v>42</v>
      </c>
      <c r="C174" t="s">
        <v>1912</v>
      </c>
      <c r="D174" s="12">
        <v>44641</v>
      </c>
      <c r="E174" t="s">
        <v>312</v>
      </c>
      <c r="F174" t="s">
        <v>518</v>
      </c>
      <c r="G174" s="12">
        <v>44641</v>
      </c>
      <c r="H174" s="12">
        <v>44641</v>
      </c>
      <c r="I174" s="12">
        <v>44642</v>
      </c>
      <c r="J174" s="264">
        <v>1</v>
      </c>
      <c r="K174" t="s">
        <v>2223</v>
      </c>
      <c r="L174" t="s">
        <v>2224</v>
      </c>
      <c r="M174" t="s">
        <v>2247</v>
      </c>
      <c r="N174" t="s">
        <v>1320</v>
      </c>
      <c r="O174" t="s">
        <v>1357</v>
      </c>
      <c r="P174">
        <v>1573.9</v>
      </c>
      <c r="Q174" s="249">
        <v>3.1E-2</v>
      </c>
      <c r="R174">
        <v>7894</v>
      </c>
      <c r="S174">
        <v>3182</v>
      </c>
      <c r="T174">
        <v>4712</v>
      </c>
      <c r="U174">
        <v>26.55</v>
      </c>
      <c r="V174" t="s">
        <v>2280</v>
      </c>
      <c r="W174">
        <v>5</v>
      </c>
      <c r="X174">
        <v>52</v>
      </c>
      <c r="Y174">
        <v>10</v>
      </c>
      <c r="Z174" s="261">
        <f t="shared" si="20"/>
        <v>7.1835399999999998</v>
      </c>
      <c r="AA174" s="261">
        <f t="shared" si="21"/>
        <v>0.89794249999999987</v>
      </c>
      <c r="AB174" s="261">
        <f t="shared" si="22"/>
        <v>12591.200000000003</v>
      </c>
      <c r="AC174" s="261">
        <f t="shared" si="23"/>
        <v>654742.40000000014</v>
      </c>
      <c r="AD174" s="261">
        <f t="shared" si="24"/>
        <v>6547424.0000000019</v>
      </c>
      <c r="AE174" s="263">
        <f t="shared" si="25"/>
        <v>12591.2</v>
      </c>
      <c r="AF174" s="263">
        <f t="shared" si="26"/>
        <v>654742.4</v>
      </c>
      <c r="AG174" s="263">
        <f t="shared" si="27"/>
        <v>6547424</v>
      </c>
      <c r="AH174">
        <f t="shared" si="28"/>
        <v>6344453.8560000015</v>
      </c>
      <c r="AI174">
        <f t="shared" si="29"/>
        <v>6750394.1440000022</v>
      </c>
      <c r="AL174" t="s">
        <v>44</v>
      </c>
      <c r="AM174" t="s">
        <v>154</v>
      </c>
    </row>
    <row r="175" spans="1:39">
      <c r="A175" t="s">
        <v>1054</v>
      </c>
      <c r="B175" t="s">
        <v>42</v>
      </c>
      <c r="C175" t="s">
        <v>1912</v>
      </c>
      <c r="D175" s="12">
        <v>44641</v>
      </c>
      <c r="E175" t="s">
        <v>312</v>
      </c>
      <c r="F175" t="s">
        <v>518</v>
      </c>
      <c r="G175" s="12">
        <v>44641</v>
      </c>
      <c r="H175" s="12">
        <v>44641</v>
      </c>
      <c r="I175" s="12">
        <v>44642</v>
      </c>
      <c r="J175" s="264">
        <v>1</v>
      </c>
      <c r="K175" t="s">
        <v>2229</v>
      </c>
      <c r="L175" t="s">
        <v>2224</v>
      </c>
      <c r="M175" t="s">
        <v>2225</v>
      </c>
      <c r="N175" t="s">
        <v>2281</v>
      </c>
      <c r="O175" t="s">
        <v>1357</v>
      </c>
      <c r="P175">
        <v>1866.5</v>
      </c>
      <c r="Q175" s="249">
        <v>2.9000000000000001E-2</v>
      </c>
      <c r="R175">
        <v>7456</v>
      </c>
      <c r="S175">
        <v>3359</v>
      </c>
      <c r="T175">
        <v>4097</v>
      </c>
      <c r="U175">
        <v>54.16</v>
      </c>
      <c r="V175" t="s">
        <v>2280</v>
      </c>
      <c r="W175">
        <v>5</v>
      </c>
      <c r="X175">
        <v>52</v>
      </c>
      <c r="Y175">
        <v>10</v>
      </c>
      <c r="Z175" s="261">
        <f t="shared" si="20"/>
        <v>6.7849599999999999</v>
      </c>
      <c r="AA175" s="261">
        <f t="shared" si="21"/>
        <v>0.84811999999999999</v>
      </c>
      <c r="AB175" s="261">
        <f t="shared" si="22"/>
        <v>14932</v>
      </c>
      <c r="AC175" s="261">
        <f t="shared" si="23"/>
        <v>776464</v>
      </c>
      <c r="AD175" s="261">
        <f t="shared" si="24"/>
        <v>7764640</v>
      </c>
      <c r="AE175" s="263">
        <f t="shared" si="25"/>
        <v>14932</v>
      </c>
      <c r="AF175" s="263">
        <f t="shared" si="26"/>
        <v>776464</v>
      </c>
      <c r="AG175" s="263">
        <f t="shared" si="27"/>
        <v>7764640</v>
      </c>
      <c r="AH175">
        <f t="shared" si="28"/>
        <v>7539465.4400000004</v>
      </c>
      <c r="AI175">
        <f t="shared" si="29"/>
        <v>7989814.5599999996</v>
      </c>
      <c r="AL175" t="s">
        <v>44</v>
      </c>
      <c r="AM175" t="s">
        <v>154</v>
      </c>
    </row>
    <row r="176" spans="1:39">
      <c r="A176" t="s">
        <v>1054</v>
      </c>
      <c r="B176" t="s">
        <v>42</v>
      </c>
      <c r="C176" t="s">
        <v>1912</v>
      </c>
      <c r="D176" s="12">
        <v>44641</v>
      </c>
      <c r="E176" t="s">
        <v>312</v>
      </c>
      <c r="F176" t="s">
        <v>518</v>
      </c>
      <c r="G176" s="12">
        <v>44641</v>
      </c>
      <c r="H176" s="12">
        <v>44641</v>
      </c>
      <c r="I176" s="12">
        <v>44642</v>
      </c>
      <c r="J176" s="264">
        <v>1</v>
      </c>
      <c r="K176" t="s">
        <v>2229</v>
      </c>
      <c r="L176" t="s">
        <v>2224</v>
      </c>
      <c r="M176" t="s">
        <v>2227</v>
      </c>
      <c r="N176" t="s">
        <v>2281</v>
      </c>
      <c r="O176" t="s">
        <v>1357</v>
      </c>
      <c r="P176">
        <v>2358.3000000000002</v>
      </c>
      <c r="Q176" s="249">
        <v>2.7E-2</v>
      </c>
      <c r="R176">
        <v>7113</v>
      </c>
      <c r="S176">
        <v>3775</v>
      </c>
      <c r="T176">
        <v>3338</v>
      </c>
      <c r="U176">
        <v>75.790000000000006</v>
      </c>
      <c r="V176" t="s">
        <v>2280</v>
      </c>
      <c r="W176">
        <v>5</v>
      </c>
      <c r="X176">
        <v>52</v>
      </c>
      <c r="Y176">
        <v>10</v>
      </c>
      <c r="Z176" s="261">
        <f t="shared" ref="Z176:Z239" si="30">R176*0.00091</f>
        <v>6.4728300000000001</v>
      </c>
      <c r="AA176" s="261">
        <f t="shared" ref="AA176:AA239" si="31">W176*(Z176/40)</f>
        <v>0.80910375000000001</v>
      </c>
      <c r="AB176" s="261">
        <f t="shared" ref="AB176:AB239" si="32">IF(S176&gt;2, ((P176*Z176)/AA176), "ND")</f>
        <v>18866.400000000001</v>
      </c>
      <c r="AC176" s="261">
        <f t="shared" ref="AC176:AC239" si="33">IF(S176&gt;2, (AB176*X176), "ND")</f>
        <v>981052.8</v>
      </c>
      <c r="AD176" s="261">
        <f t="shared" ref="AD176:AD239" si="34">IF(S176&gt;2, (AC176*(100/Y176)), "NA")</f>
        <v>9810528</v>
      </c>
      <c r="AE176" s="263">
        <f t="shared" si="25"/>
        <v>18866.400000000001</v>
      </c>
      <c r="AF176" s="263">
        <f t="shared" si="26"/>
        <v>981052.8</v>
      </c>
      <c r="AG176" s="263">
        <f t="shared" si="27"/>
        <v>9810528</v>
      </c>
      <c r="AH176">
        <f t="shared" si="28"/>
        <v>9545643.7440000009</v>
      </c>
      <c r="AI176">
        <f t="shared" si="29"/>
        <v>10075412.255999999</v>
      </c>
      <c r="AL176" t="s">
        <v>44</v>
      </c>
      <c r="AM176" t="s">
        <v>154</v>
      </c>
    </row>
    <row r="177" spans="1:39">
      <c r="A177" t="s">
        <v>1054</v>
      </c>
      <c r="B177" t="s">
        <v>42</v>
      </c>
      <c r="C177" t="s">
        <v>1912</v>
      </c>
      <c r="D177" s="12">
        <v>44641</v>
      </c>
      <c r="E177" t="s">
        <v>312</v>
      </c>
      <c r="F177" t="s">
        <v>518</v>
      </c>
      <c r="G177" s="12">
        <v>44641</v>
      </c>
      <c r="H177" s="12">
        <v>44641</v>
      </c>
      <c r="I177" s="12">
        <v>44642</v>
      </c>
      <c r="J177" s="264">
        <v>1</v>
      </c>
      <c r="K177" t="s">
        <v>2229</v>
      </c>
      <c r="L177" t="s">
        <v>2224</v>
      </c>
      <c r="M177" t="s">
        <v>2247</v>
      </c>
      <c r="N177" t="s">
        <v>2281</v>
      </c>
      <c r="O177" t="s">
        <v>1357</v>
      </c>
      <c r="P177">
        <v>4470.3999999999996</v>
      </c>
      <c r="Q177" s="249">
        <v>1.9E-2</v>
      </c>
      <c r="R177">
        <v>7456</v>
      </c>
      <c r="S177">
        <v>5679</v>
      </c>
      <c r="T177">
        <v>1777</v>
      </c>
      <c r="U177">
        <v>26.55</v>
      </c>
      <c r="V177" t="s">
        <v>2280</v>
      </c>
      <c r="W177">
        <v>5</v>
      </c>
      <c r="X177">
        <v>52</v>
      </c>
      <c r="Y177">
        <v>10</v>
      </c>
      <c r="Z177" s="261">
        <f t="shared" si="30"/>
        <v>6.7849599999999999</v>
      </c>
      <c r="AA177" s="261">
        <f t="shared" si="31"/>
        <v>0.84811999999999999</v>
      </c>
      <c r="AB177" s="261">
        <f t="shared" si="32"/>
        <v>35763.199999999997</v>
      </c>
      <c r="AC177" s="261">
        <f t="shared" si="33"/>
        <v>1859686.3999999999</v>
      </c>
      <c r="AD177" s="261">
        <f t="shared" si="34"/>
        <v>18596864</v>
      </c>
      <c r="AE177" s="263">
        <f t="shared" si="25"/>
        <v>35763.199999999997</v>
      </c>
      <c r="AF177" s="263">
        <f t="shared" si="26"/>
        <v>1859686.3999999999</v>
      </c>
      <c r="AG177" s="263">
        <f t="shared" si="27"/>
        <v>18596864</v>
      </c>
      <c r="AH177">
        <f t="shared" si="28"/>
        <v>18243523.583999999</v>
      </c>
      <c r="AI177">
        <f t="shared" si="29"/>
        <v>18950204.416000001</v>
      </c>
      <c r="AL177" t="s">
        <v>44</v>
      </c>
      <c r="AM177" t="s">
        <v>154</v>
      </c>
    </row>
    <row r="178" spans="1:39">
      <c r="A178" t="s">
        <v>1060</v>
      </c>
      <c r="B178" t="s">
        <v>42</v>
      </c>
      <c r="C178" t="s">
        <v>1912</v>
      </c>
      <c r="D178" s="12">
        <v>44641</v>
      </c>
      <c r="E178" t="s">
        <v>312</v>
      </c>
      <c r="F178" t="s">
        <v>518</v>
      </c>
      <c r="G178" s="12">
        <v>44641</v>
      </c>
      <c r="H178" s="12">
        <v>44641</v>
      </c>
      <c r="I178" s="12">
        <v>44642</v>
      </c>
      <c r="J178" s="264">
        <v>1</v>
      </c>
      <c r="K178" t="s">
        <v>2269</v>
      </c>
      <c r="L178" t="s">
        <v>2224</v>
      </c>
      <c r="M178" t="s">
        <v>2225</v>
      </c>
      <c r="N178" t="s">
        <v>1323</v>
      </c>
      <c r="O178" t="s">
        <v>1357</v>
      </c>
      <c r="P178">
        <v>240.3</v>
      </c>
      <c r="Q178" s="250">
        <v>0.08</v>
      </c>
      <c r="R178">
        <v>7871</v>
      </c>
      <c r="S178">
        <v>586</v>
      </c>
      <c r="T178">
        <v>7285</v>
      </c>
      <c r="U178">
        <v>54.16</v>
      </c>
      <c r="V178" t="s">
        <v>2280</v>
      </c>
      <c r="W178">
        <v>5</v>
      </c>
      <c r="X178">
        <v>52</v>
      </c>
      <c r="Y178">
        <v>10</v>
      </c>
      <c r="Z178" s="261">
        <f t="shared" si="30"/>
        <v>7.1626099999999999</v>
      </c>
      <c r="AA178" s="261">
        <f t="shared" si="31"/>
        <v>0.8953262500000001</v>
      </c>
      <c r="AB178" s="261">
        <f t="shared" si="32"/>
        <v>1922.3999999999999</v>
      </c>
      <c r="AC178" s="261">
        <f t="shared" si="33"/>
        <v>99964.799999999988</v>
      </c>
      <c r="AD178" s="261">
        <f t="shared" si="34"/>
        <v>999647.99999999988</v>
      </c>
      <c r="AE178" s="263">
        <f t="shared" si="25"/>
        <v>1922.4</v>
      </c>
      <c r="AF178" s="263">
        <f t="shared" si="26"/>
        <v>99964.800000000003</v>
      </c>
      <c r="AG178" s="263">
        <f t="shared" si="27"/>
        <v>999648</v>
      </c>
      <c r="AH178">
        <f t="shared" si="28"/>
        <v>919676.15999999992</v>
      </c>
      <c r="AI178">
        <f t="shared" si="29"/>
        <v>1079619.8399999999</v>
      </c>
      <c r="AL178" t="s">
        <v>44</v>
      </c>
      <c r="AM178" t="s">
        <v>154</v>
      </c>
    </row>
    <row r="179" spans="1:39">
      <c r="A179" t="s">
        <v>1060</v>
      </c>
      <c r="B179" t="s">
        <v>42</v>
      </c>
      <c r="C179" t="s">
        <v>1912</v>
      </c>
      <c r="D179" s="12">
        <v>44641</v>
      </c>
      <c r="E179" t="s">
        <v>312</v>
      </c>
      <c r="F179" t="s">
        <v>518</v>
      </c>
      <c r="G179" s="12">
        <v>44641</v>
      </c>
      <c r="H179" s="12">
        <v>44641</v>
      </c>
      <c r="I179" s="12">
        <v>44642</v>
      </c>
      <c r="J179" s="264">
        <v>1</v>
      </c>
      <c r="K179" t="s">
        <v>2269</v>
      </c>
      <c r="L179" t="s">
        <v>2224</v>
      </c>
      <c r="M179" t="s">
        <v>2227</v>
      </c>
      <c r="N179" t="s">
        <v>1323</v>
      </c>
      <c r="O179" t="s">
        <v>1357</v>
      </c>
      <c r="P179">
        <v>1733.7</v>
      </c>
      <c r="Q179" s="250">
        <v>0.03</v>
      </c>
      <c r="R179">
        <v>7871</v>
      </c>
      <c r="S179">
        <v>3367</v>
      </c>
      <c r="T179">
        <v>4504</v>
      </c>
      <c r="U179">
        <v>75.790000000000006</v>
      </c>
      <c r="V179" t="s">
        <v>2280</v>
      </c>
      <c r="W179">
        <v>5</v>
      </c>
      <c r="X179">
        <v>52</v>
      </c>
      <c r="Y179">
        <v>10</v>
      </c>
      <c r="Z179" s="261">
        <f t="shared" si="30"/>
        <v>7.1626099999999999</v>
      </c>
      <c r="AA179" s="261">
        <f t="shared" si="31"/>
        <v>0.8953262500000001</v>
      </c>
      <c r="AB179" s="261">
        <f t="shared" si="32"/>
        <v>13869.599999999999</v>
      </c>
      <c r="AC179" s="261">
        <f t="shared" si="33"/>
        <v>721219.2</v>
      </c>
      <c r="AD179" s="261">
        <f t="shared" si="34"/>
        <v>7212192</v>
      </c>
      <c r="AE179" s="263">
        <f t="shared" si="25"/>
        <v>13869.6</v>
      </c>
      <c r="AF179" s="263">
        <f t="shared" si="26"/>
        <v>721219.20000000007</v>
      </c>
      <c r="AG179" s="263">
        <f t="shared" si="27"/>
        <v>7212192</v>
      </c>
      <c r="AH179">
        <f t="shared" si="28"/>
        <v>6995826.2400000002</v>
      </c>
      <c r="AI179">
        <f t="shared" si="29"/>
        <v>7428557.7599999998</v>
      </c>
      <c r="AL179" t="s">
        <v>44</v>
      </c>
      <c r="AM179" t="s">
        <v>154</v>
      </c>
    </row>
    <row r="180" spans="1:39">
      <c r="A180" t="s">
        <v>1060</v>
      </c>
      <c r="B180" t="s">
        <v>42</v>
      </c>
      <c r="C180" t="s">
        <v>1912</v>
      </c>
      <c r="D180" s="12">
        <v>44641</v>
      </c>
      <c r="E180" t="s">
        <v>312</v>
      </c>
      <c r="F180" t="s">
        <v>518</v>
      </c>
      <c r="G180" s="12">
        <v>44641</v>
      </c>
      <c r="H180" s="12">
        <v>44641</v>
      </c>
      <c r="I180" s="12">
        <v>44642</v>
      </c>
      <c r="J180" s="264">
        <v>1</v>
      </c>
      <c r="K180" t="s">
        <v>2269</v>
      </c>
      <c r="L180" t="s">
        <v>2224</v>
      </c>
      <c r="M180" t="s">
        <v>2247</v>
      </c>
      <c r="N180" t="s">
        <v>1323</v>
      </c>
      <c r="O180" t="s">
        <v>1357</v>
      </c>
      <c r="P180">
        <v>757.8</v>
      </c>
      <c r="Q180" s="249">
        <v>4.4999999999999998E-2</v>
      </c>
      <c r="R180">
        <v>7870</v>
      </c>
      <c r="S180">
        <v>1704</v>
      </c>
      <c r="T180">
        <v>6166</v>
      </c>
      <c r="U180">
        <v>26.55</v>
      </c>
      <c r="V180" t="s">
        <v>2280</v>
      </c>
      <c r="W180">
        <v>5</v>
      </c>
      <c r="X180">
        <v>52</v>
      </c>
      <c r="Y180">
        <v>10</v>
      </c>
      <c r="Z180" s="261">
        <f t="shared" si="30"/>
        <v>7.1616999999999997</v>
      </c>
      <c r="AA180" s="261">
        <f t="shared" si="31"/>
        <v>0.89521249999999997</v>
      </c>
      <c r="AB180" s="261">
        <f t="shared" si="32"/>
        <v>6062.4</v>
      </c>
      <c r="AC180" s="261">
        <f t="shared" si="33"/>
        <v>315244.79999999999</v>
      </c>
      <c r="AD180" s="261">
        <f t="shared" si="34"/>
        <v>3152448</v>
      </c>
      <c r="AE180" s="263">
        <f t="shared" si="25"/>
        <v>6062.4</v>
      </c>
      <c r="AF180" s="263">
        <f t="shared" si="26"/>
        <v>315244.79999999999</v>
      </c>
      <c r="AG180" s="263">
        <f t="shared" si="27"/>
        <v>3152448</v>
      </c>
      <c r="AH180">
        <f t="shared" si="28"/>
        <v>3010587.84</v>
      </c>
      <c r="AI180">
        <f t="shared" si="29"/>
        <v>3294308.16</v>
      </c>
      <c r="AL180" t="s">
        <v>44</v>
      </c>
      <c r="AM180" t="s">
        <v>154</v>
      </c>
    </row>
    <row r="181" spans="1:39">
      <c r="A181" t="s">
        <v>1060</v>
      </c>
      <c r="B181" t="s">
        <v>42</v>
      </c>
      <c r="C181" t="s">
        <v>1912</v>
      </c>
      <c r="D181" s="12">
        <v>44641</v>
      </c>
      <c r="E181" t="s">
        <v>312</v>
      </c>
      <c r="F181" t="s">
        <v>518</v>
      </c>
      <c r="G181" s="12">
        <v>44641</v>
      </c>
      <c r="H181" s="12">
        <v>44641</v>
      </c>
      <c r="I181" s="12">
        <v>44642</v>
      </c>
      <c r="J181" s="264">
        <v>1</v>
      </c>
      <c r="K181" t="s">
        <v>2231</v>
      </c>
      <c r="L181" t="s">
        <v>2224</v>
      </c>
      <c r="M181" t="s">
        <v>2225</v>
      </c>
      <c r="N181" t="s">
        <v>2282</v>
      </c>
      <c r="O181" t="s">
        <v>1357</v>
      </c>
      <c r="P181">
        <v>1240.4000000000001</v>
      </c>
      <c r="Q181" s="249">
        <v>3.4000000000000002E-2</v>
      </c>
      <c r="R181">
        <v>8237</v>
      </c>
      <c r="S181">
        <v>2704</v>
      </c>
      <c r="T181">
        <v>5533</v>
      </c>
      <c r="U181">
        <v>54.16</v>
      </c>
      <c r="V181" t="s">
        <v>2280</v>
      </c>
      <c r="W181">
        <v>5</v>
      </c>
      <c r="X181">
        <v>52</v>
      </c>
      <c r="Y181">
        <v>10</v>
      </c>
      <c r="Z181" s="261">
        <f t="shared" si="30"/>
        <v>7.4956699999999996</v>
      </c>
      <c r="AA181" s="261">
        <f t="shared" si="31"/>
        <v>0.93695874999999995</v>
      </c>
      <c r="AB181" s="261">
        <f t="shared" si="32"/>
        <v>9923.2000000000007</v>
      </c>
      <c r="AC181" s="261">
        <f t="shared" si="33"/>
        <v>516006.40000000002</v>
      </c>
      <c r="AD181" s="261">
        <f t="shared" si="34"/>
        <v>5160064</v>
      </c>
      <c r="AE181" s="263">
        <f t="shared" si="25"/>
        <v>9923.2000000000007</v>
      </c>
      <c r="AF181" s="263">
        <f t="shared" si="26"/>
        <v>516006.40000000002</v>
      </c>
      <c r="AG181" s="263">
        <f t="shared" si="27"/>
        <v>5160064</v>
      </c>
      <c r="AH181">
        <f t="shared" si="28"/>
        <v>4984621.824</v>
      </c>
      <c r="AI181">
        <f t="shared" si="29"/>
        <v>5335506.176</v>
      </c>
      <c r="AJ181">
        <v>2279.6799999999998</v>
      </c>
      <c r="AL181" t="s">
        <v>44</v>
      </c>
      <c r="AM181" t="s">
        <v>154</v>
      </c>
    </row>
    <row r="182" spans="1:39">
      <c r="A182" t="s">
        <v>1060</v>
      </c>
      <c r="B182" t="s">
        <v>42</v>
      </c>
      <c r="C182" t="s">
        <v>1912</v>
      </c>
      <c r="D182" s="12">
        <v>44641</v>
      </c>
      <c r="E182" t="s">
        <v>312</v>
      </c>
      <c r="F182" t="s">
        <v>518</v>
      </c>
      <c r="G182" s="12">
        <v>44641</v>
      </c>
      <c r="H182" s="12">
        <v>44641</v>
      </c>
      <c r="I182" s="12">
        <v>44642</v>
      </c>
      <c r="J182" s="264">
        <v>1</v>
      </c>
      <c r="K182" t="s">
        <v>2231</v>
      </c>
      <c r="L182" t="s">
        <v>2224</v>
      </c>
      <c r="M182" t="s">
        <v>2227</v>
      </c>
      <c r="N182" t="s">
        <v>2282</v>
      </c>
      <c r="O182" t="s">
        <v>1357</v>
      </c>
      <c r="P182">
        <v>1722.6</v>
      </c>
      <c r="Q182" s="249">
        <v>2.9000000000000001E-2</v>
      </c>
      <c r="R182">
        <v>8237</v>
      </c>
      <c r="S182">
        <v>3497</v>
      </c>
      <c r="T182">
        <v>4740</v>
      </c>
      <c r="U182">
        <v>75.790000000000006</v>
      </c>
      <c r="V182" t="s">
        <v>2280</v>
      </c>
      <c r="W182">
        <v>5</v>
      </c>
      <c r="X182">
        <v>52</v>
      </c>
      <c r="Y182">
        <v>10</v>
      </c>
      <c r="Z182" s="261">
        <f t="shared" si="30"/>
        <v>7.4956699999999996</v>
      </c>
      <c r="AA182" s="261">
        <f t="shared" si="31"/>
        <v>0.93695874999999995</v>
      </c>
      <c r="AB182" s="261">
        <f t="shared" si="32"/>
        <v>13780.8</v>
      </c>
      <c r="AC182" s="261">
        <f t="shared" si="33"/>
        <v>716601.6</v>
      </c>
      <c r="AD182" s="261">
        <f t="shared" si="34"/>
        <v>7166016</v>
      </c>
      <c r="AE182" s="263">
        <f t="shared" si="25"/>
        <v>13780.8</v>
      </c>
      <c r="AF182" s="263">
        <f t="shared" si="26"/>
        <v>716601.6</v>
      </c>
      <c r="AG182" s="263">
        <f t="shared" si="27"/>
        <v>7166016</v>
      </c>
      <c r="AH182">
        <f t="shared" si="28"/>
        <v>6958201.5360000003</v>
      </c>
      <c r="AI182">
        <f t="shared" si="29"/>
        <v>7373830.4639999997</v>
      </c>
      <c r="AJ182">
        <v>2279.6799999999998</v>
      </c>
      <c r="AK182">
        <v>3.1812399999999998E-4</v>
      </c>
      <c r="AL182" t="s">
        <v>44</v>
      </c>
      <c r="AM182" t="s">
        <v>154</v>
      </c>
    </row>
    <row r="183" spans="1:39">
      <c r="A183" t="s">
        <v>1060</v>
      </c>
      <c r="B183" t="s">
        <v>42</v>
      </c>
      <c r="C183" t="s">
        <v>1912</v>
      </c>
      <c r="D183" s="12">
        <v>44641</v>
      </c>
      <c r="E183" t="s">
        <v>312</v>
      </c>
      <c r="F183" t="s">
        <v>518</v>
      </c>
      <c r="G183" s="12">
        <v>44641</v>
      </c>
      <c r="H183" s="12">
        <v>44641</v>
      </c>
      <c r="I183" s="12">
        <v>44642</v>
      </c>
      <c r="J183" s="264">
        <v>1</v>
      </c>
      <c r="K183" t="s">
        <v>2231</v>
      </c>
      <c r="L183" t="s">
        <v>2224</v>
      </c>
      <c r="M183" t="s">
        <v>2247</v>
      </c>
      <c r="N183" t="s">
        <v>2282</v>
      </c>
      <c r="O183" t="s">
        <v>1357</v>
      </c>
      <c r="P183">
        <v>6544.4</v>
      </c>
      <c r="Q183" s="249">
        <v>1.4999999999999999E-2</v>
      </c>
      <c r="R183">
        <v>8235</v>
      </c>
      <c r="S183">
        <v>7226</v>
      </c>
      <c r="T183">
        <v>1009</v>
      </c>
      <c r="U183">
        <v>26.55</v>
      </c>
      <c r="V183" t="s">
        <v>2280</v>
      </c>
      <c r="W183">
        <v>5</v>
      </c>
      <c r="X183">
        <v>52</v>
      </c>
      <c r="Y183">
        <v>10</v>
      </c>
      <c r="Z183" s="261">
        <f t="shared" si="30"/>
        <v>7.4938500000000001</v>
      </c>
      <c r="AA183" s="261">
        <f t="shared" si="31"/>
        <v>0.93673125000000002</v>
      </c>
      <c r="AB183" s="261">
        <f t="shared" si="32"/>
        <v>52355.19999999999</v>
      </c>
      <c r="AC183" s="261">
        <f t="shared" si="33"/>
        <v>2722470.3999999994</v>
      </c>
      <c r="AD183" s="261">
        <f t="shared" si="34"/>
        <v>27224703.999999993</v>
      </c>
      <c r="AE183" s="263">
        <f t="shared" si="25"/>
        <v>52355.199999999997</v>
      </c>
      <c r="AF183" s="263">
        <f t="shared" si="26"/>
        <v>2722470.4</v>
      </c>
      <c r="AG183" s="263">
        <f t="shared" si="27"/>
        <v>27224704</v>
      </c>
      <c r="AH183">
        <f t="shared" si="28"/>
        <v>26816333.439999994</v>
      </c>
      <c r="AI183">
        <f t="shared" si="29"/>
        <v>27633074.559999991</v>
      </c>
      <c r="AJ183">
        <v>2279.6799999999998</v>
      </c>
      <c r="AK183" s="259">
        <v>8.3700000000000002E-5</v>
      </c>
      <c r="AL183" t="s">
        <v>44</v>
      </c>
      <c r="AM183" t="s">
        <v>154</v>
      </c>
    </row>
    <row r="184" spans="1:39">
      <c r="A184" t="s">
        <v>1062</v>
      </c>
      <c r="B184" t="s">
        <v>42</v>
      </c>
      <c r="C184" t="s">
        <v>1912</v>
      </c>
      <c r="D184" s="12">
        <v>44641</v>
      </c>
      <c r="E184" t="s">
        <v>312</v>
      </c>
      <c r="F184" t="s">
        <v>518</v>
      </c>
      <c r="G184" s="12">
        <v>44641</v>
      </c>
      <c r="H184" s="12">
        <v>44641</v>
      </c>
      <c r="I184" s="12">
        <v>44642</v>
      </c>
      <c r="J184" s="264">
        <v>1</v>
      </c>
      <c r="K184" t="s">
        <v>2270</v>
      </c>
      <c r="L184" t="s">
        <v>2224</v>
      </c>
      <c r="M184" t="s">
        <v>2225</v>
      </c>
      <c r="N184" t="s">
        <v>1070</v>
      </c>
      <c r="O184" t="s">
        <v>1357</v>
      </c>
      <c r="P184">
        <v>2561.6</v>
      </c>
      <c r="Q184" s="249">
        <v>2.4E-2</v>
      </c>
      <c r="R184">
        <v>8102</v>
      </c>
      <c r="S184">
        <v>4431</v>
      </c>
      <c r="T184">
        <v>3671</v>
      </c>
      <c r="U184">
        <v>54.16</v>
      </c>
      <c r="V184" t="s">
        <v>2280</v>
      </c>
      <c r="W184">
        <v>5</v>
      </c>
      <c r="X184">
        <v>51</v>
      </c>
      <c r="Y184">
        <v>10</v>
      </c>
      <c r="Z184" s="261">
        <f t="shared" si="30"/>
        <v>7.3728199999999999</v>
      </c>
      <c r="AA184" s="261">
        <f t="shared" si="31"/>
        <v>0.92160249999999999</v>
      </c>
      <c r="AB184" s="261">
        <f t="shared" si="32"/>
        <v>20492.799999999996</v>
      </c>
      <c r="AC184" s="261">
        <f t="shared" si="33"/>
        <v>1045132.7999999998</v>
      </c>
      <c r="AD184" s="261">
        <f t="shared" si="34"/>
        <v>10451327.999999998</v>
      </c>
      <c r="AE184" s="263">
        <f t="shared" si="25"/>
        <v>20492.8</v>
      </c>
      <c r="AF184" s="263">
        <f t="shared" si="26"/>
        <v>1045132.7999999999</v>
      </c>
      <c r="AG184" s="263">
        <f t="shared" si="27"/>
        <v>10451328</v>
      </c>
      <c r="AH184">
        <f t="shared" si="28"/>
        <v>10200496.127999999</v>
      </c>
      <c r="AI184">
        <f t="shared" si="29"/>
        <v>10702159.871999998</v>
      </c>
      <c r="AL184" t="s">
        <v>44</v>
      </c>
      <c r="AM184" t="s">
        <v>154</v>
      </c>
    </row>
    <row r="185" spans="1:39">
      <c r="A185" t="s">
        <v>1062</v>
      </c>
      <c r="B185" t="s">
        <v>42</v>
      </c>
      <c r="C185" t="s">
        <v>1912</v>
      </c>
      <c r="D185" s="12">
        <v>44641</v>
      </c>
      <c r="E185" t="s">
        <v>312</v>
      </c>
      <c r="F185" t="s">
        <v>518</v>
      </c>
      <c r="G185" s="12">
        <v>44641</v>
      </c>
      <c r="H185" s="12">
        <v>44641</v>
      </c>
      <c r="I185" s="12">
        <v>44642</v>
      </c>
      <c r="J185" s="264">
        <v>1</v>
      </c>
      <c r="K185" t="s">
        <v>2270</v>
      </c>
      <c r="L185" t="s">
        <v>2224</v>
      </c>
      <c r="M185" t="s">
        <v>2227</v>
      </c>
      <c r="N185" t="s">
        <v>1070</v>
      </c>
      <c r="O185" t="s">
        <v>1357</v>
      </c>
      <c r="P185">
        <v>1415</v>
      </c>
      <c r="Q185" s="249">
        <v>3.3000000000000002E-2</v>
      </c>
      <c r="R185">
        <v>8102</v>
      </c>
      <c r="S185">
        <v>2870</v>
      </c>
      <c r="T185">
        <v>5232</v>
      </c>
      <c r="U185">
        <v>75.790000000000006</v>
      </c>
      <c r="V185" t="s">
        <v>2280</v>
      </c>
      <c r="W185">
        <v>5</v>
      </c>
      <c r="X185">
        <v>51</v>
      </c>
      <c r="Y185">
        <v>10</v>
      </c>
      <c r="Z185" s="261">
        <f t="shared" si="30"/>
        <v>7.3728199999999999</v>
      </c>
      <c r="AA185" s="261">
        <f t="shared" si="31"/>
        <v>0.92160249999999999</v>
      </c>
      <c r="AB185" s="261">
        <f t="shared" si="32"/>
        <v>11320</v>
      </c>
      <c r="AC185" s="261">
        <f t="shared" si="33"/>
        <v>577320</v>
      </c>
      <c r="AD185" s="261">
        <f t="shared" si="34"/>
        <v>5773200</v>
      </c>
      <c r="AE185" s="263">
        <f t="shared" si="25"/>
        <v>11320</v>
      </c>
      <c r="AF185" s="263">
        <f t="shared" si="26"/>
        <v>577320</v>
      </c>
      <c r="AG185" s="263">
        <f t="shared" si="27"/>
        <v>5773200</v>
      </c>
      <c r="AH185">
        <f t="shared" si="28"/>
        <v>5582684.4000000004</v>
      </c>
      <c r="AI185">
        <f t="shared" si="29"/>
        <v>5963715.5999999996</v>
      </c>
      <c r="AL185" t="s">
        <v>44</v>
      </c>
      <c r="AM185" t="s">
        <v>154</v>
      </c>
    </row>
    <row r="186" spans="1:39">
      <c r="A186" t="s">
        <v>1062</v>
      </c>
      <c r="B186" t="s">
        <v>42</v>
      </c>
      <c r="C186" t="s">
        <v>1912</v>
      </c>
      <c r="D186" s="12">
        <v>44641</v>
      </c>
      <c r="E186" t="s">
        <v>312</v>
      </c>
      <c r="F186" t="s">
        <v>518</v>
      </c>
      <c r="G186" s="12">
        <v>44641</v>
      </c>
      <c r="H186" s="12">
        <v>44641</v>
      </c>
      <c r="I186" s="12">
        <v>44642</v>
      </c>
      <c r="J186" s="264">
        <v>1</v>
      </c>
      <c r="K186" t="s">
        <v>2270</v>
      </c>
      <c r="L186" t="s">
        <v>2224</v>
      </c>
      <c r="M186" t="s">
        <v>2247</v>
      </c>
      <c r="N186" t="s">
        <v>1070</v>
      </c>
      <c r="O186" t="s">
        <v>1357</v>
      </c>
      <c r="P186">
        <v>2500.9</v>
      </c>
      <c r="Q186" s="249">
        <v>2.5000000000000001E-2</v>
      </c>
      <c r="R186">
        <v>8101</v>
      </c>
      <c r="S186">
        <v>4361</v>
      </c>
      <c r="T186">
        <v>3740</v>
      </c>
      <c r="U186">
        <v>26.55</v>
      </c>
      <c r="V186" t="s">
        <v>2280</v>
      </c>
      <c r="W186">
        <v>5</v>
      </c>
      <c r="X186">
        <v>51</v>
      </c>
      <c r="Y186">
        <v>10</v>
      </c>
      <c r="Z186" s="261">
        <f t="shared" si="30"/>
        <v>7.3719099999999997</v>
      </c>
      <c r="AA186" s="261">
        <f t="shared" si="31"/>
        <v>0.92148874999999997</v>
      </c>
      <c r="AB186" s="261">
        <f t="shared" si="32"/>
        <v>20007.2</v>
      </c>
      <c r="AC186" s="261">
        <f t="shared" si="33"/>
        <v>1020367.2000000001</v>
      </c>
      <c r="AD186" s="261">
        <f t="shared" si="34"/>
        <v>10203672</v>
      </c>
      <c r="AE186" s="263">
        <f t="shared" si="25"/>
        <v>20007.2</v>
      </c>
      <c r="AF186" s="263">
        <f t="shared" si="26"/>
        <v>1020367.2000000001</v>
      </c>
      <c r="AG186" s="263">
        <f t="shared" si="27"/>
        <v>10203672</v>
      </c>
      <c r="AH186">
        <f t="shared" si="28"/>
        <v>9948580.1999999993</v>
      </c>
      <c r="AI186">
        <f t="shared" si="29"/>
        <v>10458763.800000001</v>
      </c>
      <c r="AL186" t="s">
        <v>44</v>
      </c>
      <c r="AM186" t="s">
        <v>154</v>
      </c>
    </row>
    <row r="187" spans="1:39">
      <c r="A187" t="s">
        <v>1062</v>
      </c>
      <c r="B187" t="s">
        <v>42</v>
      </c>
      <c r="C187" t="s">
        <v>1912</v>
      </c>
      <c r="D187" s="12">
        <v>44641</v>
      </c>
      <c r="E187" t="s">
        <v>312</v>
      </c>
      <c r="F187" t="s">
        <v>518</v>
      </c>
      <c r="G187" s="12">
        <v>44641</v>
      </c>
      <c r="H187" s="12">
        <v>44641</v>
      </c>
      <c r="I187" s="12">
        <v>44642</v>
      </c>
      <c r="J187" s="264">
        <v>1</v>
      </c>
      <c r="K187" t="s">
        <v>2271</v>
      </c>
      <c r="L187" t="s">
        <v>2224</v>
      </c>
      <c r="M187" t="s">
        <v>2225</v>
      </c>
      <c r="N187" t="s">
        <v>2283</v>
      </c>
      <c r="O187" t="s">
        <v>1357</v>
      </c>
      <c r="P187">
        <v>2134.4</v>
      </c>
      <c r="Q187" s="249">
        <v>2.7E-2</v>
      </c>
      <c r="R187">
        <v>7783</v>
      </c>
      <c r="S187">
        <v>3779</v>
      </c>
      <c r="T187">
        <v>4004</v>
      </c>
      <c r="U187">
        <v>54.16</v>
      </c>
      <c r="V187" t="s">
        <v>2280</v>
      </c>
      <c r="W187">
        <v>5</v>
      </c>
      <c r="X187">
        <v>51</v>
      </c>
      <c r="Y187">
        <v>10</v>
      </c>
      <c r="Z187" s="261">
        <f t="shared" si="30"/>
        <v>7.0825300000000002</v>
      </c>
      <c r="AA187" s="261">
        <f t="shared" si="31"/>
        <v>0.88531625000000003</v>
      </c>
      <c r="AB187" s="261">
        <f t="shared" si="32"/>
        <v>17075.2</v>
      </c>
      <c r="AC187" s="261">
        <f t="shared" si="33"/>
        <v>870835.20000000007</v>
      </c>
      <c r="AD187" s="261">
        <f t="shared" si="34"/>
        <v>8708352</v>
      </c>
      <c r="AE187" s="263">
        <f t="shared" si="25"/>
        <v>17075.2</v>
      </c>
      <c r="AF187" s="263">
        <f t="shared" si="26"/>
        <v>870835.20000000007</v>
      </c>
      <c r="AG187" s="263">
        <f t="shared" si="27"/>
        <v>8708352</v>
      </c>
      <c r="AH187">
        <f t="shared" si="28"/>
        <v>8473226.4959999993</v>
      </c>
      <c r="AI187">
        <f t="shared" si="29"/>
        <v>8943477.5040000007</v>
      </c>
      <c r="AJ187">
        <v>1823.76</v>
      </c>
      <c r="AL187" t="s">
        <v>44</v>
      </c>
      <c r="AM187" t="s">
        <v>154</v>
      </c>
    </row>
    <row r="188" spans="1:39">
      <c r="A188" t="s">
        <v>1062</v>
      </c>
      <c r="B188" t="s">
        <v>42</v>
      </c>
      <c r="C188" t="s">
        <v>1912</v>
      </c>
      <c r="D188" s="12">
        <v>44641</v>
      </c>
      <c r="E188" t="s">
        <v>312</v>
      </c>
      <c r="F188" t="s">
        <v>518</v>
      </c>
      <c r="G188" s="12">
        <v>44641</v>
      </c>
      <c r="H188" s="12">
        <v>44641</v>
      </c>
      <c r="I188" s="12">
        <v>44642</v>
      </c>
      <c r="J188" s="264">
        <v>1</v>
      </c>
      <c r="K188" t="s">
        <v>2271</v>
      </c>
      <c r="L188" t="s">
        <v>2224</v>
      </c>
      <c r="M188" t="s">
        <v>2227</v>
      </c>
      <c r="N188" t="s">
        <v>2283</v>
      </c>
      <c r="O188" t="s">
        <v>1357</v>
      </c>
      <c r="P188">
        <v>1044.5</v>
      </c>
      <c r="Q188" s="249">
        <v>3.9E-2</v>
      </c>
      <c r="R188">
        <v>7783</v>
      </c>
      <c r="S188">
        <v>2161</v>
      </c>
      <c r="T188">
        <v>5622</v>
      </c>
      <c r="U188">
        <v>75.790000000000006</v>
      </c>
      <c r="V188" t="s">
        <v>2280</v>
      </c>
      <c r="W188">
        <v>5</v>
      </c>
      <c r="X188">
        <v>51</v>
      </c>
      <c r="Y188">
        <v>10</v>
      </c>
      <c r="Z188" s="261">
        <f t="shared" si="30"/>
        <v>7.0825300000000002</v>
      </c>
      <c r="AA188" s="261">
        <f t="shared" si="31"/>
        <v>0.88531625000000003</v>
      </c>
      <c r="AB188" s="261">
        <f t="shared" si="32"/>
        <v>8356</v>
      </c>
      <c r="AC188" s="261">
        <f t="shared" si="33"/>
        <v>426156</v>
      </c>
      <c r="AD188" s="261">
        <f t="shared" si="34"/>
        <v>4261560</v>
      </c>
      <c r="AE188" s="263">
        <f t="shared" si="25"/>
        <v>8356</v>
      </c>
      <c r="AF188" s="263">
        <f t="shared" si="26"/>
        <v>426156</v>
      </c>
      <c r="AG188" s="263">
        <f t="shared" si="27"/>
        <v>4261560</v>
      </c>
      <c r="AH188">
        <f t="shared" si="28"/>
        <v>4095359.16</v>
      </c>
      <c r="AI188">
        <f t="shared" si="29"/>
        <v>4427760.84</v>
      </c>
      <c r="AJ188">
        <v>1823.76</v>
      </c>
      <c r="AK188">
        <v>4.2795600000000001E-4</v>
      </c>
      <c r="AL188" t="s">
        <v>44</v>
      </c>
      <c r="AM188" t="s">
        <v>154</v>
      </c>
    </row>
    <row r="189" spans="1:39">
      <c r="A189" t="s">
        <v>1062</v>
      </c>
      <c r="B189" t="s">
        <v>42</v>
      </c>
      <c r="C189" t="s">
        <v>1912</v>
      </c>
      <c r="D189" s="12">
        <v>44641</v>
      </c>
      <c r="E189" t="s">
        <v>312</v>
      </c>
      <c r="F189" t="s">
        <v>518</v>
      </c>
      <c r="G189" s="12">
        <v>44641</v>
      </c>
      <c r="H189" s="12">
        <v>44641</v>
      </c>
      <c r="I189" s="12">
        <v>44642</v>
      </c>
      <c r="J189" s="264">
        <v>1</v>
      </c>
      <c r="K189" t="s">
        <v>2271</v>
      </c>
      <c r="L189" t="s">
        <v>2224</v>
      </c>
      <c r="M189" t="s">
        <v>2247</v>
      </c>
      <c r="N189" t="s">
        <v>2283</v>
      </c>
      <c r="O189" t="s">
        <v>1357</v>
      </c>
      <c r="P189">
        <v>3120.5</v>
      </c>
      <c r="Q189" s="249">
        <v>2.3E-2</v>
      </c>
      <c r="R189">
        <v>7782</v>
      </c>
      <c r="S189">
        <v>4837</v>
      </c>
      <c r="T189">
        <v>2945</v>
      </c>
      <c r="U189">
        <v>26.55</v>
      </c>
      <c r="V189" t="s">
        <v>2280</v>
      </c>
      <c r="W189">
        <v>5</v>
      </c>
      <c r="X189">
        <v>51</v>
      </c>
      <c r="Y189">
        <v>10</v>
      </c>
      <c r="Z189" s="261">
        <f t="shared" si="30"/>
        <v>7.08162</v>
      </c>
      <c r="AA189" s="261">
        <f t="shared" si="31"/>
        <v>0.88520249999999989</v>
      </c>
      <c r="AB189" s="261">
        <f t="shared" si="32"/>
        <v>24964.000000000004</v>
      </c>
      <c r="AC189" s="261">
        <f t="shared" si="33"/>
        <v>1273164.0000000002</v>
      </c>
      <c r="AD189" s="261">
        <f t="shared" si="34"/>
        <v>12731640.000000002</v>
      </c>
      <c r="AE189" s="263">
        <f t="shared" si="25"/>
        <v>24964</v>
      </c>
      <c r="AF189" s="263">
        <f t="shared" si="26"/>
        <v>1273164</v>
      </c>
      <c r="AG189" s="263">
        <f t="shared" si="27"/>
        <v>12731640</v>
      </c>
      <c r="AH189">
        <f t="shared" si="28"/>
        <v>12438812.280000001</v>
      </c>
      <c r="AI189">
        <f t="shared" si="29"/>
        <v>13024467.720000003</v>
      </c>
      <c r="AJ189">
        <v>1823.76</v>
      </c>
      <c r="AK189">
        <v>1.43246E-4</v>
      </c>
      <c r="AL189" t="s">
        <v>44</v>
      </c>
      <c r="AM189" t="s">
        <v>154</v>
      </c>
    </row>
    <row r="190" spans="1:39">
      <c r="A190" t="s">
        <v>1064</v>
      </c>
      <c r="B190" t="s">
        <v>42</v>
      </c>
      <c r="C190" t="s">
        <v>1912</v>
      </c>
      <c r="D190" s="12">
        <v>44641</v>
      </c>
      <c r="E190" t="s">
        <v>312</v>
      </c>
      <c r="F190" t="s">
        <v>518</v>
      </c>
      <c r="G190" s="12">
        <v>44641</v>
      </c>
      <c r="H190" s="12">
        <v>44641</v>
      </c>
      <c r="I190" s="12">
        <v>44642</v>
      </c>
      <c r="J190" s="264">
        <v>1</v>
      </c>
      <c r="K190" t="s">
        <v>2232</v>
      </c>
      <c r="L190" t="s">
        <v>2224</v>
      </c>
      <c r="M190" t="s">
        <v>2225</v>
      </c>
      <c r="N190" t="s">
        <v>1325</v>
      </c>
      <c r="O190" t="s">
        <v>1357</v>
      </c>
      <c r="P190">
        <v>42.7</v>
      </c>
      <c r="Q190" s="249">
        <v>0.186</v>
      </c>
      <c r="R190">
        <v>8156</v>
      </c>
      <c r="S190">
        <v>111</v>
      </c>
      <c r="T190">
        <v>8045</v>
      </c>
      <c r="U190">
        <v>54.16</v>
      </c>
      <c r="V190" t="s">
        <v>2280</v>
      </c>
      <c r="W190">
        <v>5</v>
      </c>
      <c r="X190">
        <v>53</v>
      </c>
      <c r="Y190">
        <v>10</v>
      </c>
      <c r="Z190" s="261">
        <f t="shared" si="30"/>
        <v>7.4219600000000003</v>
      </c>
      <c r="AA190" s="261">
        <f t="shared" si="31"/>
        <v>0.92774500000000004</v>
      </c>
      <c r="AB190" s="261">
        <f t="shared" si="32"/>
        <v>341.6</v>
      </c>
      <c r="AC190" s="261">
        <f t="shared" si="33"/>
        <v>18104.800000000003</v>
      </c>
      <c r="AD190" s="261">
        <f t="shared" si="34"/>
        <v>181048.00000000003</v>
      </c>
      <c r="AE190" s="263">
        <f t="shared" si="25"/>
        <v>341.6</v>
      </c>
      <c r="AF190" s="263">
        <f t="shared" si="26"/>
        <v>18104.800000000003</v>
      </c>
      <c r="AG190" s="263">
        <f t="shared" si="27"/>
        <v>181048.00000000003</v>
      </c>
      <c r="AH190">
        <f t="shared" si="28"/>
        <v>147373.07200000001</v>
      </c>
      <c r="AI190">
        <f t="shared" si="29"/>
        <v>214722.92800000004</v>
      </c>
      <c r="AL190" t="s">
        <v>44</v>
      </c>
      <c r="AM190" t="s">
        <v>154</v>
      </c>
    </row>
    <row r="191" spans="1:39">
      <c r="A191" t="s">
        <v>1064</v>
      </c>
      <c r="B191" t="s">
        <v>42</v>
      </c>
      <c r="C191" t="s">
        <v>1912</v>
      </c>
      <c r="D191" s="12">
        <v>44641</v>
      </c>
      <c r="E191" t="s">
        <v>312</v>
      </c>
      <c r="F191" t="s">
        <v>518</v>
      </c>
      <c r="G191" s="12">
        <v>44641</v>
      </c>
      <c r="H191" s="12">
        <v>44641</v>
      </c>
      <c r="I191" s="12">
        <v>44642</v>
      </c>
      <c r="J191" s="264">
        <v>1</v>
      </c>
      <c r="K191" t="s">
        <v>2232</v>
      </c>
      <c r="L191" t="s">
        <v>2224</v>
      </c>
      <c r="M191" t="s">
        <v>2227</v>
      </c>
      <c r="N191" t="s">
        <v>1325</v>
      </c>
      <c r="O191" t="s">
        <v>1357</v>
      </c>
      <c r="P191">
        <v>4141.7</v>
      </c>
      <c r="Q191" s="249">
        <v>1.9E-2</v>
      </c>
      <c r="R191">
        <v>8156</v>
      </c>
      <c r="S191">
        <v>5996</v>
      </c>
      <c r="T191">
        <v>2160</v>
      </c>
      <c r="U191">
        <v>75.790000000000006</v>
      </c>
      <c r="V191" t="s">
        <v>2280</v>
      </c>
      <c r="W191">
        <v>5</v>
      </c>
      <c r="X191">
        <v>53</v>
      </c>
      <c r="Y191">
        <v>10</v>
      </c>
      <c r="Z191" s="261">
        <f t="shared" si="30"/>
        <v>7.4219600000000003</v>
      </c>
      <c r="AA191" s="261">
        <f t="shared" si="31"/>
        <v>0.92774500000000004</v>
      </c>
      <c r="AB191" s="261">
        <f t="shared" si="32"/>
        <v>33133.599999999999</v>
      </c>
      <c r="AC191" s="261">
        <f t="shared" si="33"/>
        <v>1756080.7999999998</v>
      </c>
      <c r="AD191" s="261">
        <f t="shared" si="34"/>
        <v>17560808</v>
      </c>
      <c r="AE191" s="263">
        <f t="shared" si="25"/>
        <v>33133.599999999999</v>
      </c>
      <c r="AF191" s="263">
        <f t="shared" si="26"/>
        <v>1756080.7999999998</v>
      </c>
      <c r="AG191" s="263">
        <f t="shared" si="27"/>
        <v>17560807.999999996</v>
      </c>
      <c r="AH191">
        <f t="shared" si="28"/>
        <v>17227152.647999998</v>
      </c>
      <c r="AI191">
        <f t="shared" si="29"/>
        <v>17894463.352000002</v>
      </c>
      <c r="AL191" t="s">
        <v>44</v>
      </c>
      <c r="AM191" t="s">
        <v>154</v>
      </c>
    </row>
    <row r="192" spans="1:39">
      <c r="A192" t="s">
        <v>1064</v>
      </c>
      <c r="B192" t="s">
        <v>42</v>
      </c>
      <c r="C192" t="s">
        <v>1912</v>
      </c>
      <c r="D192" s="12">
        <v>44641</v>
      </c>
      <c r="E192" t="s">
        <v>312</v>
      </c>
      <c r="F192" t="s">
        <v>518</v>
      </c>
      <c r="G192" s="12">
        <v>44641</v>
      </c>
      <c r="H192" s="12">
        <v>44641</v>
      </c>
      <c r="I192" s="12">
        <v>44642</v>
      </c>
      <c r="J192" s="264">
        <v>1</v>
      </c>
      <c r="K192" t="s">
        <v>2232</v>
      </c>
      <c r="L192" t="s">
        <v>2224</v>
      </c>
      <c r="M192" t="s">
        <v>2247</v>
      </c>
      <c r="N192" t="s">
        <v>1325</v>
      </c>
      <c r="O192" t="s">
        <v>1357</v>
      </c>
      <c r="P192">
        <v>26.1</v>
      </c>
      <c r="Q192" s="249">
        <v>0.23899999999999999</v>
      </c>
      <c r="R192">
        <v>8150</v>
      </c>
      <c r="S192">
        <v>68</v>
      </c>
      <c r="T192">
        <v>8082</v>
      </c>
      <c r="U192">
        <v>26.55</v>
      </c>
      <c r="V192" t="s">
        <v>2280</v>
      </c>
      <c r="W192">
        <v>5</v>
      </c>
      <c r="X192">
        <v>53</v>
      </c>
      <c r="Y192">
        <v>10</v>
      </c>
      <c r="Z192" s="261">
        <f t="shared" si="30"/>
        <v>7.4165000000000001</v>
      </c>
      <c r="AA192" s="261">
        <f t="shared" si="31"/>
        <v>0.92706250000000001</v>
      </c>
      <c r="AB192" s="261">
        <f t="shared" si="32"/>
        <v>208.8</v>
      </c>
      <c r="AC192" s="261">
        <f t="shared" si="33"/>
        <v>11066.400000000001</v>
      </c>
      <c r="AD192" s="261">
        <f t="shared" si="34"/>
        <v>110664.00000000001</v>
      </c>
      <c r="AE192" s="263">
        <f t="shared" si="25"/>
        <v>208.8</v>
      </c>
      <c r="AF192" s="263">
        <f t="shared" si="26"/>
        <v>11066.400000000001</v>
      </c>
      <c r="AG192" s="263">
        <f t="shared" si="27"/>
        <v>110664.00000000003</v>
      </c>
      <c r="AH192">
        <f t="shared" si="28"/>
        <v>84215.304000000004</v>
      </c>
      <c r="AI192">
        <f t="shared" si="29"/>
        <v>137112.69600000003</v>
      </c>
      <c r="AL192" t="s">
        <v>44</v>
      </c>
      <c r="AM192" t="s">
        <v>154</v>
      </c>
    </row>
    <row r="193" spans="1:39">
      <c r="A193" t="s">
        <v>1064</v>
      </c>
      <c r="B193" t="s">
        <v>42</v>
      </c>
      <c r="C193" t="s">
        <v>1912</v>
      </c>
      <c r="D193" s="12">
        <v>44641</v>
      </c>
      <c r="E193" t="s">
        <v>312</v>
      </c>
      <c r="F193" t="s">
        <v>518</v>
      </c>
      <c r="G193" s="12">
        <v>44641</v>
      </c>
      <c r="H193" s="12">
        <v>44641</v>
      </c>
      <c r="I193" s="12">
        <v>44642</v>
      </c>
      <c r="J193" s="264">
        <v>1</v>
      </c>
      <c r="K193" t="s">
        <v>2272</v>
      </c>
      <c r="L193" t="s">
        <v>2224</v>
      </c>
      <c r="M193" t="s">
        <v>2225</v>
      </c>
      <c r="N193" t="s">
        <v>2284</v>
      </c>
      <c r="O193" t="s">
        <v>1357</v>
      </c>
      <c r="P193">
        <v>1036.5</v>
      </c>
      <c r="Q193" s="250">
        <v>0.04</v>
      </c>
      <c r="R193">
        <v>7656</v>
      </c>
      <c r="S193">
        <v>2078</v>
      </c>
      <c r="T193">
        <v>5578</v>
      </c>
      <c r="U193">
        <v>54.16</v>
      </c>
      <c r="V193" t="s">
        <v>2280</v>
      </c>
      <c r="W193">
        <v>5</v>
      </c>
      <c r="X193">
        <v>53</v>
      </c>
      <c r="Y193">
        <v>10</v>
      </c>
      <c r="Z193" s="261">
        <f t="shared" si="30"/>
        <v>6.9669600000000003</v>
      </c>
      <c r="AA193" s="261">
        <f t="shared" si="31"/>
        <v>0.87087000000000003</v>
      </c>
      <c r="AB193" s="261">
        <f t="shared" si="32"/>
        <v>8292</v>
      </c>
      <c r="AC193" s="261">
        <f t="shared" si="33"/>
        <v>439476</v>
      </c>
      <c r="AD193" s="261">
        <f t="shared" si="34"/>
        <v>4394760</v>
      </c>
      <c r="AE193" s="263">
        <f t="shared" si="25"/>
        <v>8292</v>
      </c>
      <c r="AF193" s="263">
        <f t="shared" si="26"/>
        <v>439476</v>
      </c>
      <c r="AG193" s="263">
        <f t="shared" si="27"/>
        <v>4394760</v>
      </c>
      <c r="AH193">
        <f t="shared" si="28"/>
        <v>4218969.5999999996</v>
      </c>
      <c r="AI193">
        <f t="shared" si="29"/>
        <v>4570550.4000000004</v>
      </c>
      <c r="AL193" t="s">
        <v>44</v>
      </c>
      <c r="AM193" t="s">
        <v>154</v>
      </c>
    </row>
    <row r="194" spans="1:39">
      <c r="A194" t="s">
        <v>1064</v>
      </c>
      <c r="B194" t="s">
        <v>42</v>
      </c>
      <c r="C194" t="s">
        <v>1912</v>
      </c>
      <c r="D194" s="12">
        <v>44641</v>
      </c>
      <c r="E194" t="s">
        <v>312</v>
      </c>
      <c r="F194" t="s">
        <v>518</v>
      </c>
      <c r="G194" s="12">
        <v>44641</v>
      </c>
      <c r="H194" s="12">
        <v>44641</v>
      </c>
      <c r="I194" s="12">
        <v>44642</v>
      </c>
      <c r="J194" s="264">
        <v>1</v>
      </c>
      <c r="K194" t="s">
        <v>2272</v>
      </c>
      <c r="L194" t="s">
        <v>2224</v>
      </c>
      <c r="M194" t="s">
        <v>2227</v>
      </c>
      <c r="N194" t="s">
        <v>2284</v>
      </c>
      <c r="O194" t="s">
        <v>1357</v>
      </c>
      <c r="P194">
        <v>3054.9</v>
      </c>
      <c r="Q194" s="249">
        <v>2.3E-2</v>
      </c>
      <c r="R194">
        <v>7657</v>
      </c>
      <c r="S194">
        <v>4646</v>
      </c>
      <c r="T194">
        <v>3011</v>
      </c>
      <c r="U194">
        <v>75.790000000000006</v>
      </c>
      <c r="V194" t="s">
        <v>2280</v>
      </c>
      <c r="W194">
        <v>5</v>
      </c>
      <c r="X194">
        <v>53</v>
      </c>
      <c r="Y194">
        <v>10</v>
      </c>
      <c r="Z194" s="261">
        <f t="shared" si="30"/>
        <v>6.9678700000000005</v>
      </c>
      <c r="AA194" s="261">
        <f t="shared" si="31"/>
        <v>0.87098375000000006</v>
      </c>
      <c r="AB194" s="261">
        <f t="shared" si="32"/>
        <v>24439.200000000004</v>
      </c>
      <c r="AC194" s="261">
        <f t="shared" si="33"/>
        <v>1295277.6000000003</v>
      </c>
      <c r="AD194" s="261">
        <f t="shared" si="34"/>
        <v>12952776.000000004</v>
      </c>
      <c r="AE194" s="263">
        <f t="shared" si="25"/>
        <v>24439.200000000001</v>
      </c>
      <c r="AF194" s="263">
        <f t="shared" si="26"/>
        <v>1295277.6000000001</v>
      </c>
      <c r="AG194" s="263">
        <f t="shared" si="27"/>
        <v>12952776.000000002</v>
      </c>
      <c r="AH194">
        <f t="shared" si="28"/>
        <v>12654862.152000004</v>
      </c>
      <c r="AI194">
        <f t="shared" si="29"/>
        <v>13250689.848000003</v>
      </c>
      <c r="AL194" t="s">
        <v>44</v>
      </c>
      <c r="AM194" t="s">
        <v>154</v>
      </c>
    </row>
    <row r="195" spans="1:39">
      <c r="A195" t="s">
        <v>1064</v>
      </c>
      <c r="B195" t="s">
        <v>42</v>
      </c>
      <c r="C195" t="s">
        <v>1912</v>
      </c>
      <c r="D195" s="12">
        <v>44641</v>
      </c>
      <c r="E195" t="s">
        <v>312</v>
      </c>
      <c r="F195" t="s">
        <v>518</v>
      </c>
      <c r="G195" s="12">
        <v>44641</v>
      </c>
      <c r="H195" s="12">
        <v>44641</v>
      </c>
      <c r="I195" s="12">
        <v>44642</v>
      </c>
      <c r="J195" s="264">
        <v>1</v>
      </c>
      <c r="K195" t="s">
        <v>2272</v>
      </c>
      <c r="L195" t="s">
        <v>2224</v>
      </c>
      <c r="M195" t="s">
        <v>2247</v>
      </c>
      <c r="N195" t="s">
        <v>2284</v>
      </c>
      <c r="O195" t="s">
        <v>1357</v>
      </c>
      <c r="P195">
        <v>1086.7</v>
      </c>
      <c r="Q195" s="249">
        <v>3.9E-2</v>
      </c>
      <c r="R195">
        <v>7656</v>
      </c>
      <c r="S195">
        <v>2163</v>
      </c>
      <c r="T195">
        <v>5493</v>
      </c>
      <c r="U195">
        <v>26.55</v>
      </c>
      <c r="V195" t="s">
        <v>2280</v>
      </c>
      <c r="W195">
        <v>5</v>
      </c>
      <c r="X195">
        <v>53</v>
      </c>
      <c r="Y195">
        <v>10</v>
      </c>
      <c r="Z195" s="261">
        <f t="shared" si="30"/>
        <v>6.9669600000000003</v>
      </c>
      <c r="AA195" s="261">
        <f t="shared" si="31"/>
        <v>0.87087000000000003</v>
      </c>
      <c r="AB195" s="261">
        <f t="shared" si="32"/>
        <v>8693.6</v>
      </c>
      <c r="AC195" s="261">
        <f t="shared" si="33"/>
        <v>460760.80000000005</v>
      </c>
      <c r="AD195" s="261">
        <f t="shared" si="34"/>
        <v>4607608</v>
      </c>
      <c r="AE195" s="263">
        <f t="shared" ref="AE195:AE258" si="35">IF(S195&gt;2, (P195*40/W195), "ND")</f>
        <v>8693.6</v>
      </c>
      <c r="AF195" s="263">
        <f t="shared" ref="AF195:AF258" si="36">IF(S195&gt;2, (AE195*X195), "ND")</f>
        <v>460760.80000000005</v>
      </c>
      <c r="AG195" s="263">
        <f t="shared" ref="AG195:AG258" si="37">IF(S195&gt;2, (AF195*100/Y195), "NA")</f>
        <v>4607608.0000000009</v>
      </c>
      <c r="AH195">
        <f t="shared" ref="AH195:AH258" si="38">IF(S195&gt;2, (AD195-(AD195*Q195)), "ND")</f>
        <v>4427911.2879999997</v>
      </c>
      <c r="AI195">
        <f t="shared" ref="AI195:AI258" si="39">IF(S195&gt;2, (AD195+(AD195*Q195)), "ND")</f>
        <v>4787304.7120000003</v>
      </c>
      <c r="AL195" t="s">
        <v>44</v>
      </c>
      <c r="AM195" t="s">
        <v>154</v>
      </c>
    </row>
    <row r="196" spans="1:39">
      <c r="A196" t="s">
        <v>1052</v>
      </c>
      <c r="B196" t="s">
        <v>42</v>
      </c>
      <c r="C196" t="s">
        <v>1912</v>
      </c>
      <c r="D196" s="12">
        <v>44641</v>
      </c>
      <c r="E196" t="s">
        <v>312</v>
      </c>
      <c r="F196" t="s">
        <v>518</v>
      </c>
      <c r="G196" s="12">
        <v>44641</v>
      </c>
      <c r="H196" s="12">
        <v>44641</v>
      </c>
      <c r="I196" s="12">
        <v>44642</v>
      </c>
      <c r="J196" s="264">
        <v>1</v>
      </c>
      <c r="K196" t="s">
        <v>2273</v>
      </c>
      <c r="L196" t="s">
        <v>2224</v>
      </c>
      <c r="M196" t="s">
        <v>2225</v>
      </c>
      <c r="N196" t="s">
        <v>1319</v>
      </c>
      <c r="O196" t="s">
        <v>1357</v>
      </c>
      <c r="P196">
        <v>1669.6</v>
      </c>
      <c r="Q196" s="250">
        <v>0.03</v>
      </c>
      <c r="R196">
        <v>8131</v>
      </c>
      <c r="S196">
        <v>3287</v>
      </c>
      <c r="T196">
        <v>4844</v>
      </c>
      <c r="U196">
        <v>54.16</v>
      </c>
      <c r="V196" t="s">
        <v>2280</v>
      </c>
      <c r="W196">
        <v>5</v>
      </c>
      <c r="X196">
        <v>57</v>
      </c>
      <c r="Y196">
        <v>10</v>
      </c>
      <c r="Z196" s="261">
        <f t="shared" si="30"/>
        <v>7.3992100000000001</v>
      </c>
      <c r="AA196" s="261">
        <f t="shared" si="31"/>
        <v>0.92490125000000001</v>
      </c>
      <c r="AB196" s="261">
        <f t="shared" si="32"/>
        <v>13356.8</v>
      </c>
      <c r="AC196" s="261">
        <f t="shared" si="33"/>
        <v>761337.6</v>
      </c>
      <c r="AD196" s="261">
        <f t="shared" si="34"/>
        <v>7613376</v>
      </c>
      <c r="AE196" s="263">
        <f t="shared" si="35"/>
        <v>13356.8</v>
      </c>
      <c r="AF196" s="263">
        <f t="shared" si="36"/>
        <v>761337.6</v>
      </c>
      <c r="AG196" s="263">
        <f t="shared" si="37"/>
        <v>7613376</v>
      </c>
      <c r="AH196">
        <f t="shared" si="38"/>
        <v>7384974.7199999997</v>
      </c>
      <c r="AI196">
        <f t="shared" si="39"/>
        <v>7841777.2800000003</v>
      </c>
      <c r="AL196" t="s">
        <v>44</v>
      </c>
      <c r="AM196" t="s">
        <v>154</v>
      </c>
    </row>
    <row r="197" spans="1:39">
      <c r="A197" t="s">
        <v>1052</v>
      </c>
      <c r="B197" t="s">
        <v>42</v>
      </c>
      <c r="C197" t="s">
        <v>1912</v>
      </c>
      <c r="D197" s="12">
        <v>44641</v>
      </c>
      <c r="E197" t="s">
        <v>312</v>
      </c>
      <c r="F197" t="s">
        <v>518</v>
      </c>
      <c r="G197" s="12">
        <v>44641</v>
      </c>
      <c r="H197" s="12">
        <v>44641</v>
      </c>
      <c r="I197" s="12">
        <v>44642</v>
      </c>
      <c r="J197" s="264">
        <v>1</v>
      </c>
      <c r="K197" t="s">
        <v>2273</v>
      </c>
      <c r="L197" t="s">
        <v>2224</v>
      </c>
      <c r="M197" t="s">
        <v>2227</v>
      </c>
      <c r="N197" t="s">
        <v>1319</v>
      </c>
      <c r="O197" t="s">
        <v>1357</v>
      </c>
      <c r="P197">
        <v>1010.9</v>
      </c>
      <c r="Q197" s="249">
        <v>3.9E-2</v>
      </c>
      <c r="R197">
        <v>8132</v>
      </c>
      <c r="S197">
        <v>2189</v>
      </c>
      <c r="T197">
        <v>5943</v>
      </c>
      <c r="U197">
        <v>75.790000000000006</v>
      </c>
      <c r="V197" t="s">
        <v>2280</v>
      </c>
      <c r="W197">
        <v>5</v>
      </c>
      <c r="X197">
        <v>57</v>
      </c>
      <c r="Y197">
        <v>10</v>
      </c>
      <c r="Z197" s="261">
        <f t="shared" si="30"/>
        <v>7.4001200000000003</v>
      </c>
      <c r="AA197" s="261">
        <f t="shared" si="31"/>
        <v>0.92501500000000003</v>
      </c>
      <c r="AB197" s="261">
        <f t="shared" si="32"/>
        <v>8087.2000000000007</v>
      </c>
      <c r="AC197" s="261">
        <f t="shared" si="33"/>
        <v>460970.4</v>
      </c>
      <c r="AD197" s="261">
        <f t="shared" si="34"/>
        <v>4609704</v>
      </c>
      <c r="AE197" s="263">
        <f t="shared" si="35"/>
        <v>8087.2</v>
      </c>
      <c r="AF197" s="263">
        <f t="shared" si="36"/>
        <v>460970.39999999997</v>
      </c>
      <c r="AG197" s="263">
        <f t="shared" si="37"/>
        <v>4609704</v>
      </c>
      <c r="AH197">
        <f t="shared" si="38"/>
        <v>4429925.5439999998</v>
      </c>
      <c r="AI197">
        <f t="shared" si="39"/>
        <v>4789482.4560000002</v>
      </c>
      <c r="AL197" t="s">
        <v>44</v>
      </c>
      <c r="AM197" t="s">
        <v>154</v>
      </c>
    </row>
    <row r="198" spans="1:39">
      <c r="A198" t="s">
        <v>1052</v>
      </c>
      <c r="B198" t="s">
        <v>42</v>
      </c>
      <c r="C198" t="s">
        <v>1912</v>
      </c>
      <c r="D198" s="12">
        <v>44641</v>
      </c>
      <c r="E198" t="s">
        <v>312</v>
      </c>
      <c r="F198" t="s">
        <v>518</v>
      </c>
      <c r="G198" s="12">
        <v>44641</v>
      </c>
      <c r="H198" s="12">
        <v>44641</v>
      </c>
      <c r="I198" s="12">
        <v>44642</v>
      </c>
      <c r="J198" s="264">
        <v>1</v>
      </c>
      <c r="K198" t="s">
        <v>2273</v>
      </c>
      <c r="L198" t="s">
        <v>2224</v>
      </c>
      <c r="M198" t="s">
        <v>2247</v>
      </c>
      <c r="N198" t="s">
        <v>1319</v>
      </c>
      <c r="O198" t="s">
        <v>1357</v>
      </c>
      <c r="P198">
        <v>1856.2</v>
      </c>
      <c r="Q198" s="249">
        <v>2.9000000000000001E-2</v>
      </c>
      <c r="R198">
        <v>8130</v>
      </c>
      <c r="S198">
        <v>3559</v>
      </c>
      <c r="T198">
        <v>4571</v>
      </c>
      <c r="U198">
        <v>26.55</v>
      </c>
      <c r="V198" t="s">
        <v>2280</v>
      </c>
      <c r="W198">
        <v>5</v>
      </c>
      <c r="X198">
        <v>57</v>
      </c>
      <c r="Y198">
        <v>10</v>
      </c>
      <c r="Z198" s="261">
        <f t="shared" si="30"/>
        <v>7.3982999999999999</v>
      </c>
      <c r="AA198" s="261">
        <f t="shared" si="31"/>
        <v>0.92478749999999998</v>
      </c>
      <c r="AB198" s="261">
        <f t="shared" si="32"/>
        <v>14849.6</v>
      </c>
      <c r="AC198" s="261">
        <f t="shared" si="33"/>
        <v>846427.20000000007</v>
      </c>
      <c r="AD198" s="261">
        <f t="shared" si="34"/>
        <v>8464272</v>
      </c>
      <c r="AE198" s="263">
        <f t="shared" si="35"/>
        <v>14849.6</v>
      </c>
      <c r="AF198" s="263">
        <f t="shared" si="36"/>
        <v>846427.20000000007</v>
      </c>
      <c r="AG198" s="263">
        <f t="shared" si="37"/>
        <v>8464272</v>
      </c>
      <c r="AH198">
        <f t="shared" si="38"/>
        <v>8218808.1119999997</v>
      </c>
      <c r="AI198">
        <f t="shared" si="39"/>
        <v>8709735.8880000003</v>
      </c>
      <c r="AL198" t="s">
        <v>44</v>
      </c>
      <c r="AM198" t="s">
        <v>154</v>
      </c>
    </row>
    <row r="199" spans="1:39">
      <c r="A199" t="s">
        <v>1052</v>
      </c>
      <c r="B199" t="s">
        <v>42</v>
      </c>
      <c r="C199" t="s">
        <v>1912</v>
      </c>
      <c r="D199" s="12">
        <v>44641</v>
      </c>
      <c r="E199" t="s">
        <v>312</v>
      </c>
      <c r="F199" t="s">
        <v>518</v>
      </c>
      <c r="G199" s="12">
        <v>44641</v>
      </c>
      <c r="H199" s="12">
        <v>44641</v>
      </c>
      <c r="I199" s="12">
        <v>44642</v>
      </c>
      <c r="J199" s="264">
        <v>1</v>
      </c>
      <c r="K199" t="s">
        <v>2233</v>
      </c>
      <c r="L199" t="s">
        <v>2224</v>
      </c>
      <c r="M199" t="s">
        <v>2225</v>
      </c>
      <c r="N199" t="s">
        <v>2285</v>
      </c>
      <c r="O199" t="s">
        <v>1357</v>
      </c>
      <c r="P199">
        <v>1861.9</v>
      </c>
      <c r="Q199" s="249">
        <v>2.8000000000000001E-2</v>
      </c>
      <c r="R199">
        <v>8270</v>
      </c>
      <c r="S199">
        <v>3719</v>
      </c>
      <c r="T199">
        <v>4551</v>
      </c>
      <c r="U199">
        <v>54.16</v>
      </c>
      <c r="V199" t="s">
        <v>2280</v>
      </c>
      <c r="W199">
        <v>5</v>
      </c>
      <c r="X199">
        <v>57</v>
      </c>
      <c r="Y199">
        <v>10</v>
      </c>
      <c r="Z199" s="261">
        <f t="shared" si="30"/>
        <v>7.5256999999999996</v>
      </c>
      <c r="AA199" s="261">
        <f t="shared" si="31"/>
        <v>0.94071249999999995</v>
      </c>
      <c r="AB199" s="261">
        <f t="shared" si="32"/>
        <v>14895.2</v>
      </c>
      <c r="AC199" s="261">
        <f t="shared" si="33"/>
        <v>849026.4</v>
      </c>
      <c r="AD199" s="261">
        <f t="shared" si="34"/>
        <v>8490264</v>
      </c>
      <c r="AE199" s="263">
        <f t="shared" si="35"/>
        <v>14895.2</v>
      </c>
      <c r="AF199" s="263">
        <f t="shared" si="36"/>
        <v>849026.4</v>
      </c>
      <c r="AG199" s="263">
        <f t="shared" si="37"/>
        <v>8490264</v>
      </c>
      <c r="AH199">
        <f t="shared" si="38"/>
        <v>8252536.608</v>
      </c>
      <c r="AI199">
        <f t="shared" si="39"/>
        <v>8727991.3920000009</v>
      </c>
      <c r="AL199" t="s">
        <v>44</v>
      </c>
      <c r="AM199" t="s">
        <v>154</v>
      </c>
    </row>
    <row r="200" spans="1:39">
      <c r="A200" t="s">
        <v>1052</v>
      </c>
      <c r="B200" t="s">
        <v>42</v>
      </c>
      <c r="C200" t="s">
        <v>1912</v>
      </c>
      <c r="D200" s="12">
        <v>44641</v>
      </c>
      <c r="E200" t="s">
        <v>312</v>
      </c>
      <c r="F200" t="s">
        <v>518</v>
      </c>
      <c r="G200" s="12">
        <v>44641</v>
      </c>
      <c r="H200" s="12">
        <v>44641</v>
      </c>
      <c r="I200" s="12">
        <v>44642</v>
      </c>
      <c r="J200" s="264">
        <v>1</v>
      </c>
      <c r="K200" t="s">
        <v>2233</v>
      </c>
      <c r="L200" t="s">
        <v>2224</v>
      </c>
      <c r="M200" t="s">
        <v>2227</v>
      </c>
      <c r="N200" t="s">
        <v>2285</v>
      </c>
      <c r="O200" t="s">
        <v>1357</v>
      </c>
      <c r="P200">
        <v>742.7</v>
      </c>
      <c r="Q200" s="249">
        <v>4.3999999999999997E-2</v>
      </c>
      <c r="R200">
        <v>8269</v>
      </c>
      <c r="S200">
        <v>1753</v>
      </c>
      <c r="T200">
        <v>6516</v>
      </c>
      <c r="U200">
        <v>75.790000000000006</v>
      </c>
      <c r="V200" t="s">
        <v>2280</v>
      </c>
      <c r="W200">
        <v>5</v>
      </c>
      <c r="X200">
        <v>57</v>
      </c>
      <c r="Y200">
        <v>10</v>
      </c>
      <c r="Z200" s="261">
        <f t="shared" si="30"/>
        <v>7.5247900000000003</v>
      </c>
      <c r="AA200" s="261">
        <f t="shared" si="31"/>
        <v>0.94059875000000004</v>
      </c>
      <c r="AB200" s="261">
        <f t="shared" si="32"/>
        <v>5941.6</v>
      </c>
      <c r="AC200" s="261">
        <f t="shared" si="33"/>
        <v>338671.2</v>
      </c>
      <c r="AD200" s="261">
        <f t="shared" si="34"/>
        <v>3386712</v>
      </c>
      <c r="AE200" s="263">
        <f t="shared" si="35"/>
        <v>5941.6</v>
      </c>
      <c r="AF200" s="263">
        <f t="shared" si="36"/>
        <v>338671.2</v>
      </c>
      <c r="AG200" s="263">
        <f t="shared" si="37"/>
        <v>3386712</v>
      </c>
      <c r="AH200">
        <f t="shared" si="38"/>
        <v>3237696.6720000003</v>
      </c>
      <c r="AI200">
        <f t="shared" si="39"/>
        <v>3535727.3279999997</v>
      </c>
      <c r="AL200" t="s">
        <v>44</v>
      </c>
      <c r="AM200" t="s">
        <v>154</v>
      </c>
    </row>
    <row r="201" spans="1:39">
      <c r="A201" t="s">
        <v>1052</v>
      </c>
      <c r="B201" t="s">
        <v>42</v>
      </c>
      <c r="C201" t="s">
        <v>1912</v>
      </c>
      <c r="D201" s="12">
        <v>44641</v>
      </c>
      <c r="E201" t="s">
        <v>312</v>
      </c>
      <c r="F201" t="s">
        <v>518</v>
      </c>
      <c r="G201" s="12">
        <v>44641</v>
      </c>
      <c r="H201" s="12">
        <v>44641</v>
      </c>
      <c r="I201" s="12">
        <v>44642</v>
      </c>
      <c r="J201" s="264">
        <v>1</v>
      </c>
      <c r="K201" t="s">
        <v>2233</v>
      </c>
      <c r="L201" t="s">
        <v>2224</v>
      </c>
      <c r="M201" t="s">
        <v>2247</v>
      </c>
      <c r="N201" t="s">
        <v>2285</v>
      </c>
      <c r="O201" t="s">
        <v>1357</v>
      </c>
      <c r="P201">
        <v>3307.7</v>
      </c>
      <c r="Q201" s="249">
        <v>2.1000000000000001E-2</v>
      </c>
      <c r="R201">
        <v>8267</v>
      </c>
      <c r="S201">
        <v>5406</v>
      </c>
      <c r="T201">
        <v>2861</v>
      </c>
      <c r="U201">
        <v>26.55</v>
      </c>
      <c r="V201" t="s">
        <v>2280</v>
      </c>
      <c r="W201">
        <v>5</v>
      </c>
      <c r="X201">
        <v>57</v>
      </c>
      <c r="Y201">
        <v>10</v>
      </c>
      <c r="Z201" s="261">
        <f t="shared" si="30"/>
        <v>7.5229699999999999</v>
      </c>
      <c r="AA201" s="261">
        <f t="shared" si="31"/>
        <v>0.94037124999999999</v>
      </c>
      <c r="AB201" s="261">
        <f t="shared" si="32"/>
        <v>26461.599999999999</v>
      </c>
      <c r="AC201" s="261">
        <f t="shared" si="33"/>
        <v>1508311.2</v>
      </c>
      <c r="AD201" s="261">
        <f t="shared" si="34"/>
        <v>15083112</v>
      </c>
      <c r="AE201" s="263">
        <f t="shared" si="35"/>
        <v>26461.599999999999</v>
      </c>
      <c r="AF201" s="263">
        <f t="shared" si="36"/>
        <v>1508311.2</v>
      </c>
      <c r="AG201" s="263">
        <f t="shared" si="37"/>
        <v>15083112</v>
      </c>
      <c r="AH201">
        <f t="shared" si="38"/>
        <v>14766366.648</v>
      </c>
      <c r="AI201">
        <f t="shared" si="39"/>
        <v>15399857.352</v>
      </c>
      <c r="AL201" t="s">
        <v>44</v>
      </c>
      <c r="AM201" t="s">
        <v>154</v>
      </c>
    </row>
    <row r="202" spans="1:39">
      <c r="A202" t="s">
        <v>1056</v>
      </c>
      <c r="B202" t="s">
        <v>42</v>
      </c>
      <c r="C202" t="s">
        <v>1912</v>
      </c>
      <c r="D202" s="12">
        <v>44641</v>
      </c>
      <c r="E202" t="s">
        <v>312</v>
      </c>
      <c r="F202" t="s">
        <v>518</v>
      </c>
      <c r="G202" s="12">
        <v>44641</v>
      </c>
      <c r="H202" s="12">
        <v>44641</v>
      </c>
      <c r="I202" s="12">
        <v>44642</v>
      </c>
      <c r="J202" s="264">
        <v>1</v>
      </c>
      <c r="K202" t="s">
        <v>2274</v>
      </c>
      <c r="L202" t="s">
        <v>2224</v>
      </c>
      <c r="M202" t="s">
        <v>2225</v>
      </c>
      <c r="N202" t="s">
        <v>1321</v>
      </c>
      <c r="O202" t="s">
        <v>1357</v>
      </c>
      <c r="P202">
        <v>2411.1999999999998</v>
      </c>
      <c r="Q202" s="249">
        <v>2.5000000000000001E-2</v>
      </c>
      <c r="R202">
        <v>8053</v>
      </c>
      <c r="S202">
        <v>4198</v>
      </c>
      <c r="T202">
        <v>3855</v>
      </c>
      <c r="U202">
        <v>54.16</v>
      </c>
      <c r="V202" t="s">
        <v>2280</v>
      </c>
      <c r="W202">
        <v>5</v>
      </c>
      <c r="X202">
        <v>52</v>
      </c>
      <c r="Y202">
        <v>10</v>
      </c>
      <c r="Z202" s="261">
        <f t="shared" si="30"/>
        <v>7.3282299999999996</v>
      </c>
      <c r="AA202" s="261">
        <f t="shared" si="31"/>
        <v>0.91602874999999995</v>
      </c>
      <c r="AB202" s="261">
        <f t="shared" si="32"/>
        <v>19289.599999999999</v>
      </c>
      <c r="AC202" s="261">
        <f t="shared" si="33"/>
        <v>1003059.2</v>
      </c>
      <c r="AD202" s="261">
        <f t="shared" si="34"/>
        <v>10030592</v>
      </c>
      <c r="AE202" s="263">
        <f t="shared" si="35"/>
        <v>19289.599999999999</v>
      </c>
      <c r="AF202" s="263">
        <f t="shared" si="36"/>
        <v>1003059.2</v>
      </c>
      <c r="AG202" s="263">
        <f t="shared" si="37"/>
        <v>10030592</v>
      </c>
      <c r="AH202">
        <f t="shared" si="38"/>
        <v>9779827.1999999993</v>
      </c>
      <c r="AI202">
        <f t="shared" si="39"/>
        <v>10281356.800000001</v>
      </c>
      <c r="AL202" t="s">
        <v>44</v>
      </c>
      <c r="AM202" t="s">
        <v>154</v>
      </c>
    </row>
    <row r="203" spans="1:39">
      <c r="A203" t="s">
        <v>1056</v>
      </c>
      <c r="B203" t="s">
        <v>42</v>
      </c>
      <c r="C203" t="s">
        <v>1912</v>
      </c>
      <c r="D203" s="12">
        <v>44641</v>
      </c>
      <c r="E203" t="s">
        <v>312</v>
      </c>
      <c r="F203" t="s">
        <v>518</v>
      </c>
      <c r="G203" s="12">
        <v>44641</v>
      </c>
      <c r="H203" s="12">
        <v>44641</v>
      </c>
      <c r="I203" s="12">
        <v>44642</v>
      </c>
      <c r="J203" s="264">
        <v>1</v>
      </c>
      <c r="K203" t="s">
        <v>2274</v>
      </c>
      <c r="L203" t="s">
        <v>2224</v>
      </c>
      <c r="M203" t="s">
        <v>2227</v>
      </c>
      <c r="N203" t="s">
        <v>1321</v>
      </c>
      <c r="O203" t="s">
        <v>1357</v>
      </c>
      <c r="P203">
        <v>529.6</v>
      </c>
      <c r="Q203" s="249">
        <v>5.3999999999999999E-2</v>
      </c>
      <c r="R203">
        <v>8053</v>
      </c>
      <c r="S203">
        <v>1203</v>
      </c>
      <c r="T203">
        <v>6850</v>
      </c>
      <c r="U203">
        <v>75.790000000000006</v>
      </c>
      <c r="V203" t="s">
        <v>2280</v>
      </c>
      <c r="W203">
        <v>5</v>
      </c>
      <c r="X203">
        <v>52</v>
      </c>
      <c r="Y203">
        <v>10</v>
      </c>
      <c r="Z203" s="261">
        <f t="shared" si="30"/>
        <v>7.3282299999999996</v>
      </c>
      <c r="AA203" s="261">
        <f t="shared" si="31"/>
        <v>0.91602874999999995</v>
      </c>
      <c r="AB203" s="261">
        <f t="shared" si="32"/>
        <v>4236.8</v>
      </c>
      <c r="AC203" s="261">
        <f t="shared" si="33"/>
        <v>220313.60000000001</v>
      </c>
      <c r="AD203" s="261">
        <f t="shared" si="34"/>
        <v>2203136</v>
      </c>
      <c r="AE203" s="263">
        <f t="shared" si="35"/>
        <v>4236.8</v>
      </c>
      <c r="AF203" s="263">
        <f t="shared" si="36"/>
        <v>220313.60000000001</v>
      </c>
      <c r="AG203" s="263">
        <f t="shared" si="37"/>
        <v>2203136</v>
      </c>
      <c r="AH203">
        <f t="shared" si="38"/>
        <v>2084166.656</v>
      </c>
      <c r="AI203">
        <f t="shared" si="39"/>
        <v>2322105.344</v>
      </c>
      <c r="AL203" t="s">
        <v>44</v>
      </c>
      <c r="AM203" t="s">
        <v>154</v>
      </c>
    </row>
    <row r="204" spans="1:39">
      <c r="A204" t="s">
        <v>1056</v>
      </c>
      <c r="B204" t="s">
        <v>42</v>
      </c>
      <c r="C204" t="s">
        <v>1912</v>
      </c>
      <c r="D204" s="12">
        <v>44641</v>
      </c>
      <c r="E204" t="s">
        <v>312</v>
      </c>
      <c r="F204" t="s">
        <v>518</v>
      </c>
      <c r="G204" s="12">
        <v>44641</v>
      </c>
      <c r="H204" s="12">
        <v>44641</v>
      </c>
      <c r="I204" s="12">
        <v>44642</v>
      </c>
      <c r="J204" s="264">
        <v>1</v>
      </c>
      <c r="K204" t="s">
        <v>2274</v>
      </c>
      <c r="L204" t="s">
        <v>2224</v>
      </c>
      <c r="M204" t="s">
        <v>2247</v>
      </c>
      <c r="N204" t="s">
        <v>1321</v>
      </c>
      <c r="O204" t="s">
        <v>1357</v>
      </c>
      <c r="P204">
        <v>1760.7</v>
      </c>
      <c r="Q204" s="250">
        <v>0.03</v>
      </c>
      <c r="R204">
        <v>8052</v>
      </c>
      <c r="S204">
        <v>3350</v>
      </c>
      <c r="T204">
        <v>4702</v>
      </c>
      <c r="U204">
        <v>26.55</v>
      </c>
      <c r="V204" t="s">
        <v>2280</v>
      </c>
      <c r="W204">
        <v>5</v>
      </c>
      <c r="X204">
        <v>52</v>
      </c>
      <c r="Y204">
        <v>10</v>
      </c>
      <c r="Z204" s="261">
        <f t="shared" si="30"/>
        <v>7.3273200000000003</v>
      </c>
      <c r="AA204" s="261">
        <f t="shared" si="31"/>
        <v>0.91591500000000003</v>
      </c>
      <c r="AB204" s="261">
        <f t="shared" si="32"/>
        <v>14085.6</v>
      </c>
      <c r="AC204" s="261">
        <f t="shared" si="33"/>
        <v>732451.20000000007</v>
      </c>
      <c r="AD204" s="261">
        <f t="shared" si="34"/>
        <v>7324512.0000000009</v>
      </c>
      <c r="AE204" s="263">
        <f t="shared" si="35"/>
        <v>14085.6</v>
      </c>
      <c r="AF204" s="263">
        <f t="shared" si="36"/>
        <v>732451.20000000007</v>
      </c>
      <c r="AG204" s="263">
        <f t="shared" si="37"/>
        <v>7324512</v>
      </c>
      <c r="AH204">
        <f t="shared" si="38"/>
        <v>7104776.6400000006</v>
      </c>
      <c r="AI204">
        <f t="shared" si="39"/>
        <v>7544247.3600000013</v>
      </c>
      <c r="AL204" t="s">
        <v>44</v>
      </c>
      <c r="AM204" t="s">
        <v>154</v>
      </c>
    </row>
    <row r="205" spans="1:39">
      <c r="A205" t="s">
        <v>1056</v>
      </c>
      <c r="B205" t="s">
        <v>42</v>
      </c>
      <c r="C205" t="s">
        <v>1912</v>
      </c>
      <c r="D205" s="12">
        <v>44641</v>
      </c>
      <c r="E205" t="s">
        <v>312</v>
      </c>
      <c r="F205" t="s">
        <v>518</v>
      </c>
      <c r="G205" s="12">
        <v>44641</v>
      </c>
      <c r="H205" s="12">
        <v>44641</v>
      </c>
      <c r="I205" s="12">
        <v>44642</v>
      </c>
      <c r="J205" s="264">
        <v>1</v>
      </c>
      <c r="K205" t="s">
        <v>2275</v>
      </c>
      <c r="L205" t="s">
        <v>2224</v>
      </c>
      <c r="M205" t="s">
        <v>2225</v>
      </c>
      <c r="N205" t="s">
        <v>2286</v>
      </c>
      <c r="O205" t="s">
        <v>1357</v>
      </c>
      <c r="P205">
        <v>1583.1</v>
      </c>
      <c r="Q205" s="249">
        <v>3.1E-2</v>
      </c>
      <c r="R205">
        <v>8095</v>
      </c>
      <c r="S205">
        <v>3095</v>
      </c>
      <c r="T205">
        <v>5000</v>
      </c>
      <c r="U205">
        <v>54.16</v>
      </c>
      <c r="V205" t="s">
        <v>2280</v>
      </c>
      <c r="W205">
        <v>5</v>
      </c>
      <c r="X205">
        <v>52</v>
      </c>
      <c r="Y205">
        <v>10</v>
      </c>
      <c r="Z205" s="261">
        <f t="shared" si="30"/>
        <v>7.3664500000000004</v>
      </c>
      <c r="AA205" s="261">
        <f t="shared" si="31"/>
        <v>0.92080625000000005</v>
      </c>
      <c r="AB205" s="261">
        <f t="shared" si="32"/>
        <v>12664.8</v>
      </c>
      <c r="AC205" s="261">
        <f t="shared" si="33"/>
        <v>658569.6</v>
      </c>
      <c r="AD205" s="261">
        <f t="shared" si="34"/>
        <v>6585696</v>
      </c>
      <c r="AE205" s="263">
        <f t="shared" si="35"/>
        <v>12664.8</v>
      </c>
      <c r="AF205" s="263">
        <f t="shared" si="36"/>
        <v>658569.6</v>
      </c>
      <c r="AG205" s="263">
        <f t="shared" si="37"/>
        <v>6585696</v>
      </c>
      <c r="AH205">
        <f t="shared" si="38"/>
        <v>6381539.4239999996</v>
      </c>
      <c r="AI205">
        <f t="shared" si="39"/>
        <v>6789852.5760000004</v>
      </c>
      <c r="AL205" t="s">
        <v>44</v>
      </c>
      <c r="AM205" t="s">
        <v>154</v>
      </c>
    </row>
    <row r="206" spans="1:39">
      <c r="A206" t="s">
        <v>1056</v>
      </c>
      <c r="B206" t="s">
        <v>42</v>
      </c>
      <c r="C206" t="s">
        <v>1912</v>
      </c>
      <c r="D206" s="12">
        <v>44641</v>
      </c>
      <c r="E206" t="s">
        <v>312</v>
      </c>
      <c r="F206" t="s">
        <v>518</v>
      </c>
      <c r="G206" s="12">
        <v>44641</v>
      </c>
      <c r="H206" s="12">
        <v>44641</v>
      </c>
      <c r="I206" s="12">
        <v>44642</v>
      </c>
      <c r="J206" s="264">
        <v>1</v>
      </c>
      <c r="K206" t="s">
        <v>2275</v>
      </c>
      <c r="L206" t="s">
        <v>2224</v>
      </c>
      <c r="M206" t="s">
        <v>2227</v>
      </c>
      <c r="N206" t="s">
        <v>2286</v>
      </c>
      <c r="O206" t="s">
        <v>1357</v>
      </c>
      <c r="P206">
        <v>374.4</v>
      </c>
      <c r="Q206" s="249">
        <v>6.5000000000000002E-2</v>
      </c>
      <c r="R206">
        <v>8096</v>
      </c>
      <c r="S206">
        <v>872</v>
      </c>
      <c r="T206">
        <v>7224</v>
      </c>
      <c r="U206">
        <v>75.790000000000006</v>
      </c>
      <c r="V206" t="s">
        <v>2280</v>
      </c>
      <c r="W206">
        <v>5</v>
      </c>
      <c r="X206">
        <v>52</v>
      </c>
      <c r="Y206">
        <v>10</v>
      </c>
      <c r="Z206" s="261">
        <f t="shared" si="30"/>
        <v>7.3673599999999997</v>
      </c>
      <c r="AA206" s="261">
        <f t="shared" si="31"/>
        <v>0.92091999999999996</v>
      </c>
      <c r="AB206" s="261">
        <f t="shared" si="32"/>
        <v>2995.2</v>
      </c>
      <c r="AC206" s="261">
        <f t="shared" si="33"/>
        <v>155750.39999999999</v>
      </c>
      <c r="AD206" s="261">
        <f t="shared" si="34"/>
        <v>1557504</v>
      </c>
      <c r="AE206" s="263">
        <f t="shared" si="35"/>
        <v>2995.2</v>
      </c>
      <c r="AF206" s="263">
        <f t="shared" si="36"/>
        <v>155750.39999999999</v>
      </c>
      <c r="AG206" s="263">
        <f t="shared" si="37"/>
        <v>1557504</v>
      </c>
      <c r="AH206">
        <f t="shared" si="38"/>
        <v>1456266.24</v>
      </c>
      <c r="AI206">
        <f t="shared" si="39"/>
        <v>1658741.76</v>
      </c>
      <c r="AL206" t="s">
        <v>44</v>
      </c>
      <c r="AM206" t="s">
        <v>154</v>
      </c>
    </row>
    <row r="207" spans="1:39">
      <c r="A207" t="s">
        <v>1056</v>
      </c>
      <c r="B207" t="s">
        <v>42</v>
      </c>
      <c r="C207" t="s">
        <v>1912</v>
      </c>
      <c r="D207" s="12">
        <v>44641</v>
      </c>
      <c r="E207" t="s">
        <v>312</v>
      </c>
      <c r="F207" t="s">
        <v>518</v>
      </c>
      <c r="G207" s="12">
        <v>44641</v>
      </c>
      <c r="H207" s="12">
        <v>44641</v>
      </c>
      <c r="I207" s="12">
        <v>44642</v>
      </c>
      <c r="J207" s="264">
        <v>1</v>
      </c>
      <c r="K207" t="s">
        <v>2275</v>
      </c>
      <c r="L207" t="s">
        <v>2224</v>
      </c>
      <c r="M207" t="s">
        <v>2247</v>
      </c>
      <c r="N207" t="s">
        <v>2286</v>
      </c>
      <c r="O207" t="s">
        <v>1357</v>
      </c>
      <c r="P207">
        <v>1259.4000000000001</v>
      </c>
      <c r="Q207" s="249">
        <v>3.5000000000000003E-2</v>
      </c>
      <c r="R207">
        <v>8094</v>
      </c>
      <c r="S207">
        <v>2577</v>
      </c>
      <c r="T207">
        <v>5517</v>
      </c>
      <c r="U207">
        <v>26.55</v>
      </c>
      <c r="V207" t="s">
        <v>2280</v>
      </c>
      <c r="W207">
        <v>5</v>
      </c>
      <c r="X207">
        <v>52</v>
      </c>
      <c r="Y207">
        <v>10</v>
      </c>
      <c r="Z207" s="261">
        <f t="shared" si="30"/>
        <v>7.3655400000000002</v>
      </c>
      <c r="AA207" s="261">
        <f t="shared" si="31"/>
        <v>0.92069250000000002</v>
      </c>
      <c r="AB207" s="261">
        <f t="shared" si="32"/>
        <v>10075.200000000001</v>
      </c>
      <c r="AC207" s="261">
        <f t="shared" si="33"/>
        <v>523910.40000000002</v>
      </c>
      <c r="AD207" s="261">
        <f t="shared" si="34"/>
        <v>5239104</v>
      </c>
      <c r="AE207" s="263">
        <f t="shared" si="35"/>
        <v>10075.200000000001</v>
      </c>
      <c r="AF207" s="263">
        <f t="shared" si="36"/>
        <v>523910.40000000002</v>
      </c>
      <c r="AG207" s="263">
        <f t="shared" si="37"/>
        <v>5239104</v>
      </c>
      <c r="AH207">
        <f t="shared" si="38"/>
        <v>5055735.3600000003</v>
      </c>
      <c r="AI207">
        <f t="shared" si="39"/>
        <v>5422472.6399999997</v>
      </c>
      <c r="AL207" t="s">
        <v>44</v>
      </c>
      <c r="AM207" t="s">
        <v>154</v>
      </c>
    </row>
    <row r="208" spans="1:39">
      <c r="A208" t="s">
        <v>1047</v>
      </c>
      <c r="B208" t="s">
        <v>42</v>
      </c>
      <c r="C208" t="s">
        <v>1912</v>
      </c>
      <c r="D208" s="12">
        <v>44641</v>
      </c>
      <c r="E208" t="s">
        <v>312</v>
      </c>
      <c r="F208" t="s">
        <v>518</v>
      </c>
      <c r="G208" s="12">
        <v>44641</v>
      </c>
      <c r="H208" s="12">
        <v>44641</v>
      </c>
      <c r="I208" s="12">
        <v>44642</v>
      </c>
      <c r="J208" s="264">
        <v>1</v>
      </c>
      <c r="K208" t="s">
        <v>2235</v>
      </c>
      <c r="L208" t="s">
        <v>2224</v>
      </c>
      <c r="M208" t="s">
        <v>2225</v>
      </c>
      <c r="N208" t="s">
        <v>1317</v>
      </c>
      <c r="O208" t="s">
        <v>1357</v>
      </c>
      <c r="P208">
        <v>1447.1</v>
      </c>
      <c r="Q208" s="249">
        <v>3.2000000000000001E-2</v>
      </c>
      <c r="R208">
        <v>8186</v>
      </c>
      <c r="S208">
        <v>3005</v>
      </c>
      <c r="T208">
        <v>5181</v>
      </c>
      <c r="U208">
        <v>54.16</v>
      </c>
      <c r="V208" t="s">
        <v>2280</v>
      </c>
      <c r="W208">
        <v>5</v>
      </c>
      <c r="X208">
        <v>52</v>
      </c>
      <c r="Y208">
        <v>10</v>
      </c>
      <c r="Z208" s="261">
        <f t="shared" si="30"/>
        <v>7.4492599999999998</v>
      </c>
      <c r="AA208" s="261">
        <f t="shared" si="31"/>
        <v>0.93115749999999997</v>
      </c>
      <c r="AB208" s="261">
        <f t="shared" si="32"/>
        <v>11576.8</v>
      </c>
      <c r="AC208" s="261">
        <f t="shared" si="33"/>
        <v>601993.6</v>
      </c>
      <c r="AD208" s="261">
        <f t="shared" si="34"/>
        <v>6019936</v>
      </c>
      <c r="AE208" s="263">
        <f t="shared" si="35"/>
        <v>11576.8</v>
      </c>
      <c r="AF208" s="263">
        <f t="shared" si="36"/>
        <v>601993.6</v>
      </c>
      <c r="AG208" s="263">
        <f t="shared" si="37"/>
        <v>6019936</v>
      </c>
      <c r="AH208">
        <f t="shared" si="38"/>
        <v>5827298.0480000004</v>
      </c>
      <c r="AI208">
        <f t="shared" si="39"/>
        <v>6212573.9519999996</v>
      </c>
      <c r="AL208" t="s">
        <v>44</v>
      </c>
      <c r="AM208" t="s">
        <v>154</v>
      </c>
    </row>
    <row r="209" spans="1:39">
      <c r="A209" t="s">
        <v>1047</v>
      </c>
      <c r="B209" t="s">
        <v>42</v>
      </c>
      <c r="C209" t="s">
        <v>1912</v>
      </c>
      <c r="D209" s="12">
        <v>44641</v>
      </c>
      <c r="E209" t="s">
        <v>312</v>
      </c>
      <c r="F209" t="s">
        <v>518</v>
      </c>
      <c r="G209" s="12">
        <v>44641</v>
      </c>
      <c r="H209" s="12">
        <v>44641</v>
      </c>
      <c r="I209" s="12">
        <v>44642</v>
      </c>
      <c r="J209" s="264">
        <v>1</v>
      </c>
      <c r="K209" t="s">
        <v>2235</v>
      </c>
      <c r="L209" t="s">
        <v>2224</v>
      </c>
      <c r="M209" t="s">
        <v>2227</v>
      </c>
      <c r="N209" t="s">
        <v>1317</v>
      </c>
      <c r="O209" t="s">
        <v>1357</v>
      </c>
      <c r="P209">
        <v>166.1</v>
      </c>
      <c r="Q209" s="249">
        <v>9.5000000000000001E-2</v>
      </c>
      <c r="R209">
        <v>8190</v>
      </c>
      <c r="S209">
        <v>419</v>
      </c>
      <c r="T209">
        <v>7771</v>
      </c>
      <c r="U209">
        <v>75.790000000000006</v>
      </c>
      <c r="V209" t="s">
        <v>2280</v>
      </c>
      <c r="W209">
        <v>5</v>
      </c>
      <c r="X209">
        <v>52</v>
      </c>
      <c r="Y209">
        <v>10</v>
      </c>
      <c r="Z209" s="261">
        <f t="shared" si="30"/>
        <v>7.4528999999999996</v>
      </c>
      <c r="AA209" s="261">
        <f t="shared" si="31"/>
        <v>0.93161249999999995</v>
      </c>
      <c r="AB209" s="261">
        <f t="shared" si="32"/>
        <v>1328.8000000000002</v>
      </c>
      <c r="AC209" s="261">
        <f t="shared" si="33"/>
        <v>69097.600000000006</v>
      </c>
      <c r="AD209" s="261">
        <f t="shared" si="34"/>
        <v>690976</v>
      </c>
      <c r="AE209" s="263">
        <f t="shared" si="35"/>
        <v>1328.8</v>
      </c>
      <c r="AF209" s="263">
        <f t="shared" si="36"/>
        <v>69097.599999999991</v>
      </c>
      <c r="AG209" s="263">
        <f t="shared" si="37"/>
        <v>690975.99999999988</v>
      </c>
      <c r="AH209">
        <f t="shared" si="38"/>
        <v>625333.28</v>
      </c>
      <c r="AI209">
        <f t="shared" si="39"/>
        <v>756618.72</v>
      </c>
      <c r="AL209" t="s">
        <v>44</v>
      </c>
      <c r="AM209" t="s">
        <v>154</v>
      </c>
    </row>
    <row r="210" spans="1:39">
      <c r="A210" t="s">
        <v>1047</v>
      </c>
      <c r="B210" t="s">
        <v>42</v>
      </c>
      <c r="C210" t="s">
        <v>1912</v>
      </c>
      <c r="D210" s="12">
        <v>44641</v>
      </c>
      <c r="E210" t="s">
        <v>312</v>
      </c>
      <c r="F210" t="s">
        <v>518</v>
      </c>
      <c r="G210" s="12">
        <v>44641</v>
      </c>
      <c r="H210" s="12">
        <v>44641</v>
      </c>
      <c r="I210" s="12">
        <v>44642</v>
      </c>
      <c r="J210" s="264">
        <v>1</v>
      </c>
      <c r="K210" t="s">
        <v>2235</v>
      </c>
      <c r="L210" t="s">
        <v>2224</v>
      </c>
      <c r="M210" t="s">
        <v>2247</v>
      </c>
      <c r="N210" t="s">
        <v>1317</v>
      </c>
      <c r="O210" t="s">
        <v>1357</v>
      </c>
      <c r="P210">
        <v>518.1</v>
      </c>
      <c r="Q210" s="249">
        <v>5.3999999999999999E-2</v>
      </c>
      <c r="R210">
        <v>8189</v>
      </c>
      <c r="S210">
        <v>1237</v>
      </c>
      <c r="T210">
        <v>6952</v>
      </c>
      <c r="U210">
        <v>26.55</v>
      </c>
      <c r="V210" t="s">
        <v>2280</v>
      </c>
      <c r="W210">
        <v>5</v>
      </c>
      <c r="X210">
        <v>52</v>
      </c>
      <c r="Y210">
        <v>10</v>
      </c>
      <c r="Z210" s="261">
        <f t="shared" si="30"/>
        <v>7.4519900000000003</v>
      </c>
      <c r="AA210" s="261">
        <f t="shared" si="31"/>
        <v>0.93149875000000004</v>
      </c>
      <c r="AB210" s="261">
        <f t="shared" si="32"/>
        <v>4144.8</v>
      </c>
      <c r="AC210" s="261">
        <f t="shared" si="33"/>
        <v>215529.60000000001</v>
      </c>
      <c r="AD210" s="261">
        <f t="shared" si="34"/>
        <v>2155296</v>
      </c>
      <c r="AE210" s="263">
        <f t="shared" si="35"/>
        <v>4144.8</v>
      </c>
      <c r="AF210" s="263">
        <f t="shared" si="36"/>
        <v>215529.60000000001</v>
      </c>
      <c r="AG210" s="263">
        <f t="shared" si="37"/>
        <v>2155296</v>
      </c>
      <c r="AH210">
        <f t="shared" si="38"/>
        <v>2038910.0160000001</v>
      </c>
      <c r="AI210">
        <f t="shared" si="39"/>
        <v>2271681.9840000002</v>
      </c>
      <c r="AL210" t="s">
        <v>44</v>
      </c>
      <c r="AM210" t="s">
        <v>154</v>
      </c>
    </row>
    <row r="211" spans="1:39">
      <c r="A211" t="s">
        <v>1047</v>
      </c>
      <c r="B211" t="s">
        <v>42</v>
      </c>
      <c r="C211" t="s">
        <v>1912</v>
      </c>
      <c r="D211" s="12">
        <v>44641</v>
      </c>
      <c r="E211" t="s">
        <v>312</v>
      </c>
      <c r="F211" t="s">
        <v>518</v>
      </c>
      <c r="G211" s="12">
        <v>44641</v>
      </c>
      <c r="H211" s="12">
        <v>44641</v>
      </c>
      <c r="I211" s="12">
        <v>44642</v>
      </c>
      <c r="J211" s="264">
        <v>1</v>
      </c>
      <c r="K211" t="s">
        <v>2276</v>
      </c>
      <c r="L211" t="s">
        <v>2224</v>
      </c>
      <c r="M211" t="s">
        <v>2225</v>
      </c>
      <c r="N211" t="s">
        <v>2287</v>
      </c>
      <c r="O211" t="s">
        <v>1357</v>
      </c>
      <c r="P211">
        <v>863.8</v>
      </c>
      <c r="Q211" s="249">
        <v>4.2999999999999997E-2</v>
      </c>
      <c r="R211">
        <v>8184</v>
      </c>
      <c r="S211">
        <v>1860</v>
      </c>
      <c r="T211">
        <v>6324</v>
      </c>
      <c r="U211">
        <v>54.16</v>
      </c>
      <c r="V211" t="s">
        <v>2280</v>
      </c>
      <c r="W211">
        <v>5</v>
      </c>
      <c r="X211">
        <v>52</v>
      </c>
      <c r="Y211">
        <v>10</v>
      </c>
      <c r="Z211" s="261">
        <f t="shared" si="30"/>
        <v>7.4474400000000003</v>
      </c>
      <c r="AA211" s="261">
        <f t="shared" si="31"/>
        <v>0.93093000000000004</v>
      </c>
      <c r="AB211" s="261">
        <f t="shared" si="32"/>
        <v>6910.4</v>
      </c>
      <c r="AC211" s="261">
        <f t="shared" si="33"/>
        <v>359340.79999999999</v>
      </c>
      <c r="AD211" s="261">
        <f t="shared" si="34"/>
        <v>3593408</v>
      </c>
      <c r="AE211" s="263">
        <f t="shared" si="35"/>
        <v>6910.4</v>
      </c>
      <c r="AF211" s="263">
        <f t="shared" si="36"/>
        <v>359340.79999999999</v>
      </c>
      <c r="AG211" s="263">
        <f t="shared" si="37"/>
        <v>3593408</v>
      </c>
      <c r="AH211">
        <f t="shared" si="38"/>
        <v>3438891.4560000002</v>
      </c>
      <c r="AI211">
        <f t="shared" si="39"/>
        <v>3747924.5439999998</v>
      </c>
      <c r="AL211" t="s">
        <v>44</v>
      </c>
      <c r="AM211" t="s">
        <v>154</v>
      </c>
    </row>
    <row r="212" spans="1:39">
      <c r="A212" t="s">
        <v>1047</v>
      </c>
      <c r="B212" t="s">
        <v>42</v>
      </c>
      <c r="C212" t="s">
        <v>1912</v>
      </c>
      <c r="D212" s="12">
        <v>44641</v>
      </c>
      <c r="E212" t="s">
        <v>312</v>
      </c>
      <c r="F212" t="s">
        <v>518</v>
      </c>
      <c r="G212" s="12">
        <v>44641</v>
      </c>
      <c r="H212" s="12">
        <v>44641</v>
      </c>
      <c r="I212" s="12">
        <v>44642</v>
      </c>
      <c r="J212" s="264">
        <v>1</v>
      </c>
      <c r="K212" t="s">
        <v>2276</v>
      </c>
      <c r="L212" t="s">
        <v>2224</v>
      </c>
      <c r="M212" t="s">
        <v>2227</v>
      </c>
      <c r="N212" t="s">
        <v>2287</v>
      </c>
      <c r="O212" t="s">
        <v>1357</v>
      </c>
      <c r="P212">
        <v>95.5</v>
      </c>
      <c r="Q212" s="249">
        <v>0.129</v>
      </c>
      <c r="R212">
        <v>8184</v>
      </c>
      <c r="S212">
        <v>230</v>
      </c>
      <c r="T212">
        <v>7954</v>
      </c>
      <c r="U212">
        <v>75.790000000000006</v>
      </c>
      <c r="V212" t="s">
        <v>2280</v>
      </c>
      <c r="W212">
        <v>5</v>
      </c>
      <c r="X212">
        <v>52</v>
      </c>
      <c r="Y212">
        <v>10</v>
      </c>
      <c r="Z212" s="261">
        <f t="shared" si="30"/>
        <v>7.4474400000000003</v>
      </c>
      <c r="AA212" s="261">
        <f t="shared" si="31"/>
        <v>0.93093000000000004</v>
      </c>
      <c r="AB212" s="261">
        <f t="shared" si="32"/>
        <v>764</v>
      </c>
      <c r="AC212" s="261">
        <f t="shared" si="33"/>
        <v>39728</v>
      </c>
      <c r="AD212" s="261">
        <f t="shared" si="34"/>
        <v>397280</v>
      </c>
      <c r="AE212" s="263">
        <f t="shared" si="35"/>
        <v>764</v>
      </c>
      <c r="AF212" s="263">
        <f t="shared" si="36"/>
        <v>39728</v>
      </c>
      <c r="AG212" s="263">
        <f t="shared" si="37"/>
        <v>397280</v>
      </c>
      <c r="AH212">
        <f t="shared" si="38"/>
        <v>346030.88</v>
      </c>
      <c r="AI212">
        <f t="shared" si="39"/>
        <v>448529.12</v>
      </c>
      <c r="AL212" t="s">
        <v>44</v>
      </c>
      <c r="AM212" t="s">
        <v>154</v>
      </c>
    </row>
    <row r="213" spans="1:39">
      <c r="A213" t="s">
        <v>1047</v>
      </c>
      <c r="B213" t="s">
        <v>42</v>
      </c>
      <c r="C213" t="s">
        <v>1912</v>
      </c>
      <c r="D213" s="12">
        <v>44641</v>
      </c>
      <c r="E213" t="s">
        <v>312</v>
      </c>
      <c r="F213" t="s">
        <v>518</v>
      </c>
      <c r="G213" s="12">
        <v>44641</v>
      </c>
      <c r="H213" s="12">
        <v>44641</v>
      </c>
      <c r="I213" s="12">
        <v>44642</v>
      </c>
      <c r="J213" s="264">
        <v>1</v>
      </c>
      <c r="K213" t="s">
        <v>2276</v>
      </c>
      <c r="L213" t="s">
        <v>2224</v>
      </c>
      <c r="M213" t="s">
        <v>2247</v>
      </c>
      <c r="N213" t="s">
        <v>2287</v>
      </c>
      <c r="O213" t="s">
        <v>1357</v>
      </c>
      <c r="P213">
        <v>346.5</v>
      </c>
      <c r="Q213" s="249">
        <v>6.7000000000000004E-2</v>
      </c>
      <c r="R213">
        <v>8183</v>
      </c>
      <c r="S213">
        <v>804</v>
      </c>
      <c r="T213">
        <v>7379</v>
      </c>
      <c r="U213">
        <v>26.55</v>
      </c>
      <c r="V213" t="s">
        <v>2280</v>
      </c>
      <c r="W213">
        <v>5</v>
      </c>
      <c r="X213">
        <v>52</v>
      </c>
      <c r="Y213">
        <v>10</v>
      </c>
      <c r="Z213" s="261">
        <f t="shared" si="30"/>
        <v>7.4465300000000001</v>
      </c>
      <c r="AA213" s="261">
        <f t="shared" si="31"/>
        <v>0.93081625000000001</v>
      </c>
      <c r="AB213" s="261">
        <f t="shared" si="32"/>
        <v>2772</v>
      </c>
      <c r="AC213" s="261">
        <f t="shared" si="33"/>
        <v>144144</v>
      </c>
      <c r="AD213" s="261">
        <f t="shared" si="34"/>
        <v>1441440</v>
      </c>
      <c r="AE213" s="263">
        <f t="shared" si="35"/>
        <v>2772</v>
      </c>
      <c r="AF213" s="263">
        <f t="shared" si="36"/>
        <v>144144</v>
      </c>
      <c r="AG213" s="263">
        <f t="shared" si="37"/>
        <v>1441440</v>
      </c>
      <c r="AH213">
        <f t="shared" si="38"/>
        <v>1344863.52</v>
      </c>
      <c r="AI213">
        <f t="shared" si="39"/>
        <v>1538016.48</v>
      </c>
      <c r="AL213" t="s">
        <v>44</v>
      </c>
      <c r="AM213" t="s">
        <v>154</v>
      </c>
    </row>
    <row r="214" spans="1:39">
      <c r="A214" t="s">
        <v>1050</v>
      </c>
      <c r="B214" t="s">
        <v>42</v>
      </c>
      <c r="C214" t="s">
        <v>1912</v>
      </c>
      <c r="D214" s="12">
        <v>44641</v>
      </c>
      <c r="E214" t="s">
        <v>312</v>
      </c>
      <c r="F214" t="s">
        <v>518</v>
      </c>
      <c r="G214" s="12">
        <v>44641</v>
      </c>
      <c r="H214" s="12">
        <v>44641</v>
      </c>
      <c r="I214" s="12">
        <v>44642</v>
      </c>
      <c r="J214" s="264">
        <v>1</v>
      </c>
      <c r="K214" t="s">
        <v>2277</v>
      </c>
      <c r="L214" t="s">
        <v>2224</v>
      </c>
      <c r="M214" t="s">
        <v>2225</v>
      </c>
      <c r="N214" t="s">
        <v>1318</v>
      </c>
      <c r="O214" t="s">
        <v>1357</v>
      </c>
      <c r="P214">
        <v>1758.2</v>
      </c>
      <c r="Q214" s="250">
        <v>0.03</v>
      </c>
      <c r="R214">
        <v>8144</v>
      </c>
      <c r="S214">
        <v>3365</v>
      </c>
      <c r="T214">
        <v>4779</v>
      </c>
      <c r="U214">
        <v>54.16</v>
      </c>
      <c r="V214" t="s">
        <v>2280</v>
      </c>
      <c r="W214">
        <v>5</v>
      </c>
      <c r="X214">
        <v>50</v>
      </c>
      <c r="Y214">
        <v>10</v>
      </c>
      <c r="Z214" s="261">
        <f t="shared" si="30"/>
        <v>7.4110399999999998</v>
      </c>
      <c r="AA214" s="261">
        <f t="shared" si="31"/>
        <v>0.92637999999999998</v>
      </c>
      <c r="AB214" s="261">
        <f t="shared" si="32"/>
        <v>14065.6</v>
      </c>
      <c r="AC214" s="261">
        <f t="shared" si="33"/>
        <v>703280</v>
      </c>
      <c r="AD214" s="261">
        <f t="shared" si="34"/>
        <v>7032800</v>
      </c>
      <c r="AE214" s="263">
        <f t="shared" si="35"/>
        <v>14065.6</v>
      </c>
      <c r="AF214" s="263">
        <f t="shared" si="36"/>
        <v>703280</v>
      </c>
      <c r="AG214" s="263">
        <f t="shared" si="37"/>
        <v>7032800</v>
      </c>
      <c r="AH214">
        <f t="shared" si="38"/>
        <v>6821816</v>
      </c>
      <c r="AI214">
        <f t="shared" si="39"/>
        <v>7243784</v>
      </c>
      <c r="AL214" t="s">
        <v>44</v>
      </c>
      <c r="AM214" t="s">
        <v>154</v>
      </c>
    </row>
    <row r="215" spans="1:39">
      <c r="A215" t="s">
        <v>1050</v>
      </c>
      <c r="B215" t="s">
        <v>42</v>
      </c>
      <c r="C215" t="s">
        <v>1912</v>
      </c>
      <c r="D215" s="12">
        <v>44641</v>
      </c>
      <c r="E215" t="s">
        <v>312</v>
      </c>
      <c r="F215" t="s">
        <v>518</v>
      </c>
      <c r="G215" s="12">
        <v>44641</v>
      </c>
      <c r="H215" s="12">
        <v>44641</v>
      </c>
      <c r="I215" s="12">
        <v>44642</v>
      </c>
      <c r="J215" s="264">
        <v>1</v>
      </c>
      <c r="K215" t="s">
        <v>2277</v>
      </c>
      <c r="L215" t="s">
        <v>2224</v>
      </c>
      <c r="M215" t="s">
        <v>2227</v>
      </c>
      <c r="N215" t="s">
        <v>1318</v>
      </c>
      <c r="O215" t="s">
        <v>1357</v>
      </c>
      <c r="P215">
        <v>340.1</v>
      </c>
      <c r="Q215" s="249">
        <v>6.8000000000000005E-2</v>
      </c>
      <c r="R215">
        <v>8145</v>
      </c>
      <c r="S215">
        <v>798</v>
      </c>
      <c r="T215">
        <v>7347</v>
      </c>
      <c r="U215">
        <v>75.790000000000006</v>
      </c>
      <c r="V215" t="s">
        <v>2280</v>
      </c>
      <c r="W215">
        <v>5</v>
      </c>
      <c r="X215">
        <v>50</v>
      </c>
      <c r="Y215">
        <v>10</v>
      </c>
      <c r="Z215" s="261">
        <f t="shared" si="30"/>
        <v>7.41195</v>
      </c>
      <c r="AA215" s="261">
        <f t="shared" si="31"/>
        <v>0.92649375000000012</v>
      </c>
      <c r="AB215" s="261">
        <f t="shared" si="32"/>
        <v>2720.7999999999997</v>
      </c>
      <c r="AC215" s="261">
        <f t="shared" si="33"/>
        <v>136040</v>
      </c>
      <c r="AD215" s="261">
        <f t="shared" si="34"/>
        <v>1360400</v>
      </c>
      <c r="AE215" s="263">
        <f t="shared" si="35"/>
        <v>2720.8</v>
      </c>
      <c r="AF215" s="263">
        <f t="shared" si="36"/>
        <v>136040</v>
      </c>
      <c r="AG215" s="263">
        <f t="shared" si="37"/>
        <v>1360400</v>
      </c>
      <c r="AH215">
        <f t="shared" si="38"/>
        <v>1267892.8</v>
      </c>
      <c r="AI215">
        <f t="shared" si="39"/>
        <v>1452907.2</v>
      </c>
      <c r="AL215" t="s">
        <v>44</v>
      </c>
      <c r="AM215" t="s">
        <v>154</v>
      </c>
    </row>
    <row r="216" spans="1:39">
      <c r="A216" t="s">
        <v>1050</v>
      </c>
      <c r="B216" t="s">
        <v>42</v>
      </c>
      <c r="C216" t="s">
        <v>1912</v>
      </c>
      <c r="D216" s="12">
        <v>44641</v>
      </c>
      <c r="E216" t="s">
        <v>312</v>
      </c>
      <c r="F216" t="s">
        <v>518</v>
      </c>
      <c r="G216" s="12">
        <v>44641</v>
      </c>
      <c r="H216" s="12">
        <v>44641</v>
      </c>
      <c r="I216" s="12">
        <v>44642</v>
      </c>
      <c r="J216" s="264">
        <v>1</v>
      </c>
      <c r="K216" t="s">
        <v>2277</v>
      </c>
      <c r="L216" t="s">
        <v>2224</v>
      </c>
      <c r="M216" t="s">
        <v>2247</v>
      </c>
      <c r="N216" t="s">
        <v>1318</v>
      </c>
      <c r="O216" t="s">
        <v>1357</v>
      </c>
      <c r="P216">
        <v>1446.5</v>
      </c>
      <c r="Q216" s="249">
        <v>3.3000000000000002E-2</v>
      </c>
      <c r="R216">
        <v>8143</v>
      </c>
      <c r="S216">
        <v>2891</v>
      </c>
      <c r="T216">
        <v>5252</v>
      </c>
      <c r="U216">
        <v>26.55</v>
      </c>
      <c r="V216" t="s">
        <v>2280</v>
      </c>
      <c r="W216">
        <v>5</v>
      </c>
      <c r="X216">
        <v>50</v>
      </c>
      <c r="Y216">
        <v>10</v>
      </c>
      <c r="Z216" s="261">
        <f t="shared" si="30"/>
        <v>7.4101299999999997</v>
      </c>
      <c r="AA216" s="261">
        <f t="shared" si="31"/>
        <v>0.92626624999999985</v>
      </c>
      <c r="AB216" s="261">
        <f t="shared" si="32"/>
        <v>11572.000000000002</v>
      </c>
      <c r="AC216" s="261">
        <f t="shared" si="33"/>
        <v>578600.00000000012</v>
      </c>
      <c r="AD216" s="261">
        <f t="shared" si="34"/>
        <v>5786000.0000000009</v>
      </c>
      <c r="AE216" s="263">
        <f t="shared" si="35"/>
        <v>11572</v>
      </c>
      <c r="AF216" s="263">
        <f t="shared" si="36"/>
        <v>578600</v>
      </c>
      <c r="AG216" s="263">
        <f t="shared" si="37"/>
        <v>5786000</v>
      </c>
      <c r="AH216">
        <f t="shared" si="38"/>
        <v>5595062.0000000009</v>
      </c>
      <c r="AI216">
        <f t="shared" si="39"/>
        <v>5976938.0000000009</v>
      </c>
      <c r="AL216" t="s">
        <v>44</v>
      </c>
      <c r="AM216" t="s">
        <v>154</v>
      </c>
    </row>
    <row r="217" spans="1:39">
      <c r="A217" t="s">
        <v>1050</v>
      </c>
      <c r="B217" t="s">
        <v>42</v>
      </c>
      <c r="C217" t="s">
        <v>1912</v>
      </c>
      <c r="D217" s="12">
        <v>44641</v>
      </c>
      <c r="E217" t="s">
        <v>312</v>
      </c>
      <c r="F217" t="s">
        <v>518</v>
      </c>
      <c r="G217" s="12">
        <v>44641</v>
      </c>
      <c r="H217" s="12">
        <v>44641</v>
      </c>
      <c r="I217" s="12">
        <v>44642</v>
      </c>
      <c r="J217" s="264">
        <v>1</v>
      </c>
      <c r="K217" t="s">
        <v>2236</v>
      </c>
      <c r="L217" t="s">
        <v>2224</v>
      </c>
      <c r="M217" t="s">
        <v>2225</v>
      </c>
      <c r="N217" t="s">
        <v>2288</v>
      </c>
      <c r="O217" t="s">
        <v>1357</v>
      </c>
      <c r="P217">
        <v>1760.6</v>
      </c>
      <c r="Q217" s="249">
        <v>2.9000000000000001E-2</v>
      </c>
      <c r="R217">
        <v>8240</v>
      </c>
      <c r="S217">
        <v>3507</v>
      </c>
      <c r="T217">
        <v>4733</v>
      </c>
      <c r="U217">
        <v>54.16</v>
      </c>
      <c r="V217" t="s">
        <v>2280</v>
      </c>
      <c r="W217">
        <v>5</v>
      </c>
      <c r="X217">
        <v>50</v>
      </c>
      <c r="Y217">
        <v>10</v>
      </c>
      <c r="Z217" s="261">
        <f t="shared" si="30"/>
        <v>7.4984000000000002</v>
      </c>
      <c r="AA217" s="261">
        <f t="shared" si="31"/>
        <v>0.93730000000000002</v>
      </c>
      <c r="AB217" s="261">
        <f t="shared" si="32"/>
        <v>14084.8</v>
      </c>
      <c r="AC217" s="261">
        <f t="shared" si="33"/>
        <v>704240</v>
      </c>
      <c r="AD217" s="261">
        <f t="shared" si="34"/>
        <v>7042400</v>
      </c>
      <c r="AE217" s="263">
        <f t="shared" si="35"/>
        <v>14084.8</v>
      </c>
      <c r="AF217" s="263">
        <f t="shared" si="36"/>
        <v>704240</v>
      </c>
      <c r="AG217" s="263">
        <f t="shared" si="37"/>
        <v>7042400</v>
      </c>
      <c r="AH217">
        <f t="shared" si="38"/>
        <v>6838170.4000000004</v>
      </c>
      <c r="AI217">
        <f t="shared" si="39"/>
        <v>7246629.5999999996</v>
      </c>
      <c r="AL217" t="s">
        <v>44</v>
      </c>
      <c r="AM217" t="s">
        <v>154</v>
      </c>
    </row>
    <row r="218" spans="1:39">
      <c r="A218" t="s">
        <v>1050</v>
      </c>
      <c r="B218" t="s">
        <v>42</v>
      </c>
      <c r="C218" t="s">
        <v>1912</v>
      </c>
      <c r="D218" s="12">
        <v>44641</v>
      </c>
      <c r="E218" t="s">
        <v>312</v>
      </c>
      <c r="F218" t="s">
        <v>518</v>
      </c>
      <c r="G218" s="12">
        <v>44641</v>
      </c>
      <c r="H218" s="12">
        <v>44641</v>
      </c>
      <c r="I218" s="12">
        <v>44642</v>
      </c>
      <c r="J218" s="264">
        <v>1</v>
      </c>
      <c r="K218" t="s">
        <v>2236</v>
      </c>
      <c r="L218" t="s">
        <v>2224</v>
      </c>
      <c r="M218" t="s">
        <v>2227</v>
      </c>
      <c r="N218" t="s">
        <v>2288</v>
      </c>
      <c r="O218" t="s">
        <v>1357</v>
      </c>
      <c r="P218">
        <v>285.3</v>
      </c>
      <c r="Q218" s="249">
        <v>7.1999999999999995E-2</v>
      </c>
      <c r="R218">
        <v>8240</v>
      </c>
      <c r="S218">
        <v>708</v>
      </c>
      <c r="T218">
        <v>7532</v>
      </c>
      <c r="U218">
        <v>75.790000000000006</v>
      </c>
      <c r="V218" t="s">
        <v>2280</v>
      </c>
      <c r="W218">
        <v>5</v>
      </c>
      <c r="X218">
        <v>50</v>
      </c>
      <c r="Y218">
        <v>10</v>
      </c>
      <c r="Z218" s="261">
        <f t="shared" si="30"/>
        <v>7.4984000000000002</v>
      </c>
      <c r="AA218" s="261">
        <f t="shared" si="31"/>
        <v>0.93730000000000002</v>
      </c>
      <c r="AB218" s="261">
        <f t="shared" si="32"/>
        <v>2282.4</v>
      </c>
      <c r="AC218" s="261">
        <f t="shared" si="33"/>
        <v>114120</v>
      </c>
      <c r="AD218" s="261">
        <f t="shared" si="34"/>
        <v>1141200</v>
      </c>
      <c r="AE218" s="263">
        <f t="shared" si="35"/>
        <v>2282.4</v>
      </c>
      <c r="AF218" s="263">
        <f t="shared" si="36"/>
        <v>114120</v>
      </c>
      <c r="AG218" s="263">
        <f t="shared" si="37"/>
        <v>1141200</v>
      </c>
      <c r="AH218">
        <f t="shared" si="38"/>
        <v>1059033.6000000001</v>
      </c>
      <c r="AI218">
        <f t="shared" si="39"/>
        <v>1223366.3999999999</v>
      </c>
      <c r="AL218" t="s">
        <v>44</v>
      </c>
      <c r="AM218" t="s">
        <v>154</v>
      </c>
    </row>
    <row r="219" spans="1:39">
      <c r="A219" t="s">
        <v>1050</v>
      </c>
      <c r="B219" t="s">
        <v>42</v>
      </c>
      <c r="C219" t="s">
        <v>1912</v>
      </c>
      <c r="D219" s="12">
        <v>44641</v>
      </c>
      <c r="E219" t="s">
        <v>312</v>
      </c>
      <c r="F219" t="s">
        <v>518</v>
      </c>
      <c r="G219" s="12">
        <v>44641</v>
      </c>
      <c r="H219" s="12">
        <v>44641</v>
      </c>
      <c r="I219" s="12">
        <v>44642</v>
      </c>
      <c r="J219" s="264">
        <v>1</v>
      </c>
      <c r="K219" t="s">
        <v>2236</v>
      </c>
      <c r="L219" t="s">
        <v>2224</v>
      </c>
      <c r="M219" t="s">
        <v>2247</v>
      </c>
      <c r="N219" t="s">
        <v>2288</v>
      </c>
      <c r="O219" t="s">
        <v>1357</v>
      </c>
      <c r="P219">
        <v>2412.1999999999998</v>
      </c>
      <c r="Q219" s="249">
        <v>2.5000000000000001E-2</v>
      </c>
      <c r="R219">
        <v>8238</v>
      </c>
      <c r="S219">
        <v>4384</v>
      </c>
      <c r="T219">
        <v>3854</v>
      </c>
      <c r="U219">
        <v>26.55</v>
      </c>
      <c r="V219" t="s">
        <v>2280</v>
      </c>
      <c r="W219">
        <v>5</v>
      </c>
      <c r="X219">
        <v>50</v>
      </c>
      <c r="Y219">
        <v>10</v>
      </c>
      <c r="Z219" s="261">
        <f t="shared" si="30"/>
        <v>7.4965799999999998</v>
      </c>
      <c r="AA219" s="261">
        <f t="shared" si="31"/>
        <v>0.93707249999999997</v>
      </c>
      <c r="AB219" s="261">
        <f t="shared" si="32"/>
        <v>19297.599999999999</v>
      </c>
      <c r="AC219" s="261">
        <f t="shared" si="33"/>
        <v>964879.99999999988</v>
      </c>
      <c r="AD219" s="261">
        <f t="shared" si="34"/>
        <v>9648799.9999999981</v>
      </c>
      <c r="AE219" s="263">
        <f t="shared" si="35"/>
        <v>19297.599999999999</v>
      </c>
      <c r="AF219" s="263">
        <f t="shared" si="36"/>
        <v>964879.99999999988</v>
      </c>
      <c r="AG219" s="263">
        <f t="shared" si="37"/>
        <v>9648799.9999999981</v>
      </c>
      <c r="AH219">
        <f t="shared" si="38"/>
        <v>9407579.9999999981</v>
      </c>
      <c r="AI219">
        <f t="shared" si="39"/>
        <v>9890019.9999999981</v>
      </c>
      <c r="AL219" t="s">
        <v>44</v>
      </c>
      <c r="AM219" t="s">
        <v>154</v>
      </c>
    </row>
    <row r="220" spans="1:39">
      <c r="A220" t="s">
        <v>1058</v>
      </c>
      <c r="B220" t="s">
        <v>42</v>
      </c>
      <c r="C220" t="s">
        <v>1912</v>
      </c>
      <c r="D220" s="12">
        <v>44641</v>
      </c>
      <c r="E220" t="s">
        <v>312</v>
      </c>
      <c r="F220" t="s">
        <v>518</v>
      </c>
      <c r="G220" s="12">
        <v>44641</v>
      </c>
      <c r="H220" s="12">
        <v>44641</v>
      </c>
      <c r="I220" s="12">
        <v>44642</v>
      </c>
      <c r="J220" s="264">
        <v>1</v>
      </c>
      <c r="K220" t="s">
        <v>2278</v>
      </c>
      <c r="L220" t="s">
        <v>2224</v>
      </c>
      <c r="M220" t="s">
        <v>2225</v>
      </c>
      <c r="N220" t="s">
        <v>1322</v>
      </c>
      <c r="O220" t="s">
        <v>1357</v>
      </c>
      <c r="P220">
        <v>1460.3</v>
      </c>
      <c r="Q220" s="249">
        <v>3.4000000000000002E-2</v>
      </c>
      <c r="R220">
        <v>7803</v>
      </c>
      <c r="S220">
        <v>2748</v>
      </c>
      <c r="T220">
        <v>5055</v>
      </c>
      <c r="U220">
        <v>54.16</v>
      </c>
      <c r="V220" t="s">
        <v>2280</v>
      </c>
      <c r="W220">
        <v>5</v>
      </c>
      <c r="X220">
        <v>51</v>
      </c>
      <c r="Y220">
        <v>10</v>
      </c>
      <c r="Z220" s="261">
        <f t="shared" si="30"/>
        <v>7.1007300000000004</v>
      </c>
      <c r="AA220" s="261">
        <f t="shared" si="31"/>
        <v>0.88759125000000005</v>
      </c>
      <c r="AB220" s="261">
        <f t="shared" si="32"/>
        <v>11682.4</v>
      </c>
      <c r="AC220" s="261">
        <f t="shared" si="33"/>
        <v>595802.4</v>
      </c>
      <c r="AD220" s="261">
        <f t="shared" si="34"/>
        <v>5958024</v>
      </c>
      <c r="AE220" s="263">
        <f t="shared" si="35"/>
        <v>11682.4</v>
      </c>
      <c r="AF220" s="263">
        <f t="shared" si="36"/>
        <v>595802.4</v>
      </c>
      <c r="AG220" s="263">
        <f t="shared" si="37"/>
        <v>5958024</v>
      </c>
      <c r="AH220">
        <f t="shared" si="38"/>
        <v>5755451.1840000004</v>
      </c>
      <c r="AI220">
        <f t="shared" si="39"/>
        <v>6160596.8159999996</v>
      </c>
      <c r="AL220" t="s">
        <v>44</v>
      </c>
      <c r="AM220" t="s">
        <v>154</v>
      </c>
    </row>
    <row r="221" spans="1:39">
      <c r="A221" t="s">
        <v>1058</v>
      </c>
      <c r="B221" t="s">
        <v>42</v>
      </c>
      <c r="C221" t="s">
        <v>1912</v>
      </c>
      <c r="D221" s="12">
        <v>44641</v>
      </c>
      <c r="E221" t="s">
        <v>312</v>
      </c>
      <c r="F221" t="s">
        <v>518</v>
      </c>
      <c r="G221" s="12">
        <v>44641</v>
      </c>
      <c r="H221" s="12">
        <v>44641</v>
      </c>
      <c r="I221" s="12">
        <v>44642</v>
      </c>
      <c r="J221" s="264">
        <v>1</v>
      </c>
      <c r="K221" t="s">
        <v>2278</v>
      </c>
      <c r="L221" t="s">
        <v>2224</v>
      </c>
      <c r="M221" t="s">
        <v>2227</v>
      </c>
      <c r="N221" t="s">
        <v>1322</v>
      </c>
      <c r="O221" t="s">
        <v>1357</v>
      </c>
      <c r="P221">
        <v>440.1</v>
      </c>
      <c r="Q221" s="249">
        <v>6.0999999999999999E-2</v>
      </c>
      <c r="R221">
        <v>7803</v>
      </c>
      <c r="S221">
        <v>957</v>
      </c>
      <c r="T221">
        <v>6846</v>
      </c>
      <c r="U221">
        <v>75.790000000000006</v>
      </c>
      <c r="V221" t="s">
        <v>2280</v>
      </c>
      <c r="W221">
        <v>5</v>
      </c>
      <c r="X221">
        <v>51</v>
      </c>
      <c r="Y221">
        <v>10</v>
      </c>
      <c r="Z221" s="261">
        <f t="shared" si="30"/>
        <v>7.1007300000000004</v>
      </c>
      <c r="AA221" s="261">
        <f t="shared" si="31"/>
        <v>0.88759125000000005</v>
      </c>
      <c r="AB221" s="261">
        <f t="shared" si="32"/>
        <v>3520.8</v>
      </c>
      <c r="AC221" s="261">
        <f t="shared" si="33"/>
        <v>179560.80000000002</v>
      </c>
      <c r="AD221" s="261">
        <f t="shared" si="34"/>
        <v>1795608.0000000002</v>
      </c>
      <c r="AE221" s="263">
        <f t="shared" si="35"/>
        <v>3520.8</v>
      </c>
      <c r="AF221" s="263">
        <f t="shared" si="36"/>
        <v>179560.80000000002</v>
      </c>
      <c r="AG221" s="263">
        <f t="shared" si="37"/>
        <v>1795608</v>
      </c>
      <c r="AH221">
        <f t="shared" si="38"/>
        <v>1686075.9120000002</v>
      </c>
      <c r="AI221">
        <f t="shared" si="39"/>
        <v>1905140.0880000002</v>
      </c>
      <c r="AL221" t="s">
        <v>44</v>
      </c>
      <c r="AM221" t="s">
        <v>154</v>
      </c>
    </row>
    <row r="222" spans="1:39">
      <c r="A222" t="s">
        <v>1058</v>
      </c>
      <c r="B222" t="s">
        <v>42</v>
      </c>
      <c r="C222" t="s">
        <v>1912</v>
      </c>
      <c r="D222" s="12">
        <v>44641</v>
      </c>
      <c r="E222" t="s">
        <v>312</v>
      </c>
      <c r="F222" t="s">
        <v>518</v>
      </c>
      <c r="G222" s="12">
        <v>44641</v>
      </c>
      <c r="H222" s="12">
        <v>44641</v>
      </c>
      <c r="I222" s="12">
        <v>44642</v>
      </c>
      <c r="J222" s="264">
        <v>1</v>
      </c>
      <c r="K222" t="s">
        <v>2278</v>
      </c>
      <c r="L222" t="s">
        <v>2224</v>
      </c>
      <c r="M222" t="s">
        <v>2247</v>
      </c>
      <c r="N222" t="s">
        <v>1322</v>
      </c>
      <c r="O222" t="s">
        <v>1357</v>
      </c>
      <c r="P222">
        <v>1631.8</v>
      </c>
      <c r="Q222" s="249">
        <v>3.2000000000000001E-2</v>
      </c>
      <c r="R222">
        <v>7802</v>
      </c>
      <c r="S222">
        <v>2999</v>
      </c>
      <c r="T222">
        <v>4803</v>
      </c>
      <c r="U222">
        <v>26.55</v>
      </c>
      <c r="V222" t="s">
        <v>2280</v>
      </c>
      <c r="W222">
        <v>5</v>
      </c>
      <c r="X222">
        <v>51</v>
      </c>
      <c r="Y222">
        <v>10</v>
      </c>
      <c r="Z222" s="261">
        <f t="shared" si="30"/>
        <v>7.0998200000000002</v>
      </c>
      <c r="AA222" s="261">
        <f t="shared" si="31"/>
        <v>0.88747750000000003</v>
      </c>
      <c r="AB222" s="261">
        <f t="shared" si="32"/>
        <v>13054.4</v>
      </c>
      <c r="AC222" s="261">
        <f t="shared" si="33"/>
        <v>665774.4</v>
      </c>
      <c r="AD222" s="261">
        <f t="shared" si="34"/>
        <v>6657744</v>
      </c>
      <c r="AE222" s="263">
        <f t="shared" si="35"/>
        <v>13054.4</v>
      </c>
      <c r="AF222" s="263">
        <f t="shared" si="36"/>
        <v>665774.4</v>
      </c>
      <c r="AG222" s="263">
        <f t="shared" si="37"/>
        <v>6657744</v>
      </c>
      <c r="AH222">
        <f t="shared" si="38"/>
        <v>6444696.1919999998</v>
      </c>
      <c r="AI222">
        <f t="shared" si="39"/>
        <v>6870791.8080000002</v>
      </c>
      <c r="AL222" t="s">
        <v>44</v>
      </c>
      <c r="AM222" t="s">
        <v>154</v>
      </c>
    </row>
    <row r="223" spans="1:39">
      <c r="A223" t="s">
        <v>1058</v>
      </c>
      <c r="B223" t="s">
        <v>42</v>
      </c>
      <c r="C223" t="s">
        <v>1912</v>
      </c>
      <c r="D223" s="12">
        <v>44641</v>
      </c>
      <c r="E223" t="s">
        <v>312</v>
      </c>
      <c r="F223" t="s">
        <v>518</v>
      </c>
      <c r="G223" s="12">
        <v>44641</v>
      </c>
      <c r="H223" s="12">
        <v>44641</v>
      </c>
      <c r="I223" s="12">
        <v>44642</v>
      </c>
      <c r="J223" s="264">
        <v>1</v>
      </c>
      <c r="K223" t="s">
        <v>2279</v>
      </c>
      <c r="L223" t="s">
        <v>2224</v>
      </c>
      <c r="M223" t="s">
        <v>2225</v>
      </c>
      <c r="N223" t="s">
        <v>2289</v>
      </c>
      <c r="O223" t="s">
        <v>1357</v>
      </c>
      <c r="P223">
        <v>881.1</v>
      </c>
      <c r="Q223" s="249">
        <v>4.2000000000000003E-2</v>
      </c>
      <c r="R223">
        <v>8237</v>
      </c>
      <c r="S223">
        <v>1931</v>
      </c>
      <c r="T223">
        <v>6306</v>
      </c>
      <c r="U223">
        <v>54.16</v>
      </c>
      <c r="V223" t="s">
        <v>2280</v>
      </c>
      <c r="W223">
        <v>5</v>
      </c>
      <c r="X223">
        <v>51</v>
      </c>
      <c r="Y223">
        <v>10</v>
      </c>
      <c r="Z223" s="261">
        <f t="shared" si="30"/>
        <v>7.4956699999999996</v>
      </c>
      <c r="AA223" s="261">
        <f t="shared" si="31"/>
        <v>0.93695874999999995</v>
      </c>
      <c r="AB223" s="261">
        <f t="shared" si="32"/>
        <v>7048.8</v>
      </c>
      <c r="AC223" s="261">
        <f t="shared" si="33"/>
        <v>359488.8</v>
      </c>
      <c r="AD223" s="261">
        <f t="shared" si="34"/>
        <v>3594888</v>
      </c>
      <c r="AE223" s="263">
        <f t="shared" si="35"/>
        <v>7048.8</v>
      </c>
      <c r="AF223" s="263">
        <f t="shared" si="36"/>
        <v>359488.8</v>
      </c>
      <c r="AG223" s="263">
        <f t="shared" si="37"/>
        <v>3594888</v>
      </c>
      <c r="AH223">
        <f t="shared" si="38"/>
        <v>3443902.7039999999</v>
      </c>
      <c r="AI223">
        <f t="shared" si="39"/>
        <v>3745873.2960000001</v>
      </c>
      <c r="AL223" t="s">
        <v>44</v>
      </c>
      <c r="AM223" t="s">
        <v>154</v>
      </c>
    </row>
    <row r="224" spans="1:39">
      <c r="A224" t="s">
        <v>1058</v>
      </c>
      <c r="B224" t="s">
        <v>42</v>
      </c>
      <c r="C224" t="s">
        <v>1912</v>
      </c>
      <c r="D224" s="12">
        <v>44641</v>
      </c>
      <c r="E224" t="s">
        <v>312</v>
      </c>
      <c r="F224" t="s">
        <v>518</v>
      </c>
      <c r="G224" s="12">
        <v>44641</v>
      </c>
      <c r="H224" s="12">
        <v>44641</v>
      </c>
      <c r="I224" s="12">
        <v>44642</v>
      </c>
      <c r="J224" s="264">
        <v>1</v>
      </c>
      <c r="K224" t="s">
        <v>2279</v>
      </c>
      <c r="L224" t="s">
        <v>2224</v>
      </c>
      <c r="M224" t="s">
        <v>2227</v>
      </c>
      <c r="N224" t="s">
        <v>2289</v>
      </c>
      <c r="O224" t="s">
        <v>1357</v>
      </c>
      <c r="P224">
        <v>258.5</v>
      </c>
      <c r="Q224" s="249">
        <v>7.6999999999999999E-2</v>
      </c>
      <c r="R224">
        <v>8237</v>
      </c>
      <c r="S224">
        <v>621</v>
      </c>
      <c r="T224">
        <v>7616</v>
      </c>
      <c r="U224">
        <v>75.790000000000006</v>
      </c>
      <c r="V224" t="s">
        <v>2280</v>
      </c>
      <c r="W224">
        <v>5</v>
      </c>
      <c r="X224">
        <v>51</v>
      </c>
      <c r="Y224">
        <v>10</v>
      </c>
      <c r="Z224" s="261">
        <f t="shared" si="30"/>
        <v>7.4956699999999996</v>
      </c>
      <c r="AA224" s="261">
        <f t="shared" si="31"/>
        <v>0.93695874999999995</v>
      </c>
      <c r="AB224" s="261">
        <f t="shared" si="32"/>
        <v>2068</v>
      </c>
      <c r="AC224" s="261">
        <f t="shared" si="33"/>
        <v>105468</v>
      </c>
      <c r="AD224" s="261">
        <f t="shared" si="34"/>
        <v>1054680</v>
      </c>
      <c r="AE224" s="263">
        <f t="shared" si="35"/>
        <v>2068</v>
      </c>
      <c r="AF224" s="263">
        <f t="shared" si="36"/>
        <v>105468</v>
      </c>
      <c r="AG224" s="263">
        <f t="shared" si="37"/>
        <v>1054680</v>
      </c>
      <c r="AH224">
        <f t="shared" si="38"/>
        <v>973469.64</v>
      </c>
      <c r="AI224">
        <f t="shared" si="39"/>
        <v>1135890.3600000001</v>
      </c>
      <c r="AL224" t="s">
        <v>44</v>
      </c>
      <c r="AM224" t="s">
        <v>154</v>
      </c>
    </row>
    <row r="225" spans="1:39">
      <c r="A225" t="s">
        <v>1058</v>
      </c>
      <c r="B225" t="s">
        <v>42</v>
      </c>
      <c r="C225" t="s">
        <v>1912</v>
      </c>
      <c r="D225" s="12">
        <v>44641</v>
      </c>
      <c r="E225" t="s">
        <v>312</v>
      </c>
      <c r="F225" t="s">
        <v>518</v>
      </c>
      <c r="G225" s="12">
        <v>44641</v>
      </c>
      <c r="H225" s="12">
        <v>44641</v>
      </c>
      <c r="I225" s="12">
        <v>44642</v>
      </c>
      <c r="J225" s="264">
        <v>1</v>
      </c>
      <c r="K225" t="s">
        <v>2279</v>
      </c>
      <c r="L225" t="s">
        <v>2224</v>
      </c>
      <c r="M225" t="s">
        <v>2247</v>
      </c>
      <c r="N225" t="s">
        <v>2289</v>
      </c>
      <c r="O225" t="s">
        <v>1357</v>
      </c>
      <c r="P225">
        <v>1158.9000000000001</v>
      </c>
      <c r="Q225" s="249">
        <v>3.5999999999999997E-2</v>
      </c>
      <c r="R225">
        <v>8236</v>
      </c>
      <c r="S225">
        <v>2440</v>
      </c>
      <c r="T225">
        <v>5796</v>
      </c>
      <c r="U225">
        <v>26.55</v>
      </c>
      <c r="V225" t="s">
        <v>2280</v>
      </c>
      <c r="W225">
        <v>5</v>
      </c>
      <c r="X225">
        <v>51</v>
      </c>
      <c r="Y225">
        <v>10</v>
      </c>
      <c r="Z225" s="261">
        <f t="shared" si="30"/>
        <v>7.4947600000000003</v>
      </c>
      <c r="AA225" s="261">
        <f t="shared" si="31"/>
        <v>0.93684500000000004</v>
      </c>
      <c r="AB225" s="261">
        <f t="shared" si="32"/>
        <v>9271.2000000000007</v>
      </c>
      <c r="AC225" s="261">
        <f t="shared" si="33"/>
        <v>472831.2</v>
      </c>
      <c r="AD225" s="261">
        <f t="shared" si="34"/>
        <v>4728312</v>
      </c>
      <c r="AE225" s="263">
        <f t="shared" si="35"/>
        <v>9271.2000000000007</v>
      </c>
      <c r="AF225" s="263">
        <f t="shared" si="36"/>
        <v>472831.2</v>
      </c>
      <c r="AG225" s="263">
        <f t="shared" si="37"/>
        <v>4728312</v>
      </c>
      <c r="AH225">
        <f t="shared" si="38"/>
        <v>4558092.7680000002</v>
      </c>
      <c r="AI225">
        <f t="shared" si="39"/>
        <v>4898531.2319999998</v>
      </c>
      <c r="AL225" t="s">
        <v>44</v>
      </c>
      <c r="AM225" t="s">
        <v>154</v>
      </c>
    </row>
    <row r="226" spans="1:39">
      <c r="A226" t="s">
        <v>1054</v>
      </c>
      <c r="B226" t="s">
        <v>42</v>
      </c>
      <c r="C226" t="s">
        <v>1912</v>
      </c>
      <c r="D226" s="12">
        <v>44641</v>
      </c>
      <c r="E226" t="s">
        <v>312</v>
      </c>
      <c r="F226" t="s">
        <v>518</v>
      </c>
      <c r="G226" s="12">
        <v>44641</v>
      </c>
      <c r="H226" s="12">
        <v>44641</v>
      </c>
      <c r="I226" s="12">
        <v>44642</v>
      </c>
      <c r="J226" s="264">
        <v>1</v>
      </c>
      <c r="K226" t="s">
        <v>2223</v>
      </c>
      <c r="L226" t="s">
        <v>2244</v>
      </c>
      <c r="M226" t="s">
        <v>2245</v>
      </c>
      <c r="N226" t="s">
        <v>1320</v>
      </c>
      <c r="O226" t="s">
        <v>1357</v>
      </c>
      <c r="P226">
        <v>0</v>
      </c>
      <c r="Q226" t="s">
        <v>696</v>
      </c>
      <c r="R226">
        <v>25030</v>
      </c>
      <c r="S226">
        <v>0</v>
      </c>
      <c r="T226">
        <v>25030</v>
      </c>
      <c r="U226" t="s">
        <v>696</v>
      </c>
      <c r="V226" t="s">
        <v>2290</v>
      </c>
      <c r="W226">
        <v>5</v>
      </c>
      <c r="X226">
        <v>52</v>
      </c>
      <c r="Y226">
        <v>10</v>
      </c>
      <c r="Z226" s="261">
        <f t="shared" si="30"/>
        <v>22.7773</v>
      </c>
      <c r="AA226" s="261">
        <f t="shared" si="31"/>
        <v>2.8471625</v>
      </c>
      <c r="AB226" s="261" t="str">
        <f t="shared" si="32"/>
        <v>ND</v>
      </c>
      <c r="AC226" s="261" t="str">
        <f t="shared" si="33"/>
        <v>ND</v>
      </c>
      <c r="AD226" s="261" t="str">
        <f t="shared" si="34"/>
        <v>NA</v>
      </c>
      <c r="AE226" s="263" t="str">
        <f t="shared" si="35"/>
        <v>ND</v>
      </c>
      <c r="AF226" s="263" t="str">
        <f t="shared" si="36"/>
        <v>ND</v>
      </c>
      <c r="AG226" s="263" t="str">
        <f t="shared" si="37"/>
        <v>NA</v>
      </c>
      <c r="AH226" t="str">
        <f t="shared" si="38"/>
        <v>ND</v>
      </c>
      <c r="AI226" t="str">
        <f t="shared" si="39"/>
        <v>ND</v>
      </c>
      <c r="AL226" t="s">
        <v>44</v>
      </c>
      <c r="AM226" t="s">
        <v>154</v>
      </c>
    </row>
    <row r="227" spans="1:39">
      <c r="A227" t="s">
        <v>1054</v>
      </c>
      <c r="B227" t="s">
        <v>42</v>
      </c>
      <c r="C227" t="s">
        <v>1912</v>
      </c>
      <c r="D227" s="12">
        <v>44641</v>
      </c>
      <c r="E227" t="s">
        <v>312</v>
      </c>
      <c r="F227" t="s">
        <v>518</v>
      </c>
      <c r="G227" s="12">
        <v>44641</v>
      </c>
      <c r="H227" s="12">
        <v>44641</v>
      </c>
      <c r="I227" s="12">
        <v>44642</v>
      </c>
      <c r="J227" s="264">
        <v>1</v>
      </c>
      <c r="K227" t="s">
        <v>2223</v>
      </c>
      <c r="L227" t="s">
        <v>2244</v>
      </c>
      <c r="M227" t="s">
        <v>2084</v>
      </c>
      <c r="N227" t="s">
        <v>1320</v>
      </c>
      <c r="O227" t="s">
        <v>1357</v>
      </c>
      <c r="P227">
        <v>0</v>
      </c>
      <c r="Q227" t="s">
        <v>696</v>
      </c>
      <c r="R227">
        <v>25025</v>
      </c>
      <c r="S227">
        <v>0</v>
      </c>
      <c r="T227">
        <v>25025</v>
      </c>
      <c r="U227" t="s">
        <v>696</v>
      </c>
      <c r="V227" t="s">
        <v>2290</v>
      </c>
      <c r="W227">
        <v>5</v>
      </c>
      <c r="X227">
        <v>52</v>
      </c>
      <c r="Y227">
        <v>10</v>
      </c>
      <c r="Z227" s="261">
        <f t="shared" si="30"/>
        <v>22.772749999999998</v>
      </c>
      <c r="AA227" s="261">
        <f t="shared" si="31"/>
        <v>2.8465937499999998</v>
      </c>
      <c r="AB227" s="261" t="str">
        <f t="shared" si="32"/>
        <v>ND</v>
      </c>
      <c r="AC227" s="261" t="str">
        <f t="shared" si="33"/>
        <v>ND</v>
      </c>
      <c r="AD227" s="261" t="str">
        <f t="shared" si="34"/>
        <v>NA</v>
      </c>
      <c r="AE227" s="263" t="str">
        <f t="shared" si="35"/>
        <v>ND</v>
      </c>
      <c r="AF227" s="263" t="str">
        <f t="shared" si="36"/>
        <v>ND</v>
      </c>
      <c r="AG227" s="263" t="str">
        <f t="shared" si="37"/>
        <v>NA</v>
      </c>
      <c r="AH227" t="str">
        <f t="shared" si="38"/>
        <v>ND</v>
      </c>
      <c r="AI227" t="str">
        <f t="shared" si="39"/>
        <v>ND</v>
      </c>
      <c r="AL227" t="s">
        <v>44</v>
      </c>
      <c r="AM227" t="s">
        <v>154</v>
      </c>
    </row>
    <row r="228" spans="1:39">
      <c r="A228" t="s">
        <v>1054</v>
      </c>
      <c r="B228" t="s">
        <v>42</v>
      </c>
      <c r="C228" t="s">
        <v>1912</v>
      </c>
      <c r="D228" s="12">
        <v>44641</v>
      </c>
      <c r="E228" t="s">
        <v>312</v>
      </c>
      <c r="F228" t="s">
        <v>518</v>
      </c>
      <c r="G228" s="12">
        <v>44641</v>
      </c>
      <c r="H228" s="12">
        <v>44641</v>
      </c>
      <c r="I228" s="12">
        <v>44642</v>
      </c>
      <c r="J228" s="264">
        <v>1</v>
      </c>
      <c r="K228" t="s">
        <v>2229</v>
      </c>
      <c r="L228" t="s">
        <v>2244</v>
      </c>
      <c r="M228" t="s">
        <v>2245</v>
      </c>
      <c r="N228" t="s">
        <v>2281</v>
      </c>
      <c r="O228" t="s">
        <v>1357</v>
      </c>
      <c r="P228">
        <v>4.9000000000000002E-2</v>
      </c>
      <c r="Q228" s="249">
        <v>2.7440000000000002</v>
      </c>
      <c r="R228">
        <v>24946</v>
      </c>
      <c r="S228">
        <v>1</v>
      </c>
      <c r="T228">
        <v>24945</v>
      </c>
      <c r="U228" t="s">
        <v>696</v>
      </c>
      <c r="V228" t="s">
        <v>2290</v>
      </c>
      <c r="W228">
        <v>5</v>
      </c>
      <c r="X228">
        <v>52</v>
      </c>
      <c r="Y228">
        <v>10</v>
      </c>
      <c r="Z228" s="261">
        <f t="shared" si="30"/>
        <v>22.700859999999999</v>
      </c>
      <c r="AA228" s="261">
        <f t="shared" si="31"/>
        <v>2.8376074999999998</v>
      </c>
      <c r="AB228" s="261" t="str">
        <f t="shared" si="32"/>
        <v>ND</v>
      </c>
      <c r="AC228" s="261" t="str">
        <f t="shared" si="33"/>
        <v>ND</v>
      </c>
      <c r="AD228" s="261" t="str">
        <f t="shared" si="34"/>
        <v>NA</v>
      </c>
      <c r="AE228" s="263" t="str">
        <f t="shared" si="35"/>
        <v>ND</v>
      </c>
      <c r="AF228" s="263" t="str">
        <f t="shared" si="36"/>
        <v>ND</v>
      </c>
      <c r="AG228" s="263" t="str">
        <f t="shared" si="37"/>
        <v>NA</v>
      </c>
      <c r="AH228" t="str">
        <f t="shared" si="38"/>
        <v>ND</v>
      </c>
      <c r="AI228" t="str">
        <f t="shared" si="39"/>
        <v>ND</v>
      </c>
      <c r="AL228" t="s">
        <v>44</v>
      </c>
      <c r="AM228" t="s">
        <v>154</v>
      </c>
    </row>
    <row r="229" spans="1:39">
      <c r="A229" t="s">
        <v>1054</v>
      </c>
      <c r="B229" t="s">
        <v>42</v>
      </c>
      <c r="C229" t="s">
        <v>1912</v>
      </c>
      <c r="D229" s="12">
        <v>44641</v>
      </c>
      <c r="E229" t="s">
        <v>312</v>
      </c>
      <c r="F229" t="s">
        <v>518</v>
      </c>
      <c r="G229" s="12">
        <v>44641</v>
      </c>
      <c r="H229" s="12">
        <v>44641</v>
      </c>
      <c r="I229" s="12">
        <v>44642</v>
      </c>
      <c r="J229" s="264">
        <v>1</v>
      </c>
      <c r="K229" t="s">
        <v>2229</v>
      </c>
      <c r="L229" t="s">
        <v>2244</v>
      </c>
      <c r="M229" t="s">
        <v>2084</v>
      </c>
      <c r="N229" t="s">
        <v>2281</v>
      </c>
      <c r="O229" t="s">
        <v>1357</v>
      </c>
      <c r="P229">
        <v>9.8000000000000004E-2</v>
      </c>
      <c r="Q229" s="249">
        <v>1.6859999999999999</v>
      </c>
      <c r="R229">
        <v>24944</v>
      </c>
      <c r="S229">
        <v>2</v>
      </c>
      <c r="T229">
        <v>24942</v>
      </c>
      <c r="U229" t="s">
        <v>696</v>
      </c>
      <c r="V229" t="s">
        <v>2290</v>
      </c>
      <c r="W229">
        <v>5</v>
      </c>
      <c r="X229">
        <v>52</v>
      </c>
      <c r="Y229">
        <v>10</v>
      </c>
      <c r="Z229" s="261">
        <f t="shared" si="30"/>
        <v>22.69904</v>
      </c>
      <c r="AA229" s="261">
        <f t="shared" si="31"/>
        <v>2.83738</v>
      </c>
      <c r="AB229" s="261" t="str">
        <f t="shared" si="32"/>
        <v>ND</v>
      </c>
      <c r="AC229" s="261" t="str">
        <f t="shared" si="33"/>
        <v>ND</v>
      </c>
      <c r="AD229" s="261" t="str">
        <f t="shared" si="34"/>
        <v>NA</v>
      </c>
      <c r="AE229" s="263" t="str">
        <f t="shared" si="35"/>
        <v>ND</v>
      </c>
      <c r="AF229" s="263" t="str">
        <f t="shared" si="36"/>
        <v>ND</v>
      </c>
      <c r="AG229" s="263" t="str">
        <f t="shared" si="37"/>
        <v>NA</v>
      </c>
      <c r="AH229" t="str">
        <f t="shared" si="38"/>
        <v>ND</v>
      </c>
      <c r="AI229" t="str">
        <f t="shared" si="39"/>
        <v>ND</v>
      </c>
      <c r="AL229" t="s">
        <v>44</v>
      </c>
      <c r="AM229" t="s">
        <v>154</v>
      </c>
    </row>
    <row r="230" spans="1:39">
      <c r="A230" t="s">
        <v>1060</v>
      </c>
      <c r="B230" t="s">
        <v>42</v>
      </c>
      <c r="C230" t="s">
        <v>1912</v>
      </c>
      <c r="D230" s="12">
        <v>44641</v>
      </c>
      <c r="E230" t="s">
        <v>312</v>
      </c>
      <c r="F230" t="s">
        <v>518</v>
      </c>
      <c r="G230" s="12">
        <v>44641</v>
      </c>
      <c r="H230" s="12">
        <v>44641</v>
      </c>
      <c r="I230" s="12">
        <v>44642</v>
      </c>
      <c r="J230" s="264">
        <v>1</v>
      </c>
      <c r="K230" t="s">
        <v>2269</v>
      </c>
      <c r="L230" t="s">
        <v>2244</v>
      </c>
      <c r="M230" t="s">
        <v>2245</v>
      </c>
      <c r="N230" t="s">
        <v>1323</v>
      </c>
      <c r="O230" t="s">
        <v>1357</v>
      </c>
      <c r="P230">
        <v>0</v>
      </c>
      <c r="Q230" t="s">
        <v>696</v>
      </c>
      <c r="R230">
        <v>24220</v>
      </c>
      <c r="S230">
        <v>0</v>
      </c>
      <c r="T230">
        <v>24220</v>
      </c>
      <c r="U230" t="s">
        <v>696</v>
      </c>
      <c r="V230" t="s">
        <v>2290</v>
      </c>
      <c r="W230">
        <v>5</v>
      </c>
      <c r="X230">
        <v>52</v>
      </c>
      <c r="Y230">
        <v>10</v>
      </c>
      <c r="Z230" s="261">
        <f t="shared" si="30"/>
        <v>22.040199999999999</v>
      </c>
      <c r="AA230" s="261">
        <f t="shared" si="31"/>
        <v>2.7550249999999998</v>
      </c>
      <c r="AB230" s="261" t="str">
        <f t="shared" si="32"/>
        <v>ND</v>
      </c>
      <c r="AC230" s="261" t="str">
        <f t="shared" si="33"/>
        <v>ND</v>
      </c>
      <c r="AD230" s="261" t="str">
        <f t="shared" si="34"/>
        <v>NA</v>
      </c>
      <c r="AE230" s="263" t="str">
        <f t="shared" si="35"/>
        <v>ND</v>
      </c>
      <c r="AF230" s="263" t="str">
        <f t="shared" si="36"/>
        <v>ND</v>
      </c>
      <c r="AG230" s="263" t="str">
        <f t="shared" si="37"/>
        <v>NA</v>
      </c>
      <c r="AH230" t="str">
        <f t="shared" si="38"/>
        <v>ND</v>
      </c>
      <c r="AI230" t="str">
        <f t="shared" si="39"/>
        <v>ND</v>
      </c>
      <c r="AL230" t="s">
        <v>44</v>
      </c>
      <c r="AM230" t="s">
        <v>154</v>
      </c>
    </row>
    <row r="231" spans="1:39">
      <c r="A231" t="s">
        <v>1060</v>
      </c>
      <c r="B231" t="s">
        <v>42</v>
      </c>
      <c r="C231" t="s">
        <v>1912</v>
      </c>
      <c r="D231" s="12">
        <v>44641</v>
      </c>
      <c r="E231" t="s">
        <v>312</v>
      </c>
      <c r="F231" t="s">
        <v>518</v>
      </c>
      <c r="G231" s="12">
        <v>44641</v>
      </c>
      <c r="H231" s="12">
        <v>44641</v>
      </c>
      <c r="I231" s="12">
        <v>44642</v>
      </c>
      <c r="J231" s="264">
        <v>1</v>
      </c>
      <c r="K231" t="s">
        <v>2269</v>
      </c>
      <c r="L231" t="s">
        <v>2244</v>
      </c>
      <c r="M231" t="s">
        <v>2084</v>
      </c>
      <c r="N231" t="s">
        <v>1323</v>
      </c>
      <c r="O231" t="s">
        <v>1357</v>
      </c>
      <c r="P231">
        <v>0</v>
      </c>
      <c r="Q231" t="s">
        <v>696</v>
      </c>
      <c r="R231">
        <v>24214</v>
      </c>
      <c r="S231">
        <v>0</v>
      </c>
      <c r="T231">
        <v>24214</v>
      </c>
      <c r="U231" t="s">
        <v>696</v>
      </c>
      <c r="V231" t="s">
        <v>2290</v>
      </c>
      <c r="W231">
        <v>5</v>
      </c>
      <c r="X231">
        <v>52</v>
      </c>
      <c r="Y231">
        <v>10</v>
      </c>
      <c r="Z231" s="261">
        <f t="shared" si="30"/>
        <v>22.034739999999999</v>
      </c>
      <c r="AA231" s="261">
        <f t="shared" si="31"/>
        <v>2.7543424999999999</v>
      </c>
      <c r="AB231" s="261" t="str">
        <f t="shared" si="32"/>
        <v>ND</v>
      </c>
      <c r="AC231" s="261" t="str">
        <f t="shared" si="33"/>
        <v>ND</v>
      </c>
      <c r="AD231" s="261" t="str">
        <f t="shared" si="34"/>
        <v>NA</v>
      </c>
      <c r="AE231" s="263" t="str">
        <f t="shared" si="35"/>
        <v>ND</v>
      </c>
      <c r="AF231" s="263" t="str">
        <f t="shared" si="36"/>
        <v>ND</v>
      </c>
      <c r="AG231" s="263" t="str">
        <f t="shared" si="37"/>
        <v>NA</v>
      </c>
      <c r="AH231" t="str">
        <f t="shared" si="38"/>
        <v>ND</v>
      </c>
      <c r="AI231" t="str">
        <f t="shared" si="39"/>
        <v>ND</v>
      </c>
      <c r="AL231" t="s">
        <v>44</v>
      </c>
      <c r="AM231" t="s">
        <v>154</v>
      </c>
    </row>
    <row r="232" spans="1:39">
      <c r="A232" t="s">
        <v>1060</v>
      </c>
      <c r="B232" t="s">
        <v>42</v>
      </c>
      <c r="C232" t="s">
        <v>1912</v>
      </c>
      <c r="D232" s="12">
        <v>44641</v>
      </c>
      <c r="E232" t="s">
        <v>312</v>
      </c>
      <c r="F232" t="s">
        <v>518</v>
      </c>
      <c r="G232" s="12">
        <v>44641</v>
      </c>
      <c r="H232" s="12">
        <v>44641</v>
      </c>
      <c r="I232" s="12">
        <v>44642</v>
      </c>
      <c r="J232" s="264">
        <v>1</v>
      </c>
      <c r="K232" t="s">
        <v>2231</v>
      </c>
      <c r="L232" t="s">
        <v>2244</v>
      </c>
      <c r="M232" t="s">
        <v>2245</v>
      </c>
      <c r="N232" t="s">
        <v>2282</v>
      </c>
      <c r="O232" t="s">
        <v>1357</v>
      </c>
      <c r="P232">
        <v>0.05</v>
      </c>
      <c r="Q232" s="249">
        <v>2.7440000000000002</v>
      </c>
      <c r="R232">
        <v>25474</v>
      </c>
      <c r="S232">
        <v>1</v>
      </c>
      <c r="T232">
        <v>25473</v>
      </c>
      <c r="U232" t="s">
        <v>696</v>
      </c>
      <c r="V232" t="s">
        <v>2290</v>
      </c>
      <c r="W232">
        <v>5</v>
      </c>
      <c r="X232">
        <v>52</v>
      </c>
      <c r="Y232">
        <v>10</v>
      </c>
      <c r="Z232" s="261">
        <f t="shared" si="30"/>
        <v>23.181339999999999</v>
      </c>
      <c r="AA232" s="261">
        <f>W232*(Z232/40)</f>
        <v>2.8976674999999998</v>
      </c>
      <c r="AB232" s="261" t="str">
        <f>IF(S232&gt;2, ((P232*Z232)/AA232), "ND")</f>
        <v>ND</v>
      </c>
      <c r="AC232" s="261" t="str">
        <f t="shared" si="33"/>
        <v>ND</v>
      </c>
      <c r="AD232" s="261" t="str">
        <f t="shared" si="34"/>
        <v>NA</v>
      </c>
      <c r="AE232" s="263" t="str">
        <f t="shared" si="35"/>
        <v>ND</v>
      </c>
      <c r="AF232" s="263" t="str">
        <f t="shared" si="36"/>
        <v>ND</v>
      </c>
      <c r="AG232" s="263" t="str">
        <f t="shared" si="37"/>
        <v>NA</v>
      </c>
      <c r="AH232" t="str">
        <f t="shared" si="38"/>
        <v>ND</v>
      </c>
      <c r="AI232" t="str">
        <f t="shared" si="39"/>
        <v>ND</v>
      </c>
      <c r="AJ232">
        <v>2279.6799999999998</v>
      </c>
      <c r="AL232" t="s">
        <v>44</v>
      </c>
      <c r="AM232" t="s">
        <v>154</v>
      </c>
    </row>
    <row r="233" spans="1:39">
      <c r="A233" t="s">
        <v>1060</v>
      </c>
      <c r="B233" t="s">
        <v>42</v>
      </c>
      <c r="C233" t="s">
        <v>1912</v>
      </c>
      <c r="D233" s="12">
        <v>44641</v>
      </c>
      <c r="E233" t="s">
        <v>312</v>
      </c>
      <c r="F233" t="s">
        <v>518</v>
      </c>
      <c r="G233" s="12">
        <v>44641</v>
      </c>
      <c r="H233" s="12">
        <v>44641</v>
      </c>
      <c r="I233" s="12">
        <v>44642</v>
      </c>
      <c r="J233" s="264">
        <v>1</v>
      </c>
      <c r="K233" t="s">
        <v>2231</v>
      </c>
      <c r="L233" t="s">
        <v>2244</v>
      </c>
      <c r="M233" t="s">
        <v>2084</v>
      </c>
      <c r="N233" t="s">
        <v>2282</v>
      </c>
      <c r="O233" t="s">
        <v>1357</v>
      </c>
      <c r="P233">
        <v>0.54800000000000004</v>
      </c>
      <c r="Q233" s="249">
        <v>0.61599999999999999</v>
      </c>
      <c r="R233">
        <v>25455</v>
      </c>
      <c r="S233">
        <v>11</v>
      </c>
      <c r="T233">
        <v>25444</v>
      </c>
      <c r="U233" t="s">
        <v>696</v>
      </c>
      <c r="V233" t="s">
        <v>2290</v>
      </c>
      <c r="W233">
        <v>5</v>
      </c>
      <c r="X233">
        <v>52</v>
      </c>
      <c r="Y233">
        <v>10</v>
      </c>
      <c r="Z233" s="261">
        <f>R233*0.00091</f>
        <v>23.16405</v>
      </c>
      <c r="AA233" s="261">
        <f>W233*(Z233/40)</f>
        <v>2.8955062499999999</v>
      </c>
      <c r="AB233" s="261">
        <f>IF(S233&gt;2, ((P233*Z233)/AA233), "ND")</f>
        <v>4.3840000000000003</v>
      </c>
      <c r="AC233" s="261">
        <f>IF(S233&gt;2, (AB233*X233), "ND")</f>
        <v>227.96800000000002</v>
      </c>
      <c r="AD233" s="261">
        <f>IF(S233&gt;2, (AC233*(100/Y233)), "NA")</f>
        <v>2279.6800000000003</v>
      </c>
      <c r="AE233" s="263">
        <f t="shared" si="35"/>
        <v>4.3840000000000003</v>
      </c>
      <c r="AF233" s="263">
        <f t="shared" si="36"/>
        <v>227.96800000000002</v>
      </c>
      <c r="AG233" s="263">
        <f t="shared" si="37"/>
        <v>2279.6800000000003</v>
      </c>
      <c r="AH233">
        <f t="shared" si="38"/>
        <v>875.39712000000009</v>
      </c>
      <c r="AI233">
        <f t="shared" si="39"/>
        <v>3683.9628800000005</v>
      </c>
      <c r="AJ233">
        <v>2279.6799999999998</v>
      </c>
      <c r="AL233" t="s">
        <v>44</v>
      </c>
      <c r="AM233" t="s">
        <v>154</v>
      </c>
    </row>
    <row r="234" spans="1:39">
      <c r="A234" t="s">
        <v>1062</v>
      </c>
      <c r="B234" t="s">
        <v>42</v>
      </c>
      <c r="C234" t="s">
        <v>1912</v>
      </c>
      <c r="D234" s="12">
        <v>44641</v>
      </c>
      <c r="E234" t="s">
        <v>312</v>
      </c>
      <c r="F234" t="s">
        <v>518</v>
      </c>
      <c r="G234" s="12">
        <v>44641</v>
      </c>
      <c r="H234" s="12">
        <v>44641</v>
      </c>
      <c r="I234" s="12">
        <v>44642</v>
      </c>
      <c r="J234" s="264">
        <v>1</v>
      </c>
      <c r="K234" t="s">
        <v>2270</v>
      </c>
      <c r="L234" t="s">
        <v>2244</v>
      </c>
      <c r="M234" t="s">
        <v>2245</v>
      </c>
      <c r="N234" t="s">
        <v>1070</v>
      </c>
      <c r="O234" t="s">
        <v>1357</v>
      </c>
      <c r="P234">
        <v>0</v>
      </c>
      <c r="Q234" t="s">
        <v>696</v>
      </c>
      <c r="R234">
        <v>25452</v>
      </c>
      <c r="S234">
        <v>0</v>
      </c>
      <c r="T234">
        <v>25452</v>
      </c>
      <c r="U234" t="s">
        <v>696</v>
      </c>
      <c r="V234" t="s">
        <v>2290</v>
      </c>
      <c r="W234">
        <v>5</v>
      </c>
      <c r="X234">
        <v>51</v>
      </c>
      <c r="Y234">
        <v>10</v>
      </c>
      <c r="Z234" s="261">
        <f t="shared" si="30"/>
        <v>23.16132</v>
      </c>
      <c r="AA234" s="261">
        <f t="shared" si="31"/>
        <v>2.895165</v>
      </c>
      <c r="AB234" s="261" t="str">
        <f t="shared" si="32"/>
        <v>ND</v>
      </c>
      <c r="AC234" s="261" t="str">
        <f t="shared" si="33"/>
        <v>ND</v>
      </c>
      <c r="AD234" s="261" t="str">
        <f t="shared" si="34"/>
        <v>NA</v>
      </c>
      <c r="AE234" s="263" t="str">
        <f t="shared" si="35"/>
        <v>ND</v>
      </c>
      <c r="AF234" s="263" t="str">
        <f t="shared" si="36"/>
        <v>ND</v>
      </c>
      <c r="AG234" s="263" t="str">
        <f t="shared" si="37"/>
        <v>NA</v>
      </c>
      <c r="AH234" t="str">
        <f t="shared" si="38"/>
        <v>ND</v>
      </c>
      <c r="AI234" t="str">
        <f t="shared" si="39"/>
        <v>ND</v>
      </c>
      <c r="AL234" t="s">
        <v>44</v>
      </c>
      <c r="AM234" t="s">
        <v>154</v>
      </c>
    </row>
    <row r="235" spans="1:39">
      <c r="A235" t="s">
        <v>1062</v>
      </c>
      <c r="B235" t="s">
        <v>42</v>
      </c>
      <c r="C235" t="s">
        <v>1912</v>
      </c>
      <c r="D235" s="12">
        <v>44641</v>
      </c>
      <c r="E235" t="s">
        <v>312</v>
      </c>
      <c r="F235" t="s">
        <v>518</v>
      </c>
      <c r="G235" s="12">
        <v>44641</v>
      </c>
      <c r="H235" s="12">
        <v>44641</v>
      </c>
      <c r="I235" s="12">
        <v>44642</v>
      </c>
      <c r="J235" s="264">
        <v>1</v>
      </c>
      <c r="K235" t="s">
        <v>2270</v>
      </c>
      <c r="L235" t="s">
        <v>2244</v>
      </c>
      <c r="M235" t="s">
        <v>2084</v>
      </c>
      <c r="N235" t="s">
        <v>1070</v>
      </c>
      <c r="O235" t="s">
        <v>1357</v>
      </c>
      <c r="P235">
        <v>0.20399999999999999</v>
      </c>
      <c r="Q235" s="249">
        <v>1.091</v>
      </c>
      <c r="R235">
        <v>25432</v>
      </c>
      <c r="S235">
        <v>4</v>
      </c>
      <c r="T235">
        <v>25428</v>
      </c>
      <c r="U235" t="s">
        <v>696</v>
      </c>
      <c r="V235" t="s">
        <v>2290</v>
      </c>
      <c r="W235">
        <v>5</v>
      </c>
      <c r="X235">
        <v>51</v>
      </c>
      <c r="Y235">
        <v>10</v>
      </c>
      <c r="Z235" s="261">
        <f t="shared" si="30"/>
        <v>23.14312</v>
      </c>
      <c r="AA235" s="261">
        <f t="shared" si="31"/>
        <v>2.8928900000000004</v>
      </c>
      <c r="AB235" s="261">
        <f t="shared" si="32"/>
        <v>1.6319999999999997</v>
      </c>
      <c r="AC235" s="261">
        <f t="shared" si="33"/>
        <v>83.231999999999985</v>
      </c>
      <c r="AD235" s="261">
        <f t="shared" si="34"/>
        <v>832.31999999999982</v>
      </c>
      <c r="AE235" s="263">
        <f t="shared" si="35"/>
        <v>1.6320000000000001</v>
      </c>
      <c r="AF235" s="263">
        <f t="shared" si="36"/>
        <v>83.231999999999999</v>
      </c>
      <c r="AG235" s="263">
        <f t="shared" si="37"/>
        <v>832.32</v>
      </c>
      <c r="AH235">
        <f t="shared" si="38"/>
        <v>-75.74111999999991</v>
      </c>
      <c r="AI235">
        <f t="shared" si="39"/>
        <v>1740.3811199999996</v>
      </c>
      <c r="AL235" t="s">
        <v>44</v>
      </c>
      <c r="AM235" t="s">
        <v>154</v>
      </c>
    </row>
    <row r="236" spans="1:39">
      <c r="A236" t="s">
        <v>1062</v>
      </c>
      <c r="B236" t="s">
        <v>42</v>
      </c>
      <c r="C236" t="s">
        <v>1912</v>
      </c>
      <c r="D236" s="12">
        <v>44641</v>
      </c>
      <c r="E236" t="s">
        <v>312</v>
      </c>
      <c r="F236" t="s">
        <v>518</v>
      </c>
      <c r="G236" s="12">
        <v>44641</v>
      </c>
      <c r="H236" s="12">
        <v>44641</v>
      </c>
      <c r="I236" s="12">
        <v>44642</v>
      </c>
      <c r="J236" s="264">
        <v>1</v>
      </c>
      <c r="K236" t="s">
        <v>2271</v>
      </c>
      <c r="L236" t="s">
        <v>2244</v>
      </c>
      <c r="M236" t="s">
        <v>2245</v>
      </c>
      <c r="N236" t="s">
        <v>2283</v>
      </c>
      <c r="O236" t="s">
        <v>1357</v>
      </c>
      <c r="P236">
        <v>9.9000000000000005E-2</v>
      </c>
      <c r="Q236" s="249">
        <v>1.6859999999999999</v>
      </c>
      <c r="R236">
        <v>25363</v>
      </c>
      <c r="S236">
        <v>2</v>
      </c>
      <c r="T236">
        <v>25361</v>
      </c>
      <c r="U236" t="s">
        <v>696</v>
      </c>
      <c r="V236" t="s">
        <v>2290</v>
      </c>
      <c r="W236">
        <v>5</v>
      </c>
      <c r="X236">
        <v>51</v>
      </c>
      <c r="Y236">
        <v>10</v>
      </c>
      <c r="Z236" s="261">
        <f t="shared" si="30"/>
        <v>23.08033</v>
      </c>
      <c r="AA236" s="261">
        <f t="shared" si="31"/>
        <v>2.88504125</v>
      </c>
      <c r="AB236" s="261" t="str">
        <f t="shared" si="32"/>
        <v>ND</v>
      </c>
      <c r="AC236" s="261" t="str">
        <f t="shared" si="33"/>
        <v>ND</v>
      </c>
      <c r="AD236" s="261" t="str">
        <f t="shared" si="34"/>
        <v>NA</v>
      </c>
      <c r="AE236" s="263" t="str">
        <f t="shared" si="35"/>
        <v>ND</v>
      </c>
      <c r="AF236" s="263" t="str">
        <f t="shared" si="36"/>
        <v>ND</v>
      </c>
      <c r="AG236" s="263" t="str">
        <f t="shared" si="37"/>
        <v>NA</v>
      </c>
      <c r="AH236" t="str">
        <f t="shared" si="38"/>
        <v>ND</v>
      </c>
      <c r="AI236" t="str">
        <f t="shared" si="39"/>
        <v>ND</v>
      </c>
      <c r="AJ236">
        <v>1823.76</v>
      </c>
      <c r="AL236" t="s">
        <v>44</v>
      </c>
      <c r="AM236" t="s">
        <v>154</v>
      </c>
    </row>
    <row r="237" spans="1:39">
      <c r="A237" t="s">
        <v>1062</v>
      </c>
      <c r="B237" t="s">
        <v>42</v>
      </c>
      <c r="C237" t="s">
        <v>1912</v>
      </c>
      <c r="D237" s="12">
        <v>44641</v>
      </c>
      <c r="E237" t="s">
        <v>312</v>
      </c>
      <c r="F237" t="s">
        <v>518</v>
      </c>
      <c r="G237" s="12">
        <v>44641</v>
      </c>
      <c r="H237" s="12">
        <v>44641</v>
      </c>
      <c r="I237" s="12">
        <v>44642</v>
      </c>
      <c r="J237" s="264">
        <v>1</v>
      </c>
      <c r="K237" t="s">
        <v>2271</v>
      </c>
      <c r="L237" t="s">
        <v>2244</v>
      </c>
      <c r="M237" t="s">
        <v>2084</v>
      </c>
      <c r="N237" t="s">
        <v>2283</v>
      </c>
      <c r="O237" t="s">
        <v>1357</v>
      </c>
      <c r="P237">
        <v>0.44700000000000001</v>
      </c>
      <c r="Q237" s="249">
        <v>0.68700000000000006</v>
      </c>
      <c r="R237">
        <v>25359</v>
      </c>
      <c r="S237">
        <v>9</v>
      </c>
      <c r="T237">
        <v>25350</v>
      </c>
      <c r="U237" t="s">
        <v>696</v>
      </c>
      <c r="V237" t="s">
        <v>2290</v>
      </c>
      <c r="W237">
        <v>5</v>
      </c>
      <c r="X237">
        <v>51</v>
      </c>
      <c r="Y237">
        <v>10</v>
      </c>
      <c r="Z237" s="261">
        <f t="shared" si="30"/>
        <v>23.076689999999999</v>
      </c>
      <c r="AA237" s="261">
        <f t="shared" si="31"/>
        <v>2.8845862499999999</v>
      </c>
      <c r="AB237" s="261">
        <f t="shared" si="32"/>
        <v>3.5760000000000001</v>
      </c>
      <c r="AC237" s="261">
        <f t="shared" si="33"/>
        <v>182.376</v>
      </c>
      <c r="AD237" s="261">
        <f>IF(S237&gt;2, (AC237*(100/Y237)), "NA")</f>
        <v>1823.76</v>
      </c>
      <c r="AE237" s="263">
        <f t="shared" si="35"/>
        <v>3.5759999999999996</v>
      </c>
      <c r="AF237" s="263">
        <f t="shared" si="36"/>
        <v>182.37599999999998</v>
      </c>
      <c r="AG237" s="263">
        <f t="shared" si="37"/>
        <v>1823.7599999999998</v>
      </c>
      <c r="AH237">
        <f t="shared" si="38"/>
        <v>570.83687999999984</v>
      </c>
      <c r="AI237">
        <f t="shared" si="39"/>
        <v>3076.6831200000001</v>
      </c>
      <c r="AJ237">
        <v>1823.76</v>
      </c>
      <c r="AL237" t="s">
        <v>44</v>
      </c>
      <c r="AM237" t="s">
        <v>154</v>
      </c>
    </row>
    <row r="238" spans="1:39">
      <c r="A238" t="s">
        <v>1064</v>
      </c>
      <c r="B238" t="s">
        <v>42</v>
      </c>
      <c r="C238" t="s">
        <v>1912</v>
      </c>
      <c r="D238" s="12">
        <v>44641</v>
      </c>
      <c r="E238" t="s">
        <v>312</v>
      </c>
      <c r="F238" t="s">
        <v>518</v>
      </c>
      <c r="G238" s="12">
        <v>44641</v>
      </c>
      <c r="H238" s="12">
        <v>44641</v>
      </c>
      <c r="I238" s="12">
        <v>44642</v>
      </c>
      <c r="J238" s="264">
        <v>1</v>
      </c>
      <c r="K238" t="s">
        <v>2232</v>
      </c>
      <c r="L238" t="s">
        <v>2244</v>
      </c>
      <c r="M238" t="s">
        <v>2245</v>
      </c>
      <c r="N238" t="s">
        <v>1325</v>
      </c>
      <c r="O238" t="s">
        <v>1357</v>
      </c>
      <c r="P238">
        <v>0</v>
      </c>
      <c r="Q238" t="s">
        <v>696</v>
      </c>
      <c r="R238">
        <v>25453</v>
      </c>
      <c r="S238">
        <v>0</v>
      </c>
      <c r="T238">
        <v>25453</v>
      </c>
      <c r="U238" t="s">
        <v>696</v>
      </c>
      <c r="V238" t="s">
        <v>2290</v>
      </c>
      <c r="W238">
        <v>5</v>
      </c>
      <c r="X238">
        <v>53</v>
      </c>
      <c r="Y238">
        <v>10</v>
      </c>
      <c r="Z238" s="261">
        <f t="shared" si="30"/>
        <v>23.162230000000001</v>
      </c>
      <c r="AA238" s="261">
        <f t="shared" si="31"/>
        <v>2.8952787500000001</v>
      </c>
      <c r="AB238" s="261" t="str">
        <f t="shared" si="32"/>
        <v>ND</v>
      </c>
      <c r="AC238" s="261" t="str">
        <f t="shared" si="33"/>
        <v>ND</v>
      </c>
      <c r="AD238" s="261" t="str">
        <f t="shared" si="34"/>
        <v>NA</v>
      </c>
      <c r="AE238" s="263" t="str">
        <f t="shared" si="35"/>
        <v>ND</v>
      </c>
      <c r="AF238" s="263" t="str">
        <f t="shared" si="36"/>
        <v>ND</v>
      </c>
      <c r="AG238" s="263" t="str">
        <f t="shared" si="37"/>
        <v>NA</v>
      </c>
      <c r="AH238" t="str">
        <f t="shared" si="38"/>
        <v>ND</v>
      </c>
      <c r="AI238" t="str">
        <f t="shared" si="39"/>
        <v>ND</v>
      </c>
      <c r="AL238" t="s">
        <v>44</v>
      </c>
      <c r="AM238" t="s">
        <v>154</v>
      </c>
    </row>
    <row r="239" spans="1:39">
      <c r="A239" t="s">
        <v>1064</v>
      </c>
      <c r="B239" t="s">
        <v>42</v>
      </c>
      <c r="C239" t="s">
        <v>1912</v>
      </c>
      <c r="D239" s="12">
        <v>44641</v>
      </c>
      <c r="E239" t="s">
        <v>312</v>
      </c>
      <c r="F239" t="s">
        <v>518</v>
      </c>
      <c r="G239" s="12">
        <v>44641</v>
      </c>
      <c r="H239" s="12">
        <v>44641</v>
      </c>
      <c r="I239" s="12">
        <v>44642</v>
      </c>
      <c r="J239" s="264">
        <v>1</v>
      </c>
      <c r="K239" t="s">
        <v>2232</v>
      </c>
      <c r="L239" t="s">
        <v>2244</v>
      </c>
      <c r="M239" t="s">
        <v>2084</v>
      </c>
      <c r="N239" t="s">
        <v>1325</v>
      </c>
      <c r="O239" t="s">
        <v>1357</v>
      </c>
      <c r="P239">
        <v>0</v>
      </c>
      <c r="Q239" t="s">
        <v>696</v>
      </c>
      <c r="R239">
        <v>25448</v>
      </c>
      <c r="S239">
        <v>0</v>
      </c>
      <c r="T239">
        <v>25448</v>
      </c>
      <c r="U239" t="s">
        <v>696</v>
      </c>
      <c r="V239" t="s">
        <v>2290</v>
      </c>
      <c r="W239">
        <v>5</v>
      </c>
      <c r="X239">
        <v>53</v>
      </c>
      <c r="Y239">
        <v>10</v>
      </c>
      <c r="Z239" s="261">
        <f t="shared" si="30"/>
        <v>23.157679999999999</v>
      </c>
      <c r="AA239" s="261">
        <f t="shared" si="31"/>
        <v>2.8947099999999999</v>
      </c>
      <c r="AB239" s="261" t="str">
        <f t="shared" si="32"/>
        <v>ND</v>
      </c>
      <c r="AC239" s="261" t="str">
        <f t="shared" si="33"/>
        <v>ND</v>
      </c>
      <c r="AD239" s="261" t="str">
        <f t="shared" si="34"/>
        <v>NA</v>
      </c>
      <c r="AE239" s="263" t="str">
        <f t="shared" si="35"/>
        <v>ND</v>
      </c>
      <c r="AF239" s="263" t="str">
        <f t="shared" si="36"/>
        <v>ND</v>
      </c>
      <c r="AG239" s="263" t="str">
        <f t="shared" si="37"/>
        <v>NA</v>
      </c>
      <c r="AH239" t="str">
        <f t="shared" si="38"/>
        <v>ND</v>
      </c>
      <c r="AI239" t="str">
        <f t="shared" si="39"/>
        <v>ND</v>
      </c>
      <c r="AL239" t="s">
        <v>44</v>
      </c>
      <c r="AM239" t="s">
        <v>154</v>
      </c>
    </row>
    <row r="240" spans="1:39">
      <c r="A240" t="s">
        <v>1064</v>
      </c>
      <c r="B240" t="s">
        <v>42</v>
      </c>
      <c r="C240" t="s">
        <v>1912</v>
      </c>
      <c r="D240" s="12">
        <v>44641</v>
      </c>
      <c r="E240" t="s">
        <v>312</v>
      </c>
      <c r="F240" t="s">
        <v>518</v>
      </c>
      <c r="G240" s="12">
        <v>44641</v>
      </c>
      <c r="H240" s="12">
        <v>44641</v>
      </c>
      <c r="I240" s="12">
        <v>44642</v>
      </c>
      <c r="J240" s="264">
        <v>1</v>
      </c>
      <c r="K240" t="s">
        <v>2272</v>
      </c>
      <c r="L240" t="s">
        <v>2244</v>
      </c>
      <c r="M240" t="s">
        <v>2245</v>
      </c>
      <c r="N240" t="s">
        <v>2284</v>
      </c>
      <c r="O240" t="s">
        <v>1357</v>
      </c>
      <c r="P240">
        <v>0</v>
      </c>
      <c r="Q240" t="s">
        <v>696</v>
      </c>
      <c r="R240">
        <v>25447</v>
      </c>
      <c r="S240">
        <v>0</v>
      </c>
      <c r="T240">
        <v>25447</v>
      </c>
      <c r="U240" t="s">
        <v>696</v>
      </c>
      <c r="V240" t="s">
        <v>2290</v>
      </c>
      <c r="W240">
        <v>5</v>
      </c>
      <c r="X240">
        <v>53</v>
      </c>
      <c r="Y240">
        <v>10</v>
      </c>
      <c r="Z240" s="261">
        <f t="shared" ref="Z240:Z265" si="40">R240*0.00091</f>
        <v>23.156770000000002</v>
      </c>
      <c r="AA240" s="261">
        <f t="shared" ref="AA240:AA265" si="41">W240*(Z240/40)</f>
        <v>2.8945962500000002</v>
      </c>
      <c r="AB240" s="261" t="str">
        <f t="shared" ref="AB240:AB265" si="42">IF(S240&gt;2, ((P240*Z240)/AA240), "ND")</f>
        <v>ND</v>
      </c>
      <c r="AC240" s="261" t="str">
        <f t="shared" ref="AC240:AC265" si="43">IF(S240&gt;2, (AB240*X240), "ND")</f>
        <v>ND</v>
      </c>
      <c r="AD240" s="261" t="str">
        <f t="shared" ref="AD240:AD265" si="44">IF(S240&gt;2, (AC240*(100/Y240)), "NA")</f>
        <v>NA</v>
      </c>
      <c r="AE240" s="263" t="str">
        <f t="shared" si="35"/>
        <v>ND</v>
      </c>
      <c r="AF240" s="263" t="str">
        <f t="shared" si="36"/>
        <v>ND</v>
      </c>
      <c r="AG240" s="263" t="str">
        <f t="shared" si="37"/>
        <v>NA</v>
      </c>
      <c r="AH240" t="str">
        <f t="shared" si="38"/>
        <v>ND</v>
      </c>
      <c r="AI240" t="str">
        <f t="shared" si="39"/>
        <v>ND</v>
      </c>
      <c r="AL240" t="s">
        <v>44</v>
      </c>
      <c r="AM240" t="s">
        <v>154</v>
      </c>
    </row>
    <row r="241" spans="1:39">
      <c r="A241" t="s">
        <v>1064</v>
      </c>
      <c r="B241" t="s">
        <v>42</v>
      </c>
      <c r="C241" t="s">
        <v>1912</v>
      </c>
      <c r="D241" s="12">
        <v>44641</v>
      </c>
      <c r="E241" t="s">
        <v>312</v>
      </c>
      <c r="F241" t="s">
        <v>518</v>
      </c>
      <c r="G241" s="12">
        <v>44641</v>
      </c>
      <c r="H241" s="12">
        <v>44641</v>
      </c>
      <c r="I241" s="12">
        <v>44642</v>
      </c>
      <c r="J241" s="264">
        <v>1</v>
      </c>
      <c r="K241" t="s">
        <v>2272</v>
      </c>
      <c r="L241" t="s">
        <v>2244</v>
      </c>
      <c r="M241" t="s">
        <v>2084</v>
      </c>
      <c r="N241" t="s">
        <v>2284</v>
      </c>
      <c r="O241" t="s">
        <v>1357</v>
      </c>
      <c r="P241">
        <v>5.2999999999999999E-2</v>
      </c>
      <c r="Q241" s="249">
        <v>2.7440000000000002</v>
      </c>
      <c r="R241">
        <v>25444</v>
      </c>
      <c r="S241">
        <v>1</v>
      </c>
      <c r="T241">
        <v>25443</v>
      </c>
      <c r="U241" t="s">
        <v>696</v>
      </c>
      <c r="V241" t="s">
        <v>2290</v>
      </c>
      <c r="W241">
        <v>5</v>
      </c>
      <c r="X241">
        <v>53</v>
      </c>
      <c r="Y241">
        <v>10</v>
      </c>
      <c r="Z241" s="261">
        <f t="shared" si="40"/>
        <v>23.154039999999998</v>
      </c>
      <c r="AA241" s="261">
        <f t="shared" si="41"/>
        <v>2.8942550000000002</v>
      </c>
      <c r="AB241" s="261" t="str">
        <f t="shared" si="42"/>
        <v>ND</v>
      </c>
      <c r="AC241" s="261" t="str">
        <f t="shared" si="43"/>
        <v>ND</v>
      </c>
      <c r="AD241" s="261" t="str">
        <f t="shared" si="44"/>
        <v>NA</v>
      </c>
      <c r="AE241" s="263" t="str">
        <f t="shared" si="35"/>
        <v>ND</v>
      </c>
      <c r="AF241" s="263" t="str">
        <f t="shared" si="36"/>
        <v>ND</v>
      </c>
      <c r="AG241" s="263" t="str">
        <f t="shared" si="37"/>
        <v>NA</v>
      </c>
      <c r="AH241" t="str">
        <f t="shared" si="38"/>
        <v>ND</v>
      </c>
      <c r="AI241" t="str">
        <f t="shared" si="39"/>
        <v>ND</v>
      </c>
      <c r="AL241" t="s">
        <v>44</v>
      </c>
      <c r="AM241" t="s">
        <v>154</v>
      </c>
    </row>
    <row r="242" spans="1:39">
      <c r="A242" t="s">
        <v>1052</v>
      </c>
      <c r="B242" t="s">
        <v>42</v>
      </c>
      <c r="C242" t="s">
        <v>1912</v>
      </c>
      <c r="D242" s="12">
        <v>44641</v>
      </c>
      <c r="E242" t="s">
        <v>312</v>
      </c>
      <c r="F242" t="s">
        <v>518</v>
      </c>
      <c r="G242" s="12">
        <v>44641</v>
      </c>
      <c r="H242" s="12">
        <v>44641</v>
      </c>
      <c r="I242" s="12">
        <v>44642</v>
      </c>
      <c r="J242" s="264">
        <v>1</v>
      </c>
      <c r="K242" t="s">
        <v>2273</v>
      </c>
      <c r="L242" t="s">
        <v>2244</v>
      </c>
      <c r="M242" t="s">
        <v>2245</v>
      </c>
      <c r="N242" t="s">
        <v>1319</v>
      </c>
      <c r="O242" t="s">
        <v>1357</v>
      </c>
      <c r="P242">
        <v>0</v>
      </c>
      <c r="Q242" t="s">
        <v>696</v>
      </c>
      <c r="R242">
        <v>25413</v>
      </c>
      <c r="S242">
        <v>0</v>
      </c>
      <c r="T242">
        <v>25413</v>
      </c>
      <c r="U242" t="s">
        <v>696</v>
      </c>
      <c r="V242" t="s">
        <v>2290</v>
      </c>
      <c r="W242">
        <v>5</v>
      </c>
      <c r="X242">
        <v>57</v>
      </c>
      <c r="Y242">
        <v>10</v>
      </c>
      <c r="Z242" s="261">
        <f t="shared" si="40"/>
        <v>23.125830000000001</v>
      </c>
      <c r="AA242" s="261">
        <f t="shared" si="41"/>
        <v>2.8907287500000001</v>
      </c>
      <c r="AB242" s="261" t="str">
        <f t="shared" si="42"/>
        <v>ND</v>
      </c>
      <c r="AC242" s="261" t="str">
        <f t="shared" si="43"/>
        <v>ND</v>
      </c>
      <c r="AD242" s="261" t="str">
        <f t="shared" si="44"/>
        <v>NA</v>
      </c>
      <c r="AE242" s="263" t="str">
        <f t="shared" si="35"/>
        <v>ND</v>
      </c>
      <c r="AF242" s="263" t="str">
        <f t="shared" si="36"/>
        <v>ND</v>
      </c>
      <c r="AG242" s="263" t="str">
        <f t="shared" si="37"/>
        <v>NA</v>
      </c>
      <c r="AH242" t="str">
        <f t="shared" si="38"/>
        <v>ND</v>
      </c>
      <c r="AI242" t="str">
        <f t="shared" si="39"/>
        <v>ND</v>
      </c>
      <c r="AL242" t="s">
        <v>44</v>
      </c>
      <c r="AM242" t="s">
        <v>154</v>
      </c>
    </row>
    <row r="243" spans="1:39">
      <c r="A243" t="s">
        <v>1052</v>
      </c>
      <c r="B243" t="s">
        <v>42</v>
      </c>
      <c r="C243" t="s">
        <v>1912</v>
      </c>
      <c r="D243" s="12">
        <v>44641</v>
      </c>
      <c r="E243" t="s">
        <v>312</v>
      </c>
      <c r="F243" t="s">
        <v>518</v>
      </c>
      <c r="G243" s="12">
        <v>44641</v>
      </c>
      <c r="H243" s="12">
        <v>44641</v>
      </c>
      <c r="I243" s="12">
        <v>44642</v>
      </c>
      <c r="J243" s="264">
        <v>1</v>
      </c>
      <c r="K243" t="s">
        <v>2273</v>
      </c>
      <c r="L243" t="s">
        <v>2244</v>
      </c>
      <c r="M243" t="s">
        <v>2084</v>
      </c>
      <c r="N243" t="s">
        <v>1319</v>
      </c>
      <c r="O243" t="s">
        <v>1357</v>
      </c>
      <c r="P243">
        <v>0</v>
      </c>
      <c r="Q243" t="s">
        <v>696</v>
      </c>
      <c r="R243">
        <v>25407</v>
      </c>
      <c r="S243">
        <v>0</v>
      </c>
      <c r="T243">
        <v>25407</v>
      </c>
      <c r="U243" t="s">
        <v>696</v>
      </c>
      <c r="V243" t="s">
        <v>2290</v>
      </c>
      <c r="W243">
        <v>5</v>
      </c>
      <c r="X243">
        <v>57</v>
      </c>
      <c r="Y243">
        <v>10</v>
      </c>
      <c r="Z243" s="261">
        <f t="shared" si="40"/>
        <v>23.120370000000001</v>
      </c>
      <c r="AA243" s="261">
        <f t="shared" si="41"/>
        <v>2.8900462500000001</v>
      </c>
      <c r="AB243" s="261" t="str">
        <f t="shared" si="42"/>
        <v>ND</v>
      </c>
      <c r="AC243" s="261" t="str">
        <f t="shared" si="43"/>
        <v>ND</v>
      </c>
      <c r="AD243" s="261" t="str">
        <f t="shared" si="44"/>
        <v>NA</v>
      </c>
      <c r="AE243" s="263" t="str">
        <f t="shared" si="35"/>
        <v>ND</v>
      </c>
      <c r="AF243" s="263" t="str">
        <f t="shared" si="36"/>
        <v>ND</v>
      </c>
      <c r="AG243" s="263" t="str">
        <f t="shared" si="37"/>
        <v>NA</v>
      </c>
      <c r="AH243" t="str">
        <f t="shared" si="38"/>
        <v>ND</v>
      </c>
      <c r="AI243" t="str">
        <f t="shared" si="39"/>
        <v>ND</v>
      </c>
      <c r="AL243" t="s">
        <v>44</v>
      </c>
      <c r="AM243" t="s">
        <v>154</v>
      </c>
    </row>
    <row r="244" spans="1:39">
      <c r="A244" t="s">
        <v>1052</v>
      </c>
      <c r="B244" t="s">
        <v>42</v>
      </c>
      <c r="C244" t="s">
        <v>1912</v>
      </c>
      <c r="D244" s="12">
        <v>44641</v>
      </c>
      <c r="E244" t="s">
        <v>312</v>
      </c>
      <c r="F244" t="s">
        <v>518</v>
      </c>
      <c r="G244" s="12">
        <v>44641</v>
      </c>
      <c r="H244" s="12">
        <v>44641</v>
      </c>
      <c r="I244" s="12">
        <v>44642</v>
      </c>
      <c r="J244" s="264">
        <v>1</v>
      </c>
      <c r="K244" t="s">
        <v>2233</v>
      </c>
      <c r="L244" t="s">
        <v>2244</v>
      </c>
      <c r="M244" t="s">
        <v>2245</v>
      </c>
      <c r="N244" t="s">
        <v>2285</v>
      </c>
      <c r="O244" t="s">
        <v>1357</v>
      </c>
      <c r="P244">
        <v>5.8000000000000003E-2</v>
      </c>
      <c r="Q244" s="249">
        <v>2.7450000000000001</v>
      </c>
      <c r="R244">
        <v>22322</v>
      </c>
      <c r="S244">
        <v>1</v>
      </c>
      <c r="T244">
        <v>22321</v>
      </c>
      <c r="U244" t="s">
        <v>696</v>
      </c>
      <c r="V244" t="s">
        <v>2290</v>
      </c>
      <c r="W244">
        <v>5</v>
      </c>
      <c r="X244">
        <v>57</v>
      </c>
      <c r="Y244">
        <v>10</v>
      </c>
      <c r="Z244" s="261">
        <f t="shared" si="40"/>
        <v>20.313020000000002</v>
      </c>
      <c r="AA244" s="261">
        <f t="shared" si="41"/>
        <v>2.5391275000000002</v>
      </c>
      <c r="AB244" s="261" t="str">
        <f t="shared" si="42"/>
        <v>ND</v>
      </c>
      <c r="AC244" s="261" t="str">
        <f t="shared" si="43"/>
        <v>ND</v>
      </c>
      <c r="AD244" s="261" t="str">
        <f t="shared" si="44"/>
        <v>NA</v>
      </c>
      <c r="AE244" s="263" t="str">
        <f t="shared" si="35"/>
        <v>ND</v>
      </c>
      <c r="AF244" s="263" t="str">
        <f t="shared" si="36"/>
        <v>ND</v>
      </c>
      <c r="AG244" s="263" t="str">
        <f t="shared" si="37"/>
        <v>NA</v>
      </c>
      <c r="AH244" t="str">
        <f t="shared" si="38"/>
        <v>ND</v>
      </c>
      <c r="AI244" t="str">
        <f t="shared" si="39"/>
        <v>ND</v>
      </c>
      <c r="AL244" t="s">
        <v>44</v>
      </c>
      <c r="AM244" t="s">
        <v>154</v>
      </c>
    </row>
    <row r="245" spans="1:39">
      <c r="A245" t="s">
        <v>1052</v>
      </c>
      <c r="B245" t="s">
        <v>42</v>
      </c>
      <c r="C245" t="s">
        <v>1912</v>
      </c>
      <c r="D245" s="12">
        <v>44641</v>
      </c>
      <c r="E245" t="s">
        <v>312</v>
      </c>
      <c r="F245" t="s">
        <v>518</v>
      </c>
      <c r="G245" s="12">
        <v>44641</v>
      </c>
      <c r="H245" s="12">
        <v>44641</v>
      </c>
      <c r="I245" s="12">
        <v>44642</v>
      </c>
      <c r="J245" s="264">
        <v>1</v>
      </c>
      <c r="K245" t="s">
        <v>2233</v>
      </c>
      <c r="L245" t="s">
        <v>2244</v>
      </c>
      <c r="M245" t="s">
        <v>2084</v>
      </c>
      <c r="N245" t="s">
        <v>2285</v>
      </c>
      <c r="O245" t="s">
        <v>1357</v>
      </c>
      <c r="P245">
        <v>0</v>
      </c>
      <c r="Q245" t="s">
        <v>696</v>
      </c>
      <c r="R245">
        <v>22320</v>
      </c>
      <c r="S245">
        <v>0</v>
      </c>
      <c r="T245">
        <v>22320</v>
      </c>
      <c r="U245" t="s">
        <v>696</v>
      </c>
      <c r="V245" t="s">
        <v>2290</v>
      </c>
      <c r="W245">
        <v>5</v>
      </c>
      <c r="X245">
        <v>57</v>
      </c>
      <c r="Y245">
        <v>10</v>
      </c>
      <c r="Z245" s="261">
        <f t="shared" si="40"/>
        <v>20.311199999999999</v>
      </c>
      <c r="AA245" s="261">
        <f t="shared" si="41"/>
        <v>2.5388999999999999</v>
      </c>
      <c r="AB245" s="261" t="str">
        <f t="shared" si="42"/>
        <v>ND</v>
      </c>
      <c r="AC245" s="261" t="str">
        <f t="shared" si="43"/>
        <v>ND</v>
      </c>
      <c r="AD245" s="261" t="str">
        <f t="shared" si="44"/>
        <v>NA</v>
      </c>
      <c r="AE245" s="263" t="str">
        <f t="shared" si="35"/>
        <v>ND</v>
      </c>
      <c r="AF245" s="263" t="str">
        <f t="shared" si="36"/>
        <v>ND</v>
      </c>
      <c r="AG245" s="263" t="str">
        <f t="shared" si="37"/>
        <v>NA</v>
      </c>
      <c r="AH245" t="str">
        <f t="shared" si="38"/>
        <v>ND</v>
      </c>
      <c r="AI245" t="str">
        <f t="shared" si="39"/>
        <v>ND</v>
      </c>
      <c r="AL245" t="s">
        <v>44</v>
      </c>
      <c r="AM245" t="s">
        <v>154</v>
      </c>
    </row>
    <row r="246" spans="1:39">
      <c r="A246" t="s">
        <v>1056</v>
      </c>
      <c r="B246" t="s">
        <v>42</v>
      </c>
      <c r="C246" t="s">
        <v>1912</v>
      </c>
      <c r="D246" s="12">
        <v>44641</v>
      </c>
      <c r="E246" t="s">
        <v>312</v>
      </c>
      <c r="F246" t="s">
        <v>518</v>
      </c>
      <c r="G246" s="12">
        <v>44641</v>
      </c>
      <c r="H246" s="12">
        <v>44641</v>
      </c>
      <c r="I246" s="12">
        <v>44642</v>
      </c>
      <c r="J246" s="264">
        <v>1</v>
      </c>
      <c r="K246" t="s">
        <v>2274</v>
      </c>
      <c r="L246" t="s">
        <v>2244</v>
      </c>
      <c r="M246" t="s">
        <v>2245</v>
      </c>
      <c r="N246" t="s">
        <v>1321</v>
      </c>
      <c r="O246" t="s">
        <v>1357</v>
      </c>
      <c r="P246">
        <v>0</v>
      </c>
      <c r="Q246" t="s">
        <v>696</v>
      </c>
      <c r="R246">
        <v>25463</v>
      </c>
      <c r="S246">
        <v>0</v>
      </c>
      <c r="T246">
        <v>25463</v>
      </c>
      <c r="U246" t="s">
        <v>696</v>
      </c>
      <c r="V246" t="s">
        <v>2290</v>
      </c>
      <c r="W246">
        <v>5</v>
      </c>
      <c r="X246">
        <v>52</v>
      </c>
      <c r="Y246">
        <v>10</v>
      </c>
      <c r="Z246" s="261">
        <f t="shared" si="40"/>
        <v>23.171330000000001</v>
      </c>
      <c r="AA246" s="261">
        <f t="shared" si="41"/>
        <v>2.8964162500000001</v>
      </c>
      <c r="AB246" s="261" t="str">
        <f t="shared" si="42"/>
        <v>ND</v>
      </c>
      <c r="AC246" s="261" t="str">
        <f t="shared" si="43"/>
        <v>ND</v>
      </c>
      <c r="AD246" s="261" t="str">
        <f t="shared" si="44"/>
        <v>NA</v>
      </c>
      <c r="AE246" s="263" t="str">
        <f t="shared" si="35"/>
        <v>ND</v>
      </c>
      <c r="AF246" s="263" t="str">
        <f t="shared" si="36"/>
        <v>ND</v>
      </c>
      <c r="AG246" s="263" t="str">
        <f t="shared" si="37"/>
        <v>NA</v>
      </c>
      <c r="AH246" t="str">
        <f t="shared" si="38"/>
        <v>ND</v>
      </c>
      <c r="AI246" t="str">
        <f t="shared" si="39"/>
        <v>ND</v>
      </c>
      <c r="AL246" t="s">
        <v>44</v>
      </c>
      <c r="AM246" t="s">
        <v>154</v>
      </c>
    </row>
    <row r="247" spans="1:39">
      <c r="A247" t="s">
        <v>1056</v>
      </c>
      <c r="B247" t="s">
        <v>42</v>
      </c>
      <c r="C247" t="s">
        <v>1912</v>
      </c>
      <c r="D247" s="12">
        <v>44641</v>
      </c>
      <c r="E247" t="s">
        <v>312</v>
      </c>
      <c r="F247" t="s">
        <v>518</v>
      </c>
      <c r="G247" s="12">
        <v>44641</v>
      </c>
      <c r="H247" s="12">
        <v>44641</v>
      </c>
      <c r="I247" s="12">
        <v>44642</v>
      </c>
      <c r="J247" s="264">
        <v>1</v>
      </c>
      <c r="K247" t="s">
        <v>2274</v>
      </c>
      <c r="L247" t="s">
        <v>2244</v>
      </c>
      <c r="M247" t="s">
        <v>2084</v>
      </c>
      <c r="N247" t="s">
        <v>1321</v>
      </c>
      <c r="O247" t="s">
        <v>1357</v>
      </c>
      <c r="P247">
        <v>0</v>
      </c>
      <c r="Q247" t="s">
        <v>696</v>
      </c>
      <c r="R247">
        <v>25463</v>
      </c>
      <c r="S247">
        <v>0</v>
      </c>
      <c r="T247">
        <v>25463</v>
      </c>
      <c r="U247" t="s">
        <v>696</v>
      </c>
      <c r="V247" t="s">
        <v>2290</v>
      </c>
      <c r="W247">
        <v>5</v>
      </c>
      <c r="X247">
        <v>52</v>
      </c>
      <c r="Y247">
        <v>10</v>
      </c>
      <c r="Z247" s="261">
        <f t="shared" si="40"/>
        <v>23.171330000000001</v>
      </c>
      <c r="AA247" s="261">
        <f t="shared" si="41"/>
        <v>2.8964162500000001</v>
      </c>
      <c r="AB247" s="261" t="str">
        <f t="shared" si="42"/>
        <v>ND</v>
      </c>
      <c r="AC247" s="261" t="str">
        <f t="shared" si="43"/>
        <v>ND</v>
      </c>
      <c r="AD247" s="261" t="str">
        <f t="shared" si="44"/>
        <v>NA</v>
      </c>
      <c r="AE247" s="263" t="str">
        <f t="shared" si="35"/>
        <v>ND</v>
      </c>
      <c r="AF247" s="263" t="str">
        <f t="shared" si="36"/>
        <v>ND</v>
      </c>
      <c r="AG247" s="263" t="str">
        <f t="shared" si="37"/>
        <v>NA</v>
      </c>
      <c r="AH247" t="str">
        <f t="shared" si="38"/>
        <v>ND</v>
      </c>
      <c r="AI247" t="str">
        <f t="shared" si="39"/>
        <v>ND</v>
      </c>
      <c r="AL247" t="s">
        <v>44</v>
      </c>
      <c r="AM247" t="s">
        <v>154</v>
      </c>
    </row>
    <row r="248" spans="1:39">
      <c r="A248" t="s">
        <v>1056</v>
      </c>
      <c r="B248" t="s">
        <v>42</v>
      </c>
      <c r="C248" t="s">
        <v>1912</v>
      </c>
      <c r="D248" s="12">
        <v>44641</v>
      </c>
      <c r="E248" t="s">
        <v>312</v>
      </c>
      <c r="F248" t="s">
        <v>518</v>
      </c>
      <c r="G248" s="12">
        <v>44641</v>
      </c>
      <c r="H248" s="12">
        <v>44641</v>
      </c>
      <c r="I248" s="12">
        <v>44642</v>
      </c>
      <c r="J248" s="264">
        <v>1</v>
      </c>
      <c r="K248" t="s">
        <v>2275</v>
      </c>
      <c r="L248" t="s">
        <v>2244</v>
      </c>
      <c r="M248" t="s">
        <v>2245</v>
      </c>
      <c r="N248" t="s">
        <v>2286</v>
      </c>
      <c r="O248" t="s">
        <v>1357</v>
      </c>
      <c r="P248">
        <v>0</v>
      </c>
      <c r="Q248" t="s">
        <v>696</v>
      </c>
      <c r="R248">
        <v>25406</v>
      </c>
      <c r="S248">
        <v>0</v>
      </c>
      <c r="T248">
        <v>25406</v>
      </c>
      <c r="U248" t="s">
        <v>696</v>
      </c>
      <c r="V248" t="s">
        <v>2290</v>
      </c>
      <c r="W248">
        <v>5</v>
      </c>
      <c r="X248">
        <v>52</v>
      </c>
      <c r="Y248">
        <v>10</v>
      </c>
      <c r="Z248" s="261">
        <f t="shared" si="40"/>
        <v>23.11946</v>
      </c>
      <c r="AA248" s="261">
        <f t="shared" si="41"/>
        <v>2.8899324999999996</v>
      </c>
      <c r="AB248" s="261" t="str">
        <f t="shared" si="42"/>
        <v>ND</v>
      </c>
      <c r="AC248" s="261" t="str">
        <f t="shared" si="43"/>
        <v>ND</v>
      </c>
      <c r="AD248" s="261" t="str">
        <f t="shared" si="44"/>
        <v>NA</v>
      </c>
      <c r="AE248" s="263" t="str">
        <f t="shared" si="35"/>
        <v>ND</v>
      </c>
      <c r="AF248" s="263" t="str">
        <f t="shared" si="36"/>
        <v>ND</v>
      </c>
      <c r="AG248" s="263" t="str">
        <f t="shared" si="37"/>
        <v>NA</v>
      </c>
      <c r="AH248" t="str">
        <f t="shared" si="38"/>
        <v>ND</v>
      </c>
      <c r="AI248" t="str">
        <f t="shared" si="39"/>
        <v>ND</v>
      </c>
      <c r="AL248" t="s">
        <v>44</v>
      </c>
      <c r="AM248" t="s">
        <v>154</v>
      </c>
    </row>
    <row r="249" spans="1:39">
      <c r="A249" t="s">
        <v>1056</v>
      </c>
      <c r="B249" t="s">
        <v>42</v>
      </c>
      <c r="C249" t="s">
        <v>1912</v>
      </c>
      <c r="D249" s="12">
        <v>44641</v>
      </c>
      <c r="E249" t="s">
        <v>312</v>
      </c>
      <c r="F249" t="s">
        <v>518</v>
      </c>
      <c r="G249" s="12">
        <v>44641</v>
      </c>
      <c r="H249" s="12">
        <v>44641</v>
      </c>
      <c r="I249" s="12">
        <v>44642</v>
      </c>
      <c r="J249" s="264">
        <v>1</v>
      </c>
      <c r="K249" t="s">
        <v>2275</v>
      </c>
      <c r="L249" t="s">
        <v>2244</v>
      </c>
      <c r="M249" t="s">
        <v>2084</v>
      </c>
      <c r="N249" t="s">
        <v>2286</v>
      </c>
      <c r="O249" t="s">
        <v>1357</v>
      </c>
      <c r="P249">
        <v>0</v>
      </c>
      <c r="Q249" t="s">
        <v>696</v>
      </c>
      <c r="R249">
        <v>25406</v>
      </c>
      <c r="S249">
        <v>0</v>
      </c>
      <c r="T249">
        <v>25406</v>
      </c>
      <c r="U249" t="s">
        <v>696</v>
      </c>
      <c r="V249" t="s">
        <v>2290</v>
      </c>
      <c r="W249">
        <v>5</v>
      </c>
      <c r="X249">
        <v>52</v>
      </c>
      <c r="Y249">
        <v>10</v>
      </c>
      <c r="Z249" s="261">
        <f t="shared" si="40"/>
        <v>23.11946</v>
      </c>
      <c r="AA249" s="261">
        <f t="shared" si="41"/>
        <v>2.8899324999999996</v>
      </c>
      <c r="AB249" s="261" t="str">
        <f t="shared" si="42"/>
        <v>ND</v>
      </c>
      <c r="AC249" s="261" t="str">
        <f t="shared" si="43"/>
        <v>ND</v>
      </c>
      <c r="AD249" s="261" t="str">
        <f t="shared" si="44"/>
        <v>NA</v>
      </c>
      <c r="AE249" s="263" t="str">
        <f t="shared" si="35"/>
        <v>ND</v>
      </c>
      <c r="AF249" s="263" t="str">
        <f t="shared" si="36"/>
        <v>ND</v>
      </c>
      <c r="AG249" s="263" t="str">
        <f t="shared" si="37"/>
        <v>NA</v>
      </c>
      <c r="AH249" t="str">
        <f t="shared" si="38"/>
        <v>ND</v>
      </c>
      <c r="AI249" t="str">
        <f t="shared" si="39"/>
        <v>ND</v>
      </c>
      <c r="AL249" t="s">
        <v>44</v>
      </c>
      <c r="AM249" t="s">
        <v>154</v>
      </c>
    </row>
    <row r="250" spans="1:39">
      <c r="A250" t="s">
        <v>1047</v>
      </c>
      <c r="B250" t="s">
        <v>42</v>
      </c>
      <c r="C250" t="s">
        <v>1912</v>
      </c>
      <c r="D250" s="12">
        <v>44641</v>
      </c>
      <c r="E250" t="s">
        <v>312</v>
      </c>
      <c r="F250" t="s">
        <v>518</v>
      </c>
      <c r="G250" s="12">
        <v>44641</v>
      </c>
      <c r="H250" s="12">
        <v>44641</v>
      </c>
      <c r="I250" s="12">
        <v>44642</v>
      </c>
      <c r="J250" s="264">
        <v>1</v>
      </c>
      <c r="K250" t="s">
        <v>2235</v>
      </c>
      <c r="L250" t="s">
        <v>2244</v>
      </c>
      <c r="M250" t="s">
        <v>2245</v>
      </c>
      <c r="N250" t="s">
        <v>1317</v>
      </c>
      <c r="O250" t="s">
        <v>1357</v>
      </c>
      <c r="P250">
        <v>0</v>
      </c>
      <c r="Q250" t="s">
        <v>696</v>
      </c>
      <c r="R250">
        <v>25473</v>
      </c>
      <c r="S250">
        <v>0</v>
      </c>
      <c r="T250">
        <v>25473</v>
      </c>
      <c r="U250" t="s">
        <v>696</v>
      </c>
      <c r="V250" t="s">
        <v>2290</v>
      </c>
      <c r="W250">
        <v>5</v>
      </c>
      <c r="X250">
        <v>52</v>
      </c>
      <c r="Y250">
        <v>10</v>
      </c>
      <c r="Z250" s="261">
        <f t="shared" si="40"/>
        <v>23.180430000000001</v>
      </c>
      <c r="AA250" s="261">
        <f t="shared" si="41"/>
        <v>2.8975537500000002</v>
      </c>
      <c r="AB250" s="261" t="str">
        <f t="shared" si="42"/>
        <v>ND</v>
      </c>
      <c r="AC250" s="261" t="str">
        <f t="shared" si="43"/>
        <v>ND</v>
      </c>
      <c r="AD250" s="261" t="str">
        <f t="shared" si="44"/>
        <v>NA</v>
      </c>
      <c r="AE250" s="263" t="str">
        <f t="shared" si="35"/>
        <v>ND</v>
      </c>
      <c r="AF250" s="263" t="str">
        <f t="shared" si="36"/>
        <v>ND</v>
      </c>
      <c r="AG250" s="263" t="str">
        <f t="shared" si="37"/>
        <v>NA</v>
      </c>
      <c r="AH250" t="str">
        <f t="shared" si="38"/>
        <v>ND</v>
      </c>
      <c r="AI250" t="str">
        <f t="shared" si="39"/>
        <v>ND</v>
      </c>
      <c r="AL250" t="s">
        <v>44</v>
      </c>
      <c r="AM250" t="s">
        <v>154</v>
      </c>
    </row>
    <row r="251" spans="1:39">
      <c r="A251" t="s">
        <v>1047</v>
      </c>
      <c r="B251" t="s">
        <v>42</v>
      </c>
      <c r="C251" t="s">
        <v>1912</v>
      </c>
      <c r="D251" s="12">
        <v>44641</v>
      </c>
      <c r="E251" t="s">
        <v>312</v>
      </c>
      <c r="F251" t="s">
        <v>518</v>
      </c>
      <c r="G251" s="12">
        <v>44641</v>
      </c>
      <c r="H251" s="12">
        <v>44641</v>
      </c>
      <c r="I251" s="12">
        <v>44642</v>
      </c>
      <c r="J251" s="264">
        <v>1</v>
      </c>
      <c r="K251" t="s">
        <v>2235</v>
      </c>
      <c r="L251" t="s">
        <v>2244</v>
      </c>
      <c r="M251" t="s">
        <v>2084</v>
      </c>
      <c r="N251" t="s">
        <v>1317</v>
      </c>
      <c r="O251" t="s">
        <v>1357</v>
      </c>
      <c r="P251">
        <v>0</v>
      </c>
      <c r="Q251" t="s">
        <v>696</v>
      </c>
      <c r="R251">
        <v>25456</v>
      </c>
      <c r="S251">
        <v>0</v>
      </c>
      <c r="T251">
        <v>25456</v>
      </c>
      <c r="U251" t="s">
        <v>696</v>
      </c>
      <c r="V251" t="s">
        <v>2290</v>
      </c>
      <c r="W251">
        <v>5</v>
      </c>
      <c r="X251">
        <v>52</v>
      </c>
      <c r="Y251">
        <v>10</v>
      </c>
      <c r="Z251" s="261">
        <f t="shared" si="40"/>
        <v>23.164960000000001</v>
      </c>
      <c r="AA251" s="261">
        <f t="shared" si="41"/>
        <v>2.8956200000000001</v>
      </c>
      <c r="AB251" s="261" t="str">
        <f t="shared" si="42"/>
        <v>ND</v>
      </c>
      <c r="AC251" s="261" t="str">
        <f t="shared" si="43"/>
        <v>ND</v>
      </c>
      <c r="AD251" s="261" t="str">
        <f t="shared" si="44"/>
        <v>NA</v>
      </c>
      <c r="AE251" s="263" t="str">
        <f t="shared" si="35"/>
        <v>ND</v>
      </c>
      <c r="AF251" s="263" t="str">
        <f t="shared" si="36"/>
        <v>ND</v>
      </c>
      <c r="AG251" s="263" t="str">
        <f t="shared" si="37"/>
        <v>NA</v>
      </c>
      <c r="AH251" t="str">
        <f t="shared" si="38"/>
        <v>ND</v>
      </c>
      <c r="AI251" t="str">
        <f t="shared" si="39"/>
        <v>ND</v>
      </c>
      <c r="AL251" t="s">
        <v>44</v>
      </c>
      <c r="AM251" t="s">
        <v>154</v>
      </c>
    </row>
    <row r="252" spans="1:39">
      <c r="A252" t="s">
        <v>1047</v>
      </c>
      <c r="B252" t="s">
        <v>42</v>
      </c>
      <c r="C252" t="s">
        <v>1912</v>
      </c>
      <c r="D252" s="12">
        <v>44641</v>
      </c>
      <c r="E252" t="s">
        <v>312</v>
      </c>
      <c r="F252" t="s">
        <v>518</v>
      </c>
      <c r="G252" s="12">
        <v>44641</v>
      </c>
      <c r="H252" s="12">
        <v>44641</v>
      </c>
      <c r="I252" s="12">
        <v>44642</v>
      </c>
      <c r="J252" s="264">
        <v>1</v>
      </c>
      <c r="K252" t="s">
        <v>2276</v>
      </c>
      <c r="L252" t="s">
        <v>2244</v>
      </c>
      <c r="M252" t="s">
        <v>2245</v>
      </c>
      <c r="N252" t="s">
        <v>2287</v>
      </c>
      <c r="O252" t="s">
        <v>1357</v>
      </c>
      <c r="P252">
        <v>0</v>
      </c>
      <c r="Q252" t="s">
        <v>696</v>
      </c>
      <c r="R252">
        <v>25433</v>
      </c>
      <c r="S252">
        <v>0</v>
      </c>
      <c r="T252">
        <v>25433</v>
      </c>
      <c r="U252" t="s">
        <v>696</v>
      </c>
      <c r="V252" t="s">
        <v>2290</v>
      </c>
      <c r="W252">
        <v>5</v>
      </c>
      <c r="X252">
        <v>52</v>
      </c>
      <c r="Y252">
        <v>10</v>
      </c>
      <c r="Z252" s="261">
        <f t="shared" si="40"/>
        <v>23.144030000000001</v>
      </c>
      <c r="AA252" s="261">
        <f t="shared" si="41"/>
        <v>2.8930037500000001</v>
      </c>
      <c r="AB252" s="261" t="str">
        <f t="shared" si="42"/>
        <v>ND</v>
      </c>
      <c r="AC252" s="261" t="str">
        <f t="shared" si="43"/>
        <v>ND</v>
      </c>
      <c r="AD252" s="261" t="str">
        <f t="shared" si="44"/>
        <v>NA</v>
      </c>
      <c r="AE252" s="263" t="str">
        <f t="shared" si="35"/>
        <v>ND</v>
      </c>
      <c r="AF252" s="263" t="str">
        <f t="shared" si="36"/>
        <v>ND</v>
      </c>
      <c r="AG252" s="263" t="str">
        <f t="shared" si="37"/>
        <v>NA</v>
      </c>
      <c r="AH252" t="str">
        <f t="shared" si="38"/>
        <v>ND</v>
      </c>
      <c r="AI252" t="str">
        <f t="shared" si="39"/>
        <v>ND</v>
      </c>
      <c r="AL252" t="s">
        <v>44</v>
      </c>
      <c r="AM252" t="s">
        <v>154</v>
      </c>
    </row>
    <row r="253" spans="1:39">
      <c r="A253" t="s">
        <v>1047</v>
      </c>
      <c r="B253" t="s">
        <v>42</v>
      </c>
      <c r="C253" t="s">
        <v>1912</v>
      </c>
      <c r="D253" s="12">
        <v>44641</v>
      </c>
      <c r="E253" t="s">
        <v>312</v>
      </c>
      <c r="F253" t="s">
        <v>518</v>
      </c>
      <c r="G253" s="12">
        <v>44641</v>
      </c>
      <c r="H253" s="12">
        <v>44641</v>
      </c>
      <c r="I253" s="12">
        <v>44642</v>
      </c>
      <c r="J253" s="264">
        <v>1</v>
      </c>
      <c r="K253" t="s">
        <v>2276</v>
      </c>
      <c r="L253" t="s">
        <v>2244</v>
      </c>
      <c r="M253" t="s">
        <v>2084</v>
      </c>
      <c r="N253" t="s">
        <v>2287</v>
      </c>
      <c r="O253" t="s">
        <v>1357</v>
      </c>
      <c r="P253">
        <v>5.2999999999999999E-2</v>
      </c>
      <c r="Q253" s="249">
        <v>2.7440000000000002</v>
      </c>
      <c r="R253">
        <v>25432</v>
      </c>
      <c r="S253">
        <v>1</v>
      </c>
      <c r="T253">
        <v>25431</v>
      </c>
      <c r="U253" t="s">
        <v>696</v>
      </c>
      <c r="V253" t="s">
        <v>2290</v>
      </c>
      <c r="W253">
        <v>5</v>
      </c>
      <c r="X253">
        <v>52</v>
      </c>
      <c r="Y253">
        <v>10</v>
      </c>
      <c r="Z253" s="261">
        <f t="shared" si="40"/>
        <v>23.14312</v>
      </c>
      <c r="AA253" s="261">
        <f t="shared" si="41"/>
        <v>2.8928900000000004</v>
      </c>
      <c r="AB253" s="261" t="str">
        <f t="shared" si="42"/>
        <v>ND</v>
      </c>
      <c r="AC253" s="261" t="str">
        <f t="shared" si="43"/>
        <v>ND</v>
      </c>
      <c r="AD253" s="261" t="str">
        <f t="shared" si="44"/>
        <v>NA</v>
      </c>
      <c r="AE253" s="263" t="str">
        <f t="shared" si="35"/>
        <v>ND</v>
      </c>
      <c r="AF253" s="263" t="str">
        <f t="shared" si="36"/>
        <v>ND</v>
      </c>
      <c r="AG253" s="263" t="str">
        <f t="shared" si="37"/>
        <v>NA</v>
      </c>
      <c r="AH253" t="str">
        <f t="shared" si="38"/>
        <v>ND</v>
      </c>
      <c r="AI253" t="str">
        <f t="shared" si="39"/>
        <v>ND</v>
      </c>
      <c r="AL253" t="s">
        <v>44</v>
      </c>
      <c r="AM253" t="s">
        <v>154</v>
      </c>
    </row>
    <row r="254" spans="1:39">
      <c r="A254" t="s">
        <v>1050</v>
      </c>
      <c r="B254" t="s">
        <v>42</v>
      </c>
      <c r="C254" t="s">
        <v>1912</v>
      </c>
      <c r="D254" s="12">
        <v>44641</v>
      </c>
      <c r="E254" t="s">
        <v>312</v>
      </c>
      <c r="F254" t="s">
        <v>518</v>
      </c>
      <c r="G254" s="12">
        <v>44641</v>
      </c>
      <c r="H254" s="12">
        <v>44641</v>
      </c>
      <c r="I254" s="12">
        <v>44642</v>
      </c>
      <c r="J254" s="264">
        <v>1</v>
      </c>
      <c r="K254" t="s">
        <v>2277</v>
      </c>
      <c r="L254" t="s">
        <v>2244</v>
      </c>
      <c r="M254" t="s">
        <v>2245</v>
      </c>
      <c r="N254" t="s">
        <v>1318</v>
      </c>
      <c r="O254" t="s">
        <v>1357</v>
      </c>
      <c r="P254">
        <v>0</v>
      </c>
      <c r="Q254" t="s">
        <v>696</v>
      </c>
      <c r="R254">
        <v>25395</v>
      </c>
      <c r="S254">
        <v>0</v>
      </c>
      <c r="T254">
        <v>25395</v>
      </c>
      <c r="U254" t="s">
        <v>696</v>
      </c>
      <c r="V254" t="s">
        <v>2290</v>
      </c>
      <c r="W254">
        <v>5</v>
      </c>
      <c r="X254">
        <v>50</v>
      </c>
      <c r="Y254">
        <v>10</v>
      </c>
      <c r="Z254" s="261">
        <f t="shared" si="40"/>
        <v>23.109449999999999</v>
      </c>
      <c r="AA254" s="261">
        <f t="shared" si="41"/>
        <v>2.8886812499999999</v>
      </c>
      <c r="AB254" s="261" t="str">
        <f t="shared" si="42"/>
        <v>ND</v>
      </c>
      <c r="AC254" s="261" t="str">
        <f t="shared" si="43"/>
        <v>ND</v>
      </c>
      <c r="AD254" s="261" t="str">
        <f t="shared" si="44"/>
        <v>NA</v>
      </c>
      <c r="AE254" s="263" t="str">
        <f t="shared" si="35"/>
        <v>ND</v>
      </c>
      <c r="AF254" s="263" t="str">
        <f t="shared" si="36"/>
        <v>ND</v>
      </c>
      <c r="AG254" s="263" t="str">
        <f t="shared" si="37"/>
        <v>NA</v>
      </c>
      <c r="AH254" t="str">
        <f t="shared" si="38"/>
        <v>ND</v>
      </c>
      <c r="AI254" t="str">
        <f t="shared" si="39"/>
        <v>ND</v>
      </c>
      <c r="AL254" t="s">
        <v>44</v>
      </c>
      <c r="AM254" t="s">
        <v>154</v>
      </c>
    </row>
    <row r="255" spans="1:39">
      <c r="A255" t="s">
        <v>1050</v>
      </c>
      <c r="B255" t="s">
        <v>42</v>
      </c>
      <c r="C255" t="s">
        <v>1912</v>
      </c>
      <c r="D255" s="12">
        <v>44641</v>
      </c>
      <c r="E255" t="s">
        <v>312</v>
      </c>
      <c r="F255" t="s">
        <v>518</v>
      </c>
      <c r="G255" s="12">
        <v>44641</v>
      </c>
      <c r="H255" s="12">
        <v>44641</v>
      </c>
      <c r="I255" s="12">
        <v>44642</v>
      </c>
      <c r="J255" s="264">
        <v>1</v>
      </c>
      <c r="K255" t="s">
        <v>2277</v>
      </c>
      <c r="L255" t="s">
        <v>2244</v>
      </c>
      <c r="M255" t="s">
        <v>2084</v>
      </c>
      <c r="N255" t="s">
        <v>1318</v>
      </c>
      <c r="O255" t="s">
        <v>1357</v>
      </c>
      <c r="P255">
        <v>0.10199999999999999</v>
      </c>
      <c r="Q255" s="249">
        <v>1.6859999999999999</v>
      </c>
      <c r="R255">
        <v>25380</v>
      </c>
      <c r="S255">
        <v>2</v>
      </c>
      <c r="T255">
        <v>25378</v>
      </c>
      <c r="U255" t="s">
        <v>696</v>
      </c>
      <c r="V255" t="s">
        <v>2290</v>
      </c>
      <c r="W255">
        <v>5</v>
      </c>
      <c r="X255">
        <v>50</v>
      </c>
      <c r="Y255">
        <v>10</v>
      </c>
      <c r="Z255" s="261">
        <f t="shared" si="40"/>
        <v>23.095800000000001</v>
      </c>
      <c r="AA255" s="261">
        <f t="shared" si="41"/>
        <v>2.8869750000000001</v>
      </c>
      <c r="AB255" s="261" t="str">
        <f t="shared" si="42"/>
        <v>ND</v>
      </c>
      <c r="AC255" s="261" t="str">
        <f t="shared" si="43"/>
        <v>ND</v>
      </c>
      <c r="AD255" s="261" t="str">
        <f t="shared" si="44"/>
        <v>NA</v>
      </c>
      <c r="AE255" s="263" t="str">
        <f t="shared" si="35"/>
        <v>ND</v>
      </c>
      <c r="AF255" s="263" t="str">
        <f t="shared" si="36"/>
        <v>ND</v>
      </c>
      <c r="AG255" s="263" t="str">
        <f t="shared" si="37"/>
        <v>NA</v>
      </c>
      <c r="AH255" t="str">
        <f t="shared" si="38"/>
        <v>ND</v>
      </c>
      <c r="AI255" t="str">
        <f t="shared" si="39"/>
        <v>ND</v>
      </c>
      <c r="AL255" t="s">
        <v>44</v>
      </c>
      <c r="AM255" t="s">
        <v>154</v>
      </c>
    </row>
    <row r="256" spans="1:39">
      <c r="A256" t="s">
        <v>1050</v>
      </c>
      <c r="B256" t="s">
        <v>42</v>
      </c>
      <c r="C256" t="s">
        <v>1912</v>
      </c>
      <c r="D256" s="12">
        <v>44641</v>
      </c>
      <c r="E256" t="s">
        <v>312</v>
      </c>
      <c r="F256" t="s">
        <v>518</v>
      </c>
      <c r="G256" s="12">
        <v>44641</v>
      </c>
      <c r="H256" s="12">
        <v>44641</v>
      </c>
      <c r="I256" s="12">
        <v>44642</v>
      </c>
      <c r="J256" s="264">
        <v>1</v>
      </c>
      <c r="K256" t="s">
        <v>2236</v>
      </c>
      <c r="L256" t="s">
        <v>2244</v>
      </c>
      <c r="M256" t="s">
        <v>2245</v>
      </c>
      <c r="N256" t="s">
        <v>2288</v>
      </c>
      <c r="O256" t="s">
        <v>1357</v>
      </c>
      <c r="P256">
        <v>0</v>
      </c>
      <c r="Q256" t="s">
        <v>696</v>
      </c>
      <c r="R256">
        <v>25474</v>
      </c>
      <c r="S256">
        <v>0</v>
      </c>
      <c r="T256">
        <v>25474</v>
      </c>
      <c r="U256" t="s">
        <v>696</v>
      </c>
      <c r="V256" t="s">
        <v>2290</v>
      </c>
      <c r="W256">
        <v>5</v>
      </c>
      <c r="X256">
        <v>50</v>
      </c>
      <c r="Y256">
        <v>10</v>
      </c>
      <c r="Z256" s="261">
        <f t="shared" si="40"/>
        <v>23.181339999999999</v>
      </c>
      <c r="AA256" s="261">
        <f t="shared" si="41"/>
        <v>2.8976674999999998</v>
      </c>
      <c r="AB256" s="261" t="str">
        <f t="shared" si="42"/>
        <v>ND</v>
      </c>
      <c r="AC256" s="261" t="str">
        <f t="shared" si="43"/>
        <v>ND</v>
      </c>
      <c r="AD256" s="261" t="str">
        <f t="shared" si="44"/>
        <v>NA</v>
      </c>
      <c r="AE256" s="263" t="str">
        <f t="shared" si="35"/>
        <v>ND</v>
      </c>
      <c r="AF256" s="263" t="str">
        <f t="shared" si="36"/>
        <v>ND</v>
      </c>
      <c r="AG256" s="263" t="str">
        <f t="shared" si="37"/>
        <v>NA</v>
      </c>
      <c r="AH256" t="str">
        <f t="shared" si="38"/>
        <v>ND</v>
      </c>
      <c r="AI256" t="str">
        <f t="shared" si="39"/>
        <v>ND</v>
      </c>
      <c r="AL256" t="s">
        <v>44</v>
      </c>
      <c r="AM256" t="s">
        <v>154</v>
      </c>
    </row>
    <row r="257" spans="1:39">
      <c r="A257" t="s">
        <v>1050</v>
      </c>
      <c r="B257" t="s">
        <v>42</v>
      </c>
      <c r="C257" t="s">
        <v>1912</v>
      </c>
      <c r="D257" s="12">
        <v>44641</v>
      </c>
      <c r="E257" t="s">
        <v>312</v>
      </c>
      <c r="F257" t="s">
        <v>518</v>
      </c>
      <c r="G257" s="12">
        <v>44641</v>
      </c>
      <c r="H257" s="12">
        <v>44641</v>
      </c>
      <c r="I257" s="12">
        <v>44642</v>
      </c>
      <c r="J257" s="264">
        <v>1</v>
      </c>
      <c r="K257" t="s">
        <v>2236</v>
      </c>
      <c r="L257" t="s">
        <v>2244</v>
      </c>
      <c r="M257" t="s">
        <v>2084</v>
      </c>
      <c r="N257" t="s">
        <v>2288</v>
      </c>
      <c r="O257" t="s">
        <v>1357</v>
      </c>
      <c r="P257">
        <v>0.20399999999999999</v>
      </c>
      <c r="Q257" s="249">
        <v>1.0920000000000001</v>
      </c>
      <c r="R257">
        <v>25467</v>
      </c>
      <c r="S257">
        <v>4</v>
      </c>
      <c r="T257">
        <v>25463</v>
      </c>
      <c r="U257" t="s">
        <v>696</v>
      </c>
      <c r="V257" t="s">
        <v>2290</v>
      </c>
      <c r="W257">
        <v>5</v>
      </c>
      <c r="X257">
        <v>50</v>
      </c>
      <c r="Y257">
        <v>10</v>
      </c>
      <c r="Z257" s="261">
        <f t="shared" si="40"/>
        <v>23.174969999999998</v>
      </c>
      <c r="AA257" s="261">
        <f t="shared" si="41"/>
        <v>2.8968712499999998</v>
      </c>
      <c r="AB257" s="261">
        <f>IF(S257&gt;2, ((P257*Z257)/AA257), "ND")</f>
        <v>1.6319999999999999</v>
      </c>
      <c r="AC257" s="261">
        <f t="shared" si="43"/>
        <v>81.599999999999994</v>
      </c>
      <c r="AD257" s="261">
        <f t="shared" si="44"/>
        <v>816</v>
      </c>
      <c r="AE257" s="263">
        <f t="shared" si="35"/>
        <v>1.6320000000000001</v>
      </c>
      <c r="AF257" s="263">
        <f t="shared" si="36"/>
        <v>81.600000000000009</v>
      </c>
      <c r="AG257" s="263">
        <f t="shared" si="37"/>
        <v>816.00000000000011</v>
      </c>
      <c r="AH257">
        <f t="shared" si="38"/>
        <v>-75.072000000000116</v>
      </c>
      <c r="AI257">
        <f t="shared" si="39"/>
        <v>1707.0720000000001</v>
      </c>
      <c r="AL257" t="s">
        <v>44</v>
      </c>
      <c r="AM257" t="s">
        <v>154</v>
      </c>
    </row>
    <row r="258" spans="1:39">
      <c r="A258" t="s">
        <v>1058</v>
      </c>
      <c r="B258" t="s">
        <v>42</v>
      </c>
      <c r="C258" t="s">
        <v>1912</v>
      </c>
      <c r="D258" s="12">
        <v>44641</v>
      </c>
      <c r="E258" t="s">
        <v>312</v>
      </c>
      <c r="F258" t="s">
        <v>518</v>
      </c>
      <c r="G258" s="12">
        <v>44641</v>
      </c>
      <c r="H258" s="12">
        <v>44641</v>
      </c>
      <c r="I258" s="12">
        <v>44642</v>
      </c>
      <c r="J258" s="264">
        <v>1</v>
      </c>
      <c r="K258" t="s">
        <v>2278</v>
      </c>
      <c r="L258" t="s">
        <v>2244</v>
      </c>
      <c r="M258" t="s">
        <v>2245</v>
      </c>
      <c r="N258" t="s">
        <v>1322</v>
      </c>
      <c r="O258" t="s">
        <v>1357</v>
      </c>
      <c r="P258">
        <v>5.3999999999999999E-2</v>
      </c>
      <c r="Q258" s="249">
        <v>2.7440000000000002</v>
      </c>
      <c r="R258">
        <v>25419</v>
      </c>
      <c r="S258">
        <v>1</v>
      </c>
      <c r="T258">
        <v>25418</v>
      </c>
      <c r="U258" t="s">
        <v>696</v>
      </c>
      <c r="V258" t="s">
        <v>2290</v>
      </c>
      <c r="W258">
        <v>5</v>
      </c>
      <c r="X258">
        <v>51</v>
      </c>
      <c r="Y258">
        <v>10</v>
      </c>
      <c r="Z258" s="261">
        <f t="shared" si="40"/>
        <v>23.13129</v>
      </c>
      <c r="AA258" s="261">
        <f t="shared" si="41"/>
        <v>2.89141125</v>
      </c>
      <c r="AB258" s="261" t="str">
        <f t="shared" si="42"/>
        <v>ND</v>
      </c>
      <c r="AC258" s="261" t="str">
        <f t="shared" si="43"/>
        <v>ND</v>
      </c>
      <c r="AD258" s="261" t="str">
        <f t="shared" si="44"/>
        <v>NA</v>
      </c>
      <c r="AE258" s="263" t="str">
        <f t="shared" si="35"/>
        <v>ND</v>
      </c>
      <c r="AF258" s="263" t="str">
        <f t="shared" si="36"/>
        <v>ND</v>
      </c>
      <c r="AG258" s="263" t="str">
        <f t="shared" si="37"/>
        <v>NA</v>
      </c>
      <c r="AH258" t="str">
        <f t="shared" si="38"/>
        <v>ND</v>
      </c>
      <c r="AI258" t="str">
        <f t="shared" si="39"/>
        <v>ND</v>
      </c>
      <c r="AL258" t="s">
        <v>44</v>
      </c>
      <c r="AM258" t="s">
        <v>154</v>
      </c>
    </row>
    <row r="259" spans="1:39">
      <c r="A259" t="s">
        <v>1058</v>
      </c>
      <c r="B259" t="s">
        <v>42</v>
      </c>
      <c r="C259" t="s">
        <v>1912</v>
      </c>
      <c r="D259" s="12">
        <v>44641</v>
      </c>
      <c r="E259" t="s">
        <v>312</v>
      </c>
      <c r="F259" t="s">
        <v>518</v>
      </c>
      <c r="G259" s="12">
        <v>44641</v>
      </c>
      <c r="H259" s="12">
        <v>44641</v>
      </c>
      <c r="I259" s="12">
        <v>44642</v>
      </c>
      <c r="J259" s="264">
        <v>1</v>
      </c>
      <c r="K259" t="s">
        <v>2278</v>
      </c>
      <c r="L259" t="s">
        <v>2244</v>
      </c>
      <c r="M259" t="s">
        <v>2084</v>
      </c>
      <c r="N259" t="s">
        <v>1322</v>
      </c>
      <c r="O259" t="s">
        <v>1357</v>
      </c>
      <c r="P259">
        <v>0.108</v>
      </c>
      <c r="Q259" s="249">
        <v>1.6859999999999999</v>
      </c>
      <c r="R259">
        <v>25413</v>
      </c>
      <c r="S259">
        <v>2</v>
      </c>
      <c r="T259">
        <v>25411</v>
      </c>
      <c r="U259" t="s">
        <v>696</v>
      </c>
      <c r="V259" t="s">
        <v>2290</v>
      </c>
      <c r="W259">
        <v>5</v>
      </c>
      <c r="X259">
        <v>51</v>
      </c>
      <c r="Y259">
        <v>10</v>
      </c>
      <c r="Z259" s="261">
        <f t="shared" si="40"/>
        <v>23.125830000000001</v>
      </c>
      <c r="AA259" s="261">
        <f t="shared" si="41"/>
        <v>2.8907287500000001</v>
      </c>
      <c r="AB259" s="261" t="str">
        <f t="shared" si="42"/>
        <v>ND</v>
      </c>
      <c r="AC259" s="261" t="str">
        <f t="shared" si="43"/>
        <v>ND</v>
      </c>
      <c r="AD259" s="261" t="str">
        <f t="shared" si="44"/>
        <v>NA</v>
      </c>
      <c r="AE259" s="263" t="str">
        <f t="shared" ref="AE259:AE261" si="45">IF(S259&gt;2, (P259*40/W259), "ND")</f>
        <v>ND</v>
      </c>
      <c r="AF259" s="263" t="str">
        <f t="shared" ref="AF259:AF261" si="46">IF(S259&gt;2, (AE259*X259), "ND")</f>
        <v>ND</v>
      </c>
      <c r="AG259" s="263" t="str">
        <f t="shared" ref="AG259:AG261" si="47">IF(S259&gt;2, (AF259*100/Y259), "NA")</f>
        <v>NA</v>
      </c>
      <c r="AH259" t="str">
        <f t="shared" ref="AH259:AH284" si="48">IF(S259&gt;2, (AD259-(AD259*Q259)), "ND")</f>
        <v>ND</v>
      </c>
      <c r="AI259" t="str">
        <f t="shared" ref="AI259:AI284" si="49">IF(S259&gt;2, (AD259+(AD259*Q259)), "ND")</f>
        <v>ND</v>
      </c>
      <c r="AL259" t="s">
        <v>44</v>
      </c>
      <c r="AM259" t="s">
        <v>154</v>
      </c>
    </row>
    <row r="260" spans="1:39">
      <c r="A260" t="s">
        <v>1058</v>
      </c>
      <c r="B260" t="s">
        <v>42</v>
      </c>
      <c r="C260" t="s">
        <v>1912</v>
      </c>
      <c r="D260" s="12">
        <v>44641</v>
      </c>
      <c r="E260" t="s">
        <v>312</v>
      </c>
      <c r="F260" t="s">
        <v>518</v>
      </c>
      <c r="G260" s="12">
        <v>44641</v>
      </c>
      <c r="H260" s="12">
        <v>44641</v>
      </c>
      <c r="I260" s="12">
        <v>44642</v>
      </c>
      <c r="J260" s="264">
        <v>1</v>
      </c>
      <c r="K260" t="s">
        <v>2279</v>
      </c>
      <c r="L260" t="s">
        <v>2244</v>
      </c>
      <c r="M260" t="s">
        <v>2245</v>
      </c>
      <c r="N260" t="s">
        <v>2289</v>
      </c>
      <c r="O260" t="s">
        <v>1357</v>
      </c>
      <c r="P260">
        <v>5.0999999999999997E-2</v>
      </c>
      <c r="Q260" s="249">
        <v>2.7429999999999999</v>
      </c>
      <c r="R260">
        <v>25336</v>
      </c>
      <c r="S260">
        <v>1</v>
      </c>
      <c r="T260">
        <v>25335</v>
      </c>
      <c r="U260" t="s">
        <v>696</v>
      </c>
      <c r="V260" t="s">
        <v>2290</v>
      </c>
      <c r="W260">
        <v>5</v>
      </c>
      <c r="X260">
        <v>51</v>
      </c>
      <c r="Y260">
        <v>10</v>
      </c>
      <c r="Z260" s="261">
        <f t="shared" si="40"/>
        <v>23.055759999999999</v>
      </c>
      <c r="AA260" s="261">
        <f t="shared" si="41"/>
        <v>2.8819699999999999</v>
      </c>
      <c r="AB260" s="261" t="str">
        <f t="shared" si="42"/>
        <v>ND</v>
      </c>
      <c r="AC260" s="261" t="str">
        <f t="shared" si="43"/>
        <v>ND</v>
      </c>
      <c r="AD260" s="261" t="str">
        <f t="shared" si="44"/>
        <v>NA</v>
      </c>
      <c r="AE260" s="263" t="str">
        <f t="shared" si="45"/>
        <v>ND</v>
      </c>
      <c r="AF260" s="263" t="str">
        <f t="shared" si="46"/>
        <v>ND</v>
      </c>
      <c r="AG260" s="263" t="str">
        <f t="shared" si="47"/>
        <v>NA</v>
      </c>
      <c r="AH260" t="str">
        <f t="shared" si="48"/>
        <v>ND</v>
      </c>
      <c r="AI260" t="str">
        <f t="shared" si="49"/>
        <v>ND</v>
      </c>
      <c r="AL260" t="s">
        <v>44</v>
      </c>
      <c r="AM260" t="s">
        <v>154</v>
      </c>
    </row>
    <row r="261" spans="1:39">
      <c r="A261" t="s">
        <v>1058</v>
      </c>
      <c r="B261" t="s">
        <v>42</v>
      </c>
      <c r="C261" t="s">
        <v>1912</v>
      </c>
      <c r="D261" s="12">
        <v>44641</v>
      </c>
      <c r="E261" t="s">
        <v>312</v>
      </c>
      <c r="F261" t="s">
        <v>518</v>
      </c>
      <c r="G261" s="12">
        <v>44641</v>
      </c>
      <c r="H261" s="12">
        <v>44641</v>
      </c>
      <c r="I261" s="12">
        <v>44642</v>
      </c>
      <c r="J261" s="264">
        <v>1</v>
      </c>
      <c r="K261" t="s">
        <v>2279</v>
      </c>
      <c r="L261" t="s">
        <v>2244</v>
      </c>
      <c r="M261" t="s">
        <v>2084</v>
      </c>
      <c r="N261" t="s">
        <v>2289</v>
      </c>
      <c r="O261" t="s">
        <v>1357</v>
      </c>
      <c r="P261">
        <v>5.0999999999999997E-2</v>
      </c>
      <c r="Q261" s="249">
        <v>2.7429999999999999</v>
      </c>
      <c r="R261">
        <v>25336</v>
      </c>
      <c r="S261">
        <v>1</v>
      </c>
      <c r="T261">
        <v>25335</v>
      </c>
      <c r="U261" t="s">
        <v>696</v>
      </c>
      <c r="V261" t="s">
        <v>2290</v>
      </c>
      <c r="W261">
        <v>5</v>
      </c>
      <c r="X261">
        <v>51</v>
      </c>
      <c r="Y261">
        <v>10</v>
      </c>
      <c r="Z261" s="261">
        <f t="shared" si="40"/>
        <v>23.055759999999999</v>
      </c>
      <c r="AA261" s="261">
        <f t="shared" si="41"/>
        <v>2.8819699999999999</v>
      </c>
      <c r="AB261" s="261" t="str">
        <f t="shared" si="42"/>
        <v>ND</v>
      </c>
      <c r="AC261" s="261" t="str">
        <f t="shared" si="43"/>
        <v>ND</v>
      </c>
      <c r="AD261" s="261" t="str">
        <f t="shared" si="44"/>
        <v>NA</v>
      </c>
      <c r="AE261" s="263" t="str">
        <f t="shared" si="45"/>
        <v>ND</v>
      </c>
      <c r="AF261" s="263" t="str">
        <f t="shared" si="46"/>
        <v>ND</v>
      </c>
      <c r="AG261" s="263" t="str">
        <f t="shared" si="47"/>
        <v>NA</v>
      </c>
      <c r="AH261" t="str">
        <f t="shared" si="48"/>
        <v>ND</v>
      </c>
      <c r="AI261" t="str">
        <f t="shared" si="49"/>
        <v>ND</v>
      </c>
      <c r="AL261" t="s">
        <v>44</v>
      </c>
      <c r="AM261" t="s">
        <v>154</v>
      </c>
    </row>
    <row r="262" spans="1:39">
      <c r="A262" t="s">
        <v>1054</v>
      </c>
      <c r="B262" t="s">
        <v>42</v>
      </c>
      <c r="C262" t="s">
        <v>1912</v>
      </c>
      <c r="D262" s="12">
        <v>44648</v>
      </c>
      <c r="E262" t="s">
        <v>312</v>
      </c>
      <c r="F262" t="s">
        <v>518</v>
      </c>
      <c r="G262" s="12">
        <v>44648</v>
      </c>
      <c r="H262" s="12">
        <v>44648</v>
      </c>
      <c r="I262" s="12">
        <v>44651</v>
      </c>
      <c r="J262" s="264">
        <v>1</v>
      </c>
      <c r="K262" t="s">
        <v>2243</v>
      </c>
      <c r="L262" t="s">
        <v>2244</v>
      </c>
      <c r="M262" t="s">
        <v>2245</v>
      </c>
      <c r="N262" t="s">
        <v>1329</v>
      </c>
      <c r="O262" t="s">
        <v>1357</v>
      </c>
      <c r="P262">
        <v>0.2</v>
      </c>
      <c r="Q262" s="249">
        <v>0.79</v>
      </c>
      <c r="R262">
        <v>50934</v>
      </c>
      <c r="S262">
        <v>7</v>
      </c>
      <c r="T262">
        <v>50927</v>
      </c>
      <c r="U262">
        <v>23.26</v>
      </c>
      <c r="V262" t="s">
        <v>2291</v>
      </c>
      <c r="W262">
        <v>5</v>
      </c>
      <c r="X262">
        <v>54</v>
      </c>
      <c r="Y262">
        <v>10</v>
      </c>
      <c r="AB262" s="261">
        <v>1.6</v>
      </c>
      <c r="AC262" s="261">
        <v>86.4</v>
      </c>
      <c r="AD262" s="261">
        <v>864</v>
      </c>
      <c r="AE262" s="263">
        <v>181.44</v>
      </c>
      <c r="AF262" s="263">
        <v>1546.56</v>
      </c>
      <c r="AG262" s="263">
        <v>1296</v>
      </c>
      <c r="AI262" t="s">
        <v>154</v>
      </c>
      <c r="AJ262" t="s">
        <v>44</v>
      </c>
    </row>
    <row r="263" spans="1:39">
      <c r="A263" t="s">
        <v>1054</v>
      </c>
      <c r="B263" t="s">
        <v>42</v>
      </c>
      <c r="C263" t="s">
        <v>1912</v>
      </c>
      <c r="D263" s="12">
        <v>44648</v>
      </c>
      <c r="E263" t="s">
        <v>312</v>
      </c>
      <c r="F263" t="s">
        <v>518</v>
      </c>
      <c r="G263" s="12">
        <v>44648</v>
      </c>
      <c r="H263" s="12">
        <v>44648</v>
      </c>
      <c r="I263" s="12">
        <v>44651</v>
      </c>
      <c r="J263" s="264">
        <v>1</v>
      </c>
      <c r="K263" t="s">
        <v>2243</v>
      </c>
      <c r="L263" t="s">
        <v>2244</v>
      </c>
      <c r="M263" t="s">
        <v>2084</v>
      </c>
      <c r="N263" t="s">
        <v>1329</v>
      </c>
      <c r="O263" t="s">
        <v>1357</v>
      </c>
      <c r="P263">
        <v>0.3</v>
      </c>
      <c r="Q263" s="249">
        <v>0.64900000000000002</v>
      </c>
      <c r="R263">
        <v>50930</v>
      </c>
      <c r="S263">
        <v>10</v>
      </c>
      <c r="T263">
        <v>50920</v>
      </c>
      <c r="U263">
        <v>27.71</v>
      </c>
      <c r="V263" t="s">
        <v>2291</v>
      </c>
      <c r="W263">
        <v>5</v>
      </c>
      <c r="X263">
        <v>54</v>
      </c>
      <c r="Y263">
        <v>10</v>
      </c>
      <c r="AB263" s="261">
        <v>2.4</v>
      </c>
      <c r="AC263" s="261">
        <v>129.6</v>
      </c>
      <c r="AD263" s="261">
        <v>1296</v>
      </c>
      <c r="AE263" s="263">
        <v>454.89600000000002</v>
      </c>
      <c r="AF263" s="263">
        <v>2137.1039999999998</v>
      </c>
      <c r="AG263" s="263">
        <v>1296</v>
      </c>
      <c r="AI263" t="s">
        <v>154</v>
      </c>
      <c r="AJ263" t="s">
        <v>44</v>
      </c>
    </row>
    <row r="264" spans="1:39">
      <c r="A264" t="s">
        <v>1060</v>
      </c>
      <c r="B264" t="s">
        <v>42</v>
      </c>
      <c r="C264" t="s">
        <v>1912</v>
      </c>
      <c r="D264" s="12">
        <v>44648</v>
      </c>
      <c r="E264" t="s">
        <v>312</v>
      </c>
      <c r="F264" t="s">
        <v>518</v>
      </c>
      <c r="G264" s="12">
        <v>44648</v>
      </c>
      <c r="H264" s="12">
        <v>44648</v>
      </c>
      <c r="I264" s="12">
        <v>44651</v>
      </c>
      <c r="J264" s="264">
        <v>1</v>
      </c>
      <c r="K264" t="s">
        <v>2260</v>
      </c>
      <c r="L264" t="s">
        <v>2244</v>
      </c>
      <c r="M264" t="s">
        <v>2245</v>
      </c>
      <c r="N264" t="s">
        <v>1332</v>
      </c>
      <c r="O264" t="s">
        <v>1357</v>
      </c>
      <c r="P264">
        <v>0</v>
      </c>
      <c r="Q264" s="249">
        <v>2.7440000000000002</v>
      </c>
      <c r="R264">
        <v>50908</v>
      </c>
      <c r="S264">
        <v>1</v>
      </c>
      <c r="T264">
        <v>50907</v>
      </c>
      <c r="U264">
        <v>23.26</v>
      </c>
      <c r="V264" t="s">
        <v>2291</v>
      </c>
      <c r="W264">
        <v>5</v>
      </c>
      <c r="X264">
        <v>53</v>
      </c>
      <c r="Y264">
        <v>10</v>
      </c>
      <c r="AI264" t="s">
        <v>154</v>
      </c>
      <c r="AJ264" t="s">
        <v>44</v>
      </c>
    </row>
    <row r="265" spans="1:39">
      <c r="A265" t="s">
        <v>1060</v>
      </c>
      <c r="B265" t="s">
        <v>42</v>
      </c>
      <c r="C265" t="s">
        <v>1912</v>
      </c>
      <c r="D265" s="12">
        <v>44648</v>
      </c>
      <c r="E265" t="s">
        <v>312</v>
      </c>
      <c r="F265" t="s">
        <v>518</v>
      </c>
      <c r="G265" s="12">
        <v>44648</v>
      </c>
      <c r="H265" s="12">
        <v>44648</v>
      </c>
      <c r="I265" s="12">
        <v>44651</v>
      </c>
      <c r="J265" s="264">
        <v>1</v>
      </c>
      <c r="K265" t="s">
        <v>2260</v>
      </c>
      <c r="L265" t="s">
        <v>2244</v>
      </c>
      <c r="M265" t="s">
        <v>2084</v>
      </c>
      <c r="N265" t="s">
        <v>1332</v>
      </c>
      <c r="O265" t="s">
        <v>1357</v>
      </c>
      <c r="P265">
        <v>0.1</v>
      </c>
      <c r="Q265" s="249">
        <v>1.6859999999999999</v>
      </c>
      <c r="R265">
        <v>50888</v>
      </c>
      <c r="S265">
        <v>2</v>
      </c>
      <c r="T265">
        <v>50886</v>
      </c>
      <c r="U265">
        <v>27.71</v>
      </c>
      <c r="V265" t="s">
        <v>2291</v>
      </c>
      <c r="W265">
        <v>5</v>
      </c>
      <c r="X265">
        <v>53</v>
      </c>
      <c r="Y265">
        <v>10</v>
      </c>
      <c r="AB265" s="261">
        <v>0.8</v>
      </c>
      <c r="AC265" s="261">
        <v>42.4</v>
      </c>
      <c r="AD265" s="261">
        <v>424</v>
      </c>
      <c r="AE265" s="263">
        <v>-290.86399999999998</v>
      </c>
      <c r="AF265" s="263">
        <v>1138.864</v>
      </c>
      <c r="AI265" t="s">
        <v>154</v>
      </c>
      <c r="AJ265" t="s">
        <v>44</v>
      </c>
    </row>
    <row r="266" spans="1:39">
      <c r="A266" t="s">
        <v>1062</v>
      </c>
      <c r="B266" t="s">
        <v>42</v>
      </c>
      <c r="C266" t="s">
        <v>1912</v>
      </c>
      <c r="D266" s="12">
        <v>44648</v>
      </c>
      <c r="E266" t="s">
        <v>312</v>
      </c>
      <c r="F266" t="s">
        <v>518</v>
      </c>
      <c r="G266" s="12">
        <v>44651</v>
      </c>
      <c r="H266" s="12">
        <v>44651</v>
      </c>
      <c r="I266" s="12">
        <v>44651</v>
      </c>
      <c r="J266" s="264">
        <v>1</v>
      </c>
      <c r="K266" t="s">
        <v>2261</v>
      </c>
      <c r="L266" t="s">
        <v>2244</v>
      </c>
      <c r="M266" t="s">
        <v>2245</v>
      </c>
      <c r="N266" t="s">
        <v>2292</v>
      </c>
      <c r="O266" t="s">
        <v>1357</v>
      </c>
      <c r="P266">
        <v>0</v>
      </c>
      <c r="Q266" s="249">
        <v>0</v>
      </c>
      <c r="R266">
        <v>50946</v>
      </c>
      <c r="S266">
        <v>0</v>
      </c>
      <c r="T266">
        <v>50946</v>
      </c>
      <c r="U266">
        <v>23.26</v>
      </c>
      <c r="V266" t="s">
        <v>2291</v>
      </c>
      <c r="W266">
        <v>5</v>
      </c>
      <c r="X266">
        <v>48</v>
      </c>
      <c r="Y266">
        <v>10</v>
      </c>
      <c r="AI266" t="s">
        <v>154</v>
      </c>
      <c r="AJ266" t="s">
        <v>44</v>
      </c>
    </row>
    <row r="267" spans="1:39">
      <c r="A267" t="s">
        <v>1062</v>
      </c>
      <c r="B267" t="s">
        <v>42</v>
      </c>
      <c r="C267" t="s">
        <v>1912</v>
      </c>
      <c r="D267" s="12">
        <v>44648</v>
      </c>
      <c r="E267" t="s">
        <v>312</v>
      </c>
      <c r="F267" t="s">
        <v>518</v>
      </c>
      <c r="G267" s="12">
        <v>44651</v>
      </c>
      <c r="H267" s="12">
        <v>44651</v>
      </c>
      <c r="I267" s="12">
        <v>44651</v>
      </c>
      <c r="J267" s="264">
        <v>1</v>
      </c>
      <c r="K267" t="s">
        <v>2261</v>
      </c>
      <c r="L267" t="s">
        <v>2244</v>
      </c>
      <c r="M267" t="s">
        <v>2084</v>
      </c>
      <c r="N267" t="s">
        <v>2292</v>
      </c>
      <c r="O267" t="s">
        <v>1357</v>
      </c>
      <c r="P267">
        <v>0.1</v>
      </c>
      <c r="Q267" s="249">
        <v>1.091</v>
      </c>
      <c r="R267">
        <v>50938</v>
      </c>
      <c r="S267">
        <v>4</v>
      </c>
      <c r="T267">
        <v>50934</v>
      </c>
      <c r="U267">
        <v>27.71</v>
      </c>
      <c r="V267" t="s">
        <v>2291</v>
      </c>
      <c r="W267">
        <v>5</v>
      </c>
      <c r="X267">
        <v>48</v>
      </c>
      <c r="Y267">
        <v>10</v>
      </c>
      <c r="AB267" s="261">
        <v>0.8</v>
      </c>
      <c r="AC267" s="261">
        <v>38.4</v>
      </c>
      <c r="AD267" s="261">
        <v>384</v>
      </c>
      <c r="AE267" s="263">
        <v>-34.944000000000003</v>
      </c>
      <c r="AF267" s="263">
        <v>802.94399999999996</v>
      </c>
      <c r="AI267" t="s">
        <v>154</v>
      </c>
      <c r="AJ267" t="s">
        <v>44</v>
      </c>
    </row>
    <row r="268" spans="1:39">
      <c r="A268" t="s">
        <v>1064</v>
      </c>
      <c r="B268" t="s">
        <v>42</v>
      </c>
      <c r="C268" t="s">
        <v>1912</v>
      </c>
      <c r="D268" s="12">
        <v>44648</v>
      </c>
      <c r="E268" t="s">
        <v>312</v>
      </c>
      <c r="F268" t="s">
        <v>518</v>
      </c>
      <c r="G268" s="12">
        <v>44648</v>
      </c>
      <c r="H268" s="12">
        <v>44648</v>
      </c>
      <c r="I268" s="12">
        <v>44651</v>
      </c>
      <c r="J268" s="264">
        <v>1</v>
      </c>
      <c r="K268" t="s">
        <v>2262</v>
      </c>
      <c r="L268" t="s">
        <v>2244</v>
      </c>
      <c r="M268" t="s">
        <v>2245</v>
      </c>
      <c r="N268" t="s">
        <v>1335</v>
      </c>
      <c r="O268" t="s">
        <v>1357</v>
      </c>
      <c r="P268">
        <v>0</v>
      </c>
      <c r="Q268" s="249">
        <v>0</v>
      </c>
      <c r="R268">
        <v>50939</v>
      </c>
      <c r="S268">
        <v>0</v>
      </c>
      <c r="T268">
        <v>50939</v>
      </c>
      <c r="U268">
        <v>23.26</v>
      </c>
      <c r="V268" t="s">
        <v>2291</v>
      </c>
      <c r="W268">
        <v>5</v>
      </c>
      <c r="X268">
        <v>53</v>
      </c>
      <c r="Y268">
        <v>10</v>
      </c>
      <c r="AI268" t="s">
        <v>154</v>
      </c>
      <c r="AJ268" t="s">
        <v>44</v>
      </c>
    </row>
    <row r="269" spans="1:39">
      <c r="A269" t="s">
        <v>1064</v>
      </c>
      <c r="B269" t="s">
        <v>42</v>
      </c>
      <c r="C269" t="s">
        <v>1912</v>
      </c>
      <c r="D269" s="12">
        <v>44648</v>
      </c>
      <c r="E269" t="s">
        <v>312</v>
      </c>
      <c r="F269" t="s">
        <v>518</v>
      </c>
      <c r="G269" s="12">
        <v>44648</v>
      </c>
      <c r="H269" s="12">
        <v>44648</v>
      </c>
      <c r="I269" s="12">
        <v>44651</v>
      </c>
      <c r="J269" s="264">
        <v>1</v>
      </c>
      <c r="K269" t="s">
        <v>2262</v>
      </c>
      <c r="L269" t="s">
        <v>2244</v>
      </c>
      <c r="M269" t="s">
        <v>2084</v>
      </c>
      <c r="N269" t="s">
        <v>1335</v>
      </c>
      <c r="O269" t="s">
        <v>1357</v>
      </c>
      <c r="P269">
        <v>0.1</v>
      </c>
      <c r="Q269" s="249">
        <v>1.3</v>
      </c>
      <c r="R269">
        <v>50928</v>
      </c>
      <c r="S269">
        <v>3</v>
      </c>
      <c r="T269">
        <v>50925</v>
      </c>
      <c r="U269">
        <v>27.71</v>
      </c>
      <c r="V269" t="s">
        <v>2291</v>
      </c>
      <c r="W269">
        <v>5</v>
      </c>
      <c r="X269">
        <v>53</v>
      </c>
      <c r="Y269">
        <v>10</v>
      </c>
      <c r="AB269" s="261">
        <v>0.8</v>
      </c>
      <c r="AC269" s="261">
        <v>42.4</v>
      </c>
      <c r="AD269" s="261">
        <v>424</v>
      </c>
      <c r="AE269" s="263">
        <v>-127.2</v>
      </c>
      <c r="AF269" s="263">
        <v>975.2</v>
      </c>
      <c r="AI269" t="s">
        <v>154</v>
      </c>
      <c r="AJ269" t="s">
        <v>44</v>
      </c>
    </row>
    <row r="270" spans="1:39">
      <c r="A270" t="s">
        <v>1052</v>
      </c>
      <c r="B270" t="s">
        <v>42</v>
      </c>
      <c r="C270" t="s">
        <v>1912</v>
      </c>
      <c r="D270" s="12">
        <v>44648</v>
      </c>
      <c r="E270" t="s">
        <v>312</v>
      </c>
      <c r="F270" t="s">
        <v>518</v>
      </c>
      <c r="G270" s="12">
        <v>44648</v>
      </c>
      <c r="H270" s="12">
        <v>44648</v>
      </c>
      <c r="I270" s="12">
        <v>44651</v>
      </c>
      <c r="J270" s="264">
        <v>1</v>
      </c>
      <c r="K270" t="s">
        <v>2263</v>
      </c>
      <c r="L270" t="s">
        <v>2244</v>
      </c>
      <c r="M270" t="s">
        <v>2245</v>
      </c>
      <c r="N270" t="s">
        <v>1328</v>
      </c>
      <c r="O270" t="s">
        <v>1357</v>
      </c>
      <c r="P270">
        <v>0.1</v>
      </c>
      <c r="Q270" s="249">
        <v>1.6859999999999999</v>
      </c>
      <c r="R270">
        <v>44553</v>
      </c>
      <c r="S270">
        <v>2</v>
      </c>
      <c r="T270">
        <v>44551</v>
      </c>
      <c r="U270">
        <v>23.26</v>
      </c>
      <c r="V270" t="s">
        <v>2291</v>
      </c>
      <c r="W270">
        <v>5</v>
      </c>
      <c r="X270">
        <v>52</v>
      </c>
      <c r="Y270">
        <v>10</v>
      </c>
      <c r="AB270" s="261">
        <v>0.8</v>
      </c>
      <c r="AC270" s="261">
        <v>41.6</v>
      </c>
      <c r="AD270" s="261">
        <v>416</v>
      </c>
      <c r="AE270" s="263">
        <v>-285.37599999999998</v>
      </c>
      <c r="AF270" s="263">
        <v>1117.376</v>
      </c>
      <c r="AG270" s="263">
        <v>832</v>
      </c>
      <c r="AI270" t="s">
        <v>154</v>
      </c>
      <c r="AJ270" t="s">
        <v>44</v>
      </c>
    </row>
    <row r="271" spans="1:39">
      <c r="A271" t="s">
        <v>1052</v>
      </c>
      <c r="B271" t="s">
        <v>42</v>
      </c>
      <c r="C271" t="s">
        <v>1912</v>
      </c>
      <c r="D271" s="12">
        <v>44648</v>
      </c>
      <c r="E271" t="s">
        <v>312</v>
      </c>
      <c r="F271" t="s">
        <v>518</v>
      </c>
      <c r="G271" s="12">
        <v>44648</v>
      </c>
      <c r="H271" s="12">
        <v>44648</v>
      </c>
      <c r="I271" s="12">
        <v>44651</v>
      </c>
      <c r="J271" s="264">
        <v>1</v>
      </c>
      <c r="K271" t="s">
        <v>2263</v>
      </c>
      <c r="L271" t="s">
        <v>2244</v>
      </c>
      <c r="M271" t="s">
        <v>2084</v>
      </c>
      <c r="N271" t="s">
        <v>1328</v>
      </c>
      <c r="O271" t="s">
        <v>1357</v>
      </c>
      <c r="P271">
        <v>0.2</v>
      </c>
      <c r="Q271">
        <v>0.95699999999999996</v>
      </c>
      <c r="R271">
        <v>44538</v>
      </c>
      <c r="S271">
        <v>5</v>
      </c>
      <c r="T271">
        <v>44533</v>
      </c>
      <c r="U271">
        <v>27.71</v>
      </c>
      <c r="V271" t="s">
        <v>2291</v>
      </c>
      <c r="W271">
        <v>5</v>
      </c>
      <c r="X271">
        <v>52</v>
      </c>
      <c r="Y271">
        <v>10</v>
      </c>
      <c r="AB271" s="261">
        <v>1.6</v>
      </c>
      <c r="AC271" s="261">
        <v>83.2</v>
      </c>
      <c r="AD271" s="261">
        <v>832</v>
      </c>
      <c r="AE271" s="263">
        <v>35.776000000000003</v>
      </c>
      <c r="AF271" s="263">
        <v>1628.2239999999999</v>
      </c>
      <c r="AG271" s="263">
        <v>832</v>
      </c>
      <c r="AI271" t="s">
        <v>154</v>
      </c>
      <c r="AJ271" t="s">
        <v>44</v>
      </c>
    </row>
    <row r="272" spans="1:39">
      <c r="A272" t="s">
        <v>1056</v>
      </c>
      <c r="B272" t="s">
        <v>42</v>
      </c>
      <c r="C272" t="s">
        <v>1912</v>
      </c>
      <c r="D272" s="12">
        <v>44648</v>
      </c>
      <c r="E272" t="s">
        <v>312</v>
      </c>
      <c r="F272" t="s">
        <v>518</v>
      </c>
      <c r="G272" s="12">
        <v>44648</v>
      </c>
      <c r="H272" s="12">
        <v>44648</v>
      </c>
      <c r="I272" s="12">
        <v>44651</v>
      </c>
      <c r="J272" s="264">
        <v>1</v>
      </c>
      <c r="K272" t="s">
        <v>2264</v>
      </c>
      <c r="L272" t="s">
        <v>2244</v>
      </c>
      <c r="M272" t="s">
        <v>2245</v>
      </c>
      <c r="N272" t="s">
        <v>1330</v>
      </c>
      <c r="O272" t="s">
        <v>1357</v>
      </c>
      <c r="P272">
        <v>0.1</v>
      </c>
      <c r="Q272">
        <v>1.6859999999999999</v>
      </c>
      <c r="R272">
        <v>50938</v>
      </c>
      <c r="S272">
        <v>2</v>
      </c>
      <c r="T272">
        <v>50936</v>
      </c>
      <c r="U272">
        <v>23.26</v>
      </c>
      <c r="V272" t="s">
        <v>2291</v>
      </c>
      <c r="W272">
        <v>5</v>
      </c>
      <c r="X272">
        <v>53</v>
      </c>
      <c r="Y272">
        <v>10</v>
      </c>
      <c r="AB272" s="261">
        <v>0.8</v>
      </c>
      <c r="AC272" s="261">
        <v>42.4</v>
      </c>
      <c r="AD272" s="261">
        <v>424</v>
      </c>
      <c r="AE272" s="263">
        <v>-290.86399999999998</v>
      </c>
      <c r="AF272" s="263">
        <v>1138.864</v>
      </c>
      <c r="AG272" s="263">
        <v>1696</v>
      </c>
      <c r="AI272" t="s">
        <v>154</v>
      </c>
      <c r="AJ272" t="s">
        <v>44</v>
      </c>
    </row>
    <row r="273" spans="1:36">
      <c r="A273" t="s">
        <v>1056</v>
      </c>
      <c r="B273" t="s">
        <v>42</v>
      </c>
      <c r="C273" t="s">
        <v>1912</v>
      </c>
      <c r="D273" s="12">
        <v>44648</v>
      </c>
      <c r="E273" t="s">
        <v>312</v>
      </c>
      <c r="F273" t="s">
        <v>518</v>
      </c>
      <c r="G273" s="12">
        <v>44648</v>
      </c>
      <c r="H273" s="12">
        <v>44648</v>
      </c>
      <c r="I273" s="12">
        <v>44651</v>
      </c>
      <c r="J273" s="264">
        <v>1</v>
      </c>
      <c r="K273" t="s">
        <v>2264</v>
      </c>
      <c r="L273" t="s">
        <v>2244</v>
      </c>
      <c r="M273" t="s">
        <v>2084</v>
      </c>
      <c r="N273" t="s">
        <v>1330</v>
      </c>
      <c r="O273" t="s">
        <v>1357</v>
      </c>
      <c r="P273">
        <v>0.4</v>
      </c>
      <c r="Q273">
        <v>0.54100000000000004</v>
      </c>
      <c r="R273">
        <v>50908</v>
      </c>
      <c r="S273">
        <v>14</v>
      </c>
      <c r="T273">
        <v>50894</v>
      </c>
      <c r="U273">
        <v>27.71</v>
      </c>
      <c r="V273" t="s">
        <v>2291</v>
      </c>
      <c r="W273">
        <v>5</v>
      </c>
      <c r="X273">
        <v>53</v>
      </c>
      <c r="Y273">
        <v>10</v>
      </c>
      <c r="AB273" s="261">
        <v>3.2</v>
      </c>
      <c r="AC273" s="261">
        <v>169.6</v>
      </c>
      <c r="AD273" s="261">
        <v>1696</v>
      </c>
      <c r="AE273" s="263">
        <v>778.46400000000006</v>
      </c>
      <c r="AF273" s="263">
        <v>2613.5360000000001</v>
      </c>
      <c r="AG273" s="263">
        <v>1696</v>
      </c>
      <c r="AI273" t="s">
        <v>154</v>
      </c>
      <c r="AJ273" t="s">
        <v>44</v>
      </c>
    </row>
    <row r="274" spans="1:36">
      <c r="A274" t="s">
        <v>1047</v>
      </c>
      <c r="B274" t="s">
        <v>42</v>
      </c>
      <c r="C274" t="s">
        <v>1912</v>
      </c>
      <c r="D274" s="12">
        <v>44648</v>
      </c>
      <c r="E274" t="s">
        <v>312</v>
      </c>
      <c r="F274" t="s">
        <v>518</v>
      </c>
      <c r="G274" s="12">
        <v>44648</v>
      </c>
      <c r="H274" s="12">
        <v>44648</v>
      </c>
      <c r="I274" s="12">
        <v>44651</v>
      </c>
      <c r="J274" s="264">
        <v>1</v>
      </c>
      <c r="K274" t="s">
        <v>2265</v>
      </c>
      <c r="L274" t="s">
        <v>2244</v>
      </c>
      <c r="M274" t="s">
        <v>2245</v>
      </c>
      <c r="N274" t="s">
        <v>1326</v>
      </c>
      <c r="O274" t="s">
        <v>1357</v>
      </c>
      <c r="P274">
        <v>0</v>
      </c>
      <c r="Q274">
        <v>2.7440000000000002</v>
      </c>
      <c r="R274">
        <v>50931</v>
      </c>
      <c r="S274">
        <v>1</v>
      </c>
      <c r="T274">
        <v>50930</v>
      </c>
      <c r="U274">
        <v>23.26</v>
      </c>
      <c r="V274" t="s">
        <v>2291</v>
      </c>
      <c r="W274">
        <v>5</v>
      </c>
      <c r="X274">
        <v>54</v>
      </c>
      <c r="Y274">
        <v>10</v>
      </c>
      <c r="AI274" t="s">
        <v>154</v>
      </c>
      <c r="AJ274" t="s">
        <v>44</v>
      </c>
    </row>
    <row r="275" spans="1:36">
      <c r="A275" t="s">
        <v>1047</v>
      </c>
      <c r="B275" t="s">
        <v>42</v>
      </c>
      <c r="C275" t="s">
        <v>1912</v>
      </c>
      <c r="D275" s="12">
        <v>44648</v>
      </c>
      <c r="E275" t="s">
        <v>312</v>
      </c>
      <c r="F275" t="s">
        <v>518</v>
      </c>
      <c r="G275" s="12">
        <v>44648</v>
      </c>
      <c r="H275" s="12">
        <v>44648</v>
      </c>
      <c r="I275" s="12">
        <v>44651</v>
      </c>
      <c r="J275" s="264">
        <v>1</v>
      </c>
      <c r="K275" t="s">
        <v>2265</v>
      </c>
      <c r="L275" t="s">
        <v>2244</v>
      </c>
      <c r="M275" t="s">
        <v>2084</v>
      </c>
      <c r="N275" t="s">
        <v>1326</v>
      </c>
      <c r="O275" t="s">
        <v>1357</v>
      </c>
      <c r="P275">
        <v>0.1</v>
      </c>
      <c r="Q275">
        <v>1.091</v>
      </c>
      <c r="R275">
        <v>50915</v>
      </c>
      <c r="S275">
        <v>4</v>
      </c>
      <c r="T275">
        <v>50911</v>
      </c>
      <c r="U275">
        <v>27.71</v>
      </c>
      <c r="V275" t="s">
        <v>2291</v>
      </c>
      <c r="W275">
        <v>5</v>
      </c>
      <c r="X275">
        <v>54</v>
      </c>
      <c r="Y275">
        <v>10</v>
      </c>
      <c r="AB275" s="261">
        <v>0.8</v>
      </c>
      <c r="AC275" s="261">
        <v>43.2</v>
      </c>
      <c r="AD275" s="261">
        <v>432</v>
      </c>
      <c r="AE275" s="263">
        <v>-39.311999999999998</v>
      </c>
      <c r="AF275" s="263">
        <v>903.31200000000001</v>
      </c>
      <c r="AI275" t="s">
        <v>154</v>
      </c>
      <c r="AJ275" t="s">
        <v>44</v>
      </c>
    </row>
    <row r="276" spans="1:36">
      <c r="A276" t="s">
        <v>1050</v>
      </c>
      <c r="B276" t="s">
        <v>42</v>
      </c>
      <c r="C276" t="s">
        <v>1912</v>
      </c>
      <c r="D276" s="12">
        <v>44648</v>
      </c>
      <c r="E276" t="s">
        <v>312</v>
      </c>
      <c r="F276" t="s">
        <v>518</v>
      </c>
      <c r="G276" s="12">
        <v>44648</v>
      </c>
      <c r="H276" s="12">
        <v>44648</v>
      </c>
      <c r="I276" s="12">
        <v>44651</v>
      </c>
      <c r="J276" s="264">
        <v>1</v>
      </c>
      <c r="K276" t="s">
        <v>2266</v>
      </c>
      <c r="L276" t="s">
        <v>2244</v>
      </c>
      <c r="M276" t="s">
        <v>2245</v>
      </c>
      <c r="N276" t="s">
        <v>1327</v>
      </c>
      <c r="O276" t="s">
        <v>1357</v>
      </c>
      <c r="P276">
        <v>0</v>
      </c>
      <c r="Q276">
        <v>2.7440000000000002</v>
      </c>
      <c r="R276">
        <v>50892</v>
      </c>
      <c r="S276">
        <v>1</v>
      </c>
      <c r="T276">
        <v>50891</v>
      </c>
      <c r="U276">
        <v>23.26</v>
      </c>
      <c r="V276" t="s">
        <v>2291</v>
      </c>
      <c r="W276">
        <v>5</v>
      </c>
      <c r="X276">
        <v>53</v>
      </c>
      <c r="Y276">
        <v>10</v>
      </c>
      <c r="AG276" s="263">
        <v>2544</v>
      </c>
      <c r="AI276" t="s">
        <v>154</v>
      </c>
      <c r="AJ276" t="s">
        <v>44</v>
      </c>
    </row>
    <row r="277" spans="1:36">
      <c r="A277" t="s">
        <v>1050</v>
      </c>
      <c r="B277" t="s">
        <v>42</v>
      </c>
      <c r="C277" t="s">
        <v>1912</v>
      </c>
      <c r="D277" s="12">
        <v>44648</v>
      </c>
      <c r="E277" t="s">
        <v>312</v>
      </c>
      <c r="F277" t="s">
        <v>518</v>
      </c>
      <c r="G277" s="12">
        <v>44648</v>
      </c>
      <c r="H277" s="12">
        <v>44648</v>
      </c>
      <c r="I277" s="12">
        <v>44651</v>
      </c>
      <c r="J277" s="264">
        <v>1</v>
      </c>
      <c r="K277" t="s">
        <v>2266</v>
      </c>
      <c r="L277" t="s">
        <v>2244</v>
      </c>
      <c r="M277" t="s">
        <v>2084</v>
      </c>
      <c r="N277" t="s">
        <v>1327</v>
      </c>
      <c r="O277" t="s">
        <v>1357</v>
      </c>
      <c r="P277">
        <v>0.6</v>
      </c>
      <c r="Q277">
        <v>0.437</v>
      </c>
      <c r="R277">
        <v>50844</v>
      </c>
      <c r="S277">
        <v>21</v>
      </c>
      <c r="T277">
        <v>50823</v>
      </c>
      <c r="U277">
        <v>27.71</v>
      </c>
      <c r="V277" t="s">
        <v>2291</v>
      </c>
      <c r="W277">
        <v>5</v>
      </c>
      <c r="X277">
        <v>53</v>
      </c>
      <c r="Y277">
        <v>10</v>
      </c>
      <c r="AB277" s="261">
        <v>4.8</v>
      </c>
      <c r="AC277" s="261">
        <v>254.4</v>
      </c>
      <c r="AD277" s="261">
        <v>2544</v>
      </c>
      <c r="AE277" s="263">
        <v>1432.2719999999999</v>
      </c>
      <c r="AF277" s="263">
        <v>3655.7280000000001</v>
      </c>
      <c r="AG277" s="263">
        <v>2544</v>
      </c>
      <c r="AI277" t="s">
        <v>154</v>
      </c>
      <c r="AJ277" t="s">
        <v>44</v>
      </c>
    </row>
    <row r="278" spans="1:36">
      <c r="A278" t="s">
        <v>1058</v>
      </c>
      <c r="B278" t="s">
        <v>42</v>
      </c>
      <c r="C278" t="s">
        <v>1912</v>
      </c>
      <c r="D278" s="12">
        <v>44648</v>
      </c>
      <c r="E278" t="s">
        <v>312</v>
      </c>
      <c r="F278" t="s">
        <v>518</v>
      </c>
      <c r="G278" s="12">
        <v>44648</v>
      </c>
      <c r="H278" s="12">
        <v>44648</v>
      </c>
      <c r="I278" s="12">
        <v>44651</v>
      </c>
      <c r="J278" s="264">
        <v>1</v>
      </c>
      <c r="K278" t="s">
        <v>2267</v>
      </c>
      <c r="L278" t="s">
        <v>2244</v>
      </c>
      <c r="M278" t="s">
        <v>2245</v>
      </c>
      <c r="N278" t="s">
        <v>1331</v>
      </c>
      <c r="O278" t="s">
        <v>1357</v>
      </c>
      <c r="P278">
        <v>0.1</v>
      </c>
      <c r="Q278">
        <v>1.6859999999999999</v>
      </c>
      <c r="R278">
        <v>50908</v>
      </c>
      <c r="S278">
        <v>2</v>
      </c>
      <c r="T278">
        <v>50906</v>
      </c>
      <c r="U278">
        <v>23.26</v>
      </c>
      <c r="V278" t="s">
        <v>2291</v>
      </c>
      <c r="W278">
        <v>5</v>
      </c>
      <c r="X278">
        <v>51</v>
      </c>
      <c r="Y278">
        <v>10</v>
      </c>
      <c r="AB278" s="261">
        <v>0.8</v>
      </c>
      <c r="AC278" s="261">
        <v>40.799999999999997</v>
      </c>
      <c r="AD278" s="261">
        <v>408</v>
      </c>
      <c r="AE278" s="263">
        <v>-279.88799999999998</v>
      </c>
      <c r="AF278" s="263">
        <v>1095.8879999999999</v>
      </c>
      <c r="AG278" s="263">
        <v>2856</v>
      </c>
      <c r="AI278" t="s">
        <v>154</v>
      </c>
      <c r="AJ278" t="s">
        <v>44</v>
      </c>
    </row>
    <row r="279" spans="1:36">
      <c r="A279" t="s">
        <v>1058</v>
      </c>
      <c r="B279" t="s">
        <v>42</v>
      </c>
      <c r="C279" t="s">
        <v>1912</v>
      </c>
      <c r="D279" s="12">
        <v>44648</v>
      </c>
      <c r="E279" t="s">
        <v>312</v>
      </c>
      <c r="F279" t="s">
        <v>518</v>
      </c>
      <c r="G279" s="12">
        <v>44648</v>
      </c>
      <c r="H279" s="12">
        <v>44648</v>
      </c>
      <c r="I279" s="12">
        <v>44651</v>
      </c>
      <c r="J279" s="264">
        <v>1</v>
      </c>
      <c r="K279" t="s">
        <v>2267</v>
      </c>
      <c r="L279" t="s">
        <v>2244</v>
      </c>
      <c r="M279" t="s">
        <v>2084</v>
      </c>
      <c r="N279" t="s">
        <v>1331</v>
      </c>
      <c r="O279" t="s">
        <v>1357</v>
      </c>
      <c r="P279">
        <v>0.7</v>
      </c>
      <c r="Q279">
        <v>0.39100000000000001</v>
      </c>
      <c r="R279">
        <v>50892</v>
      </c>
      <c r="S279">
        <v>26</v>
      </c>
      <c r="T279">
        <v>50866</v>
      </c>
      <c r="U279">
        <v>27.71</v>
      </c>
      <c r="V279" t="s">
        <v>2291</v>
      </c>
      <c r="W279">
        <v>5</v>
      </c>
      <c r="X279">
        <v>51</v>
      </c>
      <c r="Y279">
        <v>10</v>
      </c>
      <c r="AB279" s="261">
        <v>5.6</v>
      </c>
      <c r="AC279" s="261">
        <v>285.60000000000002</v>
      </c>
      <c r="AD279" s="261">
        <v>2856</v>
      </c>
      <c r="AE279" s="263">
        <v>1739.3040000000001</v>
      </c>
      <c r="AF279" s="263">
        <v>3972.6959999999999</v>
      </c>
      <c r="AG279" s="263">
        <v>2856</v>
      </c>
      <c r="AI279" t="s">
        <v>154</v>
      </c>
      <c r="AJ279" t="s">
        <v>44</v>
      </c>
    </row>
    <row r="280" spans="1:36">
      <c r="A280" t="s">
        <v>810</v>
      </c>
      <c r="B280" t="s">
        <v>42</v>
      </c>
      <c r="C280" t="s">
        <v>811</v>
      </c>
      <c r="D280" s="12">
        <v>44649</v>
      </c>
      <c r="E280" t="s">
        <v>312</v>
      </c>
      <c r="F280" t="s">
        <v>518</v>
      </c>
      <c r="G280" s="12">
        <v>70218</v>
      </c>
      <c r="H280" s="12">
        <v>70218</v>
      </c>
      <c r="I280" s="12">
        <v>44651</v>
      </c>
      <c r="J280" s="264">
        <v>1</v>
      </c>
      <c r="K280" t="s">
        <v>2237</v>
      </c>
      <c r="L280" t="s">
        <v>2244</v>
      </c>
      <c r="M280" t="s">
        <v>2245</v>
      </c>
      <c r="N280" t="s">
        <v>939</v>
      </c>
      <c r="O280" t="s">
        <v>1357</v>
      </c>
      <c r="P280">
        <v>0</v>
      </c>
      <c r="Q280" t="s">
        <v>311</v>
      </c>
      <c r="R280">
        <v>25465</v>
      </c>
      <c r="S280">
        <v>0</v>
      </c>
      <c r="T280">
        <v>25465</v>
      </c>
      <c r="U280">
        <v>23.26</v>
      </c>
      <c r="V280" t="s">
        <v>2291</v>
      </c>
      <c r="W280">
        <v>5</v>
      </c>
      <c r="X280">
        <v>47</v>
      </c>
      <c r="Y280">
        <v>10</v>
      </c>
      <c r="AI280" t="s">
        <v>154</v>
      </c>
      <c r="AJ280" t="s">
        <v>44</v>
      </c>
    </row>
    <row r="281" spans="1:36">
      <c r="A281" t="s">
        <v>810</v>
      </c>
      <c r="B281" t="s">
        <v>42</v>
      </c>
      <c r="C281" t="s">
        <v>811</v>
      </c>
      <c r="D281" s="12">
        <v>44649</v>
      </c>
      <c r="E281" t="s">
        <v>312</v>
      </c>
      <c r="F281" t="s">
        <v>518</v>
      </c>
      <c r="G281" s="12">
        <v>70218</v>
      </c>
      <c r="H281" s="12">
        <v>70218</v>
      </c>
      <c r="I281" s="12">
        <v>44651</v>
      </c>
      <c r="J281" s="264">
        <v>1</v>
      </c>
      <c r="K281" t="s">
        <v>2237</v>
      </c>
      <c r="L281" t="s">
        <v>2244</v>
      </c>
      <c r="M281" t="s">
        <v>2084</v>
      </c>
      <c r="N281" t="s">
        <v>939</v>
      </c>
      <c r="O281" t="s">
        <v>1357</v>
      </c>
      <c r="P281">
        <v>0.106</v>
      </c>
      <c r="Q281">
        <v>1.6859999999999999</v>
      </c>
      <c r="R281">
        <v>25465</v>
      </c>
      <c r="S281">
        <v>2</v>
      </c>
      <c r="T281">
        <v>25463</v>
      </c>
      <c r="U281">
        <v>27.71</v>
      </c>
      <c r="V281" t="s">
        <v>2291</v>
      </c>
      <c r="W281">
        <v>5</v>
      </c>
      <c r="X281">
        <v>47</v>
      </c>
      <c r="Y281">
        <v>10</v>
      </c>
      <c r="AB281" s="261">
        <v>0.84799999999999998</v>
      </c>
      <c r="AC281" s="261">
        <v>39.856000000000002</v>
      </c>
      <c r="AD281" s="261">
        <v>398.56</v>
      </c>
      <c r="AE281" s="263">
        <v>-273.41215999999997</v>
      </c>
      <c r="AF281" s="263">
        <v>1070.53216</v>
      </c>
      <c r="AI281" t="s">
        <v>154</v>
      </c>
      <c r="AJ281" t="s">
        <v>44</v>
      </c>
    </row>
    <row r="282" spans="1:36">
      <c r="A282" t="s">
        <v>810</v>
      </c>
      <c r="B282" t="s">
        <v>49</v>
      </c>
      <c r="C282" t="s">
        <v>811</v>
      </c>
      <c r="D282" s="12">
        <v>44649</v>
      </c>
      <c r="E282" t="s">
        <v>312</v>
      </c>
      <c r="F282" t="s">
        <v>518</v>
      </c>
      <c r="G282" s="12">
        <v>70218</v>
      </c>
      <c r="H282" s="12">
        <v>70218</v>
      </c>
      <c r="I282" s="12">
        <v>44651</v>
      </c>
      <c r="J282" s="264">
        <v>1</v>
      </c>
      <c r="K282" t="s">
        <v>2256</v>
      </c>
      <c r="L282" t="s">
        <v>2244</v>
      </c>
      <c r="M282" t="s">
        <v>2245</v>
      </c>
      <c r="N282" t="s">
        <v>940</v>
      </c>
      <c r="O282" t="s">
        <v>1357</v>
      </c>
      <c r="P282">
        <v>0.81799999999999995</v>
      </c>
      <c r="Q282">
        <v>0.52200000000000002</v>
      </c>
      <c r="R282">
        <v>25468</v>
      </c>
      <c r="S282">
        <v>15</v>
      </c>
      <c r="T282">
        <v>25453</v>
      </c>
      <c r="U282">
        <v>23.26</v>
      </c>
      <c r="V282" t="s">
        <v>2291</v>
      </c>
      <c r="W282">
        <v>5</v>
      </c>
      <c r="X282">
        <v>45</v>
      </c>
      <c r="Y282">
        <v>10</v>
      </c>
      <c r="AB282" s="261">
        <v>6.5439999999999996</v>
      </c>
      <c r="AC282" s="261">
        <v>294.48</v>
      </c>
      <c r="AD282" s="261">
        <v>2944.8</v>
      </c>
      <c r="AE282" s="263">
        <v>1407.6143999999999</v>
      </c>
      <c r="AF282" s="263">
        <v>4481.9856</v>
      </c>
      <c r="AG282" s="263">
        <v>2944.8</v>
      </c>
      <c r="AI282" t="s">
        <v>154</v>
      </c>
      <c r="AJ282" t="s">
        <v>44</v>
      </c>
    </row>
    <row r="283" spans="1:36">
      <c r="A283" t="s">
        <v>810</v>
      </c>
      <c r="B283" t="s">
        <v>49</v>
      </c>
      <c r="C283" t="s">
        <v>811</v>
      </c>
      <c r="D283" s="12">
        <v>44649</v>
      </c>
      <c r="E283" t="s">
        <v>312</v>
      </c>
      <c r="F283" t="s">
        <v>518</v>
      </c>
      <c r="G283" s="12">
        <v>70218</v>
      </c>
      <c r="H283" s="12">
        <v>70218</v>
      </c>
      <c r="I283" s="12">
        <v>44651</v>
      </c>
      <c r="J283" s="264">
        <v>1</v>
      </c>
      <c r="K283" t="s">
        <v>2256</v>
      </c>
      <c r="L283" t="s">
        <v>2244</v>
      </c>
      <c r="M283" t="s">
        <v>2084</v>
      </c>
      <c r="N283" t="s">
        <v>940</v>
      </c>
      <c r="O283" t="s">
        <v>1357</v>
      </c>
      <c r="P283">
        <v>0.81799999999999995</v>
      </c>
      <c r="Q283">
        <v>0.52200000000000002</v>
      </c>
      <c r="R283">
        <v>25468</v>
      </c>
      <c r="S283">
        <v>15</v>
      </c>
      <c r="T283">
        <v>25453</v>
      </c>
      <c r="U283">
        <v>27.71</v>
      </c>
      <c r="V283" t="s">
        <v>2291</v>
      </c>
      <c r="W283">
        <v>5</v>
      </c>
      <c r="X283">
        <v>45</v>
      </c>
      <c r="Y283">
        <v>10</v>
      </c>
      <c r="AB283" s="261">
        <v>6.5439999999999996</v>
      </c>
      <c r="AC283" s="261">
        <v>294.48</v>
      </c>
      <c r="AD283" s="261">
        <v>2944.8</v>
      </c>
      <c r="AE283" s="263">
        <v>1407.6143999999999</v>
      </c>
      <c r="AF283" s="263">
        <v>4481.9856</v>
      </c>
      <c r="AG283" s="263">
        <v>2944.8</v>
      </c>
      <c r="AI283" t="s">
        <v>154</v>
      </c>
      <c r="AJ283" t="s">
        <v>44</v>
      </c>
    </row>
    <row r="284" spans="1:36">
      <c r="A284" t="s">
        <v>941</v>
      </c>
      <c r="B284" t="s">
        <v>49</v>
      </c>
      <c r="C284" t="s">
        <v>811</v>
      </c>
      <c r="D284" s="12">
        <v>44649</v>
      </c>
      <c r="E284" t="s">
        <v>312</v>
      </c>
      <c r="F284" t="s">
        <v>518</v>
      </c>
      <c r="G284" s="12">
        <v>69853</v>
      </c>
      <c r="H284" s="12">
        <v>69853</v>
      </c>
      <c r="I284" s="12">
        <v>44651</v>
      </c>
      <c r="J284" s="264">
        <v>1</v>
      </c>
      <c r="K284" t="s">
        <v>2257</v>
      </c>
      <c r="L284" t="s">
        <v>2244</v>
      </c>
      <c r="M284" t="s">
        <v>2245</v>
      </c>
      <c r="N284" t="s">
        <v>2293</v>
      </c>
      <c r="O284" t="s">
        <v>1357</v>
      </c>
      <c r="P284">
        <v>0.16</v>
      </c>
      <c r="Q284">
        <v>1.3</v>
      </c>
      <c r="R284">
        <v>25462</v>
      </c>
      <c r="S284">
        <v>3</v>
      </c>
      <c r="T284">
        <v>25459</v>
      </c>
      <c r="U284">
        <v>23.26</v>
      </c>
      <c r="V284" t="s">
        <v>2291</v>
      </c>
      <c r="W284">
        <v>5</v>
      </c>
      <c r="X284">
        <v>50</v>
      </c>
      <c r="Y284">
        <v>10</v>
      </c>
      <c r="AB284" s="261">
        <v>1.28</v>
      </c>
      <c r="AC284" s="261">
        <v>64</v>
      </c>
      <c r="AD284" s="261">
        <v>640</v>
      </c>
      <c r="AE284" s="263">
        <v>-192</v>
      </c>
      <c r="AF284" s="263">
        <v>1472</v>
      </c>
      <c r="AG284" s="263">
        <v>20400</v>
      </c>
      <c r="AI284" t="s">
        <v>154</v>
      </c>
      <c r="AJ284" t="s">
        <v>44</v>
      </c>
    </row>
    <row r="285" spans="1:36">
      <c r="A285" t="s">
        <v>941</v>
      </c>
      <c r="B285" t="s">
        <v>49</v>
      </c>
      <c r="C285" t="s">
        <v>811</v>
      </c>
      <c r="D285" s="12">
        <v>44649</v>
      </c>
      <c r="E285" t="s">
        <v>312</v>
      </c>
      <c r="F285" t="s">
        <v>518</v>
      </c>
      <c r="G285" s="12">
        <v>69853</v>
      </c>
      <c r="H285" s="12">
        <v>69853</v>
      </c>
      <c r="I285" s="12">
        <v>44651</v>
      </c>
      <c r="J285" s="264">
        <v>1</v>
      </c>
      <c r="K285" t="s">
        <v>2257</v>
      </c>
      <c r="L285" t="s">
        <v>2244</v>
      </c>
      <c r="M285" t="s">
        <v>2084</v>
      </c>
      <c r="N285" t="s">
        <v>2293</v>
      </c>
      <c r="O285" t="s">
        <v>1357</v>
      </c>
      <c r="P285">
        <v>5.0999999999999996</v>
      </c>
      <c r="Q285">
        <v>0.20200000000000001</v>
      </c>
      <c r="R285">
        <v>25465</v>
      </c>
      <c r="S285">
        <v>95</v>
      </c>
      <c r="T285">
        <v>25370</v>
      </c>
      <c r="U285">
        <v>27.71</v>
      </c>
      <c r="V285" t="s">
        <v>2291</v>
      </c>
      <c r="W285">
        <v>5</v>
      </c>
      <c r="X285">
        <v>50</v>
      </c>
      <c r="Y285">
        <v>10</v>
      </c>
      <c r="AB285" s="261">
        <v>40.799999999999997</v>
      </c>
      <c r="AC285" s="261">
        <v>2040</v>
      </c>
      <c r="AD285" s="261">
        <v>20400</v>
      </c>
      <c r="AE285" s="263">
        <v>16279.2</v>
      </c>
      <c r="AF285" s="263">
        <v>24520.799999999999</v>
      </c>
      <c r="AG285" s="263">
        <v>20400</v>
      </c>
      <c r="AI285" t="s">
        <v>154</v>
      </c>
      <c r="AJ285" t="s">
        <v>44</v>
      </c>
    </row>
    <row r="286" spans="1:36">
      <c r="A286" t="s">
        <v>941</v>
      </c>
      <c r="B286" t="s">
        <v>42</v>
      </c>
      <c r="C286" t="s">
        <v>811</v>
      </c>
      <c r="D286" s="12">
        <v>44649</v>
      </c>
      <c r="E286" t="s">
        <v>312</v>
      </c>
      <c r="F286" t="s">
        <v>518</v>
      </c>
      <c r="G286" s="12">
        <v>70220</v>
      </c>
      <c r="H286" s="12">
        <v>70220</v>
      </c>
      <c r="I286" s="12">
        <v>44651</v>
      </c>
      <c r="J286" s="264">
        <v>1</v>
      </c>
      <c r="K286" t="s">
        <v>2238</v>
      </c>
      <c r="L286" t="s">
        <v>2244</v>
      </c>
      <c r="M286" t="s">
        <v>2245</v>
      </c>
      <c r="N286" t="s">
        <v>2294</v>
      </c>
      <c r="O286" t="s">
        <v>1357</v>
      </c>
      <c r="P286">
        <v>0</v>
      </c>
      <c r="Q286" t="s">
        <v>311</v>
      </c>
      <c r="R286">
        <v>25473</v>
      </c>
      <c r="S286">
        <v>0</v>
      </c>
      <c r="T286">
        <v>25473</v>
      </c>
      <c r="U286">
        <v>23.26</v>
      </c>
      <c r="V286" t="s">
        <v>2291</v>
      </c>
      <c r="W286">
        <v>5</v>
      </c>
      <c r="X286">
        <v>51</v>
      </c>
      <c r="Y286">
        <v>10</v>
      </c>
      <c r="AG286" s="263">
        <v>2125.6799999999998</v>
      </c>
      <c r="AI286" t="s">
        <v>154</v>
      </c>
      <c r="AJ286" t="s">
        <v>44</v>
      </c>
    </row>
    <row r="287" spans="1:36">
      <c r="A287" t="s">
        <v>941</v>
      </c>
      <c r="B287" t="s">
        <v>42</v>
      </c>
      <c r="C287" t="s">
        <v>811</v>
      </c>
      <c r="D287" s="12">
        <v>44649</v>
      </c>
      <c r="E287" t="s">
        <v>312</v>
      </c>
      <c r="F287" t="s">
        <v>518</v>
      </c>
      <c r="G287" s="12">
        <v>70220</v>
      </c>
      <c r="H287" s="12">
        <v>70220</v>
      </c>
      <c r="I287" s="12">
        <v>44651</v>
      </c>
      <c r="J287" s="264">
        <v>1</v>
      </c>
      <c r="K287" t="s">
        <v>2238</v>
      </c>
      <c r="L287" t="s">
        <v>2244</v>
      </c>
      <c r="M287" t="s">
        <v>2084</v>
      </c>
      <c r="N287" t="s">
        <v>2294</v>
      </c>
      <c r="O287" t="s">
        <v>1357</v>
      </c>
      <c r="P287">
        <v>0.52100000000000002</v>
      </c>
      <c r="Q287">
        <v>0.64900000000000002</v>
      </c>
      <c r="R287">
        <v>25455</v>
      </c>
      <c r="S287">
        <v>10</v>
      </c>
      <c r="T287">
        <v>25445</v>
      </c>
      <c r="U287">
        <v>27.71</v>
      </c>
      <c r="V287" t="s">
        <v>2291</v>
      </c>
      <c r="W287">
        <v>5</v>
      </c>
      <c r="X287">
        <v>51</v>
      </c>
      <c r="Y287">
        <v>10</v>
      </c>
      <c r="AB287" s="261">
        <v>4.1680000000000001</v>
      </c>
      <c r="AC287" s="261">
        <v>212.56800000000001</v>
      </c>
      <c r="AD287" s="261">
        <v>2125.6799999999998</v>
      </c>
      <c r="AE287" s="263">
        <v>746.11368000000004</v>
      </c>
      <c r="AF287" s="263">
        <v>3505.2463200000002</v>
      </c>
      <c r="AG287" s="263">
        <v>2125.6799999999998</v>
      </c>
      <c r="AI287" t="s">
        <v>154</v>
      </c>
      <c r="AJ287" t="s">
        <v>44</v>
      </c>
    </row>
    <row r="288" spans="1:36">
      <c r="A288" t="s">
        <v>1054</v>
      </c>
      <c r="B288" t="s">
        <v>42</v>
      </c>
      <c r="C288" t="s">
        <v>1912</v>
      </c>
      <c r="D288" s="12">
        <v>44648</v>
      </c>
      <c r="E288" t="s">
        <v>312</v>
      </c>
      <c r="F288" t="s">
        <v>518</v>
      </c>
      <c r="G288" s="12">
        <v>44648</v>
      </c>
      <c r="H288" s="12">
        <v>44648</v>
      </c>
      <c r="I288" s="12">
        <v>44651</v>
      </c>
      <c r="J288" s="264">
        <v>1</v>
      </c>
      <c r="K288" t="s">
        <v>2243</v>
      </c>
      <c r="L288" t="s">
        <v>2224</v>
      </c>
      <c r="M288" t="s">
        <v>2225</v>
      </c>
      <c r="N288" t="s">
        <v>1329</v>
      </c>
      <c r="O288" t="s">
        <v>1357</v>
      </c>
      <c r="P288">
        <v>501.6</v>
      </c>
      <c r="Q288">
        <v>0.04</v>
      </c>
      <c r="R288">
        <v>14505</v>
      </c>
      <c r="S288">
        <v>2178</v>
      </c>
      <c r="T288">
        <v>12327</v>
      </c>
      <c r="U288">
        <v>46.34</v>
      </c>
      <c r="V288" t="s">
        <v>2295</v>
      </c>
      <c r="W288">
        <v>5</v>
      </c>
      <c r="X288">
        <v>54</v>
      </c>
      <c r="Y288">
        <v>10</v>
      </c>
      <c r="AB288" s="261">
        <v>4012.8</v>
      </c>
      <c r="AC288" s="261">
        <v>216691.20000000001</v>
      </c>
      <c r="AD288" s="261">
        <v>2166912</v>
      </c>
      <c r="AE288" s="263">
        <v>2080235.52</v>
      </c>
      <c r="AF288" s="263">
        <v>2253588.48</v>
      </c>
      <c r="AG288" s="263">
        <v>1296</v>
      </c>
      <c r="AI288" t="s">
        <v>44</v>
      </c>
      <c r="AJ288" t="s">
        <v>154</v>
      </c>
    </row>
    <row r="289" spans="1:36">
      <c r="A289" t="s">
        <v>1054</v>
      </c>
      <c r="B289" t="s">
        <v>42</v>
      </c>
      <c r="C289" t="s">
        <v>1912</v>
      </c>
      <c r="D289" s="12">
        <v>44648</v>
      </c>
      <c r="E289" t="s">
        <v>312</v>
      </c>
      <c r="F289" t="s">
        <v>518</v>
      </c>
      <c r="G289" s="12">
        <v>44648</v>
      </c>
      <c r="H289" s="12">
        <v>44648</v>
      </c>
      <c r="I289" s="12">
        <v>44651</v>
      </c>
      <c r="J289" s="264">
        <v>1</v>
      </c>
      <c r="K289" t="s">
        <v>2243</v>
      </c>
      <c r="L289" t="s">
        <v>2224</v>
      </c>
      <c r="M289" t="s">
        <v>2227</v>
      </c>
      <c r="N289" t="s">
        <v>1329</v>
      </c>
      <c r="O289" t="s">
        <v>1357</v>
      </c>
      <c r="P289">
        <v>1635.2</v>
      </c>
      <c r="Q289">
        <v>2.3E-2</v>
      </c>
      <c r="R289">
        <v>13349</v>
      </c>
      <c r="S289">
        <v>5495</v>
      </c>
      <c r="T289">
        <v>7854</v>
      </c>
      <c r="U289">
        <v>76.47</v>
      </c>
      <c r="V289" t="s">
        <v>2295</v>
      </c>
      <c r="W289">
        <v>5</v>
      </c>
      <c r="X289">
        <v>54</v>
      </c>
      <c r="Y289">
        <v>10</v>
      </c>
      <c r="AB289" s="261">
        <v>13081.6</v>
      </c>
      <c r="AC289" s="261">
        <v>706406.40000000002</v>
      </c>
      <c r="AD289" s="261">
        <v>7064064</v>
      </c>
      <c r="AE289" s="263">
        <v>6901590.5279999999</v>
      </c>
      <c r="AF289" s="263">
        <v>7226537.4720000001</v>
      </c>
      <c r="AG289" s="263">
        <v>1296</v>
      </c>
      <c r="AH289">
        <v>1.8346399999999999E-4</v>
      </c>
      <c r="AI289" t="s">
        <v>44</v>
      </c>
      <c r="AJ289" t="s">
        <v>154</v>
      </c>
    </row>
    <row r="290" spans="1:36">
      <c r="A290" t="s">
        <v>1054</v>
      </c>
      <c r="B290" t="s">
        <v>42</v>
      </c>
      <c r="C290" t="s">
        <v>1912</v>
      </c>
      <c r="D290" s="12">
        <v>44648</v>
      </c>
      <c r="E290" t="s">
        <v>312</v>
      </c>
      <c r="F290" t="s">
        <v>518</v>
      </c>
      <c r="G290" s="12">
        <v>44648</v>
      </c>
      <c r="H290" s="12">
        <v>44648</v>
      </c>
      <c r="I290" s="12">
        <v>44651</v>
      </c>
      <c r="J290" s="264">
        <v>1</v>
      </c>
      <c r="K290" t="s">
        <v>2243</v>
      </c>
      <c r="L290" t="s">
        <v>2224</v>
      </c>
      <c r="M290" t="s">
        <v>2247</v>
      </c>
      <c r="N290" t="s">
        <v>1329</v>
      </c>
      <c r="O290" t="s">
        <v>1357</v>
      </c>
      <c r="P290">
        <v>2926.6</v>
      </c>
      <c r="Q290">
        <v>1.7000000000000001E-2</v>
      </c>
      <c r="R290">
        <v>14499</v>
      </c>
      <c r="S290">
        <v>8888</v>
      </c>
      <c r="T290">
        <v>5611</v>
      </c>
      <c r="U290">
        <v>24.19</v>
      </c>
      <c r="V290" t="s">
        <v>2295</v>
      </c>
      <c r="W290">
        <v>5</v>
      </c>
      <c r="X290">
        <v>54</v>
      </c>
      <c r="Y290">
        <v>10</v>
      </c>
      <c r="AB290" s="261">
        <v>23412.799999999999</v>
      </c>
      <c r="AC290" s="261">
        <v>1264291.2</v>
      </c>
      <c r="AD290" s="261">
        <v>12642912</v>
      </c>
      <c r="AE290" s="263">
        <v>12427982.5</v>
      </c>
      <c r="AF290" s="263">
        <v>12857841.5</v>
      </c>
      <c r="AG290" s="263">
        <v>1296</v>
      </c>
      <c r="AH290">
        <v>1.02508E-4</v>
      </c>
      <c r="AI290" t="s">
        <v>44</v>
      </c>
      <c r="AJ290" t="s">
        <v>154</v>
      </c>
    </row>
    <row r="291" spans="1:36">
      <c r="A291" t="s">
        <v>1060</v>
      </c>
      <c r="B291" t="s">
        <v>42</v>
      </c>
      <c r="C291" t="s">
        <v>1912</v>
      </c>
      <c r="D291" s="12">
        <v>44648</v>
      </c>
      <c r="E291" t="s">
        <v>312</v>
      </c>
      <c r="F291" t="s">
        <v>518</v>
      </c>
      <c r="G291" s="12">
        <v>44648</v>
      </c>
      <c r="H291" s="12">
        <v>44648</v>
      </c>
      <c r="I291" s="12">
        <v>44651</v>
      </c>
      <c r="J291" s="264">
        <v>1</v>
      </c>
      <c r="K291" t="s">
        <v>2260</v>
      </c>
      <c r="L291" t="s">
        <v>2224</v>
      </c>
      <c r="M291" t="s">
        <v>2225</v>
      </c>
      <c r="N291" t="s">
        <v>1332</v>
      </c>
      <c r="O291" t="s">
        <v>1357</v>
      </c>
      <c r="P291">
        <v>0.8</v>
      </c>
      <c r="Q291">
        <v>1.091</v>
      </c>
      <c r="R291">
        <v>15151</v>
      </c>
      <c r="S291">
        <v>4</v>
      </c>
      <c r="T291">
        <v>15147</v>
      </c>
      <c r="U291">
        <v>46.34</v>
      </c>
      <c r="V291" t="s">
        <v>2295</v>
      </c>
      <c r="W291">
        <v>5</v>
      </c>
      <c r="X291">
        <v>53</v>
      </c>
      <c r="Y291">
        <v>10</v>
      </c>
      <c r="AB291" s="261">
        <v>6.4</v>
      </c>
      <c r="AC291" s="261">
        <v>339.2</v>
      </c>
      <c r="AD291" s="261">
        <v>3392</v>
      </c>
      <c r="AE291" s="263">
        <v>-308.67200000000003</v>
      </c>
      <c r="AF291" s="263">
        <v>7092.6719999999996</v>
      </c>
      <c r="AI291" t="s">
        <v>44</v>
      </c>
      <c r="AJ291" t="s">
        <v>154</v>
      </c>
    </row>
    <row r="292" spans="1:36">
      <c r="A292" t="s">
        <v>1060</v>
      </c>
      <c r="B292" t="s">
        <v>42</v>
      </c>
      <c r="C292" t="s">
        <v>1912</v>
      </c>
      <c r="D292" s="12">
        <v>44648</v>
      </c>
      <c r="E292" t="s">
        <v>312</v>
      </c>
      <c r="F292" t="s">
        <v>518</v>
      </c>
      <c r="G292" s="12">
        <v>44648</v>
      </c>
      <c r="H292" s="12">
        <v>44648</v>
      </c>
      <c r="I292" s="12">
        <v>44651</v>
      </c>
      <c r="J292" s="264">
        <v>1</v>
      </c>
      <c r="K292" t="s">
        <v>2260</v>
      </c>
      <c r="L292" t="s">
        <v>2224</v>
      </c>
      <c r="M292" t="s">
        <v>2227</v>
      </c>
      <c r="N292" t="s">
        <v>1332</v>
      </c>
      <c r="O292" t="s">
        <v>1357</v>
      </c>
      <c r="P292">
        <v>1.6</v>
      </c>
      <c r="Q292">
        <v>0.73299999999999998</v>
      </c>
      <c r="R292">
        <v>15151</v>
      </c>
      <c r="S292">
        <v>8</v>
      </c>
      <c r="T292">
        <v>15143</v>
      </c>
      <c r="U292">
        <v>76.47</v>
      </c>
      <c r="V292" t="s">
        <v>2295</v>
      </c>
      <c r="W292">
        <v>5</v>
      </c>
      <c r="X292">
        <v>53</v>
      </c>
      <c r="Y292">
        <v>10</v>
      </c>
      <c r="AB292" s="261">
        <v>12.8</v>
      </c>
      <c r="AC292" s="261">
        <v>678.4</v>
      </c>
      <c r="AD292" s="261">
        <v>6784</v>
      </c>
      <c r="AE292" s="263">
        <v>1811.328</v>
      </c>
      <c r="AF292" s="263">
        <v>11756.672</v>
      </c>
      <c r="AI292" t="s">
        <v>44</v>
      </c>
      <c r="AJ292" t="s">
        <v>154</v>
      </c>
    </row>
    <row r="293" spans="1:36">
      <c r="A293" t="s">
        <v>1060</v>
      </c>
      <c r="B293" t="s">
        <v>42</v>
      </c>
      <c r="C293" t="s">
        <v>1912</v>
      </c>
      <c r="D293" s="12">
        <v>44648</v>
      </c>
      <c r="E293" t="s">
        <v>312</v>
      </c>
      <c r="F293" t="s">
        <v>518</v>
      </c>
      <c r="G293" s="12">
        <v>44648</v>
      </c>
      <c r="H293" s="12">
        <v>44648</v>
      </c>
      <c r="I293" s="12">
        <v>44651</v>
      </c>
      <c r="J293" s="264">
        <v>1</v>
      </c>
      <c r="K293" t="s">
        <v>2260</v>
      </c>
      <c r="L293" t="s">
        <v>2224</v>
      </c>
      <c r="M293" t="s">
        <v>2247</v>
      </c>
      <c r="N293" t="s">
        <v>1332</v>
      </c>
      <c r="O293" t="s">
        <v>1357</v>
      </c>
      <c r="P293">
        <v>0.8</v>
      </c>
      <c r="Q293">
        <v>1.091</v>
      </c>
      <c r="R293">
        <v>15151</v>
      </c>
      <c r="S293">
        <v>4</v>
      </c>
      <c r="T293">
        <v>15147</v>
      </c>
      <c r="U293">
        <v>24.19</v>
      </c>
      <c r="V293" t="s">
        <v>2295</v>
      </c>
      <c r="W293">
        <v>5</v>
      </c>
      <c r="X293">
        <v>53</v>
      </c>
      <c r="Y293">
        <v>10</v>
      </c>
      <c r="AB293" s="261">
        <v>6.4</v>
      </c>
      <c r="AC293" s="261">
        <v>339.2</v>
      </c>
      <c r="AD293" s="261">
        <v>3392</v>
      </c>
      <c r="AE293" s="263">
        <v>-308.67200000000003</v>
      </c>
      <c r="AF293" s="263">
        <v>7092.6719999999996</v>
      </c>
      <c r="AI293" t="s">
        <v>44</v>
      </c>
      <c r="AJ293" t="s">
        <v>154</v>
      </c>
    </row>
    <row r="294" spans="1:36">
      <c r="A294" t="s">
        <v>1062</v>
      </c>
      <c r="B294" t="s">
        <v>42</v>
      </c>
      <c r="C294" t="s">
        <v>1912</v>
      </c>
      <c r="D294" s="12">
        <v>44648</v>
      </c>
      <c r="E294" t="s">
        <v>312</v>
      </c>
      <c r="F294" t="s">
        <v>518</v>
      </c>
      <c r="G294" s="12">
        <v>44651</v>
      </c>
      <c r="H294" s="12">
        <v>44651</v>
      </c>
      <c r="I294" s="12">
        <v>44651</v>
      </c>
      <c r="J294" s="264">
        <v>1</v>
      </c>
      <c r="K294" t="s">
        <v>2261</v>
      </c>
      <c r="L294" t="s">
        <v>2224</v>
      </c>
      <c r="M294" t="s">
        <v>2225</v>
      </c>
      <c r="N294" t="s">
        <v>2292</v>
      </c>
      <c r="O294" t="s">
        <v>1357</v>
      </c>
      <c r="P294">
        <v>0.6</v>
      </c>
      <c r="Q294">
        <v>1.3</v>
      </c>
      <c r="R294">
        <v>15214</v>
      </c>
      <c r="S294">
        <v>3</v>
      </c>
      <c r="T294">
        <v>15211</v>
      </c>
      <c r="U294">
        <v>46.34</v>
      </c>
      <c r="V294" t="s">
        <v>2295</v>
      </c>
      <c r="W294">
        <v>5</v>
      </c>
      <c r="X294">
        <v>48</v>
      </c>
      <c r="Y294">
        <v>10</v>
      </c>
      <c r="AB294" s="261">
        <v>4.8</v>
      </c>
      <c r="AC294" s="261">
        <v>230.4</v>
      </c>
      <c r="AD294" s="261">
        <v>2304</v>
      </c>
      <c r="AE294" s="263">
        <v>-691.2</v>
      </c>
      <c r="AF294" s="263">
        <v>5299.2</v>
      </c>
      <c r="AI294" t="s">
        <v>44</v>
      </c>
      <c r="AJ294" t="s">
        <v>154</v>
      </c>
    </row>
    <row r="295" spans="1:36">
      <c r="A295" t="s">
        <v>1062</v>
      </c>
      <c r="B295" t="s">
        <v>42</v>
      </c>
      <c r="C295" t="s">
        <v>1912</v>
      </c>
      <c r="D295" s="12">
        <v>44648</v>
      </c>
      <c r="E295" t="s">
        <v>312</v>
      </c>
      <c r="F295" t="s">
        <v>518</v>
      </c>
      <c r="G295" s="12">
        <v>44651</v>
      </c>
      <c r="H295" s="12">
        <v>44651</v>
      </c>
      <c r="I295" s="12">
        <v>44651</v>
      </c>
      <c r="J295" s="264">
        <v>1</v>
      </c>
      <c r="K295" t="s">
        <v>2261</v>
      </c>
      <c r="L295" t="s">
        <v>2224</v>
      </c>
      <c r="M295" t="s">
        <v>2227</v>
      </c>
      <c r="N295" t="s">
        <v>2292</v>
      </c>
      <c r="O295" t="s">
        <v>1357</v>
      </c>
      <c r="P295">
        <v>103.7</v>
      </c>
      <c r="Q295">
        <v>8.8999999999999996E-2</v>
      </c>
      <c r="R295">
        <v>15214</v>
      </c>
      <c r="S295">
        <v>482</v>
      </c>
      <c r="T295">
        <v>14732</v>
      </c>
      <c r="U295">
        <v>76.47</v>
      </c>
      <c r="V295" t="s">
        <v>2295</v>
      </c>
      <c r="W295">
        <v>5</v>
      </c>
      <c r="X295">
        <v>48</v>
      </c>
      <c r="Y295">
        <v>10</v>
      </c>
      <c r="AB295" s="261">
        <v>829.6</v>
      </c>
      <c r="AC295" s="261">
        <v>39820.800000000003</v>
      </c>
      <c r="AD295" s="261">
        <v>398208</v>
      </c>
      <c r="AE295" s="263">
        <v>362767.48800000001</v>
      </c>
      <c r="AF295" s="263">
        <v>433648.51199999999</v>
      </c>
      <c r="AI295" t="s">
        <v>44</v>
      </c>
      <c r="AJ295" t="s">
        <v>154</v>
      </c>
    </row>
    <row r="296" spans="1:36">
      <c r="A296" t="s">
        <v>1062</v>
      </c>
      <c r="B296" t="s">
        <v>42</v>
      </c>
      <c r="C296" t="s">
        <v>1912</v>
      </c>
      <c r="D296" s="12">
        <v>44648</v>
      </c>
      <c r="E296" t="s">
        <v>312</v>
      </c>
      <c r="F296" t="s">
        <v>518</v>
      </c>
      <c r="G296" s="12">
        <v>44651</v>
      </c>
      <c r="H296" s="12">
        <v>44651</v>
      </c>
      <c r="I296" s="12">
        <v>44651</v>
      </c>
      <c r="J296" s="264">
        <v>1</v>
      </c>
      <c r="K296" t="s">
        <v>2261</v>
      </c>
      <c r="L296" t="s">
        <v>2224</v>
      </c>
      <c r="M296" t="s">
        <v>2247</v>
      </c>
      <c r="N296" t="s">
        <v>2292</v>
      </c>
      <c r="O296" t="s">
        <v>1357</v>
      </c>
      <c r="P296">
        <v>271.7</v>
      </c>
      <c r="Q296">
        <v>5.5E-2</v>
      </c>
      <c r="R296">
        <v>15213</v>
      </c>
      <c r="S296">
        <v>1231</v>
      </c>
      <c r="T296">
        <v>13982</v>
      </c>
      <c r="U296">
        <v>24.19</v>
      </c>
      <c r="V296" t="s">
        <v>2295</v>
      </c>
      <c r="W296">
        <v>5</v>
      </c>
      <c r="X296">
        <v>48</v>
      </c>
      <c r="Y296">
        <v>10</v>
      </c>
      <c r="AB296" s="261">
        <v>2173.6</v>
      </c>
      <c r="AC296" s="261">
        <v>104332.8</v>
      </c>
      <c r="AD296" s="261">
        <v>1043328</v>
      </c>
      <c r="AE296" s="263">
        <v>985944.96</v>
      </c>
      <c r="AF296" s="263">
        <v>1100711.04</v>
      </c>
      <c r="AI296" t="s">
        <v>44</v>
      </c>
      <c r="AJ296" t="s">
        <v>154</v>
      </c>
    </row>
    <row r="297" spans="1:36">
      <c r="A297" t="s">
        <v>1064</v>
      </c>
      <c r="B297" t="s">
        <v>42</v>
      </c>
      <c r="C297" t="s">
        <v>1912</v>
      </c>
      <c r="D297" s="12">
        <v>44648</v>
      </c>
      <c r="E297" t="s">
        <v>312</v>
      </c>
      <c r="F297" t="s">
        <v>518</v>
      </c>
      <c r="G297" s="12">
        <v>44648</v>
      </c>
      <c r="H297" s="12">
        <v>44648</v>
      </c>
      <c r="I297" s="12">
        <v>44651</v>
      </c>
      <c r="J297" s="264">
        <v>1</v>
      </c>
      <c r="K297" t="s">
        <v>2262</v>
      </c>
      <c r="L297" t="s">
        <v>2224</v>
      </c>
      <c r="M297" t="s">
        <v>2225</v>
      </c>
      <c r="N297" t="s">
        <v>1335</v>
      </c>
      <c r="O297" t="s">
        <v>1357</v>
      </c>
      <c r="P297">
        <v>406.6</v>
      </c>
      <c r="Q297">
        <v>4.2999999999999997E-2</v>
      </c>
      <c r="R297">
        <v>15986</v>
      </c>
      <c r="S297">
        <v>1913</v>
      </c>
      <c r="T297">
        <v>14073</v>
      </c>
      <c r="U297">
        <v>46.34</v>
      </c>
      <c r="V297" t="s">
        <v>2295</v>
      </c>
      <c r="W297">
        <v>5</v>
      </c>
      <c r="X297">
        <v>53</v>
      </c>
      <c r="Y297">
        <v>10</v>
      </c>
      <c r="AB297" s="261">
        <v>3252.8</v>
      </c>
      <c r="AC297" s="261">
        <v>172398.4</v>
      </c>
      <c r="AD297" s="261">
        <v>1723984</v>
      </c>
      <c r="AE297" s="263">
        <v>1649852.6880000001</v>
      </c>
      <c r="AF297" s="263">
        <v>1798115.3119999999</v>
      </c>
      <c r="AI297" t="s">
        <v>44</v>
      </c>
      <c r="AJ297" t="s">
        <v>154</v>
      </c>
    </row>
    <row r="298" spans="1:36">
      <c r="A298" t="s">
        <v>1064</v>
      </c>
      <c r="B298" t="s">
        <v>42</v>
      </c>
      <c r="C298" t="s">
        <v>1912</v>
      </c>
      <c r="D298" s="12">
        <v>44648</v>
      </c>
      <c r="E298" t="s">
        <v>312</v>
      </c>
      <c r="F298" t="s">
        <v>518</v>
      </c>
      <c r="G298" s="12">
        <v>44648</v>
      </c>
      <c r="H298" s="12">
        <v>44648</v>
      </c>
      <c r="I298" s="12">
        <v>44651</v>
      </c>
      <c r="J298" s="264">
        <v>1</v>
      </c>
      <c r="K298" t="s">
        <v>2262</v>
      </c>
      <c r="L298" t="s">
        <v>2224</v>
      </c>
      <c r="M298" t="s">
        <v>2227</v>
      </c>
      <c r="N298" t="s">
        <v>1335</v>
      </c>
      <c r="O298" t="s">
        <v>1357</v>
      </c>
      <c r="P298">
        <v>2725.8</v>
      </c>
      <c r="Q298">
        <v>1.7000000000000001E-2</v>
      </c>
      <c r="R298">
        <v>15106</v>
      </c>
      <c r="S298">
        <v>8678</v>
      </c>
      <c r="T298">
        <v>6428</v>
      </c>
      <c r="U298">
        <v>76.47</v>
      </c>
      <c r="V298" t="s">
        <v>2295</v>
      </c>
      <c r="W298">
        <v>5</v>
      </c>
      <c r="X298">
        <v>53</v>
      </c>
      <c r="Y298">
        <v>10</v>
      </c>
      <c r="AB298" s="261">
        <v>21806.400000000001</v>
      </c>
      <c r="AC298" s="261">
        <v>1155739.2</v>
      </c>
      <c r="AD298" s="261">
        <v>11557392</v>
      </c>
      <c r="AE298" s="263">
        <v>11360916.34</v>
      </c>
      <c r="AF298" s="263">
        <v>11753867.66</v>
      </c>
      <c r="AI298" t="s">
        <v>44</v>
      </c>
      <c r="AJ298" t="s">
        <v>154</v>
      </c>
    </row>
    <row r="299" spans="1:36">
      <c r="A299" t="s">
        <v>1064</v>
      </c>
      <c r="B299" t="s">
        <v>42</v>
      </c>
      <c r="C299" t="s">
        <v>1912</v>
      </c>
      <c r="D299" s="12">
        <v>44648</v>
      </c>
      <c r="E299" t="s">
        <v>312</v>
      </c>
      <c r="F299" t="s">
        <v>518</v>
      </c>
      <c r="G299" s="12">
        <v>44648</v>
      </c>
      <c r="H299" s="12">
        <v>44648</v>
      </c>
      <c r="I299" s="12">
        <v>44651</v>
      </c>
      <c r="J299" s="264">
        <v>1</v>
      </c>
      <c r="K299" t="s">
        <v>2262</v>
      </c>
      <c r="L299" t="s">
        <v>2224</v>
      </c>
      <c r="M299" t="s">
        <v>2247</v>
      </c>
      <c r="N299" t="s">
        <v>1335</v>
      </c>
      <c r="O299" t="s">
        <v>1357</v>
      </c>
      <c r="P299">
        <v>1644.9</v>
      </c>
      <c r="Q299">
        <v>2.1999999999999999E-2</v>
      </c>
      <c r="R299">
        <v>15983</v>
      </c>
      <c r="S299">
        <v>6439</v>
      </c>
      <c r="T299">
        <v>9544</v>
      </c>
      <c r="U299">
        <v>24.19</v>
      </c>
      <c r="V299" t="s">
        <v>2295</v>
      </c>
      <c r="W299">
        <v>5</v>
      </c>
      <c r="X299">
        <v>53</v>
      </c>
      <c r="Y299">
        <v>10</v>
      </c>
      <c r="AB299" s="261">
        <v>13159.2</v>
      </c>
      <c r="AC299" s="261">
        <v>697437.6</v>
      </c>
      <c r="AD299" s="261">
        <v>6974376</v>
      </c>
      <c r="AE299" s="263">
        <v>6820939.7280000001</v>
      </c>
      <c r="AF299" s="263">
        <v>7127812.2719999999</v>
      </c>
      <c r="AI299" t="s">
        <v>44</v>
      </c>
      <c r="AJ299" t="s">
        <v>154</v>
      </c>
    </row>
    <row r="300" spans="1:36">
      <c r="A300" t="s">
        <v>1052</v>
      </c>
      <c r="B300" t="s">
        <v>42</v>
      </c>
      <c r="C300" t="s">
        <v>1912</v>
      </c>
      <c r="D300" s="12">
        <v>44648</v>
      </c>
      <c r="E300" t="s">
        <v>312</v>
      </c>
      <c r="F300" t="s">
        <v>518</v>
      </c>
      <c r="G300" s="12">
        <v>44648</v>
      </c>
      <c r="H300" s="12">
        <v>44648</v>
      </c>
      <c r="I300" s="12">
        <v>44651</v>
      </c>
      <c r="J300" s="264">
        <v>1</v>
      </c>
      <c r="K300" t="s">
        <v>2263</v>
      </c>
      <c r="L300" t="s">
        <v>2224</v>
      </c>
      <c r="M300" t="s">
        <v>2225</v>
      </c>
      <c r="N300" t="s">
        <v>1328</v>
      </c>
      <c r="O300" t="s">
        <v>1357</v>
      </c>
      <c r="P300">
        <v>425.3</v>
      </c>
      <c r="Q300">
        <v>4.2999999999999997E-2</v>
      </c>
      <c r="R300">
        <v>15722</v>
      </c>
      <c r="S300">
        <v>1974</v>
      </c>
      <c r="T300">
        <v>13748</v>
      </c>
      <c r="U300">
        <v>46.34</v>
      </c>
      <c r="V300" t="s">
        <v>2295</v>
      </c>
      <c r="W300">
        <v>5</v>
      </c>
      <c r="X300">
        <v>52</v>
      </c>
      <c r="Y300">
        <v>10</v>
      </c>
      <c r="AB300" s="261">
        <v>3402.4</v>
      </c>
      <c r="AC300" s="261">
        <v>176924.79999999999</v>
      </c>
      <c r="AD300" s="261">
        <v>1769248</v>
      </c>
      <c r="AE300" s="263">
        <v>1693170.3359999999</v>
      </c>
      <c r="AF300" s="263">
        <v>1845325.6640000001</v>
      </c>
      <c r="AG300" s="263">
        <v>832</v>
      </c>
      <c r="AI300" t="s">
        <v>44</v>
      </c>
      <c r="AJ300" t="s">
        <v>154</v>
      </c>
    </row>
    <row r="301" spans="1:36">
      <c r="A301" t="s">
        <v>1052</v>
      </c>
      <c r="B301" t="s">
        <v>42</v>
      </c>
      <c r="C301" t="s">
        <v>1912</v>
      </c>
      <c r="D301" s="12">
        <v>44648</v>
      </c>
      <c r="E301" t="s">
        <v>312</v>
      </c>
      <c r="F301" t="s">
        <v>518</v>
      </c>
      <c r="G301" s="12">
        <v>44648</v>
      </c>
      <c r="H301" s="12">
        <v>44648</v>
      </c>
      <c r="I301" s="12">
        <v>44651</v>
      </c>
      <c r="J301" s="264">
        <v>1</v>
      </c>
      <c r="K301" t="s">
        <v>2263</v>
      </c>
      <c r="L301" t="s">
        <v>2224</v>
      </c>
      <c r="M301" t="s">
        <v>2227</v>
      </c>
      <c r="N301" t="s">
        <v>1328</v>
      </c>
      <c r="O301" t="s">
        <v>1357</v>
      </c>
      <c r="P301">
        <v>605.1</v>
      </c>
      <c r="Q301">
        <v>3.5999999999999997E-2</v>
      </c>
      <c r="R301">
        <v>15722</v>
      </c>
      <c r="S301">
        <v>2732</v>
      </c>
      <c r="T301">
        <v>12990</v>
      </c>
      <c r="U301">
        <v>76.47</v>
      </c>
      <c r="V301" t="s">
        <v>2295</v>
      </c>
      <c r="W301">
        <v>5</v>
      </c>
      <c r="X301">
        <v>52</v>
      </c>
      <c r="Y301">
        <v>10</v>
      </c>
      <c r="AB301" s="261">
        <v>4840.8</v>
      </c>
      <c r="AC301" s="261">
        <v>251721.60000000001</v>
      </c>
      <c r="AD301" s="261">
        <v>2517216</v>
      </c>
      <c r="AE301" s="263">
        <v>2426596.2239999999</v>
      </c>
      <c r="AF301" s="263">
        <v>2607835.7760000001</v>
      </c>
      <c r="AG301" s="263">
        <v>832</v>
      </c>
      <c r="AH301">
        <v>3.3052400000000001E-4</v>
      </c>
      <c r="AI301" t="s">
        <v>44</v>
      </c>
      <c r="AJ301" t="s">
        <v>154</v>
      </c>
    </row>
    <row r="302" spans="1:36">
      <c r="A302" t="s">
        <v>1052</v>
      </c>
      <c r="B302" t="s">
        <v>42</v>
      </c>
      <c r="C302" t="s">
        <v>1912</v>
      </c>
      <c r="D302" s="12">
        <v>44648</v>
      </c>
      <c r="E302" t="s">
        <v>312</v>
      </c>
      <c r="F302" t="s">
        <v>518</v>
      </c>
      <c r="G302" s="12">
        <v>44648</v>
      </c>
      <c r="H302" s="12">
        <v>44648</v>
      </c>
      <c r="I302" s="12">
        <v>44651</v>
      </c>
      <c r="J302" s="264">
        <v>1</v>
      </c>
      <c r="K302" t="s">
        <v>2263</v>
      </c>
      <c r="L302" t="s">
        <v>2224</v>
      </c>
      <c r="M302" t="s">
        <v>2247</v>
      </c>
      <c r="N302" t="s">
        <v>1328</v>
      </c>
      <c r="O302" t="s">
        <v>1357</v>
      </c>
      <c r="P302">
        <v>1969.4</v>
      </c>
      <c r="Q302">
        <v>0.02</v>
      </c>
      <c r="R302">
        <v>15720</v>
      </c>
      <c r="S302">
        <v>7274</v>
      </c>
      <c r="T302">
        <v>8446</v>
      </c>
      <c r="U302">
        <v>24.19</v>
      </c>
      <c r="V302" t="s">
        <v>2295</v>
      </c>
      <c r="W302">
        <v>5</v>
      </c>
      <c r="X302">
        <v>52</v>
      </c>
      <c r="Y302">
        <v>10</v>
      </c>
      <c r="AB302" s="261">
        <v>15755.2</v>
      </c>
      <c r="AC302" s="261">
        <v>819270.4</v>
      </c>
      <c r="AD302" s="261">
        <v>8192704</v>
      </c>
      <c r="AE302" s="263">
        <v>8028849.9199999999</v>
      </c>
      <c r="AF302" s="263">
        <v>8356558.0800000001</v>
      </c>
      <c r="AG302" s="263">
        <v>832</v>
      </c>
      <c r="AH302">
        <v>1.01554E-4</v>
      </c>
      <c r="AI302" t="s">
        <v>44</v>
      </c>
      <c r="AJ302" t="s">
        <v>154</v>
      </c>
    </row>
    <row r="303" spans="1:36">
      <c r="A303" t="s">
        <v>1056</v>
      </c>
      <c r="B303" t="s">
        <v>42</v>
      </c>
      <c r="C303" t="s">
        <v>1912</v>
      </c>
      <c r="D303" s="12">
        <v>44648</v>
      </c>
      <c r="E303" t="s">
        <v>312</v>
      </c>
      <c r="F303" t="s">
        <v>518</v>
      </c>
      <c r="G303" s="12">
        <v>44648</v>
      </c>
      <c r="H303" s="12">
        <v>44648</v>
      </c>
      <c r="I303" s="12">
        <v>44651</v>
      </c>
      <c r="J303" s="264">
        <v>1</v>
      </c>
      <c r="K303" t="s">
        <v>2264</v>
      </c>
      <c r="L303" t="s">
        <v>2224</v>
      </c>
      <c r="M303" t="s">
        <v>2225</v>
      </c>
      <c r="N303" t="s">
        <v>1330</v>
      </c>
      <c r="O303" t="s">
        <v>1357</v>
      </c>
      <c r="P303">
        <v>454.7</v>
      </c>
      <c r="Q303">
        <v>4.2999999999999997E-2</v>
      </c>
      <c r="R303">
        <v>15241</v>
      </c>
      <c r="S303">
        <v>1975</v>
      </c>
      <c r="T303">
        <v>13266</v>
      </c>
      <c r="U303">
        <v>46.34</v>
      </c>
      <c r="V303" t="s">
        <v>2295</v>
      </c>
      <c r="W303">
        <v>5</v>
      </c>
      <c r="X303">
        <v>53</v>
      </c>
      <c r="Y303">
        <v>10</v>
      </c>
      <c r="AB303" s="261">
        <v>3637.6</v>
      </c>
      <c r="AC303" s="261">
        <v>192792.8</v>
      </c>
      <c r="AD303" s="261">
        <v>1927928</v>
      </c>
      <c r="AE303" s="263">
        <v>1845027.0959999999</v>
      </c>
      <c r="AF303" s="263">
        <v>2010828.9040000001</v>
      </c>
      <c r="AG303" s="263">
        <v>1696</v>
      </c>
      <c r="AI303" t="s">
        <v>44</v>
      </c>
      <c r="AJ303" t="s">
        <v>154</v>
      </c>
    </row>
    <row r="304" spans="1:36">
      <c r="A304" t="s">
        <v>1056</v>
      </c>
      <c r="B304" t="s">
        <v>42</v>
      </c>
      <c r="C304" t="s">
        <v>1912</v>
      </c>
      <c r="D304" s="12">
        <v>44648</v>
      </c>
      <c r="E304" t="s">
        <v>312</v>
      </c>
      <c r="F304" t="s">
        <v>518</v>
      </c>
      <c r="G304" s="12">
        <v>44648</v>
      </c>
      <c r="H304" s="12">
        <v>44648</v>
      </c>
      <c r="I304" s="12">
        <v>44651</v>
      </c>
      <c r="J304" s="264">
        <v>1</v>
      </c>
      <c r="K304" t="s">
        <v>2264</v>
      </c>
      <c r="L304" t="s">
        <v>2224</v>
      </c>
      <c r="M304" t="s">
        <v>2227</v>
      </c>
      <c r="N304" t="s">
        <v>1330</v>
      </c>
      <c r="O304" t="s">
        <v>1357</v>
      </c>
      <c r="P304">
        <v>282.2</v>
      </c>
      <c r="Q304">
        <v>5.3999999999999999E-2</v>
      </c>
      <c r="R304">
        <v>15241</v>
      </c>
      <c r="S304">
        <v>1258</v>
      </c>
      <c r="T304">
        <v>13983</v>
      </c>
      <c r="U304">
        <v>76.47</v>
      </c>
      <c r="V304" t="s">
        <v>2295</v>
      </c>
      <c r="W304">
        <v>5</v>
      </c>
      <c r="X304">
        <v>53</v>
      </c>
      <c r="Y304">
        <v>10</v>
      </c>
      <c r="AB304" s="261">
        <v>2257.6</v>
      </c>
      <c r="AC304" s="261">
        <v>119652.8</v>
      </c>
      <c r="AD304" s="261">
        <v>1196528</v>
      </c>
      <c r="AE304" s="263">
        <v>1131915.4879999999</v>
      </c>
      <c r="AF304" s="263">
        <v>1261140.5120000001</v>
      </c>
      <c r="AG304" s="263">
        <v>1696</v>
      </c>
      <c r="AH304">
        <v>1.417434E-3</v>
      </c>
      <c r="AI304" t="s">
        <v>44</v>
      </c>
      <c r="AJ304" t="s">
        <v>154</v>
      </c>
    </row>
    <row r="305" spans="1:36">
      <c r="A305" t="s">
        <v>1056</v>
      </c>
      <c r="B305" t="s">
        <v>42</v>
      </c>
      <c r="C305" t="s">
        <v>1912</v>
      </c>
      <c r="D305" s="12">
        <v>44648</v>
      </c>
      <c r="E305" t="s">
        <v>312</v>
      </c>
      <c r="F305" t="s">
        <v>518</v>
      </c>
      <c r="G305" s="12">
        <v>44648</v>
      </c>
      <c r="H305" s="12">
        <v>44648</v>
      </c>
      <c r="I305" s="12">
        <v>44651</v>
      </c>
      <c r="J305" s="264">
        <v>1</v>
      </c>
      <c r="K305" t="s">
        <v>2264</v>
      </c>
      <c r="L305" t="s">
        <v>2224</v>
      </c>
      <c r="M305" t="s">
        <v>2247</v>
      </c>
      <c r="N305" t="s">
        <v>1330</v>
      </c>
      <c r="O305" t="s">
        <v>1357</v>
      </c>
      <c r="P305">
        <v>1787.3</v>
      </c>
      <c r="Q305">
        <v>2.1000000000000001E-2</v>
      </c>
      <c r="R305">
        <v>15240</v>
      </c>
      <c r="S305">
        <v>6408</v>
      </c>
      <c r="T305">
        <v>8832</v>
      </c>
      <c r="U305">
        <v>24.19</v>
      </c>
      <c r="V305" t="s">
        <v>2295</v>
      </c>
      <c r="W305">
        <v>5</v>
      </c>
      <c r="X305">
        <v>53</v>
      </c>
      <c r="Y305">
        <v>10</v>
      </c>
      <c r="AB305" s="261">
        <v>14298.4</v>
      </c>
      <c r="AC305" s="261">
        <v>757815.2</v>
      </c>
      <c r="AD305" s="261">
        <v>7578152</v>
      </c>
      <c r="AE305" s="263">
        <v>7419010.8080000002</v>
      </c>
      <c r="AF305" s="263">
        <v>7737293.1919999998</v>
      </c>
      <c r="AG305" s="263">
        <v>1696</v>
      </c>
      <c r="AH305">
        <v>2.2380100000000001E-4</v>
      </c>
      <c r="AI305" t="s">
        <v>44</v>
      </c>
      <c r="AJ305" t="s">
        <v>154</v>
      </c>
    </row>
    <row r="306" spans="1:36">
      <c r="A306" t="s">
        <v>1047</v>
      </c>
      <c r="B306" t="s">
        <v>42</v>
      </c>
      <c r="C306" t="s">
        <v>1912</v>
      </c>
      <c r="D306" s="12">
        <v>44648</v>
      </c>
      <c r="E306" t="s">
        <v>312</v>
      </c>
      <c r="F306" t="s">
        <v>518</v>
      </c>
      <c r="G306" s="12">
        <v>44648</v>
      </c>
      <c r="H306" s="12">
        <v>44648</v>
      </c>
      <c r="I306" s="12">
        <v>44651</v>
      </c>
      <c r="J306" s="264">
        <v>1</v>
      </c>
      <c r="K306" t="s">
        <v>2265</v>
      </c>
      <c r="L306" t="s">
        <v>2224</v>
      </c>
      <c r="M306" t="s">
        <v>2225</v>
      </c>
      <c r="N306" t="s">
        <v>1326</v>
      </c>
      <c r="O306" t="s">
        <v>1357</v>
      </c>
      <c r="P306">
        <v>563.5</v>
      </c>
      <c r="Q306">
        <v>3.6999999999999998E-2</v>
      </c>
      <c r="R306">
        <v>15869</v>
      </c>
      <c r="S306">
        <v>2524</v>
      </c>
      <c r="T306">
        <v>13345</v>
      </c>
      <c r="U306">
        <v>46.34</v>
      </c>
      <c r="V306" t="s">
        <v>2295</v>
      </c>
      <c r="W306">
        <v>5</v>
      </c>
      <c r="X306">
        <v>54</v>
      </c>
      <c r="Y306">
        <v>10</v>
      </c>
      <c r="AB306" s="261">
        <v>4508</v>
      </c>
      <c r="AC306" s="261">
        <v>243432</v>
      </c>
      <c r="AD306" s="261">
        <v>2434320</v>
      </c>
      <c r="AE306" s="263">
        <v>2344250.16</v>
      </c>
      <c r="AF306" s="263">
        <v>2524389.84</v>
      </c>
      <c r="AI306" t="s">
        <v>44</v>
      </c>
      <c r="AJ306" t="s">
        <v>154</v>
      </c>
    </row>
    <row r="307" spans="1:36">
      <c r="A307" t="s">
        <v>1047</v>
      </c>
      <c r="B307" t="s">
        <v>42</v>
      </c>
      <c r="C307" t="s">
        <v>1912</v>
      </c>
      <c r="D307" s="12">
        <v>44648</v>
      </c>
      <c r="E307" t="s">
        <v>312</v>
      </c>
      <c r="F307" t="s">
        <v>518</v>
      </c>
      <c r="G307" s="12">
        <v>44648</v>
      </c>
      <c r="H307" s="12">
        <v>44648</v>
      </c>
      <c r="I307" s="12">
        <v>44651</v>
      </c>
      <c r="J307" s="264">
        <v>1</v>
      </c>
      <c r="K307" t="s">
        <v>2265</v>
      </c>
      <c r="L307" t="s">
        <v>2224</v>
      </c>
      <c r="M307" t="s">
        <v>2227</v>
      </c>
      <c r="N307" t="s">
        <v>1326</v>
      </c>
      <c r="O307" t="s">
        <v>1357</v>
      </c>
      <c r="P307">
        <v>851</v>
      </c>
      <c r="Q307">
        <v>0.03</v>
      </c>
      <c r="R307">
        <v>15870</v>
      </c>
      <c r="S307">
        <v>3653</v>
      </c>
      <c r="T307">
        <v>12217</v>
      </c>
      <c r="U307">
        <v>76.47</v>
      </c>
      <c r="V307" t="s">
        <v>2295</v>
      </c>
      <c r="W307">
        <v>5</v>
      </c>
      <c r="X307">
        <v>54</v>
      </c>
      <c r="Y307">
        <v>10</v>
      </c>
      <c r="AB307" s="261">
        <v>6808</v>
      </c>
      <c r="AC307" s="261">
        <v>367632</v>
      </c>
      <c r="AD307" s="261">
        <v>3676320</v>
      </c>
      <c r="AE307" s="263">
        <v>3566030.4</v>
      </c>
      <c r="AF307" s="263">
        <v>3786609.6</v>
      </c>
      <c r="AI307" t="s">
        <v>44</v>
      </c>
      <c r="AJ307" t="s">
        <v>154</v>
      </c>
    </row>
    <row r="308" spans="1:36">
      <c r="A308" t="s">
        <v>1047</v>
      </c>
      <c r="B308" t="s">
        <v>42</v>
      </c>
      <c r="C308" t="s">
        <v>1912</v>
      </c>
      <c r="D308" s="12">
        <v>44648</v>
      </c>
      <c r="E308" t="s">
        <v>312</v>
      </c>
      <c r="F308" t="s">
        <v>518</v>
      </c>
      <c r="G308" s="12">
        <v>44648</v>
      </c>
      <c r="H308" s="12">
        <v>44648</v>
      </c>
      <c r="I308" s="12">
        <v>44651</v>
      </c>
      <c r="J308" s="264">
        <v>1</v>
      </c>
      <c r="K308" t="s">
        <v>2265</v>
      </c>
      <c r="L308" t="s">
        <v>2224</v>
      </c>
      <c r="M308" t="s">
        <v>2247</v>
      </c>
      <c r="N308" t="s">
        <v>1326</v>
      </c>
      <c r="O308" t="s">
        <v>1357</v>
      </c>
      <c r="P308">
        <v>2427.5</v>
      </c>
      <c r="Q308">
        <v>1.7999999999999999E-2</v>
      </c>
      <c r="R308">
        <v>15868</v>
      </c>
      <c r="S308">
        <v>8344</v>
      </c>
      <c r="T308">
        <v>7524</v>
      </c>
      <c r="U308">
        <v>24.19</v>
      </c>
      <c r="V308" t="s">
        <v>2295</v>
      </c>
      <c r="W308">
        <v>5</v>
      </c>
      <c r="X308">
        <v>54</v>
      </c>
      <c r="Y308">
        <v>10</v>
      </c>
      <c r="AB308" s="261">
        <v>19420</v>
      </c>
      <c r="AC308" s="261">
        <v>1048680</v>
      </c>
      <c r="AD308" s="261">
        <v>10486800</v>
      </c>
      <c r="AE308" s="263">
        <v>10298037.6</v>
      </c>
      <c r="AF308" s="263">
        <v>10675562.4</v>
      </c>
      <c r="AI308" t="s">
        <v>44</v>
      </c>
      <c r="AJ308" t="s">
        <v>154</v>
      </c>
    </row>
    <row r="309" spans="1:36">
      <c r="A309" t="s">
        <v>1050</v>
      </c>
      <c r="B309" t="s">
        <v>42</v>
      </c>
      <c r="C309" t="s">
        <v>1912</v>
      </c>
      <c r="D309" s="12">
        <v>44648</v>
      </c>
      <c r="E309" t="s">
        <v>312</v>
      </c>
      <c r="F309" t="s">
        <v>518</v>
      </c>
      <c r="G309" s="12">
        <v>44648</v>
      </c>
      <c r="H309" s="12">
        <v>44648</v>
      </c>
      <c r="I309" s="12">
        <v>44651</v>
      </c>
      <c r="J309" s="264">
        <v>1</v>
      </c>
      <c r="K309" t="s">
        <v>2277</v>
      </c>
      <c r="L309" t="s">
        <v>2224</v>
      </c>
      <c r="M309" t="s">
        <v>2225</v>
      </c>
      <c r="N309" t="s">
        <v>1327</v>
      </c>
      <c r="O309" t="s">
        <v>1357</v>
      </c>
      <c r="P309">
        <v>762</v>
      </c>
      <c r="Q309">
        <v>4.5999999999999999E-2</v>
      </c>
      <c r="R309">
        <v>7999</v>
      </c>
      <c r="S309">
        <v>1650</v>
      </c>
      <c r="T309">
        <v>6349</v>
      </c>
      <c r="U309">
        <v>46.34</v>
      </c>
      <c r="V309" t="s">
        <v>2295</v>
      </c>
      <c r="W309">
        <v>5</v>
      </c>
      <c r="X309">
        <v>53</v>
      </c>
      <c r="Y309">
        <v>10</v>
      </c>
      <c r="AB309" s="261">
        <v>6096</v>
      </c>
      <c r="AC309" s="261">
        <v>323088</v>
      </c>
      <c r="AD309" s="261">
        <v>3230880</v>
      </c>
      <c r="AE309" s="263">
        <v>3082259.52</v>
      </c>
      <c r="AF309" s="263">
        <v>3379500.48</v>
      </c>
      <c r="AG309" s="263">
        <v>2544</v>
      </c>
      <c r="AI309" t="s">
        <v>44</v>
      </c>
      <c r="AJ309" t="s">
        <v>154</v>
      </c>
    </row>
    <row r="310" spans="1:36">
      <c r="A310" t="s">
        <v>1050</v>
      </c>
      <c r="B310" t="s">
        <v>42</v>
      </c>
      <c r="C310" t="s">
        <v>1912</v>
      </c>
      <c r="D310" s="12">
        <v>44648</v>
      </c>
      <c r="E310" t="s">
        <v>312</v>
      </c>
      <c r="F310" t="s">
        <v>518</v>
      </c>
      <c r="G310" s="12">
        <v>44648</v>
      </c>
      <c r="H310" s="12">
        <v>44648</v>
      </c>
      <c r="I310" s="12">
        <v>44651</v>
      </c>
      <c r="J310" s="264">
        <v>1</v>
      </c>
      <c r="K310" t="s">
        <v>2277</v>
      </c>
      <c r="L310" t="s">
        <v>2224</v>
      </c>
      <c r="M310" t="s">
        <v>2227</v>
      </c>
      <c r="N310" t="s">
        <v>1327</v>
      </c>
      <c r="O310" t="s">
        <v>1357</v>
      </c>
      <c r="P310">
        <v>155.80000000000001</v>
      </c>
      <c r="Q310">
        <v>0.10100000000000001</v>
      </c>
      <c r="R310">
        <v>8000</v>
      </c>
      <c r="S310">
        <v>369</v>
      </c>
      <c r="T310">
        <v>7631</v>
      </c>
      <c r="U310">
        <v>76.47</v>
      </c>
      <c r="V310" t="s">
        <v>2295</v>
      </c>
      <c r="W310">
        <v>5</v>
      </c>
      <c r="X310">
        <v>53</v>
      </c>
      <c r="Y310">
        <v>10</v>
      </c>
      <c r="AB310" s="261">
        <v>1246.4000000000001</v>
      </c>
      <c r="AC310" s="261">
        <v>66059.199999999997</v>
      </c>
      <c r="AD310" s="261">
        <v>660592</v>
      </c>
      <c r="AE310" s="263">
        <v>593872.20799999998</v>
      </c>
      <c r="AF310" s="263">
        <v>727311.79200000002</v>
      </c>
      <c r="AG310" s="263">
        <v>2544</v>
      </c>
      <c r="AH310">
        <v>3.8510910000000001E-3</v>
      </c>
      <c r="AI310" t="s">
        <v>44</v>
      </c>
      <c r="AJ310" t="s">
        <v>154</v>
      </c>
    </row>
    <row r="311" spans="1:36">
      <c r="A311" t="s">
        <v>1050</v>
      </c>
      <c r="B311" t="s">
        <v>42</v>
      </c>
      <c r="C311" t="s">
        <v>1912</v>
      </c>
      <c r="D311" s="12">
        <v>44648</v>
      </c>
      <c r="E311" t="s">
        <v>312</v>
      </c>
      <c r="F311" t="s">
        <v>518</v>
      </c>
      <c r="G311" s="12">
        <v>44648</v>
      </c>
      <c r="H311" s="12">
        <v>44648</v>
      </c>
      <c r="I311" s="12">
        <v>44651</v>
      </c>
      <c r="J311" s="264">
        <v>1</v>
      </c>
      <c r="K311" t="s">
        <v>2277</v>
      </c>
      <c r="L311" t="s">
        <v>2224</v>
      </c>
      <c r="M311" t="s">
        <v>2247</v>
      </c>
      <c r="N311" t="s">
        <v>1327</v>
      </c>
      <c r="O311" t="s">
        <v>1357</v>
      </c>
      <c r="P311">
        <v>1749.1</v>
      </c>
      <c r="Q311">
        <v>0.03</v>
      </c>
      <c r="R311">
        <v>7999</v>
      </c>
      <c r="S311">
        <v>3292</v>
      </c>
      <c r="T311">
        <v>4707</v>
      </c>
      <c r="U311">
        <v>24.19</v>
      </c>
      <c r="V311" t="s">
        <v>2295</v>
      </c>
      <c r="W311">
        <v>5</v>
      </c>
      <c r="X311">
        <v>53</v>
      </c>
      <c r="Y311">
        <v>10</v>
      </c>
      <c r="AB311" s="261">
        <v>13992.8</v>
      </c>
      <c r="AC311" s="261">
        <v>741618.4</v>
      </c>
      <c r="AD311" s="261">
        <v>7416184</v>
      </c>
      <c r="AE311" s="263">
        <v>7193698.4800000004</v>
      </c>
      <c r="AF311" s="263">
        <v>7638669.5199999996</v>
      </c>
      <c r="AG311" s="263">
        <v>2544</v>
      </c>
      <c r="AH311">
        <v>3.4303399999999998E-4</v>
      </c>
      <c r="AI311" t="s">
        <v>44</v>
      </c>
      <c r="AJ311" t="s">
        <v>154</v>
      </c>
    </row>
    <row r="312" spans="1:36">
      <c r="A312" t="s">
        <v>1058</v>
      </c>
      <c r="B312" t="s">
        <v>42</v>
      </c>
      <c r="C312" t="s">
        <v>1912</v>
      </c>
      <c r="D312" s="12">
        <v>44648</v>
      </c>
      <c r="E312" t="s">
        <v>312</v>
      </c>
      <c r="F312" t="s">
        <v>518</v>
      </c>
      <c r="G312" s="12">
        <v>44648</v>
      </c>
      <c r="H312" s="12">
        <v>44648</v>
      </c>
      <c r="I312" s="12">
        <v>44651</v>
      </c>
      <c r="J312" s="264">
        <v>1</v>
      </c>
      <c r="K312" t="s">
        <v>2266</v>
      </c>
      <c r="L312" t="s">
        <v>2224</v>
      </c>
      <c r="M312" t="s">
        <v>2225</v>
      </c>
      <c r="N312" t="s">
        <v>1331</v>
      </c>
      <c r="O312" t="s">
        <v>1357</v>
      </c>
      <c r="P312">
        <v>1007.7</v>
      </c>
      <c r="Q312">
        <v>2.8000000000000001E-2</v>
      </c>
      <c r="R312">
        <v>15757</v>
      </c>
      <c r="S312">
        <v>4117</v>
      </c>
      <c r="T312">
        <v>11640</v>
      </c>
      <c r="U312">
        <v>46.34</v>
      </c>
      <c r="V312" t="s">
        <v>2295</v>
      </c>
      <c r="W312">
        <v>5</v>
      </c>
      <c r="X312">
        <v>51</v>
      </c>
      <c r="Y312">
        <v>10</v>
      </c>
      <c r="AB312" s="261">
        <v>8061.6</v>
      </c>
      <c r="AC312" s="261">
        <v>411141.6</v>
      </c>
      <c r="AD312" s="261">
        <v>4111416</v>
      </c>
      <c r="AE312" s="263">
        <v>3996296.352</v>
      </c>
      <c r="AF312" s="263">
        <v>4226535.648</v>
      </c>
      <c r="AG312" s="263">
        <v>2856</v>
      </c>
      <c r="AI312" t="s">
        <v>44</v>
      </c>
      <c r="AJ312" t="s">
        <v>154</v>
      </c>
    </row>
    <row r="313" spans="1:36">
      <c r="A313" t="s">
        <v>1058</v>
      </c>
      <c r="B313" t="s">
        <v>42</v>
      </c>
      <c r="C313" t="s">
        <v>1912</v>
      </c>
      <c r="D313" s="12">
        <v>44648</v>
      </c>
      <c r="E313" t="s">
        <v>312</v>
      </c>
      <c r="F313" t="s">
        <v>518</v>
      </c>
      <c r="G313" s="12">
        <v>44648</v>
      </c>
      <c r="H313" s="12">
        <v>44648</v>
      </c>
      <c r="I313" s="12">
        <v>44651</v>
      </c>
      <c r="J313" s="264">
        <v>1</v>
      </c>
      <c r="K313" t="s">
        <v>2266</v>
      </c>
      <c r="L313" t="s">
        <v>2224</v>
      </c>
      <c r="M313" t="s">
        <v>2227</v>
      </c>
      <c r="N313" t="s">
        <v>1331</v>
      </c>
      <c r="O313" t="s">
        <v>1357</v>
      </c>
      <c r="P313">
        <v>242.4</v>
      </c>
      <c r="Q313">
        <v>5.8000000000000003E-2</v>
      </c>
      <c r="R313">
        <v>15757</v>
      </c>
      <c r="S313">
        <v>1107</v>
      </c>
      <c r="T313">
        <v>14650</v>
      </c>
      <c r="U313">
        <v>76.47</v>
      </c>
      <c r="V313" t="s">
        <v>2295</v>
      </c>
      <c r="W313">
        <v>5</v>
      </c>
      <c r="X313">
        <v>51</v>
      </c>
      <c r="Y313">
        <v>10</v>
      </c>
      <c r="AB313" s="261">
        <v>1939.2</v>
      </c>
      <c r="AC313" s="261">
        <v>98899.199999999997</v>
      </c>
      <c r="AD313" s="261">
        <v>988992</v>
      </c>
      <c r="AE313" s="263">
        <v>931630.46400000004</v>
      </c>
      <c r="AF313" s="263">
        <v>1046353.536</v>
      </c>
      <c r="AG313" s="263">
        <v>2856</v>
      </c>
      <c r="AH313">
        <v>2.887789E-3</v>
      </c>
      <c r="AI313" t="s">
        <v>44</v>
      </c>
      <c r="AJ313" t="s">
        <v>154</v>
      </c>
    </row>
    <row r="314" spans="1:36">
      <c r="A314" t="s">
        <v>1058</v>
      </c>
      <c r="B314" t="s">
        <v>42</v>
      </c>
      <c r="C314" t="s">
        <v>1912</v>
      </c>
      <c r="D314" s="12">
        <v>44648</v>
      </c>
      <c r="E314" t="s">
        <v>312</v>
      </c>
      <c r="F314" t="s">
        <v>518</v>
      </c>
      <c r="G314" s="12">
        <v>44648</v>
      </c>
      <c r="H314" s="12">
        <v>44648</v>
      </c>
      <c r="I314" s="12">
        <v>44651</v>
      </c>
      <c r="J314" s="264">
        <v>1</v>
      </c>
      <c r="K314" t="s">
        <v>2266</v>
      </c>
      <c r="L314" t="s">
        <v>2224</v>
      </c>
      <c r="M314" t="s">
        <v>2247</v>
      </c>
      <c r="N314" t="s">
        <v>1331</v>
      </c>
      <c r="O314" t="s">
        <v>1357</v>
      </c>
      <c r="P314">
        <v>2306</v>
      </c>
      <c r="Q314">
        <v>1.9E-2</v>
      </c>
      <c r="R314">
        <v>15756</v>
      </c>
      <c r="S314">
        <v>7877</v>
      </c>
      <c r="T314">
        <v>7879</v>
      </c>
      <c r="U314">
        <v>24.19</v>
      </c>
      <c r="V314" t="s">
        <v>2295</v>
      </c>
      <c r="W314">
        <v>5</v>
      </c>
      <c r="X314">
        <v>51</v>
      </c>
      <c r="Y314">
        <v>10</v>
      </c>
      <c r="AB314" s="261">
        <v>18448</v>
      </c>
      <c r="AC314" s="261">
        <v>940848</v>
      </c>
      <c r="AD314" s="261">
        <v>9408480</v>
      </c>
      <c r="AE314" s="263">
        <v>9229718.8800000008</v>
      </c>
      <c r="AF314" s="263">
        <v>9587241.1199999992</v>
      </c>
      <c r="AG314" s="263">
        <v>2856</v>
      </c>
      <c r="AH314">
        <v>3.0355600000000002E-4</v>
      </c>
      <c r="AI314" t="s">
        <v>44</v>
      </c>
      <c r="AJ314" t="s">
        <v>154</v>
      </c>
    </row>
    <row r="315" spans="1:36">
      <c r="A315" t="s">
        <v>810</v>
      </c>
      <c r="B315" t="s">
        <v>42</v>
      </c>
      <c r="C315" t="s">
        <v>811</v>
      </c>
      <c r="D315" s="12">
        <v>44649</v>
      </c>
      <c r="E315" t="s">
        <v>312</v>
      </c>
      <c r="F315" t="s">
        <v>518</v>
      </c>
      <c r="G315" s="12">
        <v>70218</v>
      </c>
      <c r="H315" s="12">
        <v>70218</v>
      </c>
      <c r="I315" s="12">
        <v>44651</v>
      </c>
      <c r="J315" s="264">
        <v>1</v>
      </c>
      <c r="K315" t="s">
        <v>2237</v>
      </c>
      <c r="L315" t="s">
        <v>2224</v>
      </c>
      <c r="M315" t="s">
        <v>2225</v>
      </c>
      <c r="N315" t="s">
        <v>939</v>
      </c>
      <c r="O315" t="s">
        <v>1357</v>
      </c>
      <c r="P315">
        <v>513.20000000000005</v>
      </c>
      <c r="Q315">
        <v>5.3999999999999999E-2</v>
      </c>
      <c r="R315">
        <v>8058</v>
      </c>
      <c r="S315">
        <v>1215</v>
      </c>
      <c r="T315">
        <v>6843</v>
      </c>
      <c r="U315">
        <v>46.34</v>
      </c>
      <c r="V315" t="s">
        <v>2295</v>
      </c>
      <c r="W315">
        <v>5</v>
      </c>
      <c r="X315">
        <v>47</v>
      </c>
      <c r="Y315">
        <v>10</v>
      </c>
      <c r="AB315" s="261">
        <v>4105.6000000000004</v>
      </c>
      <c r="AC315" s="261">
        <v>192963.20000000001</v>
      </c>
      <c r="AD315" s="261">
        <v>1929632</v>
      </c>
      <c r="AE315" s="263">
        <v>1825431.872</v>
      </c>
      <c r="AF315" s="263">
        <v>2033832.128</v>
      </c>
      <c r="AI315" t="s">
        <v>44</v>
      </c>
      <c r="AJ315" t="s">
        <v>154</v>
      </c>
    </row>
    <row r="316" spans="1:36">
      <c r="A316" t="s">
        <v>810</v>
      </c>
      <c r="B316" t="s">
        <v>42</v>
      </c>
      <c r="C316" t="s">
        <v>811</v>
      </c>
      <c r="D316" s="12">
        <v>44649</v>
      </c>
      <c r="E316" t="s">
        <v>312</v>
      </c>
      <c r="F316" t="s">
        <v>518</v>
      </c>
      <c r="G316" s="12">
        <v>70218</v>
      </c>
      <c r="H316" s="12">
        <v>70218</v>
      </c>
      <c r="I316" s="12">
        <v>44651</v>
      </c>
      <c r="J316" s="264">
        <v>1</v>
      </c>
      <c r="K316" t="s">
        <v>2237</v>
      </c>
      <c r="L316" t="s">
        <v>2224</v>
      </c>
      <c r="M316" t="s">
        <v>2227</v>
      </c>
      <c r="N316" t="s">
        <v>939</v>
      </c>
      <c r="O316" t="s">
        <v>1357</v>
      </c>
      <c r="P316">
        <v>4155.8</v>
      </c>
      <c r="Q316">
        <v>2.5999999999999999E-2</v>
      </c>
      <c r="R316">
        <v>4252</v>
      </c>
      <c r="S316">
        <v>3120</v>
      </c>
      <c r="T316">
        <v>1132</v>
      </c>
      <c r="U316">
        <v>76.47</v>
      </c>
      <c r="V316" t="s">
        <v>2295</v>
      </c>
      <c r="W316">
        <v>5</v>
      </c>
      <c r="X316">
        <v>47</v>
      </c>
      <c r="Y316">
        <v>10</v>
      </c>
      <c r="AB316" s="261">
        <v>33246.400000000001</v>
      </c>
      <c r="AC316" s="261">
        <v>1562580.8</v>
      </c>
      <c r="AD316" s="261">
        <v>15625808</v>
      </c>
      <c r="AE316" s="263">
        <v>15219536.99</v>
      </c>
      <c r="AF316" s="263">
        <v>16032079.01</v>
      </c>
      <c r="AI316" t="s">
        <v>44</v>
      </c>
      <c r="AJ316" t="s">
        <v>154</v>
      </c>
    </row>
    <row r="317" spans="1:36">
      <c r="A317" t="s">
        <v>810</v>
      </c>
      <c r="B317" t="s">
        <v>42</v>
      </c>
      <c r="C317" t="s">
        <v>811</v>
      </c>
      <c r="D317" s="12">
        <v>44649</v>
      </c>
      <c r="E317" t="s">
        <v>312</v>
      </c>
      <c r="F317" t="s">
        <v>518</v>
      </c>
      <c r="G317" s="12">
        <v>70218</v>
      </c>
      <c r="H317" s="12">
        <v>70218</v>
      </c>
      <c r="I317" s="12">
        <v>44651</v>
      </c>
      <c r="J317" s="264">
        <v>1</v>
      </c>
      <c r="K317" t="s">
        <v>2237</v>
      </c>
      <c r="L317" t="s">
        <v>2224</v>
      </c>
      <c r="M317" t="s">
        <v>2247</v>
      </c>
      <c r="N317" t="s">
        <v>939</v>
      </c>
      <c r="O317" t="s">
        <v>1357</v>
      </c>
      <c r="P317">
        <v>5375</v>
      </c>
      <c r="Q317">
        <v>1.7000000000000001E-2</v>
      </c>
      <c r="R317">
        <v>8058</v>
      </c>
      <c r="S317">
        <v>6603</v>
      </c>
      <c r="T317">
        <v>1455</v>
      </c>
      <c r="U317">
        <v>24.19</v>
      </c>
      <c r="V317" t="s">
        <v>2295</v>
      </c>
      <c r="W317">
        <v>5</v>
      </c>
      <c r="X317">
        <v>47</v>
      </c>
      <c r="Y317">
        <v>10</v>
      </c>
      <c r="AB317" s="261">
        <v>43000</v>
      </c>
      <c r="AC317" s="261">
        <v>2021000</v>
      </c>
      <c r="AD317" s="261">
        <v>20210000</v>
      </c>
      <c r="AE317" s="263">
        <v>19866430</v>
      </c>
      <c r="AF317" s="263">
        <v>20553570</v>
      </c>
      <c r="AI317" t="s">
        <v>44</v>
      </c>
      <c r="AJ317" t="s">
        <v>154</v>
      </c>
    </row>
    <row r="318" spans="1:36">
      <c r="A318" t="s">
        <v>810</v>
      </c>
      <c r="B318" t="s">
        <v>49</v>
      </c>
      <c r="C318" t="s">
        <v>811</v>
      </c>
      <c r="D318" s="12">
        <v>44649</v>
      </c>
      <c r="E318" t="s">
        <v>312</v>
      </c>
      <c r="F318" t="s">
        <v>518</v>
      </c>
      <c r="G318" s="12">
        <v>70218</v>
      </c>
      <c r="H318" s="12">
        <v>70218</v>
      </c>
      <c r="I318" s="12">
        <v>44651</v>
      </c>
      <c r="J318" s="264">
        <v>1</v>
      </c>
      <c r="K318" t="s">
        <v>2256</v>
      </c>
      <c r="L318" t="s">
        <v>2224</v>
      </c>
      <c r="M318" t="s">
        <v>2225</v>
      </c>
      <c r="N318" t="s">
        <v>940</v>
      </c>
      <c r="O318" t="s">
        <v>1357</v>
      </c>
      <c r="P318">
        <v>742</v>
      </c>
      <c r="Q318">
        <v>4.5999999999999999E-2</v>
      </c>
      <c r="R318">
        <v>8046</v>
      </c>
      <c r="S318">
        <v>1632</v>
      </c>
      <c r="T318">
        <v>6414</v>
      </c>
      <c r="U318">
        <v>46.34</v>
      </c>
      <c r="V318" t="s">
        <v>2295</v>
      </c>
      <c r="W318">
        <v>5</v>
      </c>
      <c r="X318">
        <v>45</v>
      </c>
      <c r="Y318">
        <v>10</v>
      </c>
      <c r="AB318" s="261">
        <v>5936</v>
      </c>
      <c r="AC318" s="261">
        <v>267120</v>
      </c>
      <c r="AD318" s="261">
        <v>2671200</v>
      </c>
      <c r="AE318" s="263">
        <v>2548324.7999999998</v>
      </c>
      <c r="AF318" s="263">
        <v>2794075.2</v>
      </c>
      <c r="AG318" s="263">
        <v>2944.8</v>
      </c>
      <c r="AI318" t="s">
        <v>44</v>
      </c>
      <c r="AJ318" t="s">
        <v>154</v>
      </c>
    </row>
    <row r="319" spans="1:36">
      <c r="A319" t="s">
        <v>810</v>
      </c>
      <c r="B319" t="s">
        <v>49</v>
      </c>
      <c r="C319" t="s">
        <v>811</v>
      </c>
      <c r="D319" s="12">
        <v>44649</v>
      </c>
      <c r="E319" t="s">
        <v>312</v>
      </c>
      <c r="F319" t="s">
        <v>518</v>
      </c>
      <c r="G319" s="12">
        <v>70218</v>
      </c>
      <c r="H319" s="12">
        <v>70218</v>
      </c>
      <c r="I319" s="12">
        <v>44651</v>
      </c>
      <c r="J319" s="264">
        <v>1</v>
      </c>
      <c r="K319" t="s">
        <v>2256</v>
      </c>
      <c r="L319" t="s">
        <v>2224</v>
      </c>
      <c r="M319" t="s">
        <v>2227</v>
      </c>
      <c r="N319" t="s">
        <v>940</v>
      </c>
      <c r="O319" t="s">
        <v>1357</v>
      </c>
      <c r="P319">
        <v>2973.2</v>
      </c>
      <c r="Q319">
        <v>2.3E-2</v>
      </c>
      <c r="R319">
        <v>8046</v>
      </c>
      <c r="S319">
        <v>4802</v>
      </c>
      <c r="T319">
        <v>3244</v>
      </c>
      <c r="U319">
        <v>76.47</v>
      </c>
      <c r="V319" t="s">
        <v>2295</v>
      </c>
      <c r="W319">
        <v>5</v>
      </c>
      <c r="X319">
        <v>45</v>
      </c>
      <c r="Y319">
        <v>10</v>
      </c>
      <c r="AB319" s="261">
        <v>23785.599999999999</v>
      </c>
      <c r="AC319" s="261">
        <v>1070352</v>
      </c>
      <c r="AD319" s="261">
        <v>10703520</v>
      </c>
      <c r="AE319" s="263">
        <v>10457339.039999999</v>
      </c>
      <c r="AF319" s="263">
        <v>10949700.960000001</v>
      </c>
      <c r="AG319" s="263">
        <v>2944.8</v>
      </c>
      <c r="AH319">
        <v>2.7512400000000002E-4</v>
      </c>
      <c r="AI319" t="s">
        <v>44</v>
      </c>
      <c r="AJ319" t="s">
        <v>154</v>
      </c>
    </row>
    <row r="320" spans="1:36">
      <c r="A320" t="s">
        <v>810</v>
      </c>
      <c r="B320" t="s">
        <v>49</v>
      </c>
      <c r="C320" t="s">
        <v>811</v>
      </c>
      <c r="D320" s="12">
        <v>44649</v>
      </c>
      <c r="E320" t="s">
        <v>312</v>
      </c>
      <c r="F320" t="s">
        <v>518</v>
      </c>
      <c r="G320" s="12">
        <v>70218</v>
      </c>
      <c r="H320" s="12">
        <v>70218</v>
      </c>
      <c r="I320" s="12">
        <v>44651</v>
      </c>
      <c r="J320" s="264">
        <v>1</v>
      </c>
      <c r="K320" t="s">
        <v>2256</v>
      </c>
      <c r="L320" t="s">
        <v>2224</v>
      </c>
      <c r="M320" t="s">
        <v>2247</v>
      </c>
      <c r="N320" t="s">
        <v>940</v>
      </c>
      <c r="O320" t="s">
        <v>1357</v>
      </c>
      <c r="P320">
        <v>5674.5</v>
      </c>
      <c r="Q320">
        <v>1.7000000000000001E-2</v>
      </c>
      <c r="R320">
        <v>8045</v>
      </c>
      <c r="S320">
        <v>6624</v>
      </c>
      <c r="T320">
        <v>1421</v>
      </c>
      <c r="U320">
        <v>24.19</v>
      </c>
      <c r="V320" t="s">
        <v>2295</v>
      </c>
      <c r="W320">
        <v>5</v>
      </c>
      <c r="X320">
        <v>45</v>
      </c>
      <c r="Y320">
        <v>10</v>
      </c>
      <c r="AB320" s="261">
        <v>45396</v>
      </c>
      <c r="AC320" s="261">
        <v>2042820</v>
      </c>
      <c r="AD320" s="261">
        <v>20428200</v>
      </c>
      <c r="AE320" s="263">
        <v>20080920.600000001</v>
      </c>
      <c r="AF320" s="263">
        <v>20775479.399999999</v>
      </c>
      <c r="AG320" s="263">
        <v>2944.8</v>
      </c>
      <c r="AH320">
        <v>1.4415399999999999E-4</v>
      </c>
      <c r="AI320" t="s">
        <v>44</v>
      </c>
      <c r="AJ320" t="s">
        <v>154</v>
      </c>
    </row>
    <row r="321" spans="1:39">
      <c r="A321" t="s">
        <v>941</v>
      </c>
      <c r="B321" t="s">
        <v>49</v>
      </c>
      <c r="C321" t="s">
        <v>811</v>
      </c>
      <c r="D321" s="12">
        <v>44649</v>
      </c>
      <c r="E321" t="s">
        <v>312</v>
      </c>
      <c r="F321" t="s">
        <v>518</v>
      </c>
      <c r="G321" s="12">
        <v>69853</v>
      </c>
      <c r="H321" s="12">
        <v>69853</v>
      </c>
      <c r="I321" s="12">
        <v>44651</v>
      </c>
      <c r="J321" s="264">
        <v>1</v>
      </c>
      <c r="K321" t="s">
        <v>2257</v>
      </c>
      <c r="L321" t="s">
        <v>2224</v>
      </c>
      <c r="M321" t="s">
        <v>2225</v>
      </c>
      <c r="N321" t="s">
        <v>2293</v>
      </c>
      <c r="O321" t="s">
        <v>1357</v>
      </c>
      <c r="P321">
        <v>789.1</v>
      </c>
      <c r="Q321">
        <v>4.4999999999999998E-2</v>
      </c>
      <c r="R321">
        <v>7585</v>
      </c>
      <c r="S321">
        <v>1647</v>
      </c>
      <c r="T321">
        <v>5938</v>
      </c>
      <c r="U321">
        <v>46.34</v>
      </c>
      <c r="V321" t="s">
        <v>2295</v>
      </c>
      <c r="W321">
        <v>5</v>
      </c>
      <c r="X321">
        <v>50</v>
      </c>
      <c r="Y321">
        <v>10</v>
      </c>
      <c r="AB321" s="261">
        <v>6312.8</v>
      </c>
      <c r="AC321" s="261">
        <v>315640</v>
      </c>
      <c r="AD321" s="261">
        <v>3156400</v>
      </c>
      <c r="AE321" s="263">
        <v>3014362</v>
      </c>
      <c r="AF321" s="263">
        <v>3298438</v>
      </c>
      <c r="AG321" s="263">
        <v>20400</v>
      </c>
      <c r="AI321" t="s">
        <v>44</v>
      </c>
      <c r="AJ321" t="s">
        <v>154</v>
      </c>
    </row>
    <row r="322" spans="1:39">
      <c r="A322" t="s">
        <v>941</v>
      </c>
      <c r="B322" t="s">
        <v>49</v>
      </c>
      <c r="C322" t="s">
        <v>811</v>
      </c>
      <c r="D322" s="12">
        <v>44649</v>
      </c>
      <c r="E322" t="s">
        <v>312</v>
      </c>
      <c r="F322" t="s">
        <v>518</v>
      </c>
      <c r="G322" s="12">
        <v>69853</v>
      </c>
      <c r="H322" s="12">
        <v>69853</v>
      </c>
      <c r="I322" s="12">
        <v>44651</v>
      </c>
      <c r="J322" s="264">
        <v>1</v>
      </c>
      <c r="K322" t="s">
        <v>2257</v>
      </c>
      <c r="L322" t="s">
        <v>2224</v>
      </c>
      <c r="M322" t="s">
        <v>2227</v>
      </c>
      <c r="N322" t="s">
        <v>2293</v>
      </c>
      <c r="O322" t="s">
        <v>1357</v>
      </c>
      <c r="P322">
        <v>7499.7</v>
      </c>
      <c r="Q322">
        <v>1.4999999999999999E-2</v>
      </c>
      <c r="R322">
        <v>7590</v>
      </c>
      <c r="S322">
        <v>6849</v>
      </c>
      <c r="T322">
        <v>741</v>
      </c>
      <c r="U322">
        <v>76.47</v>
      </c>
      <c r="V322" t="s">
        <v>2295</v>
      </c>
      <c r="W322">
        <v>5</v>
      </c>
      <c r="X322">
        <v>50</v>
      </c>
      <c r="Y322">
        <v>10</v>
      </c>
      <c r="AB322" s="261">
        <v>59997.599999999999</v>
      </c>
      <c r="AC322" s="261">
        <v>2999880</v>
      </c>
      <c r="AD322" s="261">
        <v>29998800</v>
      </c>
      <c r="AE322" s="263">
        <v>29548818</v>
      </c>
      <c r="AF322" s="263">
        <v>30448782</v>
      </c>
      <c r="AG322" s="263">
        <v>20400</v>
      </c>
      <c r="AH322">
        <v>6.8002700000000004E-4</v>
      </c>
      <c r="AI322" t="s">
        <v>44</v>
      </c>
      <c r="AJ322" t="s">
        <v>154</v>
      </c>
    </row>
    <row r="323" spans="1:39">
      <c r="A323" t="s">
        <v>941</v>
      </c>
      <c r="B323" t="s">
        <v>49</v>
      </c>
      <c r="C323" t="s">
        <v>811</v>
      </c>
      <c r="D323" s="12">
        <v>44649</v>
      </c>
      <c r="E323" t="s">
        <v>312</v>
      </c>
      <c r="F323" t="s">
        <v>518</v>
      </c>
      <c r="G323" s="12">
        <v>69853</v>
      </c>
      <c r="H323" s="12">
        <v>69853</v>
      </c>
      <c r="I323" s="12">
        <v>44651</v>
      </c>
      <c r="J323" s="264">
        <v>1</v>
      </c>
      <c r="K323" t="s">
        <v>2257</v>
      </c>
      <c r="L323" t="s">
        <v>2224</v>
      </c>
      <c r="M323" t="s">
        <v>2247</v>
      </c>
      <c r="N323" t="s">
        <v>2293</v>
      </c>
      <c r="O323" t="s">
        <v>1357</v>
      </c>
      <c r="P323">
        <v>8597.9</v>
      </c>
      <c r="Q323">
        <v>1.4E-2</v>
      </c>
      <c r="R323">
        <v>7589</v>
      </c>
      <c r="S323">
        <v>7062</v>
      </c>
      <c r="T323">
        <v>527</v>
      </c>
      <c r="U323">
        <v>24.19</v>
      </c>
      <c r="V323" t="s">
        <v>2295</v>
      </c>
      <c r="W323">
        <v>5</v>
      </c>
      <c r="X323">
        <v>50</v>
      </c>
      <c r="Y323">
        <v>10</v>
      </c>
      <c r="AB323" s="261">
        <v>68783.199999999997</v>
      </c>
      <c r="AC323" s="261">
        <v>3439160</v>
      </c>
      <c r="AD323" s="261">
        <v>34391600</v>
      </c>
      <c r="AE323" s="263">
        <v>33910117.600000001</v>
      </c>
      <c r="AF323" s="263">
        <v>34873082.399999999</v>
      </c>
      <c r="AG323" s="263">
        <v>20400</v>
      </c>
      <c r="AH323">
        <v>5.9316800000000004E-4</v>
      </c>
      <c r="AI323" t="s">
        <v>44</v>
      </c>
      <c r="AJ323" t="s">
        <v>154</v>
      </c>
    </row>
    <row r="324" spans="1:39">
      <c r="A324" t="s">
        <v>941</v>
      </c>
      <c r="B324" t="s">
        <v>42</v>
      </c>
      <c r="C324" t="s">
        <v>811</v>
      </c>
      <c r="D324" s="12">
        <v>44649</v>
      </c>
      <c r="E324" t="s">
        <v>312</v>
      </c>
      <c r="F324" t="s">
        <v>518</v>
      </c>
      <c r="G324" s="12">
        <v>70220</v>
      </c>
      <c r="H324" s="12">
        <v>70220</v>
      </c>
      <c r="I324" s="12">
        <v>44651</v>
      </c>
      <c r="J324" s="264">
        <v>1</v>
      </c>
      <c r="K324" t="s">
        <v>2238</v>
      </c>
      <c r="L324" t="s">
        <v>2224</v>
      </c>
      <c r="M324" t="s">
        <v>2225</v>
      </c>
      <c r="N324" t="s">
        <v>2294</v>
      </c>
      <c r="O324" t="s">
        <v>1357</v>
      </c>
      <c r="P324">
        <v>674.1</v>
      </c>
      <c r="Q324">
        <v>4.8000000000000001E-2</v>
      </c>
      <c r="R324">
        <v>7640</v>
      </c>
      <c r="S324">
        <v>1510</v>
      </c>
      <c r="T324">
        <v>6130</v>
      </c>
      <c r="U324">
        <v>46.34</v>
      </c>
      <c r="V324" t="s">
        <v>2295</v>
      </c>
      <c r="W324">
        <v>5</v>
      </c>
      <c r="X324">
        <v>51</v>
      </c>
      <c r="Y324">
        <v>10</v>
      </c>
      <c r="AB324" s="261">
        <v>5392.8</v>
      </c>
      <c r="AC324" s="261">
        <v>275032.8</v>
      </c>
      <c r="AD324" s="261">
        <v>2750328</v>
      </c>
      <c r="AE324" s="263">
        <v>2618312.2560000001</v>
      </c>
      <c r="AF324" s="263">
        <v>2882343.7439999999</v>
      </c>
      <c r="AG324" s="263">
        <v>2125.6799999999998</v>
      </c>
      <c r="AI324" t="s">
        <v>44</v>
      </c>
      <c r="AJ324" t="s">
        <v>154</v>
      </c>
    </row>
    <row r="325" spans="1:39">
      <c r="A325" t="s">
        <v>941</v>
      </c>
      <c r="B325" t="s">
        <v>42</v>
      </c>
      <c r="C325" t="s">
        <v>811</v>
      </c>
      <c r="D325" s="12">
        <v>44649</v>
      </c>
      <c r="E325" t="s">
        <v>312</v>
      </c>
      <c r="F325" t="s">
        <v>518</v>
      </c>
      <c r="G325" s="12">
        <v>70220</v>
      </c>
      <c r="H325" s="12">
        <v>70220</v>
      </c>
      <c r="I325" s="12">
        <v>44651</v>
      </c>
      <c r="J325" s="264">
        <v>1</v>
      </c>
      <c r="K325" t="s">
        <v>2238</v>
      </c>
      <c r="L325" t="s">
        <v>2224</v>
      </c>
      <c r="M325" t="s">
        <v>2227</v>
      </c>
      <c r="N325" t="s">
        <v>2294</v>
      </c>
      <c r="O325" t="s">
        <v>1357</v>
      </c>
      <c r="P325">
        <v>3150.4</v>
      </c>
      <c r="Q325">
        <v>2.8000000000000001E-2</v>
      </c>
      <c r="R325">
        <v>4825</v>
      </c>
      <c r="S325">
        <v>3101</v>
      </c>
      <c r="T325">
        <v>1724</v>
      </c>
      <c r="U325">
        <v>76.47</v>
      </c>
      <c r="V325" t="s">
        <v>2295</v>
      </c>
      <c r="W325">
        <v>5</v>
      </c>
      <c r="X325">
        <v>51</v>
      </c>
      <c r="Y325">
        <v>10</v>
      </c>
      <c r="AB325" s="261">
        <v>25203.200000000001</v>
      </c>
      <c r="AC325" s="261">
        <v>1285363.2</v>
      </c>
      <c r="AD325" s="261">
        <v>12853632</v>
      </c>
      <c r="AE325" s="263">
        <v>12493730.300000001</v>
      </c>
      <c r="AF325" s="263">
        <v>13213533.699999999</v>
      </c>
      <c r="AG325" s="263">
        <v>2125.6799999999998</v>
      </c>
      <c r="AH325">
        <v>1.6537600000000001E-4</v>
      </c>
      <c r="AI325" t="s">
        <v>44</v>
      </c>
      <c r="AJ325" t="s">
        <v>154</v>
      </c>
    </row>
    <row r="326" spans="1:39">
      <c r="A326" t="s">
        <v>941</v>
      </c>
      <c r="B326" t="s">
        <v>42</v>
      </c>
      <c r="C326" t="s">
        <v>811</v>
      </c>
      <c r="D326" s="12">
        <v>44649</v>
      </c>
      <c r="E326" t="s">
        <v>312</v>
      </c>
      <c r="F326" t="s">
        <v>518</v>
      </c>
      <c r="G326" s="12">
        <v>70220</v>
      </c>
      <c r="H326" s="12">
        <v>70220</v>
      </c>
      <c r="I326" s="12">
        <v>44651</v>
      </c>
      <c r="J326" s="264">
        <v>1</v>
      </c>
      <c r="K326" t="s">
        <v>2238</v>
      </c>
      <c r="L326" t="s">
        <v>2224</v>
      </c>
      <c r="M326" t="s">
        <v>2247</v>
      </c>
      <c r="N326" t="s">
        <v>2294</v>
      </c>
      <c r="O326" t="s">
        <v>1357</v>
      </c>
      <c r="P326">
        <v>5026.1000000000004</v>
      </c>
      <c r="Q326">
        <v>1.7000000000000001E-2</v>
      </c>
      <c r="R326">
        <v>7639</v>
      </c>
      <c r="S326">
        <v>6160</v>
      </c>
      <c r="T326">
        <v>1479</v>
      </c>
      <c r="U326">
        <v>24.19</v>
      </c>
      <c r="V326" t="s">
        <v>2295</v>
      </c>
      <c r="W326">
        <v>5</v>
      </c>
      <c r="X326">
        <v>51</v>
      </c>
      <c r="Y326">
        <v>10</v>
      </c>
      <c r="AB326" s="261">
        <v>40208.800000000003</v>
      </c>
      <c r="AC326" s="261">
        <v>2050648.8</v>
      </c>
      <c r="AD326" s="261">
        <v>20506488</v>
      </c>
      <c r="AE326" s="263">
        <v>20157877.699999999</v>
      </c>
      <c r="AF326" s="263">
        <v>20855098.300000001</v>
      </c>
      <c r="AG326" s="263">
        <v>2125.6799999999998</v>
      </c>
      <c r="AH326">
        <v>1.03659E-4</v>
      </c>
      <c r="AI326" t="s">
        <v>44</v>
      </c>
      <c r="AJ326" t="s">
        <v>154</v>
      </c>
    </row>
    <row r="327" spans="1:39">
      <c r="A327" t="s">
        <v>1054</v>
      </c>
      <c r="B327" t="s">
        <v>42</v>
      </c>
      <c r="C327" t="s">
        <v>1912</v>
      </c>
      <c r="D327" s="12">
        <v>44655</v>
      </c>
      <c r="E327" t="s">
        <v>312</v>
      </c>
      <c r="F327" t="s">
        <v>518</v>
      </c>
      <c r="G327" s="12">
        <v>44655</v>
      </c>
      <c r="H327" s="12">
        <v>44655</v>
      </c>
      <c r="I327" s="12">
        <v>44658</v>
      </c>
      <c r="J327">
        <v>1</v>
      </c>
      <c r="K327" t="s">
        <v>2243</v>
      </c>
      <c r="L327" t="s">
        <v>2296</v>
      </c>
      <c r="M327" t="s">
        <v>2225</v>
      </c>
      <c r="N327" t="s">
        <v>1339</v>
      </c>
      <c r="O327" t="s">
        <v>1357</v>
      </c>
      <c r="P327">
        <v>2544.9</v>
      </c>
      <c r="Q327">
        <v>7.0000000000000001E-3</v>
      </c>
      <c r="R327">
        <v>44533</v>
      </c>
      <c r="S327">
        <v>37987</v>
      </c>
      <c r="T327">
        <v>6546</v>
      </c>
      <c r="U327">
        <v>62.58</v>
      </c>
      <c r="V327" t="s">
        <v>2297</v>
      </c>
      <c r="W327">
        <v>5</v>
      </c>
      <c r="X327">
        <v>52</v>
      </c>
      <c r="Y327">
        <v>10</v>
      </c>
      <c r="AE327" s="263">
        <v>20359.2</v>
      </c>
      <c r="AF327" s="263">
        <v>1058678.3999999999</v>
      </c>
      <c r="AG327" s="263">
        <v>10586784</v>
      </c>
      <c r="AH327">
        <v>10512676.51</v>
      </c>
      <c r="AI327">
        <v>10660891.49</v>
      </c>
      <c r="AJ327">
        <v>88192</v>
      </c>
      <c r="AK327" t="s">
        <v>311</v>
      </c>
      <c r="AL327" t="s">
        <v>44</v>
      </c>
      <c r="AM327" t="s">
        <v>44</v>
      </c>
    </row>
    <row r="328" spans="1:39">
      <c r="A328" t="s">
        <v>1054</v>
      </c>
      <c r="B328" t="s">
        <v>42</v>
      </c>
      <c r="C328" t="s">
        <v>1912</v>
      </c>
      <c r="D328" s="12">
        <v>44655</v>
      </c>
      <c r="E328" t="s">
        <v>312</v>
      </c>
      <c r="F328" t="s">
        <v>518</v>
      </c>
      <c r="G328" s="12">
        <v>44655</v>
      </c>
      <c r="H328" s="12">
        <v>44655</v>
      </c>
      <c r="I328" s="12">
        <v>44658</v>
      </c>
      <c r="J328">
        <v>1</v>
      </c>
      <c r="K328" t="s">
        <v>2243</v>
      </c>
      <c r="L328" t="s">
        <v>2296</v>
      </c>
      <c r="M328" t="s">
        <v>2084</v>
      </c>
      <c r="N328" t="s">
        <v>1339</v>
      </c>
      <c r="O328" t="s">
        <v>1357</v>
      </c>
      <c r="P328">
        <v>21.2</v>
      </c>
      <c r="Q328">
        <v>7.3999999999999996E-2</v>
      </c>
      <c r="R328">
        <v>44519</v>
      </c>
      <c r="S328">
        <v>706</v>
      </c>
      <c r="T328">
        <v>43813</v>
      </c>
      <c r="U328">
        <v>29.73</v>
      </c>
      <c r="V328" t="s">
        <v>2297</v>
      </c>
      <c r="W328">
        <v>5</v>
      </c>
      <c r="X328">
        <v>52</v>
      </c>
      <c r="Y328">
        <v>10</v>
      </c>
      <c r="AE328" s="263">
        <v>169.6</v>
      </c>
      <c r="AF328" s="263">
        <v>8819.2000000000007</v>
      </c>
      <c r="AG328" s="263">
        <v>88192</v>
      </c>
      <c r="AH328">
        <v>81665.792000000001</v>
      </c>
      <c r="AI328">
        <v>94718.207999999999</v>
      </c>
      <c r="AJ328">
        <v>88192</v>
      </c>
      <c r="AK328" t="s">
        <v>311</v>
      </c>
      <c r="AL328" t="s">
        <v>44</v>
      </c>
      <c r="AM328" t="s">
        <v>44</v>
      </c>
    </row>
    <row r="329" spans="1:39">
      <c r="A329" t="s">
        <v>1060</v>
      </c>
      <c r="B329" t="s">
        <v>42</v>
      </c>
      <c r="C329" t="s">
        <v>1912</v>
      </c>
      <c r="D329" s="12">
        <v>44655</v>
      </c>
      <c r="E329" t="s">
        <v>312</v>
      </c>
      <c r="F329" t="s">
        <v>518</v>
      </c>
      <c r="G329" s="12">
        <v>44655</v>
      </c>
      <c r="H329" s="12">
        <v>44655</v>
      </c>
      <c r="I329" s="12">
        <v>44658</v>
      </c>
      <c r="J329">
        <v>1</v>
      </c>
      <c r="K329" t="s">
        <v>2260</v>
      </c>
      <c r="L329" t="s">
        <v>2296</v>
      </c>
      <c r="M329" t="s">
        <v>2225</v>
      </c>
      <c r="N329" t="s">
        <v>1341</v>
      </c>
      <c r="O329" t="s">
        <v>1357</v>
      </c>
      <c r="P329">
        <v>1163</v>
      </c>
      <c r="Q329">
        <v>8.9999999999999993E-3</v>
      </c>
      <c r="R329">
        <v>50904</v>
      </c>
      <c r="S329">
        <v>29595</v>
      </c>
      <c r="T329">
        <v>21309</v>
      </c>
      <c r="U329">
        <v>62.58</v>
      </c>
      <c r="V329" t="s">
        <v>2297</v>
      </c>
      <c r="W329">
        <v>5</v>
      </c>
      <c r="X329">
        <v>53</v>
      </c>
      <c r="Y329">
        <v>10</v>
      </c>
      <c r="AE329" s="263">
        <v>9304</v>
      </c>
      <c r="AF329" s="263">
        <v>493112</v>
      </c>
      <c r="AG329" s="263">
        <v>4931120</v>
      </c>
      <c r="AH329">
        <v>4886739.92</v>
      </c>
      <c r="AI329">
        <v>4975500.08</v>
      </c>
      <c r="AJ329">
        <v>2544</v>
      </c>
      <c r="AK329" t="s">
        <v>311</v>
      </c>
      <c r="AL329" t="s">
        <v>44</v>
      </c>
      <c r="AM329" t="s">
        <v>44</v>
      </c>
    </row>
    <row r="330" spans="1:39">
      <c r="A330" t="s">
        <v>1060</v>
      </c>
      <c r="B330" t="s">
        <v>42</v>
      </c>
      <c r="C330" t="s">
        <v>1912</v>
      </c>
      <c r="D330" s="12">
        <v>44655</v>
      </c>
      <c r="E330" t="s">
        <v>312</v>
      </c>
      <c r="F330" t="s">
        <v>518</v>
      </c>
      <c r="G330" s="12">
        <v>44655</v>
      </c>
      <c r="H330" s="12">
        <v>44655</v>
      </c>
      <c r="I330" s="12">
        <v>44658</v>
      </c>
      <c r="J330">
        <v>1</v>
      </c>
      <c r="K330" t="s">
        <v>2260</v>
      </c>
      <c r="L330" t="s">
        <v>2296</v>
      </c>
      <c r="M330" t="s">
        <v>2084</v>
      </c>
      <c r="N330" t="s">
        <v>1341</v>
      </c>
      <c r="O330" t="s">
        <v>1357</v>
      </c>
      <c r="P330">
        <v>0.6</v>
      </c>
      <c r="Q330">
        <v>0.437</v>
      </c>
      <c r="R330">
        <v>50862</v>
      </c>
      <c r="S330">
        <v>21</v>
      </c>
      <c r="T330">
        <v>50841</v>
      </c>
      <c r="U330">
        <v>29.73</v>
      </c>
      <c r="V330" t="s">
        <v>2297</v>
      </c>
      <c r="W330">
        <v>5</v>
      </c>
      <c r="X330">
        <v>53</v>
      </c>
      <c r="Y330">
        <v>10</v>
      </c>
      <c r="AE330" s="263">
        <v>4.8</v>
      </c>
      <c r="AF330" s="263">
        <v>254.4</v>
      </c>
      <c r="AG330" s="263">
        <v>2544</v>
      </c>
      <c r="AH330">
        <v>1432.2719999999999</v>
      </c>
      <c r="AI330">
        <v>3655.7280000000001</v>
      </c>
      <c r="AJ330">
        <v>2544</v>
      </c>
      <c r="AK330" t="s">
        <v>311</v>
      </c>
      <c r="AL330" t="s">
        <v>44</v>
      </c>
      <c r="AM330" t="s">
        <v>44</v>
      </c>
    </row>
    <row r="331" spans="1:39">
      <c r="A331" t="s">
        <v>1062</v>
      </c>
      <c r="B331" t="s">
        <v>42</v>
      </c>
      <c r="C331" t="s">
        <v>1912</v>
      </c>
      <c r="D331" s="12">
        <v>44655</v>
      </c>
      <c r="E331" t="s">
        <v>312</v>
      </c>
      <c r="F331" t="s">
        <v>518</v>
      </c>
      <c r="G331" s="12">
        <v>44655</v>
      </c>
      <c r="H331" s="12">
        <v>44655</v>
      </c>
      <c r="I331" s="12">
        <v>44658</v>
      </c>
      <c r="J331">
        <v>1</v>
      </c>
      <c r="K331" t="s">
        <v>2261</v>
      </c>
      <c r="L331" t="s">
        <v>2296</v>
      </c>
      <c r="M331" t="s">
        <v>2225</v>
      </c>
      <c r="N331" t="s">
        <v>1342</v>
      </c>
      <c r="O331" t="s">
        <v>1357</v>
      </c>
      <c r="P331">
        <v>506.7</v>
      </c>
      <c r="Q331">
        <v>1.4E-2</v>
      </c>
      <c r="R331">
        <v>50917</v>
      </c>
      <c r="S331">
        <v>15812</v>
      </c>
      <c r="T331">
        <v>35105</v>
      </c>
      <c r="U331">
        <v>62.58</v>
      </c>
      <c r="V331" t="s">
        <v>2297</v>
      </c>
      <c r="W331">
        <v>5</v>
      </c>
      <c r="X331">
        <v>52</v>
      </c>
      <c r="Y331">
        <v>10</v>
      </c>
      <c r="AE331" s="263">
        <v>4053.6</v>
      </c>
      <c r="AF331" s="263">
        <v>210787.20000000001</v>
      </c>
      <c r="AG331" s="263">
        <v>2107872</v>
      </c>
      <c r="AH331">
        <v>2078361.7919999999</v>
      </c>
      <c r="AI331">
        <v>2137382.2080000001</v>
      </c>
      <c r="AJ331">
        <v>14976</v>
      </c>
      <c r="AK331" t="s">
        <v>311</v>
      </c>
      <c r="AL331" t="s">
        <v>44</v>
      </c>
      <c r="AM331" t="s">
        <v>44</v>
      </c>
    </row>
    <row r="332" spans="1:39">
      <c r="A332" t="s">
        <v>1062</v>
      </c>
      <c r="B332" t="s">
        <v>42</v>
      </c>
      <c r="C332" t="s">
        <v>1912</v>
      </c>
      <c r="D332" s="12">
        <v>44655</v>
      </c>
      <c r="E332" t="s">
        <v>312</v>
      </c>
      <c r="F332" t="s">
        <v>518</v>
      </c>
      <c r="G332" s="12">
        <v>44655</v>
      </c>
      <c r="H332" s="12">
        <v>44655</v>
      </c>
      <c r="I332" s="12">
        <v>44658</v>
      </c>
      <c r="J332">
        <v>1</v>
      </c>
      <c r="K332" t="s">
        <v>2261</v>
      </c>
      <c r="L332" t="s">
        <v>2296</v>
      </c>
      <c r="M332" t="s">
        <v>2084</v>
      </c>
      <c r="N332" t="s">
        <v>1342</v>
      </c>
      <c r="O332" t="s">
        <v>1357</v>
      </c>
      <c r="P332">
        <v>3.6</v>
      </c>
      <c r="Q332">
        <v>0.17</v>
      </c>
      <c r="R332">
        <v>50913</v>
      </c>
      <c r="S332">
        <v>134</v>
      </c>
      <c r="T332">
        <v>50779</v>
      </c>
      <c r="U332">
        <v>29.73</v>
      </c>
      <c r="V332" t="s">
        <v>2297</v>
      </c>
      <c r="W332">
        <v>5</v>
      </c>
      <c r="X332">
        <v>52</v>
      </c>
      <c r="Y332">
        <v>10</v>
      </c>
      <c r="AE332" s="263">
        <v>28.8</v>
      </c>
      <c r="AF332" s="263">
        <v>1497.6</v>
      </c>
      <c r="AG332" s="263">
        <v>14976</v>
      </c>
      <c r="AH332">
        <v>12430.08</v>
      </c>
      <c r="AI332">
        <v>17521.919999999998</v>
      </c>
      <c r="AJ332">
        <v>14976</v>
      </c>
      <c r="AK332" t="s">
        <v>311</v>
      </c>
      <c r="AL332" t="s">
        <v>44</v>
      </c>
      <c r="AM332" t="s">
        <v>44</v>
      </c>
    </row>
    <row r="333" spans="1:39">
      <c r="A333" t="s">
        <v>1064</v>
      </c>
      <c r="B333" t="s">
        <v>42</v>
      </c>
      <c r="C333" t="s">
        <v>1912</v>
      </c>
      <c r="D333" s="12">
        <v>44655</v>
      </c>
      <c r="E333" t="s">
        <v>312</v>
      </c>
      <c r="F333" t="s">
        <v>518</v>
      </c>
      <c r="G333" s="12">
        <v>44655</v>
      </c>
      <c r="H333" s="12">
        <v>44655</v>
      </c>
      <c r="I333" s="12">
        <v>44658</v>
      </c>
      <c r="J333">
        <v>1</v>
      </c>
      <c r="K333" t="s">
        <v>2262</v>
      </c>
      <c r="L333" t="s">
        <v>2296</v>
      </c>
      <c r="M333" t="s">
        <v>2225</v>
      </c>
      <c r="N333" t="s">
        <v>1343</v>
      </c>
      <c r="O333" t="s">
        <v>1357</v>
      </c>
      <c r="P333">
        <v>1098.8</v>
      </c>
      <c r="Q333">
        <v>0.01</v>
      </c>
      <c r="R333">
        <v>50939</v>
      </c>
      <c r="S333">
        <v>28017</v>
      </c>
      <c r="T333">
        <v>22922</v>
      </c>
      <c r="U333">
        <v>62.58</v>
      </c>
      <c r="V333" t="s">
        <v>2297</v>
      </c>
      <c r="W333">
        <v>5</v>
      </c>
      <c r="X333">
        <v>52</v>
      </c>
      <c r="Y333">
        <v>10</v>
      </c>
      <c r="AE333" s="263">
        <v>8790.4</v>
      </c>
      <c r="AF333" s="263">
        <v>457100.79999999999</v>
      </c>
      <c r="AG333" s="263">
        <v>4571008</v>
      </c>
      <c r="AH333">
        <v>4525297.92</v>
      </c>
      <c r="AI333">
        <v>4616718.08</v>
      </c>
      <c r="AJ333" t="s">
        <v>311</v>
      </c>
      <c r="AK333" t="s">
        <v>311</v>
      </c>
      <c r="AL333" t="s">
        <v>44</v>
      </c>
      <c r="AM333" t="s">
        <v>44</v>
      </c>
    </row>
    <row r="334" spans="1:39">
      <c r="A334" t="s">
        <v>1064</v>
      </c>
      <c r="B334" t="s">
        <v>42</v>
      </c>
      <c r="C334" t="s">
        <v>1912</v>
      </c>
      <c r="D334" s="12">
        <v>44655</v>
      </c>
      <c r="E334" t="s">
        <v>312</v>
      </c>
      <c r="F334" t="s">
        <v>518</v>
      </c>
      <c r="G334" s="12">
        <v>44655</v>
      </c>
      <c r="H334" s="12">
        <v>44655</v>
      </c>
      <c r="I334" s="12">
        <v>44658</v>
      </c>
      <c r="J334">
        <v>1</v>
      </c>
      <c r="K334" t="s">
        <v>2262</v>
      </c>
      <c r="L334" t="s">
        <v>2296</v>
      </c>
      <c r="M334" t="s">
        <v>2084</v>
      </c>
      <c r="N334" t="s">
        <v>1343</v>
      </c>
      <c r="O334" t="s">
        <v>1357</v>
      </c>
      <c r="P334">
        <v>0</v>
      </c>
      <c r="Q334">
        <v>2.7440000000000002</v>
      </c>
      <c r="R334">
        <v>50929</v>
      </c>
      <c r="S334">
        <v>1</v>
      </c>
      <c r="T334">
        <v>50928</v>
      </c>
      <c r="U334">
        <v>29.73</v>
      </c>
      <c r="V334" t="s">
        <v>2297</v>
      </c>
      <c r="W334">
        <v>5</v>
      </c>
      <c r="X334">
        <v>52</v>
      </c>
      <c r="Y334">
        <v>10</v>
      </c>
      <c r="AE334" s="263" t="s">
        <v>311</v>
      </c>
      <c r="AF334" s="263" t="s">
        <v>311</v>
      </c>
      <c r="AG334" s="263" t="s">
        <v>311</v>
      </c>
      <c r="AH334" t="s">
        <v>311</v>
      </c>
      <c r="AI334" t="s">
        <v>311</v>
      </c>
      <c r="AJ334" t="s">
        <v>311</v>
      </c>
      <c r="AK334" t="s">
        <v>311</v>
      </c>
      <c r="AL334" t="s">
        <v>44</v>
      </c>
      <c r="AM334" t="s">
        <v>44</v>
      </c>
    </row>
    <row r="335" spans="1:39">
      <c r="A335" t="s">
        <v>1052</v>
      </c>
      <c r="B335" t="s">
        <v>42</v>
      </c>
      <c r="C335" t="s">
        <v>1912</v>
      </c>
      <c r="D335" s="12">
        <v>44655</v>
      </c>
      <c r="E335" t="s">
        <v>312</v>
      </c>
      <c r="F335" t="s">
        <v>518</v>
      </c>
      <c r="G335" s="12">
        <v>44655</v>
      </c>
      <c r="H335" s="12">
        <v>44655</v>
      </c>
      <c r="I335" s="12">
        <v>44658</v>
      </c>
      <c r="J335">
        <v>1</v>
      </c>
      <c r="K335" t="s">
        <v>2263</v>
      </c>
      <c r="L335" t="s">
        <v>2296</v>
      </c>
      <c r="M335" t="s">
        <v>2225</v>
      </c>
      <c r="N335" t="s">
        <v>1338</v>
      </c>
      <c r="O335" t="s">
        <v>1357</v>
      </c>
      <c r="P335">
        <v>3328.9</v>
      </c>
      <c r="Q335">
        <v>6.0000000000000001E-3</v>
      </c>
      <c r="R335">
        <v>50930</v>
      </c>
      <c r="S335">
        <v>46515</v>
      </c>
      <c r="T335">
        <v>4415</v>
      </c>
      <c r="U335">
        <v>62.58</v>
      </c>
      <c r="V335" t="s">
        <v>2297</v>
      </c>
      <c r="W335">
        <v>5</v>
      </c>
      <c r="X335">
        <v>53</v>
      </c>
      <c r="Y335">
        <v>10</v>
      </c>
      <c r="AE335" s="263">
        <v>26631.200000000001</v>
      </c>
      <c r="AF335" s="263">
        <v>1411453.6</v>
      </c>
      <c r="AG335" s="263">
        <v>14114536</v>
      </c>
      <c r="AH335">
        <v>14029848.779999999</v>
      </c>
      <c r="AI335">
        <v>14199223.220000001</v>
      </c>
      <c r="AJ335">
        <v>1696</v>
      </c>
      <c r="AK335" t="s">
        <v>311</v>
      </c>
      <c r="AL335" t="s">
        <v>44</v>
      </c>
      <c r="AM335" t="s">
        <v>44</v>
      </c>
    </row>
    <row r="336" spans="1:39">
      <c r="A336" t="s">
        <v>1052</v>
      </c>
      <c r="B336" t="s">
        <v>42</v>
      </c>
      <c r="C336" t="s">
        <v>1912</v>
      </c>
      <c r="D336" s="12">
        <v>44655</v>
      </c>
      <c r="E336" t="s">
        <v>312</v>
      </c>
      <c r="F336" t="s">
        <v>518</v>
      </c>
      <c r="G336" s="12">
        <v>44655</v>
      </c>
      <c r="H336" s="12">
        <v>44655</v>
      </c>
      <c r="I336" s="12">
        <v>44658</v>
      </c>
      <c r="J336">
        <v>1</v>
      </c>
      <c r="K336" t="s">
        <v>2263</v>
      </c>
      <c r="L336" t="s">
        <v>2296</v>
      </c>
      <c r="M336" t="s">
        <v>2084</v>
      </c>
      <c r="N336" t="s">
        <v>1338</v>
      </c>
      <c r="O336" t="s">
        <v>1357</v>
      </c>
      <c r="P336">
        <v>0.4</v>
      </c>
      <c r="Q336">
        <v>0.52200000000000002</v>
      </c>
      <c r="R336">
        <v>50906</v>
      </c>
      <c r="S336">
        <v>15</v>
      </c>
      <c r="T336">
        <v>50891</v>
      </c>
      <c r="U336">
        <v>29.73</v>
      </c>
      <c r="V336" t="s">
        <v>2297</v>
      </c>
      <c r="W336">
        <v>5</v>
      </c>
      <c r="X336">
        <v>53</v>
      </c>
      <c r="Y336">
        <v>10</v>
      </c>
      <c r="AE336" s="263">
        <v>3.2</v>
      </c>
      <c r="AF336" s="263">
        <v>169.6</v>
      </c>
      <c r="AG336" s="263">
        <v>1696</v>
      </c>
      <c r="AH336">
        <v>810.68799999999999</v>
      </c>
      <c r="AI336">
        <v>2581.3119999999999</v>
      </c>
      <c r="AJ336">
        <v>1696</v>
      </c>
      <c r="AK336" t="s">
        <v>311</v>
      </c>
      <c r="AL336" t="s">
        <v>44</v>
      </c>
      <c r="AM336" t="s">
        <v>44</v>
      </c>
    </row>
    <row r="337" spans="1:39">
      <c r="A337" t="s">
        <v>1056</v>
      </c>
      <c r="B337" t="s">
        <v>42</v>
      </c>
      <c r="C337" t="s">
        <v>1912</v>
      </c>
      <c r="D337" s="12">
        <v>44655</v>
      </c>
      <c r="E337" t="s">
        <v>312</v>
      </c>
      <c r="F337" t="s">
        <v>518</v>
      </c>
      <c r="G337" s="12">
        <v>44655</v>
      </c>
      <c r="H337" s="12">
        <v>44655</v>
      </c>
      <c r="I337" s="12">
        <v>44658</v>
      </c>
      <c r="J337">
        <v>1</v>
      </c>
      <c r="K337" t="s">
        <v>2264</v>
      </c>
      <c r="L337" t="s">
        <v>2296</v>
      </c>
      <c r="M337" t="s">
        <v>2225</v>
      </c>
      <c r="N337" t="s">
        <v>1340</v>
      </c>
      <c r="O337" t="s">
        <v>1357</v>
      </c>
      <c r="P337">
        <v>2637.4</v>
      </c>
      <c r="Q337">
        <v>6.0000000000000001E-3</v>
      </c>
      <c r="R337">
        <v>50906</v>
      </c>
      <c r="S337">
        <v>43148</v>
      </c>
      <c r="T337">
        <v>7758</v>
      </c>
      <c r="U337">
        <v>62.58</v>
      </c>
      <c r="V337" t="s">
        <v>2297</v>
      </c>
      <c r="W337">
        <v>5</v>
      </c>
      <c r="X337">
        <v>54</v>
      </c>
      <c r="Y337">
        <v>10</v>
      </c>
      <c r="AE337" s="263">
        <v>21099.200000000001</v>
      </c>
      <c r="AF337" s="263">
        <v>1139356.8</v>
      </c>
      <c r="AG337" s="263">
        <v>11393568</v>
      </c>
      <c r="AH337">
        <v>11325206.59</v>
      </c>
      <c r="AI337">
        <v>11461929.41</v>
      </c>
      <c r="AJ337">
        <v>3024</v>
      </c>
      <c r="AK337" t="s">
        <v>311</v>
      </c>
      <c r="AL337" t="s">
        <v>44</v>
      </c>
      <c r="AM337" t="s">
        <v>44</v>
      </c>
    </row>
    <row r="338" spans="1:39">
      <c r="A338" t="s">
        <v>1056</v>
      </c>
      <c r="B338" t="s">
        <v>42</v>
      </c>
      <c r="C338" t="s">
        <v>1912</v>
      </c>
      <c r="D338" s="12">
        <v>44655</v>
      </c>
      <c r="E338" t="s">
        <v>312</v>
      </c>
      <c r="F338" t="s">
        <v>518</v>
      </c>
      <c r="G338" s="12">
        <v>44655</v>
      </c>
      <c r="H338" s="12">
        <v>44655</v>
      </c>
      <c r="I338" s="12">
        <v>44658</v>
      </c>
      <c r="J338">
        <v>1</v>
      </c>
      <c r="K338" t="s">
        <v>2264</v>
      </c>
      <c r="L338" t="s">
        <v>2296</v>
      </c>
      <c r="M338" t="s">
        <v>2084</v>
      </c>
      <c r="N338" t="s">
        <v>1340</v>
      </c>
      <c r="O338" t="s">
        <v>1357</v>
      </c>
      <c r="P338">
        <v>0.7</v>
      </c>
      <c r="Q338">
        <v>0.39100000000000001</v>
      </c>
      <c r="R338">
        <v>50864</v>
      </c>
      <c r="S338">
        <v>26</v>
      </c>
      <c r="T338">
        <v>50838</v>
      </c>
      <c r="U338">
        <v>29.73</v>
      </c>
      <c r="V338" t="s">
        <v>2297</v>
      </c>
      <c r="W338">
        <v>5</v>
      </c>
      <c r="X338">
        <v>54</v>
      </c>
      <c r="Y338">
        <v>10</v>
      </c>
      <c r="AE338" s="263">
        <v>5.6</v>
      </c>
      <c r="AF338" s="263">
        <v>302.39999999999998</v>
      </c>
      <c r="AG338" s="263">
        <v>3024</v>
      </c>
      <c r="AH338">
        <v>1841.616</v>
      </c>
      <c r="AI338">
        <v>4206.384</v>
      </c>
      <c r="AJ338">
        <v>3024</v>
      </c>
      <c r="AK338" t="s">
        <v>311</v>
      </c>
      <c r="AL338" t="s">
        <v>44</v>
      </c>
      <c r="AM338" t="s">
        <v>44</v>
      </c>
    </row>
    <row r="339" spans="1:39">
      <c r="A339" t="s">
        <v>1047</v>
      </c>
      <c r="B339" t="s">
        <v>42</v>
      </c>
      <c r="C339" t="s">
        <v>1912</v>
      </c>
      <c r="D339" s="12">
        <v>44655</v>
      </c>
      <c r="E339" t="s">
        <v>312</v>
      </c>
      <c r="F339" t="s">
        <v>518</v>
      </c>
      <c r="G339" s="12">
        <v>44655</v>
      </c>
      <c r="H339" s="12">
        <v>44655</v>
      </c>
      <c r="I339" s="12">
        <v>44658</v>
      </c>
      <c r="J339">
        <v>1</v>
      </c>
      <c r="K339" t="s">
        <v>2265</v>
      </c>
      <c r="L339" t="s">
        <v>2296</v>
      </c>
      <c r="M339" t="s">
        <v>2225</v>
      </c>
      <c r="N339" t="s">
        <v>1336</v>
      </c>
      <c r="O339" t="s">
        <v>1357</v>
      </c>
      <c r="P339">
        <v>1529.3</v>
      </c>
      <c r="Q339">
        <v>8.0000000000000002E-3</v>
      </c>
      <c r="R339">
        <v>50920</v>
      </c>
      <c r="S339">
        <v>34020</v>
      </c>
      <c r="T339">
        <v>16900</v>
      </c>
      <c r="U339">
        <v>62.58</v>
      </c>
      <c r="V339" t="s">
        <v>2297</v>
      </c>
      <c r="W339">
        <v>5</v>
      </c>
      <c r="X339">
        <v>51</v>
      </c>
      <c r="Y339">
        <v>10</v>
      </c>
      <c r="AE339" s="263">
        <v>12234.4</v>
      </c>
      <c r="AF339" s="263">
        <v>623954.4</v>
      </c>
      <c r="AG339" s="263">
        <v>6239544</v>
      </c>
      <c r="AH339">
        <v>6189627.648</v>
      </c>
      <c r="AI339">
        <v>6289460.352</v>
      </c>
      <c r="AJ339">
        <v>4080</v>
      </c>
      <c r="AK339" t="s">
        <v>311</v>
      </c>
      <c r="AL339" t="s">
        <v>44</v>
      </c>
      <c r="AM339" t="s">
        <v>44</v>
      </c>
    </row>
    <row r="340" spans="1:39">
      <c r="A340" t="s">
        <v>1047</v>
      </c>
      <c r="B340" t="s">
        <v>42</v>
      </c>
      <c r="C340" t="s">
        <v>1912</v>
      </c>
      <c r="D340" s="12">
        <v>44655</v>
      </c>
      <c r="E340" t="s">
        <v>312</v>
      </c>
      <c r="F340" t="s">
        <v>518</v>
      </c>
      <c r="G340" s="12">
        <v>44655</v>
      </c>
      <c r="H340" s="12">
        <v>44655</v>
      </c>
      <c r="I340" s="12">
        <v>44658</v>
      </c>
      <c r="J340">
        <v>1</v>
      </c>
      <c r="K340" t="s">
        <v>2265</v>
      </c>
      <c r="L340" t="s">
        <v>2296</v>
      </c>
      <c r="M340" t="s">
        <v>2084</v>
      </c>
      <c r="N340" t="s">
        <v>1336</v>
      </c>
      <c r="O340" t="s">
        <v>1357</v>
      </c>
      <c r="P340">
        <v>1</v>
      </c>
      <c r="Q340">
        <v>0.33100000000000002</v>
      </c>
      <c r="R340">
        <v>50885</v>
      </c>
      <c r="S340">
        <v>36</v>
      </c>
      <c r="T340">
        <v>50849</v>
      </c>
      <c r="U340">
        <v>29.73</v>
      </c>
      <c r="V340" t="s">
        <v>2297</v>
      </c>
      <c r="W340">
        <v>5</v>
      </c>
      <c r="X340">
        <v>51</v>
      </c>
      <c r="Y340">
        <v>10</v>
      </c>
      <c r="AE340" s="263">
        <v>8</v>
      </c>
      <c r="AF340" s="263">
        <v>408</v>
      </c>
      <c r="AG340" s="263">
        <v>4080</v>
      </c>
      <c r="AH340">
        <v>2729.52</v>
      </c>
      <c r="AI340">
        <v>5430.48</v>
      </c>
      <c r="AJ340">
        <v>4080</v>
      </c>
      <c r="AK340" t="s">
        <v>311</v>
      </c>
      <c r="AL340" t="s">
        <v>44</v>
      </c>
      <c r="AM340" t="s">
        <v>44</v>
      </c>
    </row>
    <row r="341" spans="1:39">
      <c r="A341" t="s">
        <v>1050</v>
      </c>
      <c r="B341" t="s">
        <v>42</v>
      </c>
      <c r="C341" t="s">
        <v>1912</v>
      </c>
      <c r="D341" s="12">
        <v>44655</v>
      </c>
      <c r="E341" t="s">
        <v>312</v>
      </c>
      <c r="F341" t="s">
        <v>518</v>
      </c>
      <c r="G341" s="12">
        <v>44655</v>
      </c>
      <c r="H341" s="12">
        <v>44655</v>
      </c>
      <c r="I341" s="12">
        <v>44658</v>
      </c>
      <c r="J341">
        <v>1</v>
      </c>
      <c r="K341" t="s">
        <v>2266</v>
      </c>
      <c r="L341" t="s">
        <v>2296</v>
      </c>
      <c r="M341" t="s">
        <v>2225</v>
      </c>
      <c r="N341" t="s">
        <v>1337</v>
      </c>
      <c r="O341" t="s">
        <v>1357</v>
      </c>
      <c r="P341">
        <v>1189.2</v>
      </c>
      <c r="Q341">
        <v>8.9999999999999993E-3</v>
      </c>
      <c r="R341">
        <v>50949</v>
      </c>
      <c r="S341">
        <v>29592</v>
      </c>
      <c r="T341">
        <v>21357</v>
      </c>
      <c r="U341">
        <v>62.58</v>
      </c>
      <c r="V341" t="s">
        <v>2297</v>
      </c>
      <c r="W341">
        <v>5</v>
      </c>
      <c r="X341">
        <v>52</v>
      </c>
      <c r="Y341">
        <v>10</v>
      </c>
      <c r="AE341" s="263">
        <v>9513.6</v>
      </c>
      <c r="AF341" s="263">
        <v>494707.20000000001</v>
      </c>
      <c r="AG341" s="263">
        <v>4947072</v>
      </c>
      <c r="AH341">
        <v>4902548.352</v>
      </c>
      <c r="AI341">
        <v>4991595.648</v>
      </c>
      <c r="AJ341" t="s">
        <v>311</v>
      </c>
      <c r="AK341" t="s">
        <v>311</v>
      </c>
      <c r="AL341" t="s">
        <v>44</v>
      </c>
      <c r="AM341" t="s">
        <v>44</v>
      </c>
    </row>
    <row r="342" spans="1:39">
      <c r="A342" t="s">
        <v>1050</v>
      </c>
      <c r="B342" t="s">
        <v>42</v>
      </c>
      <c r="C342" t="s">
        <v>1912</v>
      </c>
      <c r="D342" s="12">
        <v>44655</v>
      </c>
      <c r="E342" t="s">
        <v>312</v>
      </c>
      <c r="F342" t="s">
        <v>518</v>
      </c>
      <c r="G342" s="12">
        <v>44655</v>
      </c>
      <c r="H342" s="12">
        <v>44655</v>
      </c>
      <c r="I342" s="12">
        <v>44658</v>
      </c>
      <c r="J342">
        <v>1</v>
      </c>
      <c r="K342" t="s">
        <v>2266</v>
      </c>
      <c r="L342" t="s">
        <v>2296</v>
      </c>
      <c r="M342" t="s">
        <v>2084</v>
      </c>
      <c r="N342" t="s">
        <v>1337</v>
      </c>
      <c r="O342" t="s">
        <v>1357</v>
      </c>
      <c r="P342">
        <v>0.1</v>
      </c>
      <c r="Q342">
        <v>1.3</v>
      </c>
      <c r="R342">
        <v>50936</v>
      </c>
      <c r="S342">
        <v>3</v>
      </c>
      <c r="T342">
        <v>50933</v>
      </c>
      <c r="U342">
        <v>29.73</v>
      </c>
      <c r="V342" t="s">
        <v>2297</v>
      </c>
      <c r="W342">
        <v>5</v>
      </c>
      <c r="X342">
        <v>52</v>
      </c>
      <c r="Y342">
        <v>10</v>
      </c>
      <c r="AE342" s="263">
        <v>0.8</v>
      </c>
      <c r="AF342" s="263">
        <v>41.6</v>
      </c>
      <c r="AG342" s="263">
        <v>416</v>
      </c>
      <c r="AH342">
        <v>-124.8</v>
      </c>
      <c r="AI342">
        <v>956.8</v>
      </c>
      <c r="AJ342" t="s">
        <v>311</v>
      </c>
      <c r="AK342" t="s">
        <v>311</v>
      </c>
      <c r="AL342" t="s">
        <v>44</v>
      </c>
      <c r="AM342" t="s">
        <v>44</v>
      </c>
    </row>
    <row r="343" spans="1:39">
      <c r="A343" t="s">
        <v>1058</v>
      </c>
      <c r="B343" t="s">
        <v>42</v>
      </c>
      <c r="C343" t="s">
        <v>1912</v>
      </c>
      <c r="D343" s="12">
        <v>44655</v>
      </c>
      <c r="E343" t="s">
        <v>312</v>
      </c>
      <c r="F343" t="s">
        <v>518</v>
      </c>
      <c r="G343" s="12">
        <v>44655</v>
      </c>
      <c r="H343" s="12">
        <v>44655</v>
      </c>
      <c r="I343" s="12">
        <v>44658</v>
      </c>
      <c r="J343">
        <v>1</v>
      </c>
      <c r="K343" t="s">
        <v>2267</v>
      </c>
      <c r="L343" t="s">
        <v>2296</v>
      </c>
      <c r="M343" t="s">
        <v>2225</v>
      </c>
      <c r="N343" t="s">
        <v>2298</v>
      </c>
      <c r="O343" t="s">
        <v>1357</v>
      </c>
      <c r="P343">
        <v>5958</v>
      </c>
      <c r="Q343">
        <v>4.0000000000000001E-3</v>
      </c>
      <c r="R343">
        <v>50906</v>
      </c>
      <c r="S343">
        <v>50186</v>
      </c>
      <c r="T343">
        <v>720</v>
      </c>
      <c r="U343">
        <v>62.58</v>
      </c>
      <c r="V343" t="s">
        <v>2297</v>
      </c>
      <c r="W343">
        <v>5</v>
      </c>
      <c r="X343">
        <v>52</v>
      </c>
      <c r="Y343">
        <v>10</v>
      </c>
      <c r="AE343" s="263">
        <v>47664</v>
      </c>
      <c r="AF343" s="263">
        <v>2478528</v>
      </c>
      <c r="AG343" s="263">
        <v>24785280</v>
      </c>
      <c r="AH343">
        <v>24686138.879999999</v>
      </c>
      <c r="AI343">
        <v>24884421.120000001</v>
      </c>
      <c r="AJ343">
        <v>4576</v>
      </c>
      <c r="AK343" t="s">
        <v>311</v>
      </c>
      <c r="AL343" t="s">
        <v>44</v>
      </c>
      <c r="AM343" t="s">
        <v>44</v>
      </c>
    </row>
    <row r="344" spans="1:39">
      <c r="A344" t="s">
        <v>1058</v>
      </c>
      <c r="B344" t="s">
        <v>42</v>
      </c>
      <c r="C344" t="s">
        <v>1912</v>
      </c>
      <c r="D344" s="12">
        <v>44655</v>
      </c>
      <c r="E344" t="s">
        <v>312</v>
      </c>
      <c r="F344" t="s">
        <v>518</v>
      </c>
      <c r="G344" s="12">
        <v>44655</v>
      </c>
      <c r="H344" s="12">
        <v>44655</v>
      </c>
      <c r="I344" s="12">
        <v>44658</v>
      </c>
      <c r="J344">
        <v>1</v>
      </c>
      <c r="K344" t="s">
        <v>2267</v>
      </c>
      <c r="L344" t="s">
        <v>2296</v>
      </c>
      <c r="M344" t="s">
        <v>2084</v>
      </c>
      <c r="N344" t="s">
        <v>2298</v>
      </c>
      <c r="O344" t="s">
        <v>1357</v>
      </c>
      <c r="P344">
        <v>1.1000000000000001</v>
      </c>
      <c r="Q344">
        <v>0.314</v>
      </c>
      <c r="R344">
        <v>50860</v>
      </c>
      <c r="S344">
        <v>40</v>
      </c>
      <c r="T344">
        <v>50820</v>
      </c>
      <c r="U344">
        <v>29.73</v>
      </c>
      <c r="V344" t="s">
        <v>2297</v>
      </c>
      <c r="W344">
        <v>5</v>
      </c>
      <c r="X344">
        <v>52</v>
      </c>
      <c r="Y344">
        <v>10</v>
      </c>
      <c r="AE344" s="263">
        <v>8.8000000000000007</v>
      </c>
      <c r="AF344" s="263">
        <v>457.6</v>
      </c>
      <c r="AG344" s="263">
        <v>4576</v>
      </c>
      <c r="AH344">
        <v>3139.136</v>
      </c>
      <c r="AI344">
        <v>6012.8639999999996</v>
      </c>
      <c r="AJ344">
        <v>4576</v>
      </c>
      <c r="AK344" t="s">
        <v>311</v>
      </c>
      <c r="AL344" t="s">
        <v>44</v>
      </c>
      <c r="AM344" t="s">
        <v>44</v>
      </c>
    </row>
    <row r="345" spans="1:39">
      <c r="A345" t="s">
        <v>1054</v>
      </c>
      <c r="B345" t="s">
        <v>42</v>
      </c>
      <c r="C345" t="s">
        <v>1912</v>
      </c>
      <c r="D345" s="12">
        <v>44655</v>
      </c>
      <c r="E345" t="s">
        <v>312</v>
      </c>
      <c r="F345" t="s">
        <v>518</v>
      </c>
      <c r="G345" s="12">
        <v>44655</v>
      </c>
      <c r="H345" s="12">
        <v>44655</v>
      </c>
      <c r="I345" s="12">
        <v>44659</v>
      </c>
      <c r="J345">
        <v>100</v>
      </c>
      <c r="K345" t="s">
        <v>2243</v>
      </c>
      <c r="L345" t="s">
        <v>2228</v>
      </c>
      <c r="M345" t="s">
        <v>2247</v>
      </c>
      <c r="N345" t="s">
        <v>1339</v>
      </c>
      <c r="O345" t="s">
        <v>1357</v>
      </c>
      <c r="P345">
        <v>122.9</v>
      </c>
      <c r="Q345">
        <v>2.9000000000000001E-2</v>
      </c>
      <c r="R345">
        <v>50903</v>
      </c>
      <c r="S345">
        <v>4501</v>
      </c>
      <c r="T345">
        <v>46402</v>
      </c>
      <c r="U345">
        <v>29.86</v>
      </c>
      <c r="V345" t="s">
        <v>2299</v>
      </c>
      <c r="W345">
        <v>5</v>
      </c>
      <c r="X345">
        <v>52</v>
      </c>
      <c r="Y345">
        <v>10</v>
      </c>
      <c r="AE345" s="263">
        <v>983.2</v>
      </c>
      <c r="AF345" s="263">
        <v>5112640</v>
      </c>
      <c r="AG345" s="263">
        <v>51126400</v>
      </c>
      <c r="AH345">
        <v>49643734.399999999</v>
      </c>
      <c r="AI345">
        <v>52609065.600000001</v>
      </c>
      <c r="AJ345">
        <v>88192</v>
      </c>
      <c r="AK345">
        <v>1.7249800000000001E-3</v>
      </c>
      <c r="AL345" t="s">
        <v>44</v>
      </c>
      <c r="AM345" t="s">
        <v>44</v>
      </c>
    </row>
    <row r="346" spans="1:39">
      <c r="A346" t="s">
        <v>1060</v>
      </c>
      <c r="B346" t="s">
        <v>42</v>
      </c>
      <c r="C346" t="s">
        <v>1912</v>
      </c>
      <c r="D346" s="12">
        <v>44655</v>
      </c>
      <c r="E346" t="s">
        <v>312</v>
      </c>
      <c r="F346" t="s">
        <v>518</v>
      </c>
      <c r="G346" s="12">
        <v>44655</v>
      </c>
      <c r="H346" s="12">
        <v>44655</v>
      </c>
      <c r="I346" s="12">
        <v>44659</v>
      </c>
      <c r="J346">
        <v>100</v>
      </c>
      <c r="K346" t="s">
        <v>2260</v>
      </c>
      <c r="L346" t="s">
        <v>2228</v>
      </c>
      <c r="M346" t="s">
        <v>2247</v>
      </c>
      <c r="N346" t="s">
        <v>1341</v>
      </c>
      <c r="O346" t="s">
        <v>1357</v>
      </c>
      <c r="P346">
        <v>162.5</v>
      </c>
      <c r="Q346">
        <v>2.5000000000000001E-2</v>
      </c>
      <c r="R346">
        <v>50911</v>
      </c>
      <c r="S346">
        <v>5833</v>
      </c>
      <c r="T346">
        <v>45078</v>
      </c>
      <c r="U346">
        <v>29.86</v>
      </c>
      <c r="V346" t="s">
        <v>2299</v>
      </c>
      <c r="W346">
        <v>5</v>
      </c>
      <c r="X346">
        <v>53</v>
      </c>
      <c r="Y346">
        <v>10</v>
      </c>
      <c r="AE346" s="263">
        <v>1300</v>
      </c>
      <c r="AF346" s="263">
        <v>6890000</v>
      </c>
      <c r="AG346" s="263">
        <v>68900000</v>
      </c>
      <c r="AH346">
        <v>67177500</v>
      </c>
      <c r="AI346">
        <v>70622500</v>
      </c>
      <c r="AJ346">
        <v>2544</v>
      </c>
      <c r="AK346" s="259">
        <v>3.6900000000000002E-5</v>
      </c>
      <c r="AL346" t="s">
        <v>44</v>
      </c>
      <c r="AM346" t="s">
        <v>44</v>
      </c>
    </row>
    <row r="347" spans="1:39">
      <c r="A347" t="s">
        <v>1062</v>
      </c>
      <c r="B347" t="s">
        <v>42</v>
      </c>
      <c r="C347" t="s">
        <v>1912</v>
      </c>
      <c r="D347" s="12">
        <v>44655</v>
      </c>
      <c r="E347" t="s">
        <v>312</v>
      </c>
      <c r="F347" t="s">
        <v>518</v>
      </c>
      <c r="G347" s="12">
        <v>44655</v>
      </c>
      <c r="H347" s="12">
        <v>44655</v>
      </c>
      <c r="I347" s="12">
        <v>44659</v>
      </c>
      <c r="J347">
        <v>100</v>
      </c>
      <c r="K347" t="s">
        <v>2261</v>
      </c>
      <c r="L347" t="s">
        <v>2228</v>
      </c>
      <c r="M347" t="s">
        <v>2247</v>
      </c>
      <c r="N347" t="s">
        <v>1342</v>
      </c>
      <c r="O347" t="s">
        <v>1357</v>
      </c>
      <c r="P347">
        <v>182.1</v>
      </c>
      <c r="Q347">
        <v>2.4E-2</v>
      </c>
      <c r="R347">
        <v>50767</v>
      </c>
      <c r="S347">
        <v>6351</v>
      </c>
      <c r="T347">
        <v>44416</v>
      </c>
      <c r="U347">
        <v>29.86</v>
      </c>
      <c r="V347" t="s">
        <v>2299</v>
      </c>
      <c r="W347">
        <v>5</v>
      </c>
      <c r="X347">
        <v>52</v>
      </c>
      <c r="Y347">
        <v>10</v>
      </c>
      <c r="AE347" s="263">
        <v>1456.8</v>
      </c>
      <c r="AF347" s="263">
        <v>7575360</v>
      </c>
      <c r="AG347" s="263">
        <v>75753600</v>
      </c>
      <c r="AH347">
        <v>73935513.599999994</v>
      </c>
      <c r="AI347">
        <v>77571686.400000006</v>
      </c>
      <c r="AJ347">
        <v>14976</v>
      </c>
      <c r="AK347">
        <v>1.9769399999999999E-4</v>
      </c>
      <c r="AL347" t="s">
        <v>44</v>
      </c>
      <c r="AM347" t="s">
        <v>44</v>
      </c>
    </row>
    <row r="348" spans="1:39">
      <c r="A348" t="s">
        <v>1064</v>
      </c>
      <c r="B348" t="s">
        <v>42</v>
      </c>
      <c r="C348" t="s">
        <v>1912</v>
      </c>
      <c r="D348" s="12">
        <v>44655</v>
      </c>
      <c r="E348" t="s">
        <v>312</v>
      </c>
      <c r="F348" t="s">
        <v>518</v>
      </c>
      <c r="G348" s="12">
        <v>44655</v>
      </c>
      <c r="H348" s="12">
        <v>44655</v>
      </c>
      <c r="I348" s="12">
        <v>44659</v>
      </c>
      <c r="J348">
        <v>100</v>
      </c>
      <c r="K348" t="s">
        <v>2262</v>
      </c>
      <c r="L348" t="s">
        <v>2228</v>
      </c>
      <c r="M348" t="s">
        <v>2247</v>
      </c>
      <c r="N348" t="s">
        <v>1343</v>
      </c>
      <c r="O348" t="s">
        <v>1357</v>
      </c>
      <c r="P348">
        <v>29.5</v>
      </c>
      <c r="Q348">
        <v>5.8999999999999997E-2</v>
      </c>
      <c r="R348">
        <v>50908</v>
      </c>
      <c r="S348">
        <v>1081</v>
      </c>
      <c r="T348">
        <v>49827</v>
      </c>
      <c r="U348">
        <v>29.86</v>
      </c>
      <c r="V348" t="s">
        <v>2299</v>
      </c>
      <c r="W348">
        <v>5</v>
      </c>
      <c r="X348">
        <v>52</v>
      </c>
      <c r="Y348">
        <v>10</v>
      </c>
      <c r="AE348" s="263">
        <v>236</v>
      </c>
      <c r="AF348" s="263">
        <v>1227200</v>
      </c>
      <c r="AG348" s="263">
        <v>12272000</v>
      </c>
      <c r="AH348">
        <v>11547952</v>
      </c>
      <c r="AI348">
        <v>12996048</v>
      </c>
      <c r="AJ348" t="s">
        <v>311</v>
      </c>
      <c r="AK348" t="s">
        <v>311</v>
      </c>
      <c r="AL348" t="s">
        <v>44</v>
      </c>
      <c r="AM348" t="s">
        <v>44</v>
      </c>
    </row>
    <row r="349" spans="1:39">
      <c r="A349" t="s">
        <v>1052</v>
      </c>
      <c r="B349" t="s">
        <v>42</v>
      </c>
      <c r="C349" t="s">
        <v>1912</v>
      </c>
      <c r="D349" s="12">
        <v>44655</v>
      </c>
      <c r="E349" t="s">
        <v>312</v>
      </c>
      <c r="F349" t="s">
        <v>518</v>
      </c>
      <c r="G349" s="12">
        <v>44655</v>
      </c>
      <c r="H349" s="12">
        <v>44655</v>
      </c>
      <c r="I349" s="12">
        <v>44659</v>
      </c>
      <c r="J349">
        <v>100</v>
      </c>
      <c r="K349" t="s">
        <v>2263</v>
      </c>
      <c r="L349" t="s">
        <v>2228</v>
      </c>
      <c r="M349" t="s">
        <v>2247</v>
      </c>
      <c r="N349" t="s">
        <v>1338</v>
      </c>
      <c r="O349" t="s">
        <v>1357</v>
      </c>
      <c r="P349">
        <v>95.3</v>
      </c>
      <c r="Q349">
        <v>3.3000000000000002E-2</v>
      </c>
      <c r="R349">
        <v>50897</v>
      </c>
      <c r="S349">
        <v>3442</v>
      </c>
      <c r="T349">
        <v>47455</v>
      </c>
      <c r="U349">
        <v>29.86</v>
      </c>
      <c r="V349" t="s">
        <v>2299</v>
      </c>
      <c r="W349">
        <v>5</v>
      </c>
      <c r="X349">
        <v>53</v>
      </c>
      <c r="Y349">
        <v>10</v>
      </c>
      <c r="AE349" s="263">
        <v>762.4</v>
      </c>
      <c r="AF349" s="263">
        <v>4040720</v>
      </c>
      <c r="AG349" s="263">
        <v>40407200</v>
      </c>
      <c r="AH349">
        <v>39073762.399999999</v>
      </c>
      <c r="AI349">
        <v>41740637.600000001</v>
      </c>
      <c r="AJ349">
        <v>1696</v>
      </c>
      <c r="AK349" s="259">
        <v>4.1999999999999998E-5</v>
      </c>
      <c r="AL349" t="s">
        <v>44</v>
      </c>
      <c r="AM349" t="s">
        <v>44</v>
      </c>
    </row>
    <row r="350" spans="1:39">
      <c r="A350" t="s">
        <v>1056</v>
      </c>
      <c r="B350" t="s">
        <v>42</v>
      </c>
      <c r="C350" t="s">
        <v>1912</v>
      </c>
      <c r="D350" s="12">
        <v>44655</v>
      </c>
      <c r="E350" t="s">
        <v>312</v>
      </c>
      <c r="F350" t="s">
        <v>518</v>
      </c>
      <c r="G350" s="12">
        <v>44655</v>
      </c>
      <c r="H350" s="12">
        <v>44655</v>
      </c>
      <c r="I350" s="12">
        <v>44659</v>
      </c>
      <c r="J350">
        <v>100</v>
      </c>
      <c r="K350" t="s">
        <v>2264</v>
      </c>
      <c r="L350" t="s">
        <v>2228</v>
      </c>
      <c r="M350" t="s">
        <v>2247</v>
      </c>
      <c r="N350" t="s">
        <v>1340</v>
      </c>
      <c r="O350" t="s">
        <v>1357</v>
      </c>
      <c r="P350">
        <v>97.8</v>
      </c>
      <c r="Q350">
        <v>3.3000000000000002E-2</v>
      </c>
      <c r="R350">
        <v>50919</v>
      </c>
      <c r="S350">
        <v>3431</v>
      </c>
      <c r="T350">
        <v>47488</v>
      </c>
      <c r="U350">
        <v>29.86</v>
      </c>
      <c r="V350" t="s">
        <v>2299</v>
      </c>
      <c r="W350">
        <v>5</v>
      </c>
      <c r="X350">
        <v>54</v>
      </c>
      <c r="Y350">
        <v>10</v>
      </c>
      <c r="AE350" s="263">
        <v>782.4</v>
      </c>
      <c r="AF350" s="263">
        <v>4224960</v>
      </c>
      <c r="AG350" s="263">
        <v>42249600</v>
      </c>
      <c r="AH350">
        <v>40855363.200000003</v>
      </c>
      <c r="AI350">
        <v>43643836.799999997</v>
      </c>
      <c r="AJ350">
        <v>3024</v>
      </c>
      <c r="AK350" s="259">
        <v>7.1600000000000006E-5</v>
      </c>
      <c r="AL350" t="s">
        <v>44</v>
      </c>
      <c r="AM350" t="s">
        <v>44</v>
      </c>
    </row>
    <row r="351" spans="1:39">
      <c r="A351" t="s">
        <v>1047</v>
      </c>
      <c r="B351" t="s">
        <v>42</v>
      </c>
      <c r="C351" t="s">
        <v>1912</v>
      </c>
      <c r="D351" s="12">
        <v>44655</v>
      </c>
      <c r="E351" t="s">
        <v>312</v>
      </c>
      <c r="F351" t="s">
        <v>518</v>
      </c>
      <c r="G351" s="12">
        <v>44655</v>
      </c>
      <c r="H351" s="12">
        <v>44655</v>
      </c>
      <c r="I351" s="12">
        <v>44659</v>
      </c>
      <c r="J351">
        <v>100</v>
      </c>
      <c r="K351" t="s">
        <v>2265</v>
      </c>
      <c r="L351" t="s">
        <v>2228</v>
      </c>
      <c r="M351" t="s">
        <v>2247</v>
      </c>
      <c r="N351" t="s">
        <v>1336</v>
      </c>
      <c r="O351" t="s">
        <v>1357</v>
      </c>
      <c r="P351">
        <v>49</v>
      </c>
      <c r="Q351">
        <v>4.9000000000000002E-2</v>
      </c>
      <c r="R351">
        <v>44578</v>
      </c>
      <c r="S351">
        <v>1549</v>
      </c>
      <c r="T351">
        <v>43029</v>
      </c>
      <c r="U351">
        <v>29.86</v>
      </c>
      <c r="V351" t="s">
        <v>2299</v>
      </c>
      <c r="W351">
        <v>5</v>
      </c>
      <c r="X351">
        <v>51</v>
      </c>
      <c r="Y351">
        <v>10</v>
      </c>
      <c r="AE351" s="263">
        <v>392</v>
      </c>
      <c r="AF351" s="263">
        <v>1999200</v>
      </c>
      <c r="AG351" s="263">
        <v>19992000</v>
      </c>
      <c r="AH351">
        <v>19012392</v>
      </c>
      <c r="AI351">
        <v>20971608</v>
      </c>
      <c r="AJ351">
        <v>4080</v>
      </c>
      <c r="AK351">
        <v>2.0408199999999999E-4</v>
      </c>
      <c r="AL351" t="s">
        <v>44</v>
      </c>
      <c r="AM351" t="s">
        <v>44</v>
      </c>
    </row>
    <row r="352" spans="1:39">
      <c r="A352" t="s">
        <v>1050</v>
      </c>
      <c r="B352" t="s">
        <v>42</v>
      </c>
      <c r="C352" t="s">
        <v>1912</v>
      </c>
      <c r="D352" s="12">
        <v>44655</v>
      </c>
      <c r="E352" t="s">
        <v>312</v>
      </c>
      <c r="F352" t="s">
        <v>518</v>
      </c>
      <c r="G352" s="12">
        <v>44655</v>
      </c>
      <c r="H352" s="12">
        <v>44655</v>
      </c>
      <c r="I352" s="12">
        <v>44659</v>
      </c>
      <c r="J352">
        <v>100</v>
      </c>
      <c r="K352" t="s">
        <v>2266</v>
      </c>
      <c r="L352" t="s">
        <v>2228</v>
      </c>
      <c r="M352" t="s">
        <v>2247</v>
      </c>
      <c r="N352" t="s">
        <v>1337</v>
      </c>
      <c r="O352" t="s">
        <v>1357</v>
      </c>
      <c r="P352">
        <v>83.6</v>
      </c>
      <c r="Q352">
        <v>3.5000000000000003E-2</v>
      </c>
      <c r="R352">
        <v>50940</v>
      </c>
      <c r="S352">
        <v>3019</v>
      </c>
      <c r="T352">
        <v>47921</v>
      </c>
      <c r="U352">
        <v>29.86</v>
      </c>
      <c r="V352" t="s">
        <v>2299</v>
      </c>
      <c r="W352">
        <v>5</v>
      </c>
      <c r="X352">
        <v>52</v>
      </c>
      <c r="Y352">
        <v>10</v>
      </c>
      <c r="AE352" s="263">
        <v>668.8</v>
      </c>
      <c r="AF352" s="263">
        <v>3477760</v>
      </c>
      <c r="AG352" s="263">
        <v>34777600</v>
      </c>
      <c r="AH352">
        <v>33560384</v>
      </c>
      <c r="AI352">
        <v>35994816</v>
      </c>
      <c r="AJ352" t="s">
        <v>311</v>
      </c>
      <c r="AK352" t="s">
        <v>311</v>
      </c>
      <c r="AL352" t="s">
        <v>44</v>
      </c>
      <c r="AM352" t="s">
        <v>44</v>
      </c>
    </row>
    <row r="353" spans="1:39">
      <c r="A353" t="s">
        <v>1058</v>
      </c>
      <c r="B353" t="s">
        <v>42</v>
      </c>
      <c r="C353" t="s">
        <v>1912</v>
      </c>
      <c r="D353" s="12">
        <v>44655</v>
      </c>
      <c r="E353" t="s">
        <v>312</v>
      </c>
      <c r="F353" t="s">
        <v>518</v>
      </c>
      <c r="G353" s="12">
        <v>44655</v>
      </c>
      <c r="H353" s="12">
        <v>44655</v>
      </c>
      <c r="I353" s="12">
        <v>44659</v>
      </c>
      <c r="J353">
        <v>100</v>
      </c>
      <c r="K353" t="s">
        <v>2267</v>
      </c>
      <c r="L353" t="s">
        <v>2228</v>
      </c>
      <c r="M353" t="s">
        <v>2247</v>
      </c>
      <c r="N353" t="s">
        <v>2298</v>
      </c>
      <c r="O353" t="s">
        <v>1357</v>
      </c>
      <c r="P353">
        <v>127.9</v>
      </c>
      <c r="Q353">
        <v>2.9000000000000001E-2</v>
      </c>
      <c r="R353">
        <v>50938</v>
      </c>
      <c r="S353">
        <v>4449</v>
      </c>
      <c r="T353">
        <v>46489</v>
      </c>
      <c r="U353">
        <v>29.86</v>
      </c>
      <c r="V353" t="s">
        <v>2299</v>
      </c>
      <c r="W353">
        <v>5</v>
      </c>
      <c r="X353">
        <v>52</v>
      </c>
      <c r="Y353">
        <v>10</v>
      </c>
      <c r="AE353" s="263">
        <v>1023.2</v>
      </c>
      <c r="AF353" s="263">
        <v>5320640</v>
      </c>
      <c r="AG353" s="263">
        <v>53206400</v>
      </c>
      <c r="AH353">
        <v>51663414.399999999</v>
      </c>
      <c r="AI353">
        <v>54749385.600000001</v>
      </c>
      <c r="AJ353">
        <v>4576</v>
      </c>
      <c r="AK353" s="259">
        <v>8.6000000000000003E-5</v>
      </c>
      <c r="AL353" t="s">
        <v>44</v>
      </c>
      <c r="AM353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6D72-D04F-475D-A992-DC1570B78E3B}">
  <dimension ref="A1:AC62"/>
  <sheetViews>
    <sheetView workbookViewId="0">
      <pane xSplit="1" topLeftCell="V42" activePane="topRight" state="frozen"/>
      <selection pane="topRight" activeCell="AC62" sqref="AC62"/>
    </sheetView>
  </sheetViews>
  <sheetFormatPr defaultRowHeight="15"/>
  <cols>
    <col min="1" max="1" width="35.85546875" customWidth="1"/>
    <col min="2" max="5" width="10.28515625" style="43" customWidth="1"/>
    <col min="6" max="7" width="10.28515625" customWidth="1"/>
    <col min="9" max="9" width="11.42578125" bestFit="1" customWidth="1"/>
    <col min="26" max="26" width="10.5703125" bestFit="1" customWidth="1"/>
  </cols>
  <sheetData>
    <row r="1" spans="1:29">
      <c r="A1" s="93" t="s">
        <v>2317</v>
      </c>
      <c r="B1" s="95" t="s">
        <v>2318</v>
      </c>
      <c r="C1" s="95" t="s">
        <v>2319</v>
      </c>
      <c r="D1" s="96" t="s">
        <v>2320</v>
      </c>
    </row>
    <row r="2" spans="1:29">
      <c r="B2" s="109">
        <f>AVERAGE(B5:P11)</f>
        <v>141.34722222222223</v>
      </c>
      <c r="C2" s="97">
        <f>MIN(B5:P11)</f>
        <v>39</v>
      </c>
      <c r="D2" s="98">
        <f>MAX(B5:P11)</f>
        <v>632</v>
      </c>
    </row>
    <row r="3" spans="1:29">
      <c r="B3" s="125"/>
      <c r="C3" s="4"/>
      <c r="D3" s="4"/>
    </row>
    <row r="4" spans="1:29" s="90" customFormat="1">
      <c r="B4" s="107">
        <v>44390</v>
      </c>
      <c r="C4" s="107">
        <v>44404</v>
      </c>
      <c r="D4" s="107">
        <v>44411</v>
      </c>
      <c r="E4" s="107">
        <v>44418</v>
      </c>
      <c r="F4" s="112">
        <v>44425</v>
      </c>
      <c r="G4" s="112">
        <v>44432</v>
      </c>
      <c r="H4" s="112">
        <v>44439</v>
      </c>
      <c r="I4" s="112">
        <v>44446</v>
      </c>
      <c r="J4" s="112">
        <v>44454</v>
      </c>
      <c r="K4" s="112">
        <v>44494</v>
      </c>
      <c r="L4" s="112">
        <v>44503</v>
      </c>
      <c r="M4" s="152">
        <v>44508</v>
      </c>
      <c r="N4" s="152">
        <v>44509</v>
      </c>
      <c r="O4" s="152">
        <v>44536</v>
      </c>
      <c r="P4" s="152">
        <v>44538</v>
      </c>
      <c r="Q4" s="152">
        <v>44543</v>
      </c>
      <c r="R4" s="152">
        <v>44571</v>
      </c>
      <c r="S4" s="152">
        <v>44592</v>
      </c>
      <c r="T4" s="152">
        <v>44599</v>
      </c>
      <c r="U4" s="152">
        <v>44606</v>
      </c>
      <c r="V4" s="152">
        <v>44613</v>
      </c>
      <c r="W4" s="152">
        <v>44620</v>
      </c>
      <c r="X4" s="152">
        <v>44627</v>
      </c>
      <c r="Y4" s="152">
        <v>44634</v>
      </c>
      <c r="Z4" s="152">
        <v>44641</v>
      </c>
      <c r="AA4" s="152">
        <v>44648</v>
      </c>
      <c r="AB4" s="152">
        <v>44655</v>
      </c>
      <c r="AC4" s="152">
        <v>44662</v>
      </c>
    </row>
    <row r="5" spans="1:29">
      <c r="A5" s="89" t="s">
        <v>1047</v>
      </c>
      <c r="B5" s="66">
        <v>153</v>
      </c>
      <c r="C5" s="66">
        <v>208</v>
      </c>
      <c r="D5" s="66">
        <v>142</v>
      </c>
      <c r="E5" s="66">
        <v>201</v>
      </c>
      <c r="F5" s="4">
        <v>111</v>
      </c>
      <c r="G5" s="4">
        <v>160</v>
      </c>
      <c r="H5" s="4">
        <v>132</v>
      </c>
      <c r="I5" s="4" t="s">
        <v>2321</v>
      </c>
      <c r="J5" s="4">
        <v>186</v>
      </c>
      <c r="K5" s="4"/>
      <c r="L5" s="4"/>
      <c r="M5">
        <v>90</v>
      </c>
      <c r="O5">
        <v>166</v>
      </c>
      <c r="Q5">
        <v>88</v>
      </c>
      <c r="R5">
        <v>76</v>
      </c>
      <c r="S5">
        <v>204</v>
      </c>
      <c r="T5">
        <v>91</v>
      </c>
      <c r="U5">
        <v>85</v>
      </c>
      <c r="V5">
        <v>113</v>
      </c>
      <c r="W5">
        <v>202</v>
      </c>
      <c r="X5">
        <v>93</v>
      </c>
      <c r="Y5">
        <v>73</v>
      </c>
      <c r="Z5">
        <v>47</v>
      </c>
      <c r="AA5">
        <v>45</v>
      </c>
      <c r="AB5">
        <v>140</v>
      </c>
      <c r="AC5">
        <v>120</v>
      </c>
    </row>
    <row r="6" spans="1:29">
      <c r="A6" s="89" t="s">
        <v>1056</v>
      </c>
      <c r="B6" s="66">
        <v>121</v>
      </c>
      <c r="C6" s="66">
        <v>149</v>
      </c>
      <c r="D6" s="66">
        <v>150</v>
      </c>
      <c r="E6" s="66">
        <v>106</v>
      </c>
      <c r="F6" s="4">
        <v>272</v>
      </c>
      <c r="G6" s="4">
        <v>152</v>
      </c>
      <c r="H6" s="4">
        <v>138</v>
      </c>
      <c r="I6" s="4" t="s">
        <v>2321</v>
      </c>
      <c r="J6" s="4">
        <v>141</v>
      </c>
      <c r="K6" s="4"/>
      <c r="L6" s="4"/>
      <c r="M6">
        <v>52</v>
      </c>
      <c r="O6">
        <v>97</v>
      </c>
      <c r="Q6">
        <v>87</v>
      </c>
      <c r="R6">
        <v>30</v>
      </c>
      <c r="S6">
        <v>33</v>
      </c>
      <c r="T6">
        <v>59</v>
      </c>
      <c r="U6">
        <v>48</v>
      </c>
      <c r="V6">
        <v>50</v>
      </c>
      <c r="W6">
        <v>65</v>
      </c>
      <c r="X6">
        <v>75</v>
      </c>
      <c r="Y6">
        <v>174</v>
      </c>
      <c r="Z6">
        <v>46</v>
      </c>
      <c r="AA6">
        <v>32</v>
      </c>
      <c r="AB6">
        <v>83</v>
      </c>
      <c r="AC6">
        <v>71</v>
      </c>
    </row>
    <row r="7" spans="1:29">
      <c r="A7" s="89" t="s">
        <v>1050</v>
      </c>
      <c r="B7" s="66">
        <v>121</v>
      </c>
      <c r="C7" s="66">
        <v>77</v>
      </c>
      <c r="D7" s="66">
        <v>71</v>
      </c>
      <c r="E7" s="66">
        <v>112</v>
      </c>
      <c r="F7" s="4">
        <v>174</v>
      </c>
      <c r="G7" s="4">
        <v>106</v>
      </c>
      <c r="H7" s="4">
        <v>84</v>
      </c>
      <c r="I7" s="4" t="s">
        <v>2321</v>
      </c>
      <c r="J7" s="4">
        <v>131</v>
      </c>
      <c r="K7" s="4"/>
      <c r="L7" s="4"/>
      <c r="M7">
        <v>78</v>
      </c>
      <c r="O7">
        <v>78</v>
      </c>
      <c r="Q7">
        <v>75</v>
      </c>
      <c r="R7">
        <v>27</v>
      </c>
      <c r="S7">
        <v>20</v>
      </c>
      <c r="V7">
        <v>50</v>
      </c>
      <c r="W7">
        <v>76</v>
      </c>
      <c r="X7">
        <v>92</v>
      </c>
      <c r="Y7">
        <v>85</v>
      </c>
      <c r="Z7">
        <v>56</v>
      </c>
      <c r="AA7">
        <v>39</v>
      </c>
      <c r="AB7">
        <v>54</v>
      </c>
      <c r="AC7">
        <v>49</v>
      </c>
    </row>
    <row r="8" spans="1:29">
      <c r="A8" s="89" t="s">
        <v>1064</v>
      </c>
      <c r="B8" s="66">
        <v>185</v>
      </c>
      <c r="C8" s="66">
        <v>135</v>
      </c>
      <c r="D8" s="66">
        <v>164</v>
      </c>
      <c r="E8" s="66">
        <v>101</v>
      </c>
      <c r="F8" s="4">
        <v>121</v>
      </c>
      <c r="G8" s="4">
        <v>170</v>
      </c>
      <c r="H8" s="4">
        <v>76</v>
      </c>
      <c r="I8" s="4" t="s">
        <v>2321</v>
      </c>
      <c r="J8" s="4">
        <v>85</v>
      </c>
      <c r="K8" s="4"/>
      <c r="L8" s="4"/>
      <c r="M8">
        <v>138</v>
      </c>
      <c r="O8">
        <v>101</v>
      </c>
      <c r="Q8">
        <v>108</v>
      </c>
      <c r="R8">
        <v>79</v>
      </c>
      <c r="S8">
        <v>173</v>
      </c>
      <c r="T8">
        <v>97</v>
      </c>
      <c r="U8">
        <v>103</v>
      </c>
      <c r="V8">
        <v>166</v>
      </c>
      <c r="W8">
        <v>56</v>
      </c>
      <c r="X8">
        <v>174</v>
      </c>
      <c r="Y8">
        <v>86</v>
      </c>
      <c r="Z8">
        <v>217</v>
      </c>
      <c r="AA8">
        <v>243</v>
      </c>
      <c r="AB8">
        <v>95</v>
      </c>
      <c r="AC8">
        <v>94</v>
      </c>
    </row>
    <row r="9" spans="1:29">
      <c r="A9" s="89" t="s">
        <v>1058</v>
      </c>
      <c r="B9" s="66">
        <v>150</v>
      </c>
      <c r="C9" s="66">
        <v>187</v>
      </c>
      <c r="D9" s="66">
        <v>209</v>
      </c>
      <c r="E9" s="66">
        <v>186</v>
      </c>
      <c r="F9" s="4">
        <v>479</v>
      </c>
      <c r="G9" s="4">
        <v>193</v>
      </c>
      <c r="H9" s="4">
        <v>165</v>
      </c>
      <c r="I9" s="4" t="s">
        <v>2321</v>
      </c>
      <c r="J9" s="4">
        <v>173</v>
      </c>
      <c r="K9" s="4"/>
      <c r="L9" s="4"/>
      <c r="M9">
        <v>134</v>
      </c>
      <c r="O9">
        <v>133</v>
      </c>
      <c r="Q9">
        <v>143</v>
      </c>
      <c r="R9">
        <v>30</v>
      </c>
      <c r="S9">
        <v>76</v>
      </c>
      <c r="T9">
        <v>89</v>
      </c>
      <c r="U9">
        <v>70</v>
      </c>
      <c r="V9">
        <v>72</v>
      </c>
      <c r="W9">
        <v>61</v>
      </c>
      <c r="X9">
        <v>109</v>
      </c>
      <c r="Y9">
        <v>81</v>
      </c>
      <c r="Z9">
        <v>36</v>
      </c>
      <c r="AA9">
        <v>57</v>
      </c>
      <c r="AB9">
        <v>122</v>
      </c>
      <c r="AC9">
        <v>91</v>
      </c>
    </row>
    <row r="10" spans="1:29">
      <c r="A10" s="89" t="s">
        <v>1052</v>
      </c>
      <c r="B10" s="66">
        <v>180</v>
      </c>
      <c r="C10" s="66">
        <v>197</v>
      </c>
      <c r="D10" s="66">
        <v>157</v>
      </c>
      <c r="E10" s="66">
        <v>121</v>
      </c>
      <c r="F10" s="4">
        <v>127</v>
      </c>
      <c r="G10" s="4">
        <v>137</v>
      </c>
      <c r="H10" s="4">
        <v>159</v>
      </c>
      <c r="I10" s="4" t="s">
        <v>2321</v>
      </c>
      <c r="J10" s="4">
        <v>134</v>
      </c>
      <c r="K10" s="4">
        <v>53</v>
      </c>
      <c r="L10" s="4"/>
      <c r="M10">
        <v>79</v>
      </c>
      <c r="O10">
        <v>280</v>
      </c>
      <c r="Q10">
        <v>114</v>
      </c>
      <c r="R10">
        <v>122</v>
      </c>
      <c r="S10">
        <v>69</v>
      </c>
      <c r="T10">
        <v>81</v>
      </c>
      <c r="U10">
        <v>52</v>
      </c>
      <c r="V10">
        <v>24</v>
      </c>
      <c r="W10">
        <v>90</v>
      </c>
      <c r="X10">
        <v>134</v>
      </c>
      <c r="Y10">
        <v>94</v>
      </c>
      <c r="Z10">
        <v>101</v>
      </c>
      <c r="AA10">
        <v>121</v>
      </c>
      <c r="AB10">
        <v>63</v>
      </c>
      <c r="AC10">
        <v>97</v>
      </c>
    </row>
    <row r="11" spans="1:29">
      <c r="A11" s="89" t="s">
        <v>58</v>
      </c>
      <c r="B11" s="66">
        <v>125</v>
      </c>
      <c r="C11" s="66">
        <v>632</v>
      </c>
      <c r="D11" s="66">
        <v>39</v>
      </c>
      <c r="E11" s="66">
        <v>40</v>
      </c>
      <c r="F11" s="4">
        <v>56</v>
      </c>
      <c r="G11" s="4">
        <v>84</v>
      </c>
      <c r="H11" s="4">
        <v>61</v>
      </c>
      <c r="I11" s="4">
        <v>107</v>
      </c>
      <c r="J11" s="4">
        <v>44</v>
      </c>
      <c r="K11" s="4"/>
      <c r="L11" s="4"/>
      <c r="M11">
        <v>67</v>
      </c>
      <c r="O11">
        <v>54</v>
      </c>
      <c r="Q11">
        <v>90</v>
      </c>
      <c r="R11">
        <v>23</v>
      </c>
      <c r="T11">
        <v>19</v>
      </c>
      <c r="V11">
        <v>30</v>
      </c>
      <c r="W11">
        <v>7</v>
      </c>
      <c r="X11">
        <v>51</v>
      </c>
      <c r="Y11">
        <v>27</v>
      </c>
      <c r="Z11">
        <v>31</v>
      </c>
      <c r="AA11">
        <v>67</v>
      </c>
      <c r="AB11">
        <v>50</v>
      </c>
      <c r="AC11">
        <v>177</v>
      </c>
    </row>
    <row r="12" spans="1:29">
      <c r="A12" s="89" t="s">
        <v>163</v>
      </c>
      <c r="B12" s="66"/>
      <c r="C12" s="66"/>
      <c r="D12" s="66"/>
      <c r="E12" s="66"/>
      <c r="F12" s="4"/>
      <c r="G12" s="4"/>
      <c r="H12" s="4"/>
      <c r="I12" s="4"/>
      <c r="J12" s="4"/>
      <c r="K12" s="4"/>
      <c r="L12" s="4">
        <v>203</v>
      </c>
      <c r="N12">
        <v>304</v>
      </c>
      <c r="P12">
        <v>211</v>
      </c>
      <c r="R12">
        <v>293</v>
      </c>
      <c r="V12">
        <v>563</v>
      </c>
      <c r="W12">
        <v>129</v>
      </c>
      <c r="X12">
        <v>449</v>
      </c>
      <c r="Y12">
        <v>153</v>
      </c>
      <c r="Z12">
        <v>12</v>
      </c>
      <c r="AA12">
        <v>329</v>
      </c>
      <c r="AB12">
        <v>93</v>
      </c>
      <c r="AC12">
        <v>134</v>
      </c>
    </row>
    <row r="13" spans="1:29">
      <c r="A13" s="89" t="s">
        <v>152</v>
      </c>
      <c r="B13" s="66"/>
      <c r="C13" s="66"/>
      <c r="D13" s="66"/>
      <c r="E13" s="66"/>
      <c r="F13" s="4"/>
      <c r="G13" s="4"/>
      <c r="H13" s="4"/>
      <c r="I13" s="4"/>
      <c r="J13" s="4"/>
      <c r="K13" s="4"/>
      <c r="L13" s="4">
        <v>151</v>
      </c>
      <c r="N13">
        <v>155</v>
      </c>
      <c r="P13">
        <v>116</v>
      </c>
      <c r="R13">
        <v>92</v>
      </c>
      <c r="V13">
        <v>143</v>
      </c>
      <c r="W13">
        <v>158</v>
      </c>
      <c r="X13">
        <v>172</v>
      </c>
      <c r="Y13">
        <v>105</v>
      </c>
      <c r="Z13">
        <v>72</v>
      </c>
      <c r="AA13">
        <v>151</v>
      </c>
      <c r="AB13">
        <v>134</v>
      </c>
      <c r="AC13">
        <v>205</v>
      </c>
    </row>
    <row r="14" spans="1:29">
      <c r="A14" s="89" t="s">
        <v>1054</v>
      </c>
      <c r="B14" s="66"/>
      <c r="C14" s="66"/>
      <c r="D14" s="66"/>
      <c r="E14" s="66"/>
      <c r="F14" s="4"/>
      <c r="G14" s="4"/>
      <c r="H14" s="4"/>
      <c r="I14" s="4"/>
      <c r="J14" s="4"/>
      <c r="K14" s="4"/>
      <c r="L14" s="4"/>
      <c r="Q14">
        <v>152</v>
      </c>
      <c r="R14">
        <v>132</v>
      </c>
      <c r="S14">
        <v>112</v>
      </c>
      <c r="T14">
        <v>94</v>
      </c>
      <c r="U14">
        <v>144</v>
      </c>
      <c r="V14">
        <v>42</v>
      </c>
      <c r="W14">
        <v>153</v>
      </c>
      <c r="X14">
        <v>119</v>
      </c>
      <c r="Y14">
        <v>131</v>
      </c>
      <c r="Z14">
        <v>161</v>
      </c>
      <c r="AA14">
        <v>173</v>
      </c>
      <c r="AB14">
        <v>97</v>
      </c>
      <c r="AC14">
        <v>126</v>
      </c>
    </row>
    <row r="15" spans="1:29">
      <c r="A15" s="89" t="s">
        <v>1060</v>
      </c>
      <c r="B15" s="66"/>
      <c r="C15" s="66"/>
      <c r="D15" s="66"/>
      <c r="E15" s="66"/>
      <c r="F15" s="4"/>
      <c r="G15" s="4"/>
      <c r="H15" s="4"/>
      <c r="I15" s="4"/>
      <c r="J15" s="4"/>
      <c r="K15" s="4"/>
      <c r="L15" s="4"/>
      <c r="Q15">
        <v>318</v>
      </c>
      <c r="R15" s="184">
        <v>1017</v>
      </c>
      <c r="S15">
        <v>627</v>
      </c>
      <c r="T15" t="s">
        <v>2322</v>
      </c>
      <c r="U15">
        <v>272</v>
      </c>
      <c r="V15">
        <v>111</v>
      </c>
      <c r="W15">
        <v>273</v>
      </c>
      <c r="X15">
        <v>153</v>
      </c>
      <c r="Y15">
        <v>405</v>
      </c>
      <c r="Z15">
        <v>281</v>
      </c>
      <c r="AA15">
        <v>878</v>
      </c>
      <c r="AB15">
        <v>176</v>
      </c>
      <c r="AC15">
        <v>413</v>
      </c>
    </row>
    <row r="16" spans="1:29">
      <c r="A16" s="89" t="s">
        <v>1062</v>
      </c>
      <c r="B16" s="66"/>
      <c r="C16" s="66"/>
      <c r="D16" s="66"/>
      <c r="E16" s="66"/>
      <c r="F16" s="4"/>
      <c r="G16" s="4"/>
      <c r="H16" s="4"/>
      <c r="I16" s="4"/>
      <c r="J16" s="4"/>
      <c r="K16" s="4"/>
      <c r="L16" s="4"/>
      <c r="Q16">
        <v>91</v>
      </c>
      <c r="R16">
        <v>42</v>
      </c>
      <c r="S16">
        <v>46</v>
      </c>
      <c r="T16">
        <v>30</v>
      </c>
      <c r="U16">
        <v>52</v>
      </c>
      <c r="V16">
        <v>84</v>
      </c>
      <c r="W16">
        <v>49</v>
      </c>
      <c r="X16">
        <v>132</v>
      </c>
      <c r="Y16">
        <v>63</v>
      </c>
      <c r="Z16">
        <v>448</v>
      </c>
      <c r="AA16">
        <v>961</v>
      </c>
      <c r="AB16" t="s">
        <v>2322</v>
      </c>
      <c r="AC16" t="s">
        <v>2322</v>
      </c>
    </row>
    <row r="17" spans="1:29">
      <c r="A17" s="89" t="s">
        <v>2323</v>
      </c>
      <c r="B17" s="66"/>
      <c r="C17" s="66"/>
      <c r="D17" s="66"/>
      <c r="E17" s="66"/>
      <c r="F17" s="4"/>
      <c r="G17" s="4"/>
      <c r="H17" s="4"/>
      <c r="I17" s="4"/>
      <c r="J17" s="4"/>
      <c r="K17" s="4"/>
      <c r="L17" s="4"/>
      <c r="W17">
        <v>44</v>
      </c>
    </row>
    <row r="18" spans="1:29">
      <c r="A18" s="89" t="s">
        <v>2324</v>
      </c>
      <c r="B18" s="66"/>
      <c r="C18" s="66"/>
      <c r="D18" s="66"/>
      <c r="E18" s="66"/>
      <c r="F18" s="4"/>
      <c r="G18" s="4"/>
      <c r="H18" s="4"/>
      <c r="I18" s="4"/>
      <c r="J18" s="4"/>
      <c r="K18" s="4"/>
      <c r="L18" s="4"/>
      <c r="W18">
        <v>147</v>
      </c>
    </row>
    <row r="19" spans="1:29">
      <c r="A19" s="89" t="s">
        <v>2325</v>
      </c>
      <c r="B19" s="66"/>
      <c r="C19" s="66"/>
      <c r="D19" s="66"/>
      <c r="E19" s="66"/>
      <c r="F19" s="4"/>
      <c r="G19" s="4"/>
      <c r="H19" s="4"/>
      <c r="I19" s="4"/>
      <c r="J19" s="4"/>
      <c r="K19" s="4"/>
      <c r="L19" s="4"/>
      <c r="W19">
        <v>368</v>
      </c>
      <c r="X19">
        <v>717</v>
      </c>
      <c r="Y19">
        <v>489</v>
      </c>
      <c r="Z19">
        <v>310</v>
      </c>
      <c r="AA19">
        <v>470</v>
      </c>
      <c r="AB19">
        <v>250</v>
      </c>
      <c r="AC19">
        <v>437</v>
      </c>
    </row>
    <row r="20" spans="1:29">
      <c r="A20" s="89" t="s">
        <v>2326</v>
      </c>
      <c r="B20" s="66"/>
      <c r="C20" s="66"/>
      <c r="D20" s="66"/>
      <c r="E20" s="66"/>
      <c r="F20" s="4"/>
      <c r="G20" s="4"/>
      <c r="H20" s="4"/>
      <c r="I20" s="4"/>
      <c r="J20" s="4"/>
      <c r="K20" s="4"/>
      <c r="L20" s="4"/>
      <c r="AA20">
        <v>349</v>
      </c>
      <c r="AB20">
        <v>557</v>
      </c>
    </row>
    <row r="21" spans="1:29" s="91" customFormat="1">
      <c r="B21" s="108"/>
      <c r="C21" s="108"/>
      <c r="D21" s="108"/>
      <c r="E21" s="108"/>
    </row>
    <row r="22" spans="1:29">
      <c r="A22" s="92" t="s">
        <v>2327</v>
      </c>
      <c r="B22" s="103" t="s">
        <v>2318</v>
      </c>
      <c r="C22" s="103" t="s">
        <v>2319</v>
      </c>
      <c r="D22" s="104" t="s">
        <v>2320</v>
      </c>
    </row>
    <row r="23" spans="1:29">
      <c r="A23" s="90"/>
      <c r="B23" s="110">
        <f>AVERAGE(B26:P32)</f>
        <v>141.93055555555554</v>
      </c>
      <c r="C23" s="105">
        <f>MIN(B26:P32)</f>
        <v>27</v>
      </c>
      <c r="D23" s="106">
        <f>MAX(B26:P32)</f>
        <v>672</v>
      </c>
    </row>
    <row r="25" spans="1:29" s="90" customFormat="1">
      <c r="B25" s="107">
        <v>44390</v>
      </c>
      <c r="C25" s="107">
        <v>44404</v>
      </c>
      <c r="D25" s="107">
        <v>44411</v>
      </c>
      <c r="E25" s="107">
        <v>44418</v>
      </c>
      <c r="F25" s="112">
        <v>44425</v>
      </c>
      <c r="G25" s="112">
        <v>44432</v>
      </c>
      <c r="H25" s="112">
        <v>44439</v>
      </c>
      <c r="I25" s="112">
        <v>44446</v>
      </c>
      <c r="J25" s="112">
        <v>44454</v>
      </c>
      <c r="K25" s="112">
        <v>44494</v>
      </c>
      <c r="L25" s="112">
        <v>44503</v>
      </c>
      <c r="M25" s="152">
        <v>44508</v>
      </c>
      <c r="N25" s="152">
        <v>44509</v>
      </c>
      <c r="O25" s="152">
        <v>44536</v>
      </c>
      <c r="P25" s="152">
        <v>44538</v>
      </c>
      <c r="Q25" s="152">
        <v>44543</v>
      </c>
      <c r="R25" s="152">
        <v>44571</v>
      </c>
      <c r="S25" s="152">
        <v>44592</v>
      </c>
      <c r="T25" s="152">
        <v>44599</v>
      </c>
      <c r="U25" s="152">
        <v>44606</v>
      </c>
      <c r="V25" s="152">
        <v>44613</v>
      </c>
      <c r="W25" s="152">
        <v>44620</v>
      </c>
      <c r="X25" s="152">
        <v>44627</v>
      </c>
      <c r="Y25" s="152">
        <v>44634</v>
      </c>
      <c r="Z25" s="152">
        <v>44641</v>
      </c>
      <c r="AA25" s="152">
        <v>44648</v>
      </c>
      <c r="AB25" s="152">
        <v>44655</v>
      </c>
      <c r="AC25" s="152">
        <v>44662</v>
      </c>
    </row>
    <row r="26" spans="1:29">
      <c r="A26" s="89" t="s">
        <v>1047</v>
      </c>
      <c r="B26" s="66">
        <v>181</v>
      </c>
      <c r="C26" s="66">
        <v>214</v>
      </c>
      <c r="D26" s="66">
        <v>176</v>
      </c>
      <c r="E26" s="67">
        <v>264</v>
      </c>
      <c r="F26" s="4">
        <v>113</v>
      </c>
      <c r="G26" s="4">
        <v>182</v>
      </c>
      <c r="H26" s="4">
        <v>122</v>
      </c>
      <c r="I26" s="4" t="s">
        <v>2321</v>
      </c>
      <c r="J26" s="4">
        <v>190</v>
      </c>
      <c r="K26" s="4"/>
      <c r="M26">
        <v>80</v>
      </c>
      <c r="O26">
        <v>187</v>
      </c>
      <c r="Q26">
        <v>82</v>
      </c>
      <c r="R26">
        <v>79</v>
      </c>
      <c r="S26">
        <v>179</v>
      </c>
      <c r="T26">
        <v>104</v>
      </c>
      <c r="U26">
        <v>82</v>
      </c>
      <c r="V26">
        <v>92</v>
      </c>
      <c r="W26">
        <v>195</v>
      </c>
      <c r="X26">
        <v>97</v>
      </c>
      <c r="Y26">
        <v>64</v>
      </c>
      <c r="Z26">
        <v>65</v>
      </c>
      <c r="AA26">
        <v>13</v>
      </c>
      <c r="AB26">
        <v>136</v>
      </c>
      <c r="AC26">
        <v>139</v>
      </c>
    </row>
    <row r="27" spans="1:29">
      <c r="A27" s="89" t="s">
        <v>1056</v>
      </c>
      <c r="B27" s="66">
        <v>103</v>
      </c>
      <c r="C27" s="66">
        <v>137</v>
      </c>
      <c r="D27" s="66">
        <v>135</v>
      </c>
      <c r="E27" s="67">
        <v>114</v>
      </c>
      <c r="F27" s="4">
        <v>285</v>
      </c>
      <c r="G27" s="4">
        <v>137</v>
      </c>
      <c r="H27" s="4">
        <v>116</v>
      </c>
      <c r="I27" s="4" t="s">
        <v>2321</v>
      </c>
      <c r="J27" s="4">
        <v>113</v>
      </c>
      <c r="K27" s="4"/>
      <c r="M27">
        <v>52</v>
      </c>
      <c r="O27">
        <v>96</v>
      </c>
      <c r="Q27">
        <v>80</v>
      </c>
      <c r="R27">
        <v>31</v>
      </c>
      <c r="S27">
        <v>39</v>
      </c>
      <c r="T27">
        <v>53</v>
      </c>
      <c r="U27">
        <v>44</v>
      </c>
      <c r="V27">
        <v>69</v>
      </c>
      <c r="W27">
        <v>47</v>
      </c>
      <c r="X27">
        <v>68</v>
      </c>
      <c r="Y27">
        <v>165</v>
      </c>
      <c r="Z27">
        <v>54</v>
      </c>
      <c r="AA27">
        <v>19</v>
      </c>
      <c r="AB27">
        <v>78</v>
      </c>
      <c r="AC27">
        <v>94</v>
      </c>
    </row>
    <row r="28" spans="1:29">
      <c r="A28" s="89" t="s">
        <v>1050</v>
      </c>
      <c r="B28" s="66">
        <v>89</v>
      </c>
      <c r="C28" s="66">
        <v>75</v>
      </c>
      <c r="D28" s="66">
        <v>73</v>
      </c>
      <c r="E28" s="67">
        <v>112</v>
      </c>
      <c r="F28" s="4">
        <v>185</v>
      </c>
      <c r="G28" s="4">
        <v>81</v>
      </c>
      <c r="H28" s="4">
        <v>82</v>
      </c>
      <c r="I28" s="4" t="s">
        <v>2321</v>
      </c>
      <c r="J28" s="4">
        <v>111</v>
      </c>
      <c r="K28" s="4"/>
      <c r="M28">
        <v>88</v>
      </c>
      <c r="O28">
        <v>62</v>
      </c>
      <c r="Q28">
        <v>75</v>
      </c>
      <c r="R28">
        <v>22</v>
      </c>
      <c r="S28">
        <v>17</v>
      </c>
      <c r="V28">
        <v>57</v>
      </c>
      <c r="W28">
        <v>72</v>
      </c>
      <c r="X28">
        <v>94</v>
      </c>
      <c r="Y28">
        <v>89</v>
      </c>
      <c r="Z28">
        <v>60</v>
      </c>
      <c r="AA28">
        <v>39</v>
      </c>
      <c r="AB28">
        <v>40</v>
      </c>
      <c r="AC28">
        <v>37</v>
      </c>
    </row>
    <row r="29" spans="1:29">
      <c r="A29" s="89" t="s">
        <v>1064</v>
      </c>
      <c r="B29" s="66">
        <v>179</v>
      </c>
      <c r="C29" s="66">
        <v>94</v>
      </c>
      <c r="D29" s="66">
        <v>131</v>
      </c>
      <c r="E29" s="67">
        <v>100</v>
      </c>
      <c r="F29" s="4">
        <v>109</v>
      </c>
      <c r="G29" s="4">
        <v>146</v>
      </c>
      <c r="H29" s="4">
        <v>69</v>
      </c>
      <c r="I29" s="4" t="s">
        <v>2321</v>
      </c>
      <c r="J29" s="4">
        <v>108</v>
      </c>
      <c r="K29" s="4"/>
      <c r="M29">
        <v>149</v>
      </c>
      <c r="O29">
        <v>95</v>
      </c>
      <c r="Q29">
        <v>102</v>
      </c>
      <c r="R29">
        <v>86</v>
      </c>
      <c r="S29">
        <v>45</v>
      </c>
      <c r="T29">
        <v>103</v>
      </c>
      <c r="U29">
        <v>91</v>
      </c>
      <c r="V29">
        <v>190</v>
      </c>
      <c r="W29">
        <v>57</v>
      </c>
      <c r="X29">
        <v>164</v>
      </c>
      <c r="Y29">
        <v>83</v>
      </c>
      <c r="Z29">
        <v>254</v>
      </c>
      <c r="AA29">
        <v>183</v>
      </c>
      <c r="AB29">
        <v>91</v>
      </c>
      <c r="AC29">
        <v>101</v>
      </c>
    </row>
    <row r="30" spans="1:29">
      <c r="A30" s="89" t="s">
        <v>1058</v>
      </c>
      <c r="B30" s="66">
        <v>114</v>
      </c>
      <c r="C30" s="66">
        <v>201</v>
      </c>
      <c r="D30" s="66">
        <v>197</v>
      </c>
      <c r="E30" s="67">
        <v>195</v>
      </c>
      <c r="F30" s="4">
        <v>665</v>
      </c>
      <c r="G30" s="4">
        <v>190</v>
      </c>
      <c r="H30" s="4">
        <v>167</v>
      </c>
      <c r="I30" s="4" t="s">
        <v>2321</v>
      </c>
      <c r="J30" s="4">
        <v>196</v>
      </c>
      <c r="K30" s="4"/>
      <c r="M30">
        <v>128</v>
      </c>
      <c r="O30">
        <v>127</v>
      </c>
      <c r="Q30">
        <v>144</v>
      </c>
      <c r="R30">
        <v>24</v>
      </c>
      <c r="S30">
        <v>66</v>
      </c>
      <c r="T30">
        <v>81</v>
      </c>
      <c r="U30">
        <v>62</v>
      </c>
      <c r="V30">
        <v>66</v>
      </c>
      <c r="W30">
        <v>61</v>
      </c>
      <c r="X30">
        <v>147</v>
      </c>
      <c r="Y30">
        <v>83</v>
      </c>
      <c r="Z30">
        <v>47</v>
      </c>
      <c r="AA30">
        <v>51</v>
      </c>
      <c r="AB30">
        <v>102</v>
      </c>
      <c r="AC30">
        <v>61</v>
      </c>
    </row>
    <row r="31" spans="1:29">
      <c r="A31" s="89" t="s">
        <v>1052</v>
      </c>
      <c r="B31" s="66">
        <v>154</v>
      </c>
      <c r="C31" s="66">
        <v>234</v>
      </c>
      <c r="D31" s="66">
        <v>159</v>
      </c>
      <c r="E31" s="67">
        <v>118</v>
      </c>
      <c r="F31" s="4">
        <v>121</v>
      </c>
      <c r="G31" s="4">
        <v>138</v>
      </c>
      <c r="H31" s="4">
        <v>176</v>
      </c>
      <c r="I31" s="4" t="s">
        <v>2321</v>
      </c>
      <c r="J31" s="4">
        <v>166</v>
      </c>
      <c r="K31" s="4">
        <v>65</v>
      </c>
      <c r="M31">
        <v>71</v>
      </c>
      <c r="O31">
        <v>176</v>
      </c>
      <c r="Q31">
        <v>119</v>
      </c>
      <c r="R31">
        <v>111</v>
      </c>
      <c r="S31">
        <v>62</v>
      </c>
      <c r="T31">
        <v>84</v>
      </c>
      <c r="U31">
        <v>49</v>
      </c>
      <c r="V31">
        <v>36</v>
      </c>
      <c r="W31">
        <v>74</v>
      </c>
      <c r="X31">
        <v>137</v>
      </c>
      <c r="Y31">
        <v>88</v>
      </c>
      <c r="Z31">
        <v>98</v>
      </c>
      <c r="AA31">
        <v>78</v>
      </c>
      <c r="AB31">
        <v>65</v>
      </c>
      <c r="AC31">
        <v>95</v>
      </c>
    </row>
    <row r="32" spans="1:29">
      <c r="A32" s="89" t="s">
        <v>58</v>
      </c>
      <c r="B32" s="66">
        <v>135</v>
      </c>
      <c r="C32" s="66">
        <v>672</v>
      </c>
      <c r="D32" s="66">
        <v>35</v>
      </c>
      <c r="E32" s="67">
        <v>27</v>
      </c>
      <c r="F32" s="4">
        <v>51</v>
      </c>
      <c r="G32" s="4">
        <v>77</v>
      </c>
      <c r="H32" s="4">
        <v>55</v>
      </c>
      <c r="I32" s="4">
        <v>99</v>
      </c>
      <c r="J32" s="4">
        <v>44</v>
      </c>
      <c r="K32" s="4"/>
      <c r="M32">
        <v>75</v>
      </c>
      <c r="O32">
        <v>56</v>
      </c>
      <c r="Q32">
        <v>80</v>
      </c>
      <c r="R32">
        <v>20</v>
      </c>
      <c r="T32">
        <v>17</v>
      </c>
      <c r="V32">
        <v>35</v>
      </c>
      <c r="W32">
        <v>4</v>
      </c>
      <c r="X32">
        <v>38</v>
      </c>
      <c r="Y32">
        <v>37</v>
      </c>
      <c r="Z32">
        <v>26</v>
      </c>
      <c r="AA32">
        <v>63</v>
      </c>
      <c r="AB32">
        <v>46</v>
      </c>
      <c r="AC32">
        <v>191</v>
      </c>
    </row>
    <row r="33" spans="1:29">
      <c r="A33" s="89" t="s">
        <v>163</v>
      </c>
      <c r="B33" s="66"/>
      <c r="C33" s="66"/>
      <c r="D33" s="66"/>
      <c r="E33" s="67"/>
      <c r="F33" s="4"/>
      <c r="G33" s="4"/>
      <c r="H33" s="4"/>
      <c r="I33" s="4"/>
      <c r="J33" s="4"/>
      <c r="K33" s="4"/>
      <c r="L33">
        <v>210</v>
      </c>
      <c r="N33">
        <v>314</v>
      </c>
      <c r="P33">
        <v>209</v>
      </c>
      <c r="R33">
        <v>281</v>
      </c>
      <c r="V33">
        <v>512</v>
      </c>
      <c r="W33">
        <v>124</v>
      </c>
      <c r="X33">
        <v>421</v>
      </c>
      <c r="Y33">
        <v>149</v>
      </c>
      <c r="Z33">
        <v>11</v>
      </c>
      <c r="AA33">
        <v>300</v>
      </c>
      <c r="AB33">
        <v>89</v>
      </c>
      <c r="AC33">
        <v>134</v>
      </c>
    </row>
    <row r="34" spans="1:29">
      <c r="A34" s="89" t="s">
        <v>152</v>
      </c>
      <c r="B34" s="66"/>
      <c r="C34" s="66"/>
      <c r="D34" s="66"/>
      <c r="E34" s="67"/>
      <c r="F34" s="4"/>
      <c r="G34" s="4"/>
      <c r="H34" s="4"/>
      <c r="I34" s="4"/>
      <c r="J34" s="4"/>
      <c r="K34" s="4"/>
      <c r="L34">
        <v>170</v>
      </c>
      <c r="N34">
        <v>154</v>
      </c>
      <c r="P34">
        <v>103</v>
      </c>
      <c r="R34">
        <v>87</v>
      </c>
      <c r="V34">
        <v>124</v>
      </c>
      <c r="W34">
        <v>138</v>
      </c>
      <c r="X34">
        <v>465</v>
      </c>
      <c r="Y34">
        <v>100</v>
      </c>
      <c r="Z34">
        <v>62</v>
      </c>
      <c r="AA34">
        <v>149</v>
      </c>
      <c r="AB34">
        <v>127</v>
      </c>
      <c r="AC34">
        <v>205</v>
      </c>
    </row>
    <row r="35" spans="1:29">
      <c r="A35" s="89" t="s">
        <v>1054</v>
      </c>
      <c r="B35" s="66"/>
      <c r="C35" s="66"/>
      <c r="D35" s="66"/>
      <c r="E35" s="66"/>
      <c r="F35" s="4"/>
      <c r="G35" s="4"/>
      <c r="H35" s="4"/>
      <c r="I35" s="4"/>
      <c r="J35" s="4"/>
      <c r="K35" s="4"/>
      <c r="L35" s="4"/>
      <c r="Q35">
        <v>146</v>
      </c>
      <c r="R35">
        <v>132</v>
      </c>
      <c r="S35">
        <v>42</v>
      </c>
      <c r="T35">
        <v>90</v>
      </c>
      <c r="U35">
        <v>142</v>
      </c>
      <c r="V35">
        <v>47</v>
      </c>
      <c r="W35">
        <v>163</v>
      </c>
      <c r="X35">
        <v>135</v>
      </c>
      <c r="Y35">
        <v>134</v>
      </c>
      <c r="Z35">
        <v>154</v>
      </c>
      <c r="AA35">
        <v>182</v>
      </c>
      <c r="AB35">
        <v>122</v>
      </c>
      <c r="AC35">
        <v>131</v>
      </c>
    </row>
    <row r="36" spans="1:29">
      <c r="A36" s="89" t="s">
        <v>1060</v>
      </c>
      <c r="B36" s="66"/>
      <c r="C36" s="66"/>
      <c r="D36" s="66"/>
      <c r="E36" s="66"/>
      <c r="F36" s="4"/>
      <c r="G36" s="4"/>
      <c r="H36" s="4"/>
      <c r="I36" s="4"/>
      <c r="J36" s="4"/>
      <c r="K36" s="4"/>
      <c r="L36" s="4"/>
      <c r="Q36">
        <v>307</v>
      </c>
      <c r="S36">
        <v>754</v>
      </c>
      <c r="T36" t="s">
        <v>2322</v>
      </c>
      <c r="U36">
        <v>265</v>
      </c>
      <c r="V36">
        <v>99</v>
      </c>
      <c r="W36">
        <v>257</v>
      </c>
      <c r="X36">
        <v>140</v>
      </c>
      <c r="Y36">
        <v>472</v>
      </c>
      <c r="Z36">
        <v>272</v>
      </c>
      <c r="AA36">
        <v>692</v>
      </c>
      <c r="AB36">
        <v>184</v>
      </c>
      <c r="AC36">
        <v>378</v>
      </c>
    </row>
    <row r="37" spans="1:29">
      <c r="A37" s="89" t="s">
        <v>1062</v>
      </c>
      <c r="B37" s="66"/>
      <c r="C37" s="66"/>
      <c r="D37" s="66"/>
      <c r="E37" s="66"/>
      <c r="F37" s="4"/>
      <c r="G37" s="4"/>
      <c r="H37" s="4"/>
      <c r="I37" s="4"/>
      <c r="J37" s="4"/>
      <c r="K37" s="4"/>
      <c r="L37" s="4"/>
      <c r="Q37">
        <v>82</v>
      </c>
      <c r="R37">
        <v>56</v>
      </c>
      <c r="S37">
        <v>48</v>
      </c>
      <c r="T37">
        <v>27</v>
      </c>
      <c r="U37">
        <v>42</v>
      </c>
      <c r="V37">
        <v>76</v>
      </c>
      <c r="W37">
        <v>38</v>
      </c>
      <c r="X37">
        <v>135</v>
      </c>
      <c r="Y37">
        <v>54</v>
      </c>
      <c r="Z37">
        <v>298</v>
      </c>
      <c r="AA37" t="s">
        <v>2322</v>
      </c>
      <c r="AB37" t="s">
        <v>2322</v>
      </c>
      <c r="AC37" t="s">
        <v>2322</v>
      </c>
    </row>
    <row r="38" spans="1:29">
      <c r="A38" s="89" t="s">
        <v>2323</v>
      </c>
      <c r="B38" s="66"/>
      <c r="C38" s="66"/>
      <c r="D38" s="66"/>
      <c r="E38" s="66"/>
      <c r="F38" s="4"/>
      <c r="G38" s="4"/>
      <c r="H38" s="4"/>
      <c r="I38" s="4"/>
      <c r="J38" s="4"/>
      <c r="K38" s="4"/>
      <c r="L38" s="4"/>
      <c r="W38">
        <v>39</v>
      </c>
    </row>
    <row r="39" spans="1:29">
      <c r="A39" s="89" t="s">
        <v>2324</v>
      </c>
      <c r="B39" s="66"/>
      <c r="C39" s="66"/>
      <c r="D39" s="66"/>
      <c r="E39" s="66"/>
      <c r="F39" s="4"/>
      <c r="G39" s="4"/>
      <c r="H39" s="4"/>
      <c r="I39" s="4"/>
      <c r="J39" s="4"/>
      <c r="K39" s="4"/>
      <c r="L39" s="4"/>
      <c r="W39">
        <v>157</v>
      </c>
    </row>
    <row r="40" spans="1:29">
      <c r="A40" s="89" t="s">
        <v>2325</v>
      </c>
      <c r="B40" s="66"/>
      <c r="C40" s="66"/>
      <c r="D40" s="66"/>
      <c r="E40" s="66"/>
      <c r="F40" s="4"/>
      <c r="G40" s="4"/>
      <c r="H40" s="4"/>
      <c r="I40" s="4"/>
      <c r="J40" s="4"/>
      <c r="K40" s="4"/>
      <c r="L40" s="4"/>
      <c r="W40">
        <v>365</v>
      </c>
      <c r="X40">
        <v>666</v>
      </c>
      <c r="Y40">
        <v>482</v>
      </c>
      <c r="Z40">
        <v>377</v>
      </c>
      <c r="AA40">
        <v>444</v>
      </c>
      <c r="AB40">
        <v>246</v>
      </c>
      <c r="AC40">
        <v>478</v>
      </c>
    </row>
    <row r="41" spans="1:29">
      <c r="A41" s="89" t="s">
        <v>2326</v>
      </c>
      <c r="B41" s="66"/>
      <c r="C41" s="66"/>
      <c r="D41" s="66"/>
      <c r="E41" s="66"/>
      <c r="F41" s="4"/>
      <c r="G41" s="4"/>
      <c r="H41" s="4"/>
      <c r="I41" s="4"/>
      <c r="J41" s="4"/>
      <c r="K41" s="4"/>
      <c r="L41" s="4"/>
      <c r="AA41">
        <v>396</v>
      </c>
      <c r="AB41">
        <v>532</v>
      </c>
    </row>
    <row r="42" spans="1:29" s="91" customFormat="1">
      <c r="B42" s="108"/>
      <c r="C42" s="108"/>
      <c r="D42" s="108"/>
      <c r="E42" s="108"/>
    </row>
    <row r="43" spans="1:29">
      <c r="A43" s="94" t="s">
        <v>2328</v>
      </c>
      <c r="B43" s="99" t="s">
        <v>2318</v>
      </c>
      <c r="C43" s="99" t="s">
        <v>2319</v>
      </c>
      <c r="D43" s="100" t="s">
        <v>2320</v>
      </c>
    </row>
    <row r="44" spans="1:29">
      <c r="B44" s="111">
        <f>AVERAGE(C47:P53)</f>
        <v>7.5069230769230746</v>
      </c>
      <c r="C44" s="101">
        <f>MIN(C47:P53)</f>
        <v>4.76</v>
      </c>
      <c r="D44" s="102">
        <f>MAX(C47:P53)</f>
        <v>11.4</v>
      </c>
    </row>
    <row r="46" spans="1:29" s="90" customFormat="1">
      <c r="B46" s="107">
        <v>44390</v>
      </c>
      <c r="C46" s="107">
        <v>44404</v>
      </c>
      <c r="D46" s="107">
        <v>44411</v>
      </c>
      <c r="E46" s="107">
        <v>44418</v>
      </c>
      <c r="F46" s="112">
        <v>44425</v>
      </c>
      <c r="G46" s="112">
        <v>44432</v>
      </c>
      <c r="H46" s="112">
        <v>44439</v>
      </c>
      <c r="I46" s="112">
        <v>44446</v>
      </c>
      <c r="J46" s="152">
        <v>44454</v>
      </c>
      <c r="K46" s="112">
        <v>44494</v>
      </c>
      <c r="L46" s="112">
        <v>44503</v>
      </c>
      <c r="M46" s="152">
        <v>44508</v>
      </c>
      <c r="N46" s="152">
        <v>44509</v>
      </c>
      <c r="O46" s="152">
        <v>44536</v>
      </c>
      <c r="P46" s="152">
        <v>44538</v>
      </c>
      <c r="Q46" s="152">
        <v>44543</v>
      </c>
      <c r="R46" s="152">
        <v>44571</v>
      </c>
      <c r="S46" s="152">
        <v>44592</v>
      </c>
      <c r="T46" s="152">
        <v>44599</v>
      </c>
      <c r="U46" s="152">
        <v>44606</v>
      </c>
      <c r="V46" s="152">
        <v>44613</v>
      </c>
      <c r="W46" s="152">
        <v>44620</v>
      </c>
      <c r="X46" s="152">
        <v>44627</v>
      </c>
      <c r="Y46" s="152">
        <v>44634</v>
      </c>
      <c r="Z46" s="152">
        <v>44641</v>
      </c>
      <c r="AA46" s="152">
        <v>44648</v>
      </c>
      <c r="AB46" s="152">
        <v>44655</v>
      </c>
      <c r="AC46" s="152">
        <v>44662</v>
      </c>
    </row>
    <row r="47" spans="1:29">
      <c r="A47" s="89" t="s">
        <v>1047</v>
      </c>
      <c r="B47" s="43" t="s">
        <v>311</v>
      </c>
      <c r="C47" s="66">
        <v>7.3</v>
      </c>
      <c r="D47" s="66">
        <v>7.84</v>
      </c>
      <c r="E47" s="67">
        <v>7.5</v>
      </c>
      <c r="F47" s="4">
        <v>8.44</v>
      </c>
      <c r="G47" s="4">
        <v>7.9</v>
      </c>
      <c r="H47" s="4">
        <v>7.53</v>
      </c>
      <c r="I47" s="4" t="s">
        <v>2321</v>
      </c>
      <c r="J47" s="4">
        <v>7.3</v>
      </c>
      <c r="M47">
        <v>7.9</v>
      </c>
      <c r="O47">
        <v>7.9</v>
      </c>
      <c r="Q47">
        <v>6.6</v>
      </c>
      <c r="R47">
        <v>7.5</v>
      </c>
      <c r="S47">
        <v>7.7</v>
      </c>
      <c r="T47">
        <v>7.1</v>
      </c>
      <c r="U47">
        <v>6.6</v>
      </c>
      <c r="V47">
        <v>7.1</v>
      </c>
      <c r="W47">
        <v>7.8</v>
      </c>
      <c r="X47">
        <v>7.2</v>
      </c>
      <c r="Y47">
        <v>7</v>
      </c>
      <c r="Z47">
        <v>6.8</v>
      </c>
      <c r="AA47">
        <v>7.1</v>
      </c>
      <c r="AB47">
        <v>7.3</v>
      </c>
      <c r="AC47">
        <v>7.3</v>
      </c>
    </row>
    <row r="48" spans="1:29">
      <c r="A48" s="89" t="s">
        <v>1056</v>
      </c>
      <c r="B48" s="43" t="s">
        <v>311</v>
      </c>
      <c r="C48" s="66">
        <v>7</v>
      </c>
      <c r="D48" s="66">
        <v>6.7</v>
      </c>
      <c r="E48" s="67">
        <v>7.5</v>
      </c>
      <c r="F48" s="4">
        <v>7.06</v>
      </c>
      <c r="G48" s="4">
        <v>6.9</v>
      </c>
      <c r="H48" s="4">
        <v>7.46</v>
      </c>
      <c r="I48" s="4" t="s">
        <v>2321</v>
      </c>
      <c r="J48" s="4">
        <v>7.3</v>
      </c>
      <c r="M48">
        <v>7.5</v>
      </c>
      <c r="O48">
        <v>7.1</v>
      </c>
      <c r="Q48">
        <v>6.9</v>
      </c>
      <c r="R48">
        <v>7.1</v>
      </c>
      <c r="S48">
        <v>6.9</v>
      </c>
      <c r="T48">
        <v>6.8</v>
      </c>
      <c r="U48">
        <v>6.9</v>
      </c>
      <c r="V48">
        <v>6.8</v>
      </c>
      <c r="W48">
        <v>7</v>
      </c>
      <c r="X48">
        <v>7.2</v>
      </c>
      <c r="Y48">
        <v>7.2</v>
      </c>
      <c r="Z48">
        <v>7.3</v>
      </c>
      <c r="AA48">
        <v>7.2</v>
      </c>
      <c r="AB48">
        <v>6.8</v>
      </c>
      <c r="AC48">
        <v>6.8</v>
      </c>
    </row>
    <row r="49" spans="1:29">
      <c r="A49" s="89" t="s">
        <v>1050</v>
      </c>
      <c r="B49" s="43" t="s">
        <v>311</v>
      </c>
      <c r="C49" s="66">
        <v>7</v>
      </c>
      <c r="D49" s="66">
        <v>7.94</v>
      </c>
      <c r="E49" s="67">
        <v>7.5</v>
      </c>
      <c r="F49" s="4">
        <v>7.16</v>
      </c>
      <c r="G49" s="4">
        <v>6.9</v>
      </c>
      <c r="H49" s="4">
        <v>7.61</v>
      </c>
      <c r="I49" s="4" t="s">
        <v>2321</v>
      </c>
      <c r="J49" s="4">
        <v>6.8</v>
      </c>
      <c r="M49">
        <v>7.5</v>
      </c>
      <c r="O49">
        <v>7.1</v>
      </c>
      <c r="Q49">
        <v>6.6</v>
      </c>
      <c r="R49">
        <v>7.1</v>
      </c>
      <c r="S49">
        <v>6.7</v>
      </c>
      <c r="V49">
        <v>6.8</v>
      </c>
      <c r="W49">
        <v>6.8</v>
      </c>
      <c r="X49">
        <v>6.8</v>
      </c>
      <c r="Y49">
        <v>6.9</v>
      </c>
      <c r="Z49">
        <v>6.9</v>
      </c>
      <c r="AA49">
        <v>6.9</v>
      </c>
      <c r="AB49">
        <v>6.4</v>
      </c>
      <c r="AC49">
        <v>6.6</v>
      </c>
    </row>
    <row r="50" spans="1:29">
      <c r="A50" s="89" t="s">
        <v>1064</v>
      </c>
      <c r="B50" s="43" t="s">
        <v>311</v>
      </c>
      <c r="C50" s="66">
        <v>11.3</v>
      </c>
      <c r="D50" s="66">
        <v>10.07</v>
      </c>
      <c r="E50" s="67">
        <v>10.4</v>
      </c>
      <c r="F50" s="4">
        <v>10.27</v>
      </c>
      <c r="G50" s="4">
        <v>11.4</v>
      </c>
      <c r="H50" s="4">
        <v>10.029999999999999</v>
      </c>
      <c r="I50" s="4" t="s">
        <v>2321</v>
      </c>
      <c r="J50" s="4">
        <v>10.4</v>
      </c>
      <c r="M50">
        <v>7.7</v>
      </c>
      <c r="O50">
        <v>10.199999999999999</v>
      </c>
      <c r="Q50">
        <v>11.2</v>
      </c>
      <c r="R50">
        <v>8.4</v>
      </c>
      <c r="S50">
        <v>7.3</v>
      </c>
      <c r="T50">
        <v>10.3</v>
      </c>
      <c r="U50">
        <v>9.8000000000000007</v>
      </c>
      <c r="V50">
        <v>10.6</v>
      </c>
      <c r="W50">
        <v>11.1</v>
      </c>
      <c r="X50">
        <v>10.5</v>
      </c>
      <c r="Y50">
        <v>10.3</v>
      </c>
      <c r="Z50">
        <v>9.8000000000000007</v>
      </c>
      <c r="AA50">
        <v>9.1999999999999993</v>
      </c>
      <c r="AB50">
        <v>9.5</v>
      </c>
      <c r="AC50">
        <v>10.4</v>
      </c>
    </row>
    <row r="51" spans="1:29">
      <c r="A51" s="89" t="s">
        <v>1058</v>
      </c>
      <c r="B51" s="43" t="s">
        <v>311</v>
      </c>
      <c r="C51" s="66">
        <v>7.8</v>
      </c>
      <c r="D51" s="66">
        <v>7.57</v>
      </c>
      <c r="E51" s="67">
        <v>7.7</v>
      </c>
      <c r="F51" s="4">
        <v>7.24</v>
      </c>
      <c r="G51" s="4">
        <v>6.9</v>
      </c>
      <c r="H51" s="4">
        <v>7.12</v>
      </c>
      <c r="I51" s="4" t="s">
        <v>2321</v>
      </c>
      <c r="J51" s="4">
        <v>6.7</v>
      </c>
      <c r="M51">
        <v>7.2</v>
      </c>
      <c r="O51">
        <v>6.9</v>
      </c>
      <c r="Q51">
        <v>6.7</v>
      </c>
      <c r="R51">
        <v>6.8</v>
      </c>
      <c r="S51">
        <v>6.8</v>
      </c>
      <c r="T51">
        <v>6.7</v>
      </c>
      <c r="U51">
        <v>6.9</v>
      </c>
      <c r="V51">
        <v>6.9</v>
      </c>
      <c r="W51">
        <v>8.8000000000000007</v>
      </c>
      <c r="X51">
        <v>6.9</v>
      </c>
      <c r="Y51">
        <v>7</v>
      </c>
      <c r="Z51">
        <v>6.8</v>
      </c>
      <c r="AA51">
        <v>7</v>
      </c>
      <c r="AB51">
        <v>6.6</v>
      </c>
      <c r="AC51">
        <v>6.9</v>
      </c>
    </row>
    <row r="52" spans="1:29">
      <c r="A52" s="89" t="s">
        <v>1052</v>
      </c>
      <c r="B52" s="43" t="s">
        <v>311</v>
      </c>
      <c r="C52" s="66">
        <v>5.2</v>
      </c>
      <c r="D52" s="66">
        <v>4.76</v>
      </c>
      <c r="E52" s="67">
        <v>5</v>
      </c>
      <c r="F52" s="4">
        <v>6.77</v>
      </c>
      <c r="G52" s="4">
        <v>4.9000000000000004</v>
      </c>
      <c r="H52" s="4">
        <v>4.8099999999999996</v>
      </c>
      <c r="I52" s="4" t="s">
        <v>2321</v>
      </c>
      <c r="J52" s="4">
        <v>5</v>
      </c>
      <c r="K52">
        <v>7.4</v>
      </c>
      <c r="M52">
        <v>6</v>
      </c>
      <c r="O52">
        <v>6.8</v>
      </c>
      <c r="Q52">
        <v>5.8</v>
      </c>
      <c r="R52" s="184">
        <v>4.5999999999999996</v>
      </c>
      <c r="S52">
        <v>5.9</v>
      </c>
      <c r="T52">
        <v>6.4</v>
      </c>
      <c r="U52">
        <v>7</v>
      </c>
      <c r="V52">
        <v>6.6</v>
      </c>
      <c r="W52">
        <v>6.1</v>
      </c>
      <c r="X52">
        <v>5.6</v>
      </c>
      <c r="Y52">
        <v>6.5</v>
      </c>
      <c r="Z52">
        <v>5.3</v>
      </c>
      <c r="AA52">
        <v>6.5</v>
      </c>
      <c r="AB52">
        <v>5.8</v>
      </c>
      <c r="AC52">
        <v>6.3</v>
      </c>
    </row>
    <row r="53" spans="1:29">
      <c r="A53" s="89" t="s">
        <v>58</v>
      </c>
      <c r="B53" s="43" t="s">
        <v>311</v>
      </c>
      <c r="C53" s="66">
        <v>7.4</v>
      </c>
      <c r="D53" s="66">
        <v>7.53</v>
      </c>
      <c r="E53" s="67">
        <v>7.6</v>
      </c>
      <c r="F53" s="4">
        <v>7.94</v>
      </c>
      <c r="G53" s="4">
        <v>7.6</v>
      </c>
      <c r="H53" s="4">
        <v>7.51</v>
      </c>
      <c r="I53" s="4">
        <v>7.79</v>
      </c>
      <c r="J53" s="4">
        <v>5.6</v>
      </c>
      <c r="M53">
        <v>7.1</v>
      </c>
      <c r="O53">
        <v>8.6999999999999993</v>
      </c>
      <c r="Q53">
        <v>7.1</v>
      </c>
      <c r="R53">
        <v>6.9</v>
      </c>
      <c r="T53">
        <v>7.3</v>
      </c>
      <c r="V53">
        <v>7.9</v>
      </c>
      <c r="W53">
        <v>7.1</v>
      </c>
      <c r="X53">
        <v>6.6</v>
      </c>
      <c r="Y53">
        <v>9.5</v>
      </c>
      <c r="Z53">
        <v>7</v>
      </c>
      <c r="AA53">
        <v>6.7</v>
      </c>
      <c r="AB53">
        <v>6.9</v>
      </c>
      <c r="AC53">
        <v>7.4</v>
      </c>
    </row>
    <row r="54" spans="1:29">
      <c r="A54" s="89" t="s">
        <v>163</v>
      </c>
      <c r="L54">
        <v>8.5</v>
      </c>
      <c r="N54">
        <v>7.9</v>
      </c>
      <c r="P54">
        <v>7.4</v>
      </c>
      <c r="R54">
        <v>9.1</v>
      </c>
      <c r="V54">
        <v>8.6</v>
      </c>
      <c r="W54">
        <v>8.1</v>
      </c>
      <c r="X54">
        <v>9</v>
      </c>
      <c r="Y54">
        <v>8.3000000000000007</v>
      </c>
      <c r="Z54">
        <v>6.8</v>
      </c>
      <c r="AA54">
        <v>8.6999999999999993</v>
      </c>
      <c r="AB54">
        <v>8.4</v>
      </c>
      <c r="AC54">
        <v>8.8000000000000007</v>
      </c>
    </row>
    <row r="55" spans="1:29">
      <c r="A55" s="89" t="s">
        <v>152</v>
      </c>
      <c r="L55">
        <v>7.4</v>
      </c>
      <c r="N55">
        <v>8.6</v>
      </c>
      <c r="P55">
        <v>8</v>
      </c>
      <c r="R55">
        <v>8.6</v>
      </c>
      <c r="V55">
        <v>8.4</v>
      </c>
      <c r="W55">
        <v>7.6</v>
      </c>
      <c r="X55">
        <v>8.8000000000000007</v>
      </c>
      <c r="Y55">
        <v>9.4</v>
      </c>
      <c r="Z55">
        <v>9.1</v>
      </c>
      <c r="AA55">
        <v>7.8</v>
      </c>
      <c r="AB55">
        <v>8.1999999999999993</v>
      </c>
      <c r="AC55">
        <v>7.6</v>
      </c>
    </row>
    <row r="56" spans="1:29">
      <c r="A56" s="89" t="s">
        <v>1054</v>
      </c>
      <c r="B56" s="66"/>
      <c r="C56" s="66"/>
      <c r="D56" s="66"/>
      <c r="E56" s="66"/>
      <c r="F56" s="4"/>
      <c r="G56" s="4"/>
      <c r="H56" s="4"/>
      <c r="I56" s="4"/>
      <c r="J56" s="4"/>
      <c r="K56" s="4"/>
      <c r="L56" s="4"/>
      <c r="Q56">
        <v>7.1</v>
      </c>
      <c r="R56">
        <v>7.1</v>
      </c>
      <c r="S56">
        <v>6.9</v>
      </c>
      <c r="T56">
        <v>7.2</v>
      </c>
      <c r="U56">
        <v>7.3</v>
      </c>
      <c r="V56">
        <v>7.2</v>
      </c>
      <c r="W56">
        <v>7.1</v>
      </c>
      <c r="X56">
        <v>7.3</v>
      </c>
      <c r="Y56">
        <v>7.4</v>
      </c>
      <c r="Z56">
        <v>7.2</v>
      </c>
      <c r="AA56">
        <v>7.3</v>
      </c>
      <c r="AB56">
        <v>7.1</v>
      </c>
      <c r="AC56">
        <v>7.2</v>
      </c>
    </row>
    <row r="57" spans="1:29">
      <c r="A57" s="89" t="s">
        <v>1060</v>
      </c>
      <c r="B57" s="66"/>
      <c r="C57" s="66"/>
      <c r="D57" s="66"/>
      <c r="E57" s="66"/>
      <c r="F57" s="4"/>
      <c r="G57" s="4"/>
      <c r="H57" s="4"/>
      <c r="I57" s="4"/>
      <c r="J57" s="4"/>
      <c r="K57" s="4"/>
      <c r="L57" s="4"/>
      <c r="Q57">
        <v>6.9</v>
      </c>
      <c r="R57">
        <v>6.8</v>
      </c>
      <c r="S57">
        <v>6.9</v>
      </c>
      <c r="T57">
        <v>6.9</v>
      </c>
      <c r="U57">
        <v>7.1</v>
      </c>
      <c r="V57">
        <v>9.9</v>
      </c>
      <c r="W57">
        <v>7.1</v>
      </c>
      <c r="X57">
        <v>7.2</v>
      </c>
      <c r="Y57">
        <v>7.3</v>
      </c>
      <c r="Z57">
        <v>5.7</v>
      </c>
      <c r="AA57">
        <v>6.7</v>
      </c>
      <c r="AB57">
        <v>7.1</v>
      </c>
      <c r="AC57">
        <v>8.6</v>
      </c>
    </row>
    <row r="58" spans="1:29">
      <c r="A58" s="89" t="s">
        <v>1062</v>
      </c>
      <c r="B58" s="66"/>
      <c r="C58" s="66"/>
      <c r="D58" s="66"/>
      <c r="E58" s="66"/>
      <c r="F58" s="4"/>
      <c r="G58" s="4"/>
      <c r="H58" s="4"/>
      <c r="I58" s="4"/>
      <c r="J58" s="4"/>
      <c r="K58" s="4"/>
      <c r="L58" s="4"/>
      <c r="Q58">
        <v>6.4</v>
      </c>
      <c r="R58">
        <v>6.6</v>
      </c>
      <c r="S58">
        <v>6.7</v>
      </c>
      <c r="T58">
        <v>6.9</v>
      </c>
      <c r="U58">
        <v>9.6999999999999993</v>
      </c>
      <c r="V58">
        <v>6.9</v>
      </c>
      <c r="W58">
        <v>7.1</v>
      </c>
      <c r="X58">
        <v>6.8</v>
      </c>
      <c r="Y58">
        <v>7.4</v>
      </c>
      <c r="Z58">
        <v>6.5</v>
      </c>
      <c r="AA58">
        <v>6.5</v>
      </c>
      <c r="AB58">
        <v>6.5</v>
      </c>
      <c r="AC58">
        <v>6.1</v>
      </c>
    </row>
    <row r="59" spans="1:29">
      <c r="A59" s="89" t="s">
        <v>2323</v>
      </c>
      <c r="W59">
        <v>6.4</v>
      </c>
    </row>
    <row r="60" spans="1:29">
      <c r="A60" s="89" t="s">
        <v>2324</v>
      </c>
      <c r="W60">
        <v>7.2</v>
      </c>
    </row>
    <row r="61" spans="1:29">
      <c r="A61" s="89" t="s">
        <v>2325</v>
      </c>
      <c r="W61">
        <v>8.8000000000000007</v>
      </c>
      <c r="X61">
        <v>9</v>
      </c>
      <c r="Y61">
        <v>8.6</v>
      </c>
      <c r="Z61">
        <v>9.1999999999999993</v>
      </c>
      <c r="AA61">
        <v>9</v>
      </c>
      <c r="AB61">
        <v>9</v>
      </c>
      <c r="AC61">
        <v>8.9</v>
      </c>
    </row>
    <row r="62" spans="1:29">
      <c r="A62" s="89" t="s">
        <v>2326</v>
      </c>
      <c r="AA62">
        <v>7.3</v>
      </c>
      <c r="AB62">
        <v>8.5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6525-5883-4B65-9CCF-8168B8B0481A}">
  <dimension ref="A1:AD10"/>
  <sheetViews>
    <sheetView workbookViewId="0">
      <selection activeCell="U3" sqref="U3:U10"/>
    </sheetView>
  </sheetViews>
  <sheetFormatPr defaultRowHeight="15"/>
  <sheetData>
    <row r="1" spans="1:30">
      <c r="A1" s="233" t="s">
        <v>0</v>
      </c>
      <c r="B1" s="233" t="s">
        <v>1</v>
      </c>
      <c r="C1" s="233" t="s">
        <v>2</v>
      </c>
      <c r="D1" s="233" t="s">
        <v>3</v>
      </c>
      <c r="E1" s="233" t="s">
        <v>4</v>
      </c>
      <c r="F1" s="233" t="s">
        <v>5</v>
      </c>
      <c r="G1" s="233" t="s">
        <v>6</v>
      </c>
      <c r="H1" s="233" t="s">
        <v>7</v>
      </c>
      <c r="I1" s="233" t="s">
        <v>8</v>
      </c>
      <c r="J1" s="233" t="s">
        <v>9</v>
      </c>
      <c r="K1" s="233" t="s">
        <v>10</v>
      </c>
      <c r="L1" s="233" t="s">
        <v>11</v>
      </c>
      <c r="M1" s="233" t="s">
        <v>12</v>
      </c>
      <c r="N1" s="233" t="s">
        <v>13</v>
      </c>
      <c r="O1" s="233" t="s">
        <v>14</v>
      </c>
      <c r="P1" s="233" t="s">
        <v>15</v>
      </c>
      <c r="Q1" s="233" t="s">
        <v>16</v>
      </c>
      <c r="R1" s="233" t="s">
        <v>17</v>
      </c>
      <c r="S1" s="233" t="s">
        <v>18</v>
      </c>
      <c r="T1" s="233" t="s">
        <v>19</v>
      </c>
      <c r="U1" s="233" t="s">
        <v>20</v>
      </c>
      <c r="V1" s="89" t="s">
        <v>31</v>
      </c>
      <c r="W1" s="234" t="s">
        <v>32</v>
      </c>
      <c r="X1" s="89" t="s">
        <v>33</v>
      </c>
      <c r="Y1" s="89" t="s">
        <v>34</v>
      </c>
      <c r="Z1" s="89" t="s">
        <v>35</v>
      </c>
      <c r="AA1" s="89" t="s">
        <v>36</v>
      </c>
      <c r="AB1" s="89" t="s">
        <v>37</v>
      </c>
      <c r="AC1" s="89" t="s">
        <v>38</v>
      </c>
      <c r="AD1" s="89" t="s">
        <v>39</v>
      </c>
    </row>
    <row r="2" spans="1:30">
      <c r="A2" s="64" t="s">
        <v>123</v>
      </c>
      <c r="B2" s="64" t="s">
        <v>59</v>
      </c>
      <c r="C2" s="235" t="s">
        <v>49</v>
      </c>
      <c r="D2" s="64" t="s">
        <v>2329</v>
      </c>
      <c r="E2" s="64" t="s">
        <v>2329</v>
      </c>
      <c r="F2" s="64" t="s">
        <v>312</v>
      </c>
      <c r="G2" s="64" t="s">
        <v>518</v>
      </c>
      <c r="H2" s="64" t="s">
        <v>154</v>
      </c>
      <c r="I2" s="64" t="s">
        <v>437</v>
      </c>
      <c r="J2" s="64">
        <v>10</v>
      </c>
      <c r="K2" s="64" t="s">
        <v>2329</v>
      </c>
      <c r="L2" s="64" t="s">
        <v>224</v>
      </c>
      <c r="M2" s="64">
        <v>45</v>
      </c>
      <c r="N2" s="64">
        <v>5</v>
      </c>
      <c r="O2" s="64" t="s">
        <v>2329</v>
      </c>
      <c r="P2" s="236">
        <v>28.58</v>
      </c>
      <c r="Q2" s="236">
        <v>28.68</v>
      </c>
      <c r="R2" s="64">
        <v>26.99</v>
      </c>
      <c r="S2" s="64">
        <v>26.65</v>
      </c>
      <c r="T2" s="64"/>
      <c r="U2" s="64" t="s">
        <v>2330</v>
      </c>
      <c r="V2" s="64"/>
      <c r="W2" s="64"/>
      <c r="X2" s="64"/>
      <c r="Y2" s="64" t="s">
        <v>520</v>
      </c>
      <c r="Z2" s="64" t="s">
        <v>2331</v>
      </c>
      <c r="AA2" s="64" t="s">
        <v>44</v>
      </c>
      <c r="AB2" s="64" t="s">
        <v>154</v>
      </c>
      <c r="AC2" s="64"/>
    </row>
    <row r="3" spans="1:30">
      <c r="A3" s="64" t="s">
        <v>152</v>
      </c>
      <c r="B3" s="64" t="s">
        <v>59</v>
      </c>
      <c r="C3" s="235" t="s">
        <v>49</v>
      </c>
      <c r="D3" s="64" t="s">
        <v>2329</v>
      </c>
      <c r="E3" s="64" t="s">
        <v>2329</v>
      </c>
      <c r="F3" s="64" t="s">
        <v>312</v>
      </c>
      <c r="G3" s="64" t="s">
        <v>518</v>
      </c>
      <c r="H3" s="64" t="s">
        <v>154</v>
      </c>
      <c r="I3" s="64" t="s">
        <v>437</v>
      </c>
      <c r="J3" s="64">
        <v>10</v>
      </c>
      <c r="K3" s="64" t="s">
        <v>2329</v>
      </c>
      <c r="L3" s="64" t="s">
        <v>224</v>
      </c>
      <c r="M3" s="64">
        <v>46</v>
      </c>
      <c r="N3" s="64">
        <v>5</v>
      </c>
      <c r="O3" s="64" t="s">
        <v>2329</v>
      </c>
      <c r="P3" s="236">
        <v>29.56</v>
      </c>
      <c r="Q3" s="236">
        <v>29.46</v>
      </c>
      <c r="R3" s="64">
        <v>26.59</v>
      </c>
      <c r="S3" s="64">
        <v>26.95</v>
      </c>
      <c r="T3" s="64"/>
      <c r="U3" s="64" t="s">
        <v>2330</v>
      </c>
      <c r="V3" s="64"/>
      <c r="W3" s="64"/>
      <c r="X3" s="64"/>
      <c r="Y3" s="64" t="s">
        <v>520</v>
      </c>
      <c r="Z3" s="64" t="s">
        <v>2332</v>
      </c>
      <c r="AA3" s="64" t="s">
        <v>44</v>
      </c>
      <c r="AB3" s="64" t="s">
        <v>154</v>
      </c>
      <c r="AC3" s="64"/>
    </row>
    <row r="4" spans="1:30">
      <c r="A4" s="64" t="s">
        <v>349</v>
      </c>
      <c r="B4" s="64" t="s">
        <v>59</v>
      </c>
      <c r="C4" s="235" t="s">
        <v>49</v>
      </c>
      <c r="D4" s="64" t="s">
        <v>2329</v>
      </c>
      <c r="E4" s="64" t="s">
        <v>2329</v>
      </c>
      <c r="F4" s="64" t="s">
        <v>312</v>
      </c>
      <c r="G4" s="64" t="s">
        <v>518</v>
      </c>
      <c r="H4" s="64" t="s">
        <v>154</v>
      </c>
      <c r="I4" s="64" t="s">
        <v>437</v>
      </c>
      <c r="J4" s="64">
        <v>10</v>
      </c>
      <c r="K4" s="64" t="s">
        <v>2329</v>
      </c>
      <c r="L4" s="64" t="s">
        <v>224</v>
      </c>
      <c r="M4" s="64">
        <v>45</v>
      </c>
      <c r="N4" s="64">
        <v>5</v>
      </c>
      <c r="O4" s="64" t="s">
        <v>2329</v>
      </c>
      <c r="P4" s="236">
        <v>34.14</v>
      </c>
      <c r="Q4" s="236">
        <v>34.229999999999997</v>
      </c>
      <c r="R4" s="64">
        <v>25.39</v>
      </c>
      <c r="S4" s="64">
        <v>25.26</v>
      </c>
      <c r="T4" s="64"/>
      <c r="U4" s="64" t="s">
        <v>2330</v>
      </c>
      <c r="V4" s="64"/>
      <c r="W4" s="64"/>
      <c r="X4" s="64"/>
      <c r="Y4" s="64" t="s">
        <v>520</v>
      </c>
      <c r="Z4" s="64" t="s">
        <v>2333</v>
      </c>
      <c r="AA4" s="64" t="s">
        <v>44</v>
      </c>
      <c r="AB4" s="64" t="s">
        <v>154</v>
      </c>
      <c r="AC4" s="64"/>
    </row>
    <row r="5" spans="1:30">
      <c r="A5" s="64" t="s">
        <v>163</v>
      </c>
      <c r="B5" s="64" t="s">
        <v>59</v>
      </c>
      <c r="C5" s="64" t="s">
        <v>42</v>
      </c>
      <c r="D5" s="64" t="s">
        <v>2329</v>
      </c>
      <c r="E5" s="64" t="s">
        <v>2329</v>
      </c>
      <c r="F5" s="64" t="s">
        <v>312</v>
      </c>
      <c r="G5" s="64" t="s">
        <v>518</v>
      </c>
      <c r="H5" s="64" t="s">
        <v>154</v>
      </c>
      <c r="I5" s="64" t="s">
        <v>437</v>
      </c>
      <c r="J5" s="64">
        <v>10</v>
      </c>
      <c r="K5" s="64" t="s">
        <v>2329</v>
      </c>
      <c r="L5" s="64" t="s">
        <v>224</v>
      </c>
      <c r="M5" s="64">
        <v>45</v>
      </c>
      <c r="N5" s="64">
        <v>5</v>
      </c>
      <c r="O5" s="64" t="s">
        <v>2329</v>
      </c>
      <c r="P5" s="236">
        <v>32.82</v>
      </c>
      <c r="Q5" s="236">
        <v>33.630000000000003</v>
      </c>
      <c r="R5" s="64">
        <v>24.63</v>
      </c>
      <c r="S5" s="64">
        <v>25.13</v>
      </c>
      <c r="T5" s="64"/>
      <c r="U5" s="64" t="s">
        <v>2330</v>
      </c>
      <c r="V5" s="64"/>
      <c r="W5" s="64"/>
      <c r="X5" s="64"/>
      <c r="Y5" s="64" t="s">
        <v>520</v>
      </c>
      <c r="Z5" s="64" t="s">
        <v>2334</v>
      </c>
      <c r="AA5" s="64" t="s">
        <v>44</v>
      </c>
      <c r="AB5" s="64" t="s">
        <v>154</v>
      </c>
      <c r="AC5" s="64"/>
    </row>
    <row r="6" spans="1:30">
      <c r="A6" s="64" t="s">
        <v>152</v>
      </c>
      <c r="B6" s="64" t="s">
        <v>59</v>
      </c>
      <c r="C6" s="64" t="s">
        <v>42</v>
      </c>
      <c r="D6" s="64" t="s">
        <v>2329</v>
      </c>
      <c r="E6" s="64" t="s">
        <v>2329</v>
      </c>
      <c r="F6" s="64" t="s">
        <v>312</v>
      </c>
      <c r="G6" s="64" t="s">
        <v>518</v>
      </c>
      <c r="H6" s="64" t="s">
        <v>154</v>
      </c>
      <c r="I6" s="64" t="s">
        <v>437</v>
      </c>
      <c r="J6" s="64">
        <v>10</v>
      </c>
      <c r="K6" s="64" t="s">
        <v>2329</v>
      </c>
      <c r="L6" s="64" t="s">
        <v>224</v>
      </c>
      <c r="M6" s="64">
        <v>44</v>
      </c>
      <c r="N6" s="64">
        <v>5</v>
      </c>
      <c r="O6" s="64" t="s">
        <v>2329</v>
      </c>
      <c r="P6" s="236">
        <v>31.79</v>
      </c>
      <c r="Q6" s="236">
        <v>31.43</v>
      </c>
      <c r="R6" s="64">
        <v>25.29</v>
      </c>
      <c r="S6" s="64">
        <v>24.97</v>
      </c>
      <c r="T6" s="64"/>
      <c r="U6" s="64" t="s">
        <v>2330</v>
      </c>
      <c r="V6" s="64"/>
      <c r="W6" s="64"/>
      <c r="X6" s="64"/>
      <c r="Y6" s="64" t="s">
        <v>520</v>
      </c>
      <c r="Z6" s="64" t="s">
        <v>2335</v>
      </c>
      <c r="AA6" s="64" t="s">
        <v>44</v>
      </c>
      <c r="AB6" s="64" t="s">
        <v>154</v>
      </c>
      <c r="AC6" s="64"/>
    </row>
    <row r="7" spans="1:30">
      <c r="A7" s="64" t="s">
        <v>58</v>
      </c>
      <c r="B7" s="64" t="s">
        <v>59</v>
      </c>
      <c r="C7" s="64" t="s">
        <v>42</v>
      </c>
      <c r="D7" s="64" t="s">
        <v>2329</v>
      </c>
      <c r="E7" s="64" t="s">
        <v>2329</v>
      </c>
      <c r="F7" s="64" t="s">
        <v>312</v>
      </c>
      <c r="G7" s="64" t="s">
        <v>518</v>
      </c>
      <c r="H7" s="64" t="s">
        <v>154</v>
      </c>
      <c r="I7" s="64" t="s">
        <v>437</v>
      </c>
      <c r="J7" s="64">
        <v>10</v>
      </c>
      <c r="K7" s="64" t="s">
        <v>2329</v>
      </c>
      <c r="L7" s="64" t="s">
        <v>224</v>
      </c>
      <c r="M7" s="64">
        <v>44</v>
      </c>
      <c r="N7" s="64">
        <v>5</v>
      </c>
      <c r="O7" s="64" t="s">
        <v>2329</v>
      </c>
      <c r="P7" s="236">
        <v>36.119999999999997</v>
      </c>
      <c r="Q7" s="236">
        <v>34.909999999999997</v>
      </c>
      <c r="R7" s="64">
        <v>26.25</v>
      </c>
      <c r="S7" s="64">
        <v>26.46</v>
      </c>
      <c r="T7" s="64"/>
      <c r="U7" s="64" t="s">
        <v>2330</v>
      </c>
      <c r="V7" s="64"/>
      <c r="W7" s="64"/>
      <c r="X7" s="64"/>
      <c r="Y7" s="64" t="s">
        <v>520</v>
      </c>
      <c r="Z7" s="64" t="s">
        <v>2336</v>
      </c>
      <c r="AA7" s="64" t="s">
        <v>44</v>
      </c>
      <c r="AB7" s="64" t="s">
        <v>154</v>
      </c>
      <c r="AC7" s="64"/>
    </row>
    <row r="8" spans="1:30">
      <c r="A8" s="64" t="s">
        <v>58</v>
      </c>
      <c r="B8" s="64" t="s">
        <v>59</v>
      </c>
      <c r="C8" s="235" t="s">
        <v>49</v>
      </c>
      <c r="D8" s="64" t="s">
        <v>2329</v>
      </c>
      <c r="E8" s="64" t="s">
        <v>2329</v>
      </c>
      <c r="F8" s="64" t="s">
        <v>312</v>
      </c>
      <c r="G8" s="64" t="s">
        <v>518</v>
      </c>
      <c r="H8" s="64" t="s">
        <v>154</v>
      </c>
      <c r="I8" s="64" t="s">
        <v>437</v>
      </c>
      <c r="J8" s="64">
        <v>10</v>
      </c>
      <c r="K8" s="64" t="s">
        <v>2329</v>
      </c>
      <c r="L8" s="64" t="s">
        <v>224</v>
      </c>
      <c r="M8" s="64">
        <v>48</v>
      </c>
      <c r="N8" s="64">
        <v>5</v>
      </c>
      <c r="O8" s="64" t="s">
        <v>2329</v>
      </c>
      <c r="P8" s="236">
        <v>35.799999999999997</v>
      </c>
      <c r="Q8" s="236">
        <v>37.07</v>
      </c>
      <c r="R8" s="64">
        <v>25.97</v>
      </c>
      <c r="S8" s="64">
        <v>25.9</v>
      </c>
      <c r="T8" s="64"/>
      <c r="U8" s="64" t="s">
        <v>2330</v>
      </c>
      <c r="V8" s="64"/>
      <c r="W8" s="64"/>
      <c r="X8" s="64"/>
      <c r="Y8" s="64" t="s">
        <v>520</v>
      </c>
      <c r="Z8" s="64" t="s">
        <v>2337</v>
      </c>
      <c r="AA8" s="64" t="s">
        <v>44</v>
      </c>
      <c r="AB8" s="64" t="s">
        <v>154</v>
      </c>
      <c r="AC8" s="64"/>
    </row>
    <row r="9" spans="1:30">
      <c r="A9" s="64" t="s">
        <v>616</v>
      </c>
      <c r="B9" s="64" t="s">
        <v>61</v>
      </c>
      <c r="C9" s="235" t="s">
        <v>49</v>
      </c>
      <c r="D9" s="64" t="s">
        <v>2329</v>
      </c>
      <c r="E9" s="64" t="s">
        <v>2329</v>
      </c>
      <c r="F9" s="64" t="s">
        <v>312</v>
      </c>
      <c r="G9" s="64" t="s">
        <v>518</v>
      </c>
      <c r="H9" s="64" t="s">
        <v>154</v>
      </c>
      <c r="I9" s="64" t="s">
        <v>437</v>
      </c>
      <c r="J9" s="64">
        <v>10</v>
      </c>
      <c r="K9" s="64" t="s">
        <v>2329</v>
      </c>
      <c r="L9" s="64" t="s">
        <v>224</v>
      </c>
      <c r="M9" s="64">
        <v>47</v>
      </c>
      <c r="N9" s="64">
        <v>5</v>
      </c>
      <c r="O9" s="64" t="s">
        <v>2329</v>
      </c>
      <c r="P9" s="236">
        <v>37.659999999999997</v>
      </c>
      <c r="Q9" s="236">
        <v>38.67</v>
      </c>
      <c r="R9" s="64">
        <v>27</v>
      </c>
      <c r="S9" s="64">
        <v>26.44</v>
      </c>
      <c r="T9" s="64"/>
      <c r="U9" s="64" t="s">
        <v>2330</v>
      </c>
      <c r="V9" s="64"/>
      <c r="W9" s="64"/>
      <c r="X9" s="64"/>
      <c r="Y9" s="64" t="s">
        <v>520</v>
      </c>
      <c r="Z9" s="64" t="s">
        <v>2338</v>
      </c>
      <c r="AA9" s="64" t="s">
        <v>44</v>
      </c>
      <c r="AB9" s="64" t="s">
        <v>154</v>
      </c>
      <c r="AC9" s="64"/>
    </row>
    <row r="10" spans="1:30">
      <c r="A10" s="64" t="s">
        <v>394</v>
      </c>
      <c r="B10" s="64" t="s">
        <v>61</v>
      </c>
      <c r="C10" s="235" t="s">
        <v>49</v>
      </c>
      <c r="D10" s="64" t="s">
        <v>2329</v>
      </c>
      <c r="E10" s="64" t="s">
        <v>2329</v>
      </c>
      <c r="F10" s="64" t="s">
        <v>312</v>
      </c>
      <c r="G10" s="64" t="s">
        <v>518</v>
      </c>
      <c r="H10" s="64" t="s">
        <v>154</v>
      </c>
      <c r="I10" s="64" t="s">
        <v>437</v>
      </c>
      <c r="J10" s="64">
        <v>10</v>
      </c>
      <c r="K10" s="64" t="s">
        <v>2329</v>
      </c>
      <c r="L10" s="64" t="s">
        <v>224</v>
      </c>
      <c r="M10" s="64">
        <v>48</v>
      </c>
      <c r="N10" s="64">
        <v>5</v>
      </c>
      <c r="O10" s="64" t="s">
        <v>2329</v>
      </c>
      <c r="P10" s="236">
        <v>37.26</v>
      </c>
      <c r="Q10" s="236">
        <v>37.42</v>
      </c>
      <c r="R10" s="64">
        <v>25.26</v>
      </c>
      <c r="S10" s="64">
        <v>25.6</v>
      </c>
      <c r="T10" s="64" t="s">
        <v>169</v>
      </c>
      <c r="U10" s="64" t="s">
        <v>2330</v>
      </c>
      <c r="V10" s="64"/>
      <c r="W10" s="64"/>
      <c r="X10" s="64" t="s">
        <v>520</v>
      </c>
      <c r="Y10" s="64" t="s">
        <v>2339</v>
      </c>
      <c r="Z10" s="64" t="s">
        <v>44</v>
      </c>
      <c r="AA10" s="64" t="s">
        <v>154</v>
      </c>
      <c r="AB10" s="6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1F54-F3A0-4AA7-BDE3-F683673D11D7}">
  <dimension ref="A1:O24"/>
  <sheetViews>
    <sheetView workbookViewId="0">
      <pane xSplit="1" topLeftCell="B1" activePane="topRight" state="frozen"/>
      <selection pane="topRight" activeCell="Q10" sqref="Q10"/>
    </sheetView>
  </sheetViews>
  <sheetFormatPr defaultRowHeight="15"/>
  <cols>
    <col min="1" max="1" width="33.42578125" customWidth="1"/>
    <col min="2" max="2" width="16.140625" customWidth="1"/>
    <col min="3" max="3" width="28.28515625" hidden="1" customWidth="1"/>
    <col min="4" max="5" width="16.5703125" customWidth="1"/>
    <col min="6" max="6" width="16.5703125" style="4" customWidth="1"/>
    <col min="7" max="7" width="16.5703125" customWidth="1"/>
    <col min="8" max="11" width="15.85546875" customWidth="1"/>
    <col min="12" max="12" width="16.7109375" customWidth="1"/>
    <col min="13" max="13" width="16.140625" customWidth="1"/>
    <col min="14" max="14" width="14.7109375" bestFit="1" customWidth="1"/>
    <col min="15" max="15" width="15.5703125" customWidth="1"/>
  </cols>
  <sheetData>
    <row r="1" spans="1:15">
      <c r="A1" s="118" t="s">
        <v>2199</v>
      </c>
      <c r="B1" s="73" t="s">
        <v>2340</v>
      </c>
      <c r="C1" s="73" t="s">
        <v>2200</v>
      </c>
      <c r="D1" s="73" t="s">
        <v>2341</v>
      </c>
      <c r="E1" s="73" t="s">
        <v>2342</v>
      </c>
      <c r="F1" s="73" t="s">
        <v>2343</v>
      </c>
      <c r="G1" s="73" t="s">
        <v>2344</v>
      </c>
      <c r="H1" s="73" t="s">
        <v>2345</v>
      </c>
      <c r="I1" s="73" t="s">
        <v>2346</v>
      </c>
      <c r="J1" s="73" t="s">
        <v>2347</v>
      </c>
      <c r="K1" s="73" t="s">
        <v>2348</v>
      </c>
      <c r="L1" s="73" t="s">
        <v>2349</v>
      </c>
      <c r="M1" s="126" t="s">
        <v>2350</v>
      </c>
      <c r="N1" s="134" t="s">
        <v>2351</v>
      </c>
      <c r="O1" s="134" t="s">
        <v>2352</v>
      </c>
    </row>
    <row r="2" spans="1:15">
      <c r="A2" s="119" t="s">
        <v>2353</v>
      </c>
      <c r="B2" s="72" t="s">
        <v>2354</v>
      </c>
      <c r="C2" s="73" t="s">
        <v>49</v>
      </c>
      <c r="D2" s="113" t="s">
        <v>2355</v>
      </c>
      <c r="E2" s="113" t="s">
        <v>2355</v>
      </c>
      <c r="F2" s="113" t="s">
        <v>2355</v>
      </c>
      <c r="G2" s="113" t="s">
        <v>2355</v>
      </c>
      <c r="H2" s="113" t="s">
        <v>2355</v>
      </c>
      <c r="I2" s="113" t="s">
        <v>2355</v>
      </c>
      <c r="J2" s="113" t="s">
        <v>2355</v>
      </c>
      <c r="K2" s="113" t="s">
        <v>2355</v>
      </c>
      <c r="L2" s="85" t="s">
        <v>2355</v>
      </c>
      <c r="M2" s="127" t="s">
        <v>2355</v>
      </c>
      <c r="N2" s="85" t="s">
        <v>2355</v>
      </c>
      <c r="O2" s="85" t="s">
        <v>2355</v>
      </c>
    </row>
    <row r="3" spans="1:15">
      <c r="A3" s="119" t="s">
        <v>143</v>
      </c>
      <c r="B3" s="72" t="s">
        <v>2356</v>
      </c>
      <c r="C3" s="72" t="s">
        <v>49</v>
      </c>
      <c r="D3" s="114" t="s">
        <v>2321</v>
      </c>
      <c r="E3" s="114" t="s">
        <v>2321</v>
      </c>
      <c r="F3" s="114" t="s">
        <v>2321</v>
      </c>
      <c r="G3" s="114" t="s">
        <v>2321</v>
      </c>
      <c r="H3" s="115" t="s">
        <v>47</v>
      </c>
      <c r="I3" s="113" t="s">
        <v>2355</v>
      </c>
      <c r="J3" s="113" t="s">
        <v>2355</v>
      </c>
      <c r="K3" s="113" t="s">
        <v>2355</v>
      </c>
      <c r="L3" s="86" t="s">
        <v>2355</v>
      </c>
      <c r="M3" s="127" t="s">
        <v>2355</v>
      </c>
      <c r="N3" s="131" t="s">
        <v>2355</v>
      </c>
      <c r="O3" s="131" t="s">
        <v>2355</v>
      </c>
    </row>
    <row r="4" spans="1:15">
      <c r="A4" s="119" t="s">
        <v>2357</v>
      </c>
      <c r="B4" s="72" t="s">
        <v>2358</v>
      </c>
      <c r="C4" s="73" t="s">
        <v>49</v>
      </c>
      <c r="D4" s="114" t="s">
        <v>2321</v>
      </c>
      <c r="E4" s="113" t="s">
        <v>2355</v>
      </c>
      <c r="F4" s="113" t="s">
        <v>2359</v>
      </c>
      <c r="G4" s="115" t="s">
        <v>47</v>
      </c>
      <c r="H4" s="113" t="s">
        <v>2355</v>
      </c>
      <c r="I4" s="113" t="s">
        <v>2355</v>
      </c>
      <c r="J4" s="113" t="s">
        <v>2355</v>
      </c>
      <c r="K4" s="113" t="s">
        <v>2355</v>
      </c>
      <c r="L4" s="113" t="s">
        <v>2355</v>
      </c>
      <c r="M4" s="127" t="s">
        <v>2355</v>
      </c>
      <c r="N4" s="133" t="s">
        <v>2355</v>
      </c>
      <c r="O4" s="83" t="s">
        <v>2321</v>
      </c>
    </row>
    <row r="5" spans="1:15">
      <c r="A5" s="119" t="s">
        <v>110</v>
      </c>
      <c r="B5" s="72" t="s">
        <v>2354</v>
      </c>
      <c r="C5" s="73" t="s">
        <v>49</v>
      </c>
      <c r="D5" s="115" t="s">
        <v>47</v>
      </c>
      <c r="E5" s="115" t="s">
        <v>47</v>
      </c>
      <c r="F5" s="115" t="s">
        <v>47</v>
      </c>
      <c r="G5" s="115" t="s">
        <v>47</v>
      </c>
      <c r="H5" s="114" t="s">
        <v>2321</v>
      </c>
      <c r="I5" s="114" t="s">
        <v>2321</v>
      </c>
      <c r="J5" s="114" t="s">
        <v>2321</v>
      </c>
      <c r="K5" s="114" t="s">
        <v>2321</v>
      </c>
      <c r="L5" s="83" t="s">
        <v>2321</v>
      </c>
      <c r="M5" s="128" t="s">
        <v>2321</v>
      </c>
      <c r="N5" s="83" t="s">
        <v>2321</v>
      </c>
      <c r="O5" s="83" t="s">
        <v>2321</v>
      </c>
    </row>
    <row r="6" spans="1:15">
      <c r="A6" s="119" t="s">
        <v>119</v>
      </c>
      <c r="B6" s="72" t="s">
        <v>2358</v>
      </c>
      <c r="C6" s="73" t="s">
        <v>49</v>
      </c>
      <c r="D6" s="115" t="s">
        <v>47</v>
      </c>
      <c r="E6" s="115" t="s">
        <v>47</v>
      </c>
      <c r="F6" s="115" t="s">
        <v>47</v>
      </c>
      <c r="G6" s="115" t="s">
        <v>47</v>
      </c>
      <c r="H6" s="84" t="s">
        <v>2321</v>
      </c>
      <c r="I6" s="84" t="s">
        <v>2321</v>
      </c>
      <c r="J6" s="84" t="s">
        <v>2321</v>
      </c>
      <c r="K6" s="84" t="s">
        <v>2321</v>
      </c>
      <c r="L6" s="84" t="s">
        <v>2321</v>
      </c>
      <c r="M6" s="129" t="s">
        <v>2321</v>
      </c>
      <c r="N6" s="84" t="s">
        <v>2321</v>
      </c>
      <c r="O6" s="139" t="s">
        <v>2321</v>
      </c>
    </row>
    <row r="7" spans="1:15">
      <c r="A7" s="119" t="s">
        <v>113</v>
      </c>
      <c r="B7" s="72" t="s">
        <v>2358</v>
      </c>
      <c r="C7" s="73" t="s">
        <v>49</v>
      </c>
      <c r="D7" s="113" t="s">
        <v>2360</v>
      </c>
      <c r="E7" s="115" t="s">
        <v>47</v>
      </c>
      <c r="F7" s="113" t="s">
        <v>2355</v>
      </c>
      <c r="G7" s="115" t="s">
        <v>47</v>
      </c>
      <c r="H7" s="113" t="s">
        <v>2355</v>
      </c>
      <c r="I7" s="113" t="s">
        <v>2361</v>
      </c>
      <c r="J7" s="113" t="s">
        <v>2355</v>
      </c>
      <c r="K7" s="113" t="s">
        <v>2355</v>
      </c>
      <c r="L7" s="116" t="s">
        <v>2355</v>
      </c>
      <c r="M7" s="129" t="s">
        <v>2321</v>
      </c>
      <c r="N7" s="136" t="s">
        <v>2355</v>
      </c>
      <c r="O7" s="133" t="s">
        <v>2355</v>
      </c>
    </row>
    <row r="8" spans="1:15">
      <c r="A8" s="119" t="s">
        <v>117</v>
      </c>
      <c r="B8" s="72" t="s">
        <v>2362</v>
      </c>
      <c r="C8" s="73" t="s">
        <v>49</v>
      </c>
      <c r="D8" s="115" t="s">
        <v>47</v>
      </c>
      <c r="E8" s="115" t="s">
        <v>47</v>
      </c>
      <c r="F8" s="113" t="s">
        <v>2360</v>
      </c>
      <c r="G8" s="113" t="s">
        <v>2355</v>
      </c>
      <c r="H8" s="115" t="s">
        <v>47</v>
      </c>
      <c r="I8" s="113" t="s">
        <v>2363</v>
      </c>
      <c r="J8" s="113" t="s">
        <v>2355</v>
      </c>
      <c r="K8" s="115" t="s">
        <v>47</v>
      </c>
      <c r="L8" s="87" t="s">
        <v>47</v>
      </c>
      <c r="M8" s="130" t="s">
        <v>2364</v>
      </c>
      <c r="N8" s="137" t="s">
        <v>2365</v>
      </c>
      <c r="O8" s="85" t="s">
        <v>2355</v>
      </c>
    </row>
    <row r="9" spans="1:15">
      <c r="A9" s="119" t="s">
        <v>116</v>
      </c>
      <c r="B9" s="72" t="s">
        <v>2358</v>
      </c>
      <c r="C9" s="73" t="s">
        <v>49</v>
      </c>
      <c r="D9" s="113" t="s">
        <v>2355</v>
      </c>
      <c r="E9" s="115" t="s">
        <v>47</v>
      </c>
      <c r="F9" s="113" t="s">
        <v>2360</v>
      </c>
      <c r="G9" s="113" t="s">
        <v>2355</v>
      </c>
      <c r="H9" s="113" t="s">
        <v>2363</v>
      </c>
      <c r="I9" s="115" t="s">
        <v>47</v>
      </c>
      <c r="J9" s="113" t="s">
        <v>2355</v>
      </c>
      <c r="K9" s="113" t="s">
        <v>2355</v>
      </c>
      <c r="L9" s="113" t="s">
        <v>2355</v>
      </c>
      <c r="M9" s="130" t="s">
        <v>2364</v>
      </c>
      <c r="N9" s="138" t="s">
        <v>2365</v>
      </c>
      <c r="O9" s="135" t="s">
        <v>2355</v>
      </c>
    </row>
    <row r="10" spans="1:15">
      <c r="A10" s="119" t="s">
        <v>127</v>
      </c>
      <c r="B10" s="72" t="s">
        <v>2354</v>
      </c>
      <c r="C10" s="73" t="s">
        <v>49</v>
      </c>
      <c r="D10" s="114" t="s">
        <v>2321</v>
      </c>
      <c r="E10" s="115" t="s">
        <v>47</v>
      </c>
      <c r="F10" s="115" t="s">
        <v>47</v>
      </c>
      <c r="G10" s="115" t="s">
        <v>47</v>
      </c>
      <c r="H10" s="114" t="s">
        <v>2321</v>
      </c>
      <c r="I10" s="114" t="s">
        <v>2321</v>
      </c>
      <c r="J10" s="114" t="s">
        <v>2321</v>
      </c>
      <c r="K10" s="114" t="s">
        <v>2321</v>
      </c>
      <c r="L10" s="83" t="s">
        <v>2321</v>
      </c>
      <c r="M10" s="128" t="s">
        <v>2321</v>
      </c>
      <c r="N10" s="83" t="s">
        <v>2321</v>
      </c>
      <c r="O10" s="140" t="s">
        <v>2321</v>
      </c>
    </row>
    <row r="11" spans="1:15">
      <c r="A11" s="119" t="s">
        <v>125</v>
      </c>
      <c r="B11" s="72" t="s">
        <v>2354</v>
      </c>
      <c r="C11" s="73" t="s">
        <v>49</v>
      </c>
      <c r="D11" s="114" t="s">
        <v>2321</v>
      </c>
      <c r="E11" s="113" t="s">
        <v>2355</v>
      </c>
      <c r="F11" s="115" t="s">
        <v>47</v>
      </c>
      <c r="G11" s="113" t="s">
        <v>2360</v>
      </c>
      <c r="H11" s="114" t="s">
        <v>2321</v>
      </c>
      <c r="I11" s="113" t="s">
        <v>2355</v>
      </c>
      <c r="J11" s="113" t="s">
        <v>2355</v>
      </c>
      <c r="K11" s="113" t="s">
        <v>2355</v>
      </c>
      <c r="L11" s="113" t="s">
        <v>2359</v>
      </c>
      <c r="M11" s="127" t="s">
        <v>2364</v>
      </c>
      <c r="N11" s="131" t="s">
        <v>2355</v>
      </c>
      <c r="O11" s="131" t="s">
        <v>2355</v>
      </c>
    </row>
    <row r="12" spans="1:15">
      <c r="A12" s="119" t="s">
        <v>149</v>
      </c>
      <c r="B12" s="72" t="s">
        <v>2366</v>
      </c>
      <c r="C12" s="72" t="s">
        <v>49</v>
      </c>
      <c r="D12" s="114" t="s">
        <v>2321</v>
      </c>
      <c r="E12" s="114" t="s">
        <v>2321</v>
      </c>
      <c r="F12" s="114" t="s">
        <v>2321</v>
      </c>
      <c r="G12" s="114" t="s">
        <v>2321</v>
      </c>
      <c r="H12" s="114" t="s">
        <v>2321</v>
      </c>
      <c r="I12" s="113" t="s">
        <v>2355</v>
      </c>
      <c r="J12" s="113" t="s">
        <v>2355</v>
      </c>
      <c r="K12" s="113" t="s">
        <v>2355</v>
      </c>
      <c r="L12" s="86" t="s">
        <v>2355</v>
      </c>
      <c r="M12" s="127" t="s">
        <v>2355</v>
      </c>
      <c r="N12" s="85" t="s">
        <v>2355</v>
      </c>
      <c r="O12" s="85" t="s">
        <v>2355</v>
      </c>
    </row>
    <row r="13" spans="1:15">
      <c r="A13" s="119" t="s">
        <v>145</v>
      </c>
      <c r="B13" s="72" t="s">
        <v>2356</v>
      </c>
      <c r="C13" s="72" t="s">
        <v>49</v>
      </c>
      <c r="D13" s="114" t="s">
        <v>2321</v>
      </c>
      <c r="E13" s="114" t="s">
        <v>2321</v>
      </c>
      <c r="F13" s="114" t="s">
        <v>2321</v>
      </c>
      <c r="G13" s="114" t="s">
        <v>2321</v>
      </c>
      <c r="H13" s="115" t="s">
        <v>47</v>
      </c>
      <c r="I13" s="113" t="s">
        <v>2355</v>
      </c>
      <c r="J13" s="113" t="s">
        <v>2355</v>
      </c>
      <c r="K13" s="113" t="s">
        <v>2355</v>
      </c>
      <c r="L13" s="86" t="s">
        <v>2355</v>
      </c>
      <c r="M13" s="127" t="s">
        <v>2355</v>
      </c>
      <c r="N13" s="131" t="s">
        <v>2355</v>
      </c>
      <c r="O13" s="131" t="s">
        <v>2355</v>
      </c>
    </row>
    <row r="14" spans="1:15">
      <c r="A14" s="118" t="s">
        <v>1047</v>
      </c>
      <c r="B14" s="72" t="s">
        <v>1912</v>
      </c>
      <c r="C14" s="72" t="s">
        <v>42</v>
      </c>
      <c r="D14" s="113" t="s">
        <v>2355</v>
      </c>
      <c r="E14" s="113" t="s">
        <v>2360</v>
      </c>
      <c r="F14" s="115" t="s">
        <v>47</v>
      </c>
      <c r="G14" s="113" t="s">
        <v>2360</v>
      </c>
      <c r="H14" s="113" t="s">
        <v>2355</v>
      </c>
      <c r="I14" s="113" t="s">
        <v>2355</v>
      </c>
      <c r="J14" s="113" t="s">
        <v>2355</v>
      </c>
      <c r="K14" s="113" t="s">
        <v>2355</v>
      </c>
      <c r="L14" s="85" t="s">
        <v>2355</v>
      </c>
      <c r="M14" s="127" t="s">
        <v>2355</v>
      </c>
      <c r="N14" s="85" t="s">
        <v>2355</v>
      </c>
      <c r="O14" s="85" t="s">
        <v>2355</v>
      </c>
    </row>
    <row r="15" spans="1:15">
      <c r="A15" s="118" t="s">
        <v>2367</v>
      </c>
      <c r="B15" s="72" t="s">
        <v>1912</v>
      </c>
      <c r="C15" s="72" t="s">
        <v>42</v>
      </c>
      <c r="D15" s="113" t="s">
        <v>2355</v>
      </c>
      <c r="E15" s="113" t="s">
        <v>2363</v>
      </c>
      <c r="F15" s="115" t="s">
        <v>47</v>
      </c>
      <c r="G15" s="113" t="s">
        <v>2355</v>
      </c>
      <c r="H15" s="113" t="s">
        <v>2355</v>
      </c>
      <c r="I15" s="113" t="s">
        <v>2355</v>
      </c>
      <c r="J15" s="113" t="s">
        <v>2355</v>
      </c>
      <c r="K15" s="113" t="s">
        <v>2355</v>
      </c>
      <c r="L15" s="85" t="s">
        <v>2355</v>
      </c>
      <c r="M15" s="127" t="s">
        <v>2355</v>
      </c>
      <c r="N15" s="131" t="s">
        <v>2355</v>
      </c>
      <c r="O15" s="131" t="s">
        <v>2355</v>
      </c>
    </row>
    <row r="16" spans="1:15">
      <c r="A16" s="118" t="s">
        <v>1052</v>
      </c>
      <c r="B16" s="72" t="s">
        <v>1912</v>
      </c>
      <c r="C16" s="72" t="s">
        <v>42</v>
      </c>
      <c r="D16" s="113" t="s">
        <v>2360</v>
      </c>
      <c r="E16" s="115" t="s">
        <v>47</v>
      </c>
      <c r="F16" s="115" t="s">
        <v>47</v>
      </c>
      <c r="G16" s="113" t="s">
        <v>2360</v>
      </c>
      <c r="H16" s="113" t="s">
        <v>2355</v>
      </c>
      <c r="I16" s="113" t="s">
        <v>2355</v>
      </c>
      <c r="J16" s="113" t="s">
        <v>2355</v>
      </c>
      <c r="K16" s="113" t="s">
        <v>2355</v>
      </c>
      <c r="L16" s="85" t="s">
        <v>2355</v>
      </c>
      <c r="M16" s="127" t="s">
        <v>2355</v>
      </c>
      <c r="N16" s="85" t="s">
        <v>2355</v>
      </c>
      <c r="O16" s="85" t="s">
        <v>2355</v>
      </c>
    </row>
    <row r="17" spans="1:15">
      <c r="A17" s="118" t="s">
        <v>1056</v>
      </c>
      <c r="B17" s="72" t="s">
        <v>1912</v>
      </c>
      <c r="C17" s="72" t="s">
        <v>42</v>
      </c>
      <c r="D17" s="115" t="s">
        <v>47</v>
      </c>
      <c r="E17" s="115" t="s">
        <v>47</v>
      </c>
      <c r="F17" s="113" t="s">
        <v>2363</v>
      </c>
      <c r="G17" s="115" t="s">
        <v>47</v>
      </c>
      <c r="H17" s="113" t="s">
        <v>2355</v>
      </c>
      <c r="I17" s="113" t="s">
        <v>2355</v>
      </c>
      <c r="J17" s="113" t="s">
        <v>2355</v>
      </c>
      <c r="K17" s="113" t="s">
        <v>2355</v>
      </c>
      <c r="L17" s="85" t="s">
        <v>2355</v>
      </c>
      <c r="M17" s="127" t="s">
        <v>2355</v>
      </c>
      <c r="N17" s="131" t="s">
        <v>2355</v>
      </c>
      <c r="O17" s="131" t="s">
        <v>2355</v>
      </c>
    </row>
    <row r="18" spans="1:15">
      <c r="A18" s="118" t="s">
        <v>1058</v>
      </c>
      <c r="B18" s="72" t="s">
        <v>1912</v>
      </c>
      <c r="C18" s="72" t="s">
        <v>42</v>
      </c>
      <c r="D18" s="113" t="s">
        <v>2355</v>
      </c>
      <c r="E18" s="113" t="s">
        <v>2355</v>
      </c>
      <c r="F18" s="113" t="s">
        <v>2355</v>
      </c>
      <c r="G18" s="113" t="s">
        <v>2355</v>
      </c>
      <c r="H18" s="113" t="s">
        <v>2355</v>
      </c>
      <c r="I18" s="113" t="s">
        <v>2355</v>
      </c>
      <c r="J18" s="113" t="s">
        <v>2355</v>
      </c>
      <c r="K18" s="113" t="s">
        <v>2355</v>
      </c>
      <c r="L18" s="88" t="s">
        <v>2363</v>
      </c>
      <c r="M18" s="127" t="s">
        <v>2355</v>
      </c>
      <c r="N18" s="85" t="s">
        <v>2355</v>
      </c>
      <c r="O18" s="85" t="s">
        <v>2355</v>
      </c>
    </row>
    <row r="19" spans="1:15">
      <c r="A19" s="118" t="s">
        <v>1064</v>
      </c>
      <c r="B19" s="72" t="s">
        <v>1912</v>
      </c>
      <c r="C19" s="72" t="s">
        <v>42</v>
      </c>
      <c r="D19" s="113" t="s">
        <v>2355</v>
      </c>
      <c r="E19" s="113" t="s">
        <v>2363</v>
      </c>
      <c r="F19" s="115" t="s">
        <v>47</v>
      </c>
      <c r="G19" s="113" t="s">
        <v>2355</v>
      </c>
      <c r="H19" s="115" t="s">
        <v>47</v>
      </c>
      <c r="I19" s="113" t="s">
        <v>2361</v>
      </c>
      <c r="J19" s="115" t="s">
        <v>47</v>
      </c>
      <c r="K19" s="117" t="s">
        <v>2368</v>
      </c>
      <c r="L19" s="88" t="s">
        <v>2363</v>
      </c>
      <c r="M19" s="127" t="s">
        <v>2364</v>
      </c>
      <c r="N19" s="132" t="s">
        <v>2365</v>
      </c>
      <c r="O19" s="117" t="s">
        <v>2361</v>
      </c>
    </row>
    <row r="20" spans="1:15">
      <c r="A20" s="265" t="s">
        <v>2369</v>
      </c>
      <c r="B20" s="265"/>
    </row>
    <row r="21" spans="1:15">
      <c r="A21" t="s">
        <v>2370</v>
      </c>
    </row>
    <row r="22" spans="1:15">
      <c r="A22" t="s">
        <v>2371</v>
      </c>
    </row>
    <row r="23" spans="1:15">
      <c r="A23" s="38" t="s">
        <v>2372</v>
      </c>
    </row>
    <row r="24" spans="1:15">
      <c r="A24" s="266" t="s">
        <v>2373</v>
      </c>
      <c r="B24" s="266"/>
      <c r="C24" s="266"/>
      <c r="D24" s="266"/>
    </row>
  </sheetData>
  <autoFilter ref="A1:G21" xr:uid="{C7691F54-F3A0-4AA7-BDE3-F683673D11D7}">
    <sortState xmlns:xlrd2="http://schemas.microsoft.com/office/spreadsheetml/2017/richdata2" ref="A2:G21">
      <sortCondition ref="B1:B21"/>
    </sortState>
  </autoFilter>
  <sortState xmlns:xlrd2="http://schemas.microsoft.com/office/spreadsheetml/2017/richdata2" ref="A2:M25">
    <sortCondition ref="A2:A25"/>
  </sortState>
  <mergeCells count="2">
    <mergeCell ref="A20:B20"/>
    <mergeCell ref="A24:D24"/>
  </mergeCells>
  <conditionalFormatting sqref="C20:C23 C14:C18 C2:C12">
    <cfRule type="containsText" dxfId="0" priority="1" operator="containsText" text="positive">
      <formula>NOT(ISERROR(SEARCH("positive",C2)))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47D2-9F31-457B-A779-FEDEBABD406B}">
  <dimension ref="A1:P244"/>
  <sheetViews>
    <sheetView workbookViewId="0">
      <selection activeCell="A3" sqref="A3:D3"/>
    </sheetView>
  </sheetViews>
  <sheetFormatPr defaultRowHeight="15"/>
  <sheetData>
    <row r="1" spans="1:6">
      <c r="A1" s="90" t="s">
        <v>2374</v>
      </c>
      <c r="B1" s="90" t="s">
        <v>2375</v>
      </c>
      <c r="C1" s="90" t="s">
        <v>2376</v>
      </c>
      <c r="D1" s="90" t="s">
        <v>2377</v>
      </c>
    </row>
    <row r="2" spans="1:6">
      <c r="A2">
        <v>-3.6472205629999999</v>
      </c>
      <c r="B2">
        <v>40.595233200000003</v>
      </c>
      <c r="C2">
        <v>0.90976702499999995</v>
      </c>
      <c r="D2">
        <v>88.010190309999999</v>
      </c>
      <c r="E2" t="s">
        <v>45</v>
      </c>
    </row>
    <row r="3" spans="1:6">
      <c r="A3">
        <v>-3.4424464860000001</v>
      </c>
      <c r="B3">
        <v>39.487869119999999</v>
      </c>
      <c r="C3">
        <v>0.96269506599999999</v>
      </c>
      <c r="D3">
        <v>95.205064359999994</v>
      </c>
      <c r="E3" t="s">
        <v>437</v>
      </c>
      <c r="F3" t="s">
        <v>2378</v>
      </c>
    </row>
    <row r="4" spans="1:6">
      <c r="B4" t="s">
        <v>2379</v>
      </c>
    </row>
    <row r="6" spans="1:6">
      <c r="B6" t="s">
        <v>45</v>
      </c>
      <c r="C6" t="s">
        <v>437</v>
      </c>
    </row>
    <row r="7" spans="1:6">
      <c r="A7" s="223" t="s">
        <v>2380</v>
      </c>
      <c r="B7" s="221">
        <v>20</v>
      </c>
      <c r="C7" s="222">
        <v>10</v>
      </c>
      <c r="D7" t="s">
        <v>2381</v>
      </c>
    </row>
    <row r="8" spans="1:6">
      <c r="A8" s="224" t="s">
        <v>2382</v>
      </c>
      <c r="B8" s="221">
        <v>35.9</v>
      </c>
      <c r="C8" s="222">
        <v>35.6</v>
      </c>
    </row>
    <row r="244" spans="16:16">
      <c r="P244" t="e" cm="1">
        <f t="array" ref="P244">IF(F8&lt;'Master Linear Model'!#REF!, 10^((F8-'Master Linear Model'!A )/'Master Linear Model'!#REF!),('Master Linear Model'!#REF!/2))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0A7943E61AD48AB69C4DBBFAEDED8" ma:contentTypeVersion="11" ma:contentTypeDescription="Create a new document." ma:contentTypeScope="" ma:versionID="4be5523f371c68831e0b9dc98b4b99d4">
  <xsd:schema xmlns:xsd="http://www.w3.org/2001/XMLSchema" xmlns:xs="http://www.w3.org/2001/XMLSchema" xmlns:p="http://schemas.microsoft.com/office/2006/metadata/properties" xmlns:ns2="47f327b6-0d43-45bc-8396-3f389ca32872" xmlns:ns3="8b1f578a-2d29-4266-82b2-4873c5c7a02b" targetNamespace="http://schemas.microsoft.com/office/2006/metadata/properties" ma:root="true" ma:fieldsID="25eb547324397e0e2d65a58ef0b7ee6e" ns2:_="" ns3:_="">
    <xsd:import namespace="47f327b6-0d43-45bc-8396-3f389ca32872"/>
    <xsd:import namespace="8b1f578a-2d29-4266-82b2-4873c5c7a0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327b6-0d43-45bc-8396-3f389ca32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f578a-2d29-4266-82b2-4873c5c7a0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888BA-56A5-4DAA-8C16-A8909D60E18C}"/>
</file>

<file path=customXml/itemProps2.xml><?xml version="1.0" encoding="utf-8"?>
<ds:datastoreItem xmlns:ds="http://schemas.openxmlformats.org/officeDocument/2006/customXml" ds:itemID="{8C555952-F630-42D7-A9EF-3421F8C21D76}"/>
</file>

<file path=customXml/itemProps3.xml><?xml version="1.0" encoding="utf-8"?>
<ds:datastoreItem xmlns:ds="http://schemas.openxmlformats.org/officeDocument/2006/customXml" ds:itemID="{ECFF3852-829D-4AB7-BEBF-54EDD2146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Emory RSPH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Ibaraki, Makoto</dc:creator>
  <cp:keywords/>
  <dc:description/>
  <cp:lastModifiedBy>Hilton, Stephen Patrick</cp:lastModifiedBy>
  <cp:revision/>
  <dcterms:created xsi:type="dcterms:W3CDTF">2021-03-25T16:19:08Z</dcterms:created>
  <dcterms:modified xsi:type="dcterms:W3CDTF">2022-04-18T17:56:44Z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0x010100F5F0A7943E61AD48AB69C4DBBFAEDED8</vt:lpwstr>
  </property>
</Properties>
</file>