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C5EABC7-412A-4830-B4C3-61A04E26A088}" xr6:coauthVersionLast="47" xr6:coauthVersionMax="47" xr10:uidLastSave="{00000000-0000-0000-0000-000000000000}"/>
  <bookViews>
    <workbookView xWindow="-120" yWindow="330" windowWidth="29040" windowHeight="15990" xr2:uid="{5CEC110B-83AC-4309-B1D1-DF1C585D51E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C43" i="1"/>
  <c r="C44" i="1"/>
  <c r="C45" i="1"/>
  <c r="C46" i="1"/>
  <c r="C47" i="1"/>
  <c r="C48" i="1"/>
  <c r="C49" i="1"/>
  <c r="C50" i="1"/>
  <c r="C51" i="1"/>
  <c r="C52" i="1"/>
  <c r="C53" i="1"/>
  <c r="C42" i="1"/>
  <c r="C27" i="1"/>
  <c r="C28" i="1"/>
  <c r="C29" i="1"/>
  <c r="C30" i="1"/>
  <c r="C31" i="1"/>
  <c r="C32" i="1"/>
  <c r="C33" i="1"/>
  <c r="C34" i="1"/>
  <c r="C35" i="1"/>
  <c r="C36" i="1"/>
  <c r="C37" i="1"/>
  <c r="C38" i="1"/>
  <c r="C26" i="1"/>
  <c r="B26" i="1"/>
  <c r="C54" i="1" l="1"/>
  <c r="B22" i="1"/>
  <c r="B12" i="1"/>
  <c r="B28" i="1" l="1"/>
  <c r="B44" i="1"/>
  <c r="B38" i="1"/>
  <c r="B54" i="1"/>
  <c r="B11" i="1"/>
  <c r="D11" i="1" s="1"/>
  <c r="B13" i="1"/>
  <c r="D12" i="1" l="1"/>
  <c r="E12" i="1"/>
  <c r="B14" i="1"/>
  <c r="B45" i="1"/>
  <c r="B29" i="1"/>
  <c r="E10" i="1"/>
  <c r="B43" i="1"/>
  <c r="B27" i="1"/>
  <c r="D27" i="1" s="1"/>
  <c r="E43" i="1"/>
  <c r="E11" i="1"/>
  <c r="E42" i="1" l="1"/>
  <c r="D43" i="1"/>
  <c r="D13" i="1"/>
  <c r="E13" i="1"/>
  <c r="E44" i="1"/>
  <c r="D44" i="1"/>
  <c r="D28" i="1"/>
  <c r="E28" i="1"/>
  <c r="B15" i="1"/>
  <c r="B30" i="1"/>
  <c r="B46" i="1"/>
  <c r="D29" i="1" l="1"/>
  <c r="E29" i="1"/>
  <c r="E14" i="1"/>
  <c r="D14" i="1"/>
  <c r="D45" i="1"/>
  <c r="E45" i="1"/>
  <c r="B16" i="1"/>
  <c r="B31" i="1"/>
  <c r="B47" i="1"/>
  <c r="D46" i="1" l="1"/>
  <c r="E46" i="1"/>
  <c r="D30" i="1"/>
  <c r="E30" i="1"/>
  <c r="D15" i="1"/>
  <c r="E15" i="1"/>
  <c r="B17" i="1"/>
  <c r="B48" i="1"/>
  <c r="B32" i="1"/>
  <c r="E31" i="1" l="1"/>
  <c r="D31" i="1"/>
  <c r="D47" i="1"/>
  <c r="E47" i="1"/>
  <c r="E16" i="1"/>
  <c r="D16" i="1"/>
  <c r="B18" i="1"/>
  <c r="B49" i="1"/>
  <c r="B33" i="1"/>
  <c r="E32" i="1" l="1"/>
  <c r="D32" i="1"/>
  <c r="D17" i="1"/>
  <c r="E17" i="1"/>
  <c r="E48" i="1"/>
  <c r="D48" i="1"/>
  <c r="B19" i="1"/>
  <c r="B34" i="1"/>
  <c r="B50" i="1"/>
  <c r="D49" i="1" l="1"/>
  <c r="E49" i="1"/>
  <c r="D18" i="1"/>
  <c r="E18" i="1"/>
  <c r="D33" i="1"/>
  <c r="E33" i="1"/>
  <c r="B35" i="1"/>
  <c r="B51" i="1"/>
  <c r="B20" i="1"/>
  <c r="E27" i="1"/>
  <c r="E50" i="1" l="1"/>
  <c r="D50" i="1"/>
  <c r="E19" i="1"/>
  <c r="D19" i="1"/>
  <c r="E34" i="1"/>
  <c r="D34" i="1"/>
  <c r="B21" i="1"/>
  <c r="D22" i="1" s="1"/>
  <c r="B36" i="1"/>
  <c r="B52" i="1"/>
  <c r="E26" i="1"/>
  <c r="E35" i="1" l="1"/>
  <c r="D35" i="1"/>
  <c r="E51" i="1"/>
  <c r="D51" i="1"/>
  <c r="D20" i="1"/>
  <c r="E20" i="1"/>
  <c r="E21" i="1"/>
  <c r="D21" i="1"/>
  <c r="B37" i="1"/>
  <c r="B53" i="1"/>
  <c r="E52" i="1" l="1"/>
  <c r="D52" i="1"/>
  <c r="D53" i="1"/>
  <c r="E53" i="1"/>
  <c r="D36" i="1"/>
  <c r="E36" i="1"/>
  <c r="E37" i="1"/>
  <c r="D37" i="1"/>
  <c r="D54" i="1"/>
  <c r="D38" i="1" l="1"/>
</calcChain>
</file>

<file path=xl/sharedStrings.xml><?xml version="1.0" encoding="utf-8"?>
<sst xmlns="http://schemas.openxmlformats.org/spreadsheetml/2006/main" count="54" uniqueCount="11">
  <si>
    <t>km</t>
  </si>
  <si>
    <t>key =</t>
  </si>
  <si>
    <t>Distance at which intensity = 1</t>
  </si>
  <si>
    <t>Distance at which intensity = 0</t>
  </si>
  <si>
    <t>(For reference, sunlight intensity in stock KSP equals 0.9 everywhere)</t>
  </si>
  <si>
    <t>IntensityCurve</t>
  </si>
  <si>
    <t>{</t>
  </si>
  <si>
    <t>}</t>
  </si>
  <si>
    <t>IVAIntensityCurve</t>
  </si>
  <si>
    <t>ScaledIntensityCurve</t>
  </si>
  <si>
    <t>Sunlight Intensity Curves for Kerbal Space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</si>
</sst>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??_);_(@_)"/>
    <numFmt numFmtId="178" formatCode="0_);\(0\)"/>
    <numFmt numFmtId="179" formatCode="0.000E+00"/>
    <numFmt numFmtId="180" formatCode="0.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1">
    <xf numFmtId="0" fontId="0" fillId="0" borderId="0" xfId="0"/>
    <xf numFmtId="178" fontId="0" fillId="0" borderId="0" xfId="1" applyNumberFormat="1" applyFont="1"/>
    <xf numFmtId="0" fontId="0" fillId="0" borderId="0" xfId="0" applyAlignment="1">
      <alignment horizontal="right"/>
    </xf>
    <xf numFmtId="179" fontId="0" fillId="0" borderId="0" xfId="0" applyNumberFormat="1"/>
    <xf numFmtId="2" fontId="0" fillId="0" borderId="0" xfId="0" applyNumberFormat="1"/>
    <xf numFmtId="180" fontId="0" fillId="0" borderId="0" xfId="0" applyNumberFormat="1"/>
    <xf numFmtId="0" fontId="3" fillId="0" borderId="0" xfId="0" applyFont="1"/>
    <xf numFmtId="177" fontId="2" fillId="0" borderId="1" xfId="1" applyNumberFormat="1" applyFont="1" applyBorder="1" applyAlignment="1">
      <alignment horizontal="center"/>
    </xf>
    <xf numFmtId="177" fontId="2" fillId="0" borderId="2" xfId="1" applyNumberFormat="1" applyFont="1" applyBorder="1" applyAlignment="1">
      <alignment horizontal="center"/>
    </xf>
    <xf numFmtId="177" fontId="2" fillId="0" borderId="3" xfId="1" applyNumberFormat="1" applyFont="1" applyBorder="1" applyAlignment="1">
      <alignment horizontal="center"/>
    </xf>
    <xf numFmtId="177" fontId="2" fillId="0" borderId="4" xfId="1" applyNumberFormat="1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524E-408A-4849-840B-631931E1F9F5}">
  <dimension ref="A1:E55"/>
  <sheetViews>
    <sheetView tabSelected="1" topLeftCell="A21" zoomScaleNormal="100" workbookViewId="0">
      <selection activeCell="A8" sqref="A8:E55"/>
    </sheetView>
  </sheetViews>
  <sheetFormatPr defaultRowHeight="14.25" x14ac:dyDescent="0.2"/>
  <cols>
    <col min="2" max="2" width="19.375" bestFit="1" customWidth="1"/>
    <col min="3" max="3" width="9.5" bestFit="1" customWidth="1"/>
    <col min="4" max="5" width="14" bestFit="1" customWidth="1"/>
  </cols>
  <sheetData>
    <row r="1" spans="1:5" ht="20.25" x14ac:dyDescent="0.3">
      <c r="A1" s="6" t="s">
        <v>10</v>
      </c>
    </row>
    <row r="2" spans="1:5" x14ac:dyDescent="0.2">
      <c r="B2" s="1"/>
    </row>
    <row r="3" spans="1:5" x14ac:dyDescent="0.2">
      <c r="A3" t="s">
        <v>2</v>
      </c>
      <c r="C3" s="7">
        <v>69343232</v>
      </c>
      <c r="D3" s="8"/>
      <c r="E3" t="s">
        <v>0</v>
      </c>
    </row>
    <row r="4" spans="1:5" x14ac:dyDescent="0.2">
      <c r="A4" t="s">
        <v>3</v>
      </c>
      <c r="C4" s="9">
        <v>6590000000</v>
      </c>
      <c r="D4" s="10"/>
      <c r="E4" t="s">
        <v>0</v>
      </c>
    </row>
    <row r="6" spans="1:5" x14ac:dyDescent="0.2">
      <c r="A6" t="s">
        <v>4</v>
      </c>
    </row>
    <row r="7" spans="1:5" x14ac:dyDescent="0.2">
      <c r="B7" s="1"/>
    </row>
    <row r="8" spans="1:5" x14ac:dyDescent="0.2">
      <c r="A8" t="s">
        <v>5</v>
      </c>
      <c r="B8" s="1"/>
    </row>
    <row r="9" spans="1:5" x14ac:dyDescent="0.2">
      <c r="A9" t="s">
        <v>6</v>
      </c>
      <c r="B9" s="1"/>
    </row>
    <row r="10" spans="1:5" x14ac:dyDescent="0.2">
      <c r="A10" s="2" t="s">
        <v>1</v>
      </c>
      <c r="B10" s="1">
        <v>0</v>
      </c>
      <c r="C10" s="5">
        <v>1.3</v>
      </c>
      <c r="D10">
        <v>0</v>
      </c>
      <c r="E10" s="3">
        <f>(C11-C10)/(B11-B10)</f>
        <v>-4.5479329098934982E-12</v>
      </c>
    </row>
    <row r="11" spans="1:5" x14ac:dyDescent="0.2">
      <c r="A11" s="2" t="s">
        <v>1</v>
      </c>
      <c r="B11" s="1">
        <f>B12/(C$4/C$3)^0.1</f>
        <v>43976022505.724136</v>
      </c>
      <c r="C11" s="5">
        <v>1.1000000000000001</v>
      </c>
      <c r="D11" s="3">
        <f>(C11-C10)/(B11-B10)</f>
        <v>-4.5479329098934982E-12</v>
      </c>
      <c r="E11" s="3">
        <f>(C12-C11)/LN(B12/B11)/B11</f>
        <v>-4.9930754995099013E-12</v>
      </c>
    </row>
    <row r="12" spans="1:5" x14ac:dyDescent="0.2">
      <c r="A12" s="2" t="s">
        <v>1</v>
      </c>
      <c r="B12" s="1">
        <f>C3*1000</f>
        <v>69343232000</v>
      </c>
      <c r="C12" s="5">
        <v>1</v>
      </c>
      <c r="D12" s="3">
        <f t="shared" ref="D12:D21" si="0">(C13-C12)/LN(B13/B12)/B12</f>
        <v>-3.1665036977109307E-12</v>
      </c>
      <c r="E12" s="3">
        <f t="shared" ref="E12:E21" si="1">(C13-C12)/LN(B13/B12)/B12</f>
        <v>-3.1665036977109307E-12</v>
      </c>
    </row>
    <row r="13" spans="1:5" x14ac:dyDescent="0.2">
      <c r="A13" s="2" t="s">
        <v>1</v>
      </c>
      <c r="B13" s="1">
        <f t="shared" ref="B13:B21" si="2">B12*(C$4/C$3)^0.1</f>
        <v>109343309153.98108</v>
      </c>
      <c r="C13" s="5">
        <v>0.9</v>
      </c>
      <c r="D13" s="3">
        <f t="shared" si="0"/>
        <v>-2.0081301932248354E-12</v>
      </c>
      <c r="E13" s="3">
        <f t="shared" si="1"/>
        <v>-2.0081301932248354E-12</v>
      </c>
    </row>
    <row r="14" spans="1:5" x14ac:dyDescent="0.2">
      <c r="A14" s="2" t="s">
        <v>1</v>
      </c>
      <c r="B14" s="1">
        <f t="shared" si="2"/>
        <v>172417104191.84213</v>
      </c>
      <c r="C14" s="5">
        <v>0.8</v>
      </c>
      <c r="D14" s="3">
        <f t="shared" si="0"/>
        <v>-1.2735140261659498E-12</v>
      </c>
      <c r="E14" s="3">
        <f t="shared" si="1"/>
        <v>-1.2735140261659498E-12</v>
      </c>
    </row>
    <row r="15" spans="1:5" x14ac:dyDescent="0.2">
      <c r="A15" s="2" t="s">
        <v>1</v>
      </c>
      <c r="B15" s="1">
        <f t="shared" si="2"/>
        <v>271874502865.43842</v>
      </c>
      <c r="C15" s="5">
        <v>0.70000000000000007</v>
      </c>
      <c r="D15" s="3">
        <f t="shared" si="0"/>
        <v>-8.0763586958319415E-13</v>
      </c>
      <c r="E15" s="3">
        <f t="shared" si="1"/>
        <v>-8.0763586958319415E-13</v>
      </c>
    </row>
    <row r="16" spans="1:5" x14ac:dyDescent="0.2">
      <c r="A16" s="2" t="s">
        <v>1</v>
      </c>
      <c r="B16" s="1">
        <f t="shared" si="2"/>
        <v>428703089840.12378</v>
      </c>
      <c r="C16" s="5">
        <v>0.60000000000000009</v>
      </c>
      <c r="D16" s="3">
        <f t="shared" si="0"/>
        <v>-5.1218571954103075E-13</v>
      </c>
      <c r="E16" s="3">
        <f t="shared" si="1"/>
        <v>-5.1218571954103075E-13</v>
      </c>
    </row>
    <row r="17" spans="1:5" x14ac:dyDescent="0.2">
      <c r="A17" s="2" t="s">
        <v>1</v>
      </c>
      <c r="B17" s="1">
        <f t="shared" si="2"/>
        <v>675996966620.41333</v>
      </c>
      <c r="C17" s="5">
        <v>0.50000000000000011</v>
      </c>
      <c r="D17" s="3">
        <f t="shared" si="0"/>
        <v>-3.2481743466538857E-13</v>
      </c>
      <c r="E17" s="3">
        <f t="shared" si="1"/>
        <v>-3.2481743466538857E-13</v>
      </c>
    </row>
    <row r="18" spans="1:5" x14ac:dyDescent="0.2">
      <c r="A18" s="2" t="s">
        <v>1</v>
      </c>
      <c r="B18" s="1">
        <f t="shared" si="2"/>
        <v>1065940296932.3564</v>
      </c>
      <c r="C18" s="5">
        <v>0.40000000000000013</v>
      </c>
      <c r="D18" s="3">
        <f t="shared" si="0"/>
        <v>-2.0599240048541013E-13</v>
      </c>
      <c r="E18" s="3">
        <f t="shared" si="1"/>
        <v>-2.0599240048541013E-13</v>
      </c>
    </row>
    <row r="19" spans="1:5" x14ac:dyDescent="0.2">
      <c r="A19" s="2" t="s">
        <v>1</v>
      </c>
      <c r="B19" s="1">
        <f t="shared" si="2"/>
        <v>1680819253235.2837</v>
      </c>
      <c r="C19" s="5">
        <v>0.30000000000000016</v>
      </c>
      <c r="D19" s="3">
        <f t="shared" si="0"/>
        <v>-1.3063605745625671E-13</v>
      </c>
      <c r="E19" s="3">
        <f t="shared" si="1"/>
        <v>-1.3063605745625671E-13</v>
      </c>
    </row>
    <row r="20" spans="1:5" x14ac:dyDescent="0.2">
      <c r="A20" s="2" t="s">
        <v>1</v>
      </c>
      <c r="B20" s="1">
        <f t="shared" si="2"/>
        <v>2650386114660.3208</v>
      </c>
      <c r="C20" s="5">
        <v>0.20000000000000015</v>
      </c>
      <c r="D20" s="3">
        <f t="shared" si="0"/>
        <v>-8.2846646126263871E-14</v>
      </c>
      <c r="E20" s="3">
        <f t="shared" si="1"/>
        <v>-8.2846646126263871E-14</v>
      </c>
    </row>
    <row r="21" spans="1:5" x14ac:dyDescent="0.2">
      <c r="A21" s="2" t="s">
        <v>1</v>
      </c>
      <c r="B21" s="1">
        <f t="shared" si="2"/>
        <v>4179239703057.4258</v>
      </c>
      <c r="C21" s="5">
        <v>0.10000000000000014</v>
      </c>
      <c r="D21" s="3">
        <f t="shared" si="0"/>
        <v>-5.2539604363585933E-14</v>
      </c>
      <c r="E21" s="3">
        <f t="shared" si="1"/>
        <v>-5.2539604363585933E-14</v>
      </c>
    </row>
    <row r="22" spans="1:5" x14ac:dyDescent="0.2">
      <c r="A22" s="2" t="s">
        <v>1</v>
      </c>
      <c r="B22" s="1">
        <f>C4*1000</f>
        <v>6590000000000</v>
      </c>
      <c r="C22">
        <v>0</v>
      </c>
      <c r="D22" s="3">
        <f t="shared" ref="D22" si="3">(C22-C21)/LN(B22/B21)/B22</f>
        <v>-3.3319514497606602E-14</v>
      </c>
      <c r="E22">
        <v>0</v>
      </c>
    </row>
    <row r="23" spans="1:5" x14ac:dyDescent="0.2">
      <c r="A23" t="s">
        <v>7</v>
      </c>
    </row>
    <row r="24" spans="1:5" x14ac:dyDescent="0.2">
      <c r="A24" t="s">
        <v>8</v>
      </c>
      <c r="B24" s="1"/>
    </row>
    <row r="25" spans="1:5" x14ac:dyDescent="0.2">
      <c r="A25" t="s">
        <v>6</v>
      </c>
      <c r="B25" s="1"/>
    </row>
    <row r="26" spans="1:5" x14ac:dyDescent="0.2">
      <c r="A26" s="2" t="s">
        <v>1</v>
      </c>
      <c r="B26" s="1">
        <f>B10</f>
        <v>0</v>
      </c>
      <c r="C26" s="4">
        <f>C10*0.9</f>
        <v>1.1700000000000002</v>
      </c>
      <c r="D26">
        <v>0</v>
      </c>
      <c r="E26" s="3">
        <f>(C27-C26)/(B27-B26)</f>
        <v>-4.0931396189041509E-12</v>
      </c>
    </row>
    <row r="27" spans="1:5" x14ac:dyDescent="0.2">
      <c r="A27" s="2" t="s">
        <v>1</v>
      </c>
      <c r="B27" s="1">
        <f t="shared" ref="B27:B38" si="4">B11</f>
        <v>43976022505.724136</v>
      </c>
      <c r="C27" s="4">
        <f t="shared" ref="C27:C38" si="5">C11*0.9</f>
        <v>0.9900000000000001</v>
      </c>
      <c r="D27" s="3">
        <f>(C27-C26)/(B27-B26)</f>
        <v>-4.0931396189041509E-12</v>
      </c>
      <c r="E27" s="3">
        <f>(C28-C27)/LN(B28/B27)/B27</f>
        <v>-4.493767949558911E-12</v>
      </c>
    </row>
    <row r="28" spans="1:5" x14ac:dyDescent="0.2">
      <c r="A28" s="2" t="s">
        <v>1</v>
      </c>
      <c r="B28" s="1">
        <f t="shared" si="4"/>
        <v>69343232000</v>
      </c>
      <c r="C28" s="4">
        <f t="shared" si="5"/>
        <v>0.9</v>
      </c>
      <c r="D28" s="3">
        <f t="shared" ref="D28:D37" si="6">(C29-C28)/LN(B29/B28)/B28</f>
        <v>-2.8498533279398374E-12</v>
      </c>
      <c r="E28" s="3">
        <f t="shared" ref="E28:E37" si="7">(C29-C28)/LN(B29/B28)/B28</f>
        <v>-2.8498533279398374E-12</v>
      </c>
    </row>
    <row r="29" spans="1:5" x14ac:dyDescent="0.2">
      <c r="A29" s="2" t="s">
        <v>1</v>
      </c>
      <c r="B29" s="1">
        <f t="shared" si="4"/>
        <v>109343309153.98108</v>
      </c>
      <c r="C29" s="4">
        <f t="shared" si="5"/>
        <v>0.81</v>
      </c>
      <c r="D29" s="3">
        <f t="shared" si="6"/>
        <v>-1.8073171739023517E-12</v>
      </c>
      <c r="E29" s="3">
        <f t="shared" si="7"/>
        <v>-1.8073171739023517E-12</v>
      </c>
    </row>
    <row r="30" spans="1:5" x14ac:dyDescent="0.2">
      <c r="A30" s="2" t="s">
        <v>1</v>
      </c>
      <c r="B30" s="1">
        <f t="shared" si="4"/>
        <v>172417104191.84213</v>
      </c>
      <c r="C30" s="4">
        <f t="shared" si="5"/>
        <v>0.72000000000000008</v>
      </c>
      <c r="D30" s="3">
        <f t="shared" si="6"/>
        <v>-1.1461626235493548E-12</v>
      </c>
      <c r="E30" s="3">
        <f t="shared" si="7"/>
        <v>-1.1461626235493548E-12</v>
      </c>
    </row>
    <row r="31" spans="1:5" x14ac:dyDescent="0.2">
      <c r="A31" s="2" t="s">
        <v>1</v>
      </c>
      <c r="B31" s="1">
        <f t="shared" si="4"/>
        <v>271874502865.43842</v>
      </c>
      <c r="C31" s="4">
        <f t="shared" si="5"/>
        <v>0.63000000000000012</v>
      </c>
      <c r="D31" s="3">
        <f t="shared" si="6"/>
        <v>-7.2687228262487466E-13</v>
      </c>
      <c r="E31" s="3">
        <f t="shared" si="7"/>
        <v>-7.2687228262487466E-13</v>
      </c>
    </row>
    <row r="32" spans="1:5" x14ac:dyDescent="0.2">
      <c r="A32" s="2" t="s">
        <v>1</v>
      </c>
      <c r="B32" s="1">
        <f t="shared" si="4"/>
        <v>428703089840.12378</v>
      </c>
      <c r="C32" s="4">
        <f t="shared" si="5"/>
        <v>0.54000000000000015</v>
      </c>
      <c r="D32" s="3">
        <f t="shared" si="6"/>
        <v>-4.6096714758692793E-13</v>
      </c>
      <c r="E32" s="3">
        <f t="shared" si="7"/>
        <v>-4.6096714758692793E-13</v>
      </c>
    </row>
    <row r="33" spans="1:5" x14ac:dyDescent="0.2">
      <c r="A33" s="2" t="s">
        <v>1</v>
      </c>
      <c r="B33" s="1">
        <f t="shared" si="4"/>
        <v>675996966620.41333</v>
      </c>
      <c r="C33" s="4">
        <f t="shared" si="5"/>
        <v>0.45000000000000012</v>
      </c>
      <c r="D33" s="3">
        <f t="shared" si="6"/>
        <v>-2.9233569119884966E-13</v>
      </c>
      <c r="E33" s="3">
        <f t="shared" si="7"/>
        <v>-2.9233569119884966E-13</v>
      </c>
    </row>
    <row r="34" spans="1:5" x14ac:dyDescent="0.2">
      <c r="A34" s="2" t="s">
        <v>1</v>
      </c>
      <c r="B34" s="1">
        <f t="shared" si="4"/>
        <v>1065940296932.3564</v>
      </c>
      <c r="C34" s="4">
        <f t="shared" si="5"/>
        <v>0.36000000000000015</v>
      </c>
      <c r="D34" s="3">
        <f t="shared" si="6"/>
        <v>-1.8539316043686922E-13</v>
      </c>
      <c r="E34" s="3">
        <f t="shared" si="7"/>
        <v>-1.8539316043686922E-13</v>
      </c>
    </row>
    <row r="35" spans="1:5" x14ac:dyDescent="0.2">
      <c r="A35" s="2" t="s">
        <v>1</v>
      </c>
      <c r="B35" s="1">
        <f t="shared" si="4"/>
        <v>1680819253235.2837</v>
      </c>
      <c r="C35" s="4">
        <f t="shared" si="5"/>
        <v>0.27000000000000013</v>
      </c>
      <c r="D35" s="3">
        <f t="shared" si="6"/>
        <v>-1.1757245171063101E-13</v>
      </c>
      <c r="E35" s="3">
        <f t="shared" si="7"/>
        <v>-1.1757245171063101E-13</v>
      </c>
    </row>
    <row r="36" spans="1:5" x14ac:dyDescent="0.2">
      <c r="A36" s="2" t="s">
        <v>1</v>
      </c>
      <c r="B36" s="1">
        <f t="shared" si="4"/>
        <v>2650386114660.3208</v>
      </c>
      <c r="C36" s="4">
        <f t="shared" si="5"/>
        <v>0.18000000000000013</v>
      </c>
      <c r="D36" s="3">
        <f t="shared" si="6"/>
        <v>-7.4561981513637474E-14</v>
      </c>
      <c r="E36" s="3">
        <f t="shared" si="7"/>
        <v>-7.4561981513637474E-14</v>
      </c>
    </row>
    <row r="37" spans="1:5" x14ac:dyDescent="0.2">
      <c r="A37" s="2" t="s">
        <v>1</v>
      </c>
      <c r="B37" s="1">
        <f t="shared" si="4"/>
        <v>4179239703057.4258</v>
      </c>
      <c r="C37" s="4">
        <f t="shared" si="5"/>
        <v>9.0000000000000135E-2</v>
      </c>
      <c r="D37" s="3">
        <f t="shared" si="6"/>
        <v>-4.7285643927227343E-14</v>
      </c>
      <c r="E37" s="3">
        <f t="shared" si="7"/>
        <v>-4.7285643927227343E-14</v>
      </c>
    </row>
    <row r="38" spans="1:5" x14ac:dyDescent="0.2">
      <c r="A38" s="2" t="s">
        <v>1</v>
      </c>
      <c r="B38" s="1">
        <f t="shared" si="4"/>
        <v>6590000000000</v>
      </c>
      <c r="C38">
        <f t="shared" si="5"/>
        <v>0</v>
      </c>
      <c r="D38" s="3">
        <f t="shared" ref="D38" si="8">(C38-C37)/LN(B38/B37)/B38</f>
        <v>-2.9987563047845945E-14</v>
      </c>
      <c r="E38">
        <v>0</v>
      </c>
    </row>
    <row r="39" spans="1:5" x14ac:dyDescent="0.2">
      <c r="A39" t="s">
        <v>7</v>
      </c>
    </row>
    <row r="40" spans="1:5" x14ac:dyDescent="0.2">
      <c r="A40" t="s">
        <v>9</v>
      </c>
      <c r="B40" s="1"/>
    </row>
    <row r="41" spans="1:5" x14ac:dyDescent="0.2">
      <c r="A41" t="s">
        <v>6</v>
      </c>
      <c r="B41" s="1"/>
    </row>
    <row r="42" spans="1:5" x14ac:dyDescent="0.2">
      <c r="A42" s="2" t="s">
        <v>1</v>
      </c>
      <c r="B42" s="1">
        <f>B10/6000</f>
        <v>0</v>
      </c>
      <c r="C42" s="5">
        <f>C10</f>
        <v>1.3</v>
      </c>
      <c r="D42">
        <v>0</v>
      </c>
      <c r="E42" s="3">
        <f>(C43-C42)/(B43-B42)</f>
        <v>-2.7287597459360992E-8</v>
      </c>
    </row>
    <row r="43" spans="1:5" x14ac:dyDescent="0.2">
      <c r="A43" s="2" t="s">
        <v>1</v>
      </c>
      <c r="B43" s="1">
        <f t="shared" ref="B43:B54" si="9">B11/6000</f>
        <v>7329337.0842873557</v>
      </c>
      <c r="C43" s="5">
        <f t="shared" ref="C43:C53" si="10">C11</f>
        <v>1.1000000000000001</v>
      </c>
      <c r="D43" s="3">
        <f>(C43-C42)/(B43-B42)</f>
        <v>-2.7287597459360992E-8</v>
      </c>
      <c r="E43" s="3">
        <f>(C44-C43)/LN(B44/B43)/B43</f>
        <v>-2.9958452997059398E-8</v>
      </c>
    </row>
    <row r="44" spans="1:5" x14ac:dyDescent="0.2">
      <c r="A44" s="2" t="s">
        <v>1</v>
      </c>
      <c r="B44" s="1">
        <f t="shared" si="9"/>
        <v>11557205.333333334</v>
      </c>
      <c r="C44" s="5">
        <f t="shared" si="10"/>
        <v>1</v>
      </c>
      <c r="D44" s="3">
        <f t="shared" ref="D44:D53" si="11">(C45-C44)/LN(B45/B44)/B44</f>
        <v>-1.8999022186265583E-8</v>
      </c>
      <c r="E44" s="3">
        <f t="shared" ref="E44:E53" si="12">(C45-C44)/LN(B45/B44)/B44</f>
        <v>-1.8999022186265583E-8</v>
      </c>
    </row>
    <row r="45" spans="1:5" x14ac:dyDescent="0.2">
      <c r="A45" s="2" t="s">
        <v>1</v>
      </c>
      <c r="B45" s="1">
        <f t="shared" si="9"/>
        <v>18223884.858996846</v>
      </c>
      <c r="C45" s="5">
        <f t="shared" si="10"/>
        <v>0.9</v>
      </c>
      <c r="D45" s="3">
        <f t="shared" si="11"/>
        <v>-1.2048781159349013E-8</v>
      </c>
      <c r="E45" s="3">
        <f t="shared" si="12"/>
        <v>-1.2048781159349013E-8</v>
      </c>
    </row>
    <row r="46" spans="1:5" x14ac:dyDescent="0.2">
      <c r="A46" s="2" t="s">
        <v>1</v>
      </c>
      <c r="B46" s="1">
        <f t="shared" si="9"/>
        <v>28736184.03197369</v>
      </c>
      <c r="C46" s="5">
        <f t="shared" si="10"/>
        <v>0.8</v>
      </c>
      <c r="D46" s="3">
        <f t="shared" si="11"/>
        <v>-7.6410841569956996E-9</v>
      </c>
      <c r="E46" s="3">
        <f t="shared" si="12"/>
        <v>-7.6410841569956996E-9</v>
      </c>
    </row>
    <row r="47" spans="1:5" x14ac:dyDescent="0.2">
      <c r="A47" s="2" t="s">
        <v>1</v>
      </c>
      <c r="B47" s="1">
        <f t="shared" si="9"/>
        <v>45312417.144239739</v>
      </c>
      <c r="C47" s="5">
        <f t="shared" si="10"/>
        <v>0.70000000000000007</v>
      </c>
      <c r="D47" s="3">
        <f t="shared" si="11"/>
        <v>-4.8458152174991645E-9</v>
      </c>
      <c r="E47" s="3">
        <f t="shared" si="12"/>
        <v>-4.8458152174991645E-9</v>
      </c>
    </row>
    <row r="48" spans="1:5" x14ac:dyDescent="0.2">
      <c r="A48" s="2" t="s">
        <v>1</v>
      </c>
      <c r="B48" s="1">
        <f t="shared" si="9"/>
        <v>71450514.973353967</v>
      </c>
      <c r="C48" s="5">
        <f t="shared" si="10"/>
        <v>0.60000000000000009</v>
      </c>
      <c r="D48" s="3">
        <f t="shared" si="11"/>
        <v>-3.0731143172461844E-9</v>
      </c>
      <c r="E48" s="3">
        <f t="shared" si="12"/>
        <v>-3.0731143172461844E-9</v>
      </c>
    </row>
    <row r="49" spans="1:5" x14ac:dyDescent="0.2">
      <c r="A49" s="2" t="s">
        <v>1</v>
      </c>
      <c r="B49" s="1">
        <f t="shared" si="9"/>
        <v>112666161.10340223</v>
      </c>
      <c r="C49" s="5">
        <f t="shared" si="10"/>
        <v>0.50000000000000011</v>
      </c>
      <c r="D49" s="3">
        <f t="shared" si="11"/>
        <v>-1.9489046079923311E-9</v>
      </c>
      <c r="E49" s="3">
        <f t="shared" si="12"/>
        <v>-1.9489046079923311E-9</v>
      </c>
    </row>
    <row r="50" spans="1:5" x14ac:dyDescent="0.2">
      <c r="A50" s="2" t="s">
        <v>1</v>
      </c>
      <c r="B50" s="1">
        <f t="shared" si="9"/>
        <v>177656716.15539274</v>
      </c>
      <c r="C50" s="5">
        <f t="shared" si="10"/>
        <v>0.40000000000000013</v>
      </c>
      <c r="D50" s="3">
        <f t="shared" si="11"/>
        <v>-1.2359544029124608E-9</v>
      </c>
      <c r="E50" s="3">
        <f t="shared" si="12"/>
        <v>-1.2359544029124608E-9</v>
      </c>
    </row>
    <row r="51" spans="1:5" x14ac:dyDescent="0.2">
      <c r="A51" s="2" t="s">
        <v>1</v>
      </c>
      <c r="B51" s="1">
        <f t="shared" si="9"/>
        <v>280136542.20588064</v>
      </c>
      <c r="C51" s="5">
        <f t="shared" si="10"/>
        <v>0.30000000000000016</v>
      </c>
      <c r="D51" s="3">
        <f t="shared" si="11"/>
        <v>-7.8381634473754039E-10</v>
      </c>
      <c r="E51" s="3">
        <f t="shared" si="12"/>
        <v>-7.8381634473754039E-10</v>
      </c>
    </row>
    <row r="52" spans="1:5" x14ac:dyDescent="0.2">
      <c r="A52" s="2" t="s">
        <v>1</v>
      </c>
      <c r="B52" s="1">
        <f t="shared" si="9"/>
        <v>441731019.11005348</v>
      </c>
      <c r="C52" s="5">
        <f t="shared" si="10"/>
        <v>0.20000000000000015</v>
      </c>
      <c r="D52" s="3">
        <f t="shared" si="11"/>
        <v>-4.970798767575832E-10</v>
      </c>
      <c r="E52" s="3">
        <f t="shared" si="12"/>
        <v>-4.970798767575832E-10</v>
      </c>
    </row>
    <row r="53" spans="1:5" x14ac:dyDescent="0.2">
      <c r="A53" s="2" t="s">
        <v>1</v>
      </c>
      <c r="B53" s="1">
        <f t="shared" si="9"/>
        <v>696539950.50957096</v>
      </c>
      <c r="C53" s="5">
        <f t="shared" si="10"/>
        <v>0.10000000000000014</v>
      </c>
      <c r="D53" s="3">
        <f t="shared" si="11"/>
        <v>-3.1523762618151558E-10</v>
      </c>
      <c r="E53" s="3">
        <f t="shared" si="12"/>
        <v>-3.1523762618151558E-10</v>
      </c>
    </row>
    <row r="54" spans="1:5" x14ac:dyDescent="0.2">
      <c r="A54" s="2" t="s">
        <v>1</v>
      </c>
      <c r="B54" s="1">
        <f t="shared" si="9"/>
        <v>1098333333.3333333</v>
      </c>
      <c r="C54">
        <f t="shared" ref="C54" si="13">C38*0.9</f>
        <v>0</v>
      </c>
      <c r="D54" s="3">
        <f t="shared" ref="D54" si="14">(C54-C53)/LN(B54/B53)/B54</f>
        <v>-1.9991708698563963E-10</v>
      </c>
      <c r="E54">
        <v>0</v>
      </c>
    </row>
    <row r="55" spans="1:5" x14ac:dyDescent="0.2">
      <c r="A55" t="s">
        <v>7</v>
      </c>
    </row>
  </sheetData>
  <mergeCells count="2">
    <mergeCell ref="C3:D3"/>
    <mergeCell ref="C4:D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Braeunig</dc:creator>
  <cp:lastModifiedBy>YWM Kerman</cp:lastModifiedBy>
  <dcterms:created xsi:type="dcterms:W3CDTF">2022-05-03T03:28:15Z</dcterms:created>
  <dcterms:modified xsi:type="dcterms:W3CDTF">2025-10-06T04:09:55Z</dcterms:modified>
</cp:coreProperties>
</file>