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Blad1" sheetId="1" r:id="rId1"/>
  </sheets>
  <calcPr calcId="144525"/>
</workbook>
</file>

<file path=xl/sharedStrings.xml><?xml version="1.0" encoding="utf-8"?>
<sst xmlns="http://schemas.openxmlformats.org/spreadsheetml/2006/main" count="73" uniqueCount="15">
  <si>
    <t>Homeworld illumination</t>
  </si>
  <si>
    <t>Homeworld SMA</t>
  </si>
  <si>
    <t>IntensityCurve and IVAIntensityCurve</t>
  </si>
  <si>
    <t>ScaledIntensityCurve</t>
  </si>
  <si>
    <t>Key</t>
  </si>
  <si>
    <t>Distance</t>
  </si>
  <si>
    <t>Light Intensity</t>
  </si>
  <si>
    <t>Derivative 1</t>
  </si>
  <si>
    <t>Derivative 2</t>
  </si>
  <si>
    <t>key =</t>
  </si>
  <si>
    <t>: Fillable Fields</t>
  </si>
  <si>
    <t>: Value Type</t>
  </si>
  <si>
    <t>Made by RJVB09</t>
  </si>
  <si>
    <t>: Curve</t>
  </si>
  <si>
    <t>Attribution-NonCommercial-NoDerivatives 4.0 International (CC BY-NC-ND 4.0))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</si>
</sst>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sz val="10.5"/>
      <color rgb="FFCE9178"/>
      <name val="Consolas"/>
      <charset val="134"/>
    </font>
    <font>
      <b/>
      <i/>
      <sz val="11"/>
      <color theme="1" tint="0.34998626667073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099948118533890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ck">
        <color theme="2"/>
      </left>
      <right/>
      <top style="thick">
        <color theme="2"/>
      </top>
      <bottom/>
      <diagonal/>
    </border>
    <border>
      <left/>
      <right/>
      <top style="thick">
        <color theme="2"/>
      </top>
      <bottom/>
      <diagonal/>
    </border>
    <border>
      <left style="thick">
        <color theme="2"/>
      </left>
      <right/>
      <top/>
      <bottom/>
      <diagonal/>
    </border>
    <border>
      <left style="thick">
        <color theme="5" tint="0.399945066682943"/>
      </left>
      <right/>
      <top style="thick">
        <color theme="5" tint="0.399945066682943"/>
      </top>
      <bottom style="thick">
        <color theme="5" tint="-0.249946592608417"/>
      </bottom>
      <diagonal/>
    </border>
    <border>
      <left/>
      <right style="thick">
        <color theme="5" tint="-0.249946592608417"/>
      </right>
      <top style="thick">
        <color theme="5" tint="0.399945066682943"/>
      </top>
      <bottom style="thick">
        <color theme="5" tint="-0.249946592608417"/>
      </bottom>
      <diagonal/>
    </border>
    <border>
      <left/>
      <right style="thick">
        <color theme="9" tint="-0.249946592608417"/>
      </right>
      <top style="thick">
        <color theme="9" tint="0.399945066682943"/>
      </top>
      <bottom style="thick">
        <color theme="9" tint="-0.249946592608417"/>
      </bottom>
      <diagonal/>
    </border>
    <border>
      <left style="thick">
        <color theme="4" tint="0.399945066682943"/>
      </left>
      <right/>
      <top style="thick">
        <color theme="4" tint="0.399945066682943"/>
      </top>
      <bottom style="thick">
        <color theme="4" tint="-0.249946592608417"/>
      </bottom>
      <diagonal/>
    </border>
    <border>
      <left/>
      <right/>
      <top style="thick">
        <color theme="4" tint="0.399945066682943"/>
      </top>
      <bottom style="thick">
        <color theme="4" tint="-0.249946592608417"/>
      </bottom>
      <diagonal/>
    </border>
    <border>
      <left/>
      <right style="thick">
        <color theme="4" tint="-0.249946592608417"/>
      </right>
      <top style="thick">
        <color theme="4" tint="0.399945066682943"/>
      </top>
      <bottom style="thick">
        <color theme="4" tint="-0.249946592608417"/>
      </bottom>
      <diagonal/>
    </border>
    <border>
      <left style="thick">
        <color theme="5" tint="0.399945066682943"/>
      </left>
      <right style="thick">
        <color theme="5" tint="-0.249946592608417"/>
      </right>
      <top/>
      <bottom style="thick">
        <color theme="5" tint="-0.249946592608417"/>
      </bottom>
      <diagonal/>
    </border>
    <border>
      <left style="thick">
        <color theme="5" tint="-0.249946592608417"/>
      </left>
      <right style="thick">
        <color theme="5" tint="-0.249946592608417"/>
      </right>
      <top/>
      <bottom style="thick">
        <color theme="5" tint="-0.249946592608417"/>
      </bottom>
      <diagonal/>
    </border>
    <border>
      <left style="thick">
        <color theme="5" tint="0.399945066682943"/>
      </left>
      <right style="thick">
        <color theme="5" tint="-0.249946592608417"/>
      </right>
      <top style="thick">
        <color theme="4" tint="-0.249946592608417"/>
      </top>
      <bottom style="thick">
        <color theme="5" tint="-0.249946592608417"/>
      </bottom>
      <diagonal/>
    </border>
    <border>
      <left style="thick">
        <color theme="2" tint="-0.249946592608417"/>
      </left>
      <right/>
      <top/>
      <bottom/>
      <diagonal/>
    </border>
    <border>
      <left/>
      <right/>
      <top style="thick">
        <color theme="5" tint="-0.249946592608417"/>
      </top>
      <bottom/>
      <diagonal/>
    </border>
    <border>
      <left/>
      <right style="thick">
        <color theme="2"/>
      </right>
      <top style="thick">
        <color theme="5" tint="-0.249946592608417"/>
      </top>
      <bottom/>
      <diagonal/>
    </border>
    <border>
      <left style="thick">
        <color theme="2" tint="-0.249946592608417"/>
      </left>
      <right/>
      <top style="thick">
        <color theme="5" tint="-0.249946592608417"/>
      </top>
      <bottom/>
      <diagonal/>
    </border>
    <border>
      <left/>
      <right style="thick">
        <color theme="2"/>
      </right>
      <top/>
      <bottom/>
      <diagonal/>
    </border>
    <border>
      <left style="thick">
        <color theme="2" tint="-0.249946592608417"/>
      </left>
      <right/>
      <top/>
      <bottom style="thick">
        <color theme="2"/>
      </bottom>
      <diagonal/>
    </border>
    <border>
      <left/>
      <right/>
      <top/>
      <bottom style="thick">
        <color theme="9" tint="-0.249946592608417"/>
      </bottom>
      <diagonal/>
    </border>
    <border>
      <left/>
      <right/>
      <top/>
      <bottom style="thick">
        <color theme="2"/>
      </bottom>
      <diagonal/>
    </border>
    <border>
      <left/>
      <right style="thick">
        <color theme="2"/>
      </right>
      <top/>
      <bottom style="thick">
        <color theme="2"/>
      </bottom>
      <diagonal/>
    </border>
    <border>
      <left style="thick">
        <color theme="2"/>
      </left>
      <right/>
      <top/>
      <bottom style="thick">
        <color theme="2" tint="-0.249946592608417"/>
      </bottom>
      <diagonal/>
    </border>
    <border>
      <left/>
      <right/>
      <top/>
      <bottom style="thick">
        <color theme="2" tint="-0.249946592608417"/>
      </bottom>
      <diagonal/>
    </border>
    <border>
      <left style="thick">
        <color theme="5" tint="-0.249946592608417"/>
      </left>
      <right style="thick">
        <color theme="5" tint="-0.249946592608417"/>
      </right>
      <top style="thick">
        <color theme="4" tint="-0.249946592608417"/>
      </top>
      <bottom style="thick">
        <color theme="5" tint="-0.249946592608417"/>
      </bottom>
      <diagonal/>
    </border>
    <border>
      <left style="thick">
        <color theme="9" tint="0.399945066682943"/>
      </left>
      <right style="thick">
        <color theme="9" tint="-0.249946592608417"/>
      </right>
      <top style="thick">
        <color theme="9" tint="0.399945066682943"/>
      </top>
      <bottom/>
      <diagonal/>
    </border>
    <border>
      <left/>
      <right/>
      <top style="thick">
        <color theme="9" tint="-0.249946592608417"/>
      </top>
      <bottom style="thick">
        <color theme="5" tint="0.399914548173467"/>
      </bottom>
      <diagonal/>
    </border>
    <border>
      <left style="thick">
        <color theme="4" tint="0.399945066682943"/>
      </left>
      <right style="thick">
        <color theme="4" tint="-0.249946592608417"/>
      </right>
      <top style="thick">
        <color theme="4" tint="0.399945066682943"/>
      </top>
      <bottom style="thick">
        <color theme="4" tint="-0.249946592608417"/>
      </bottom>
      <diagonal/>
    </border>
    <border>
      <left/>
      <right style="thick">
        <color theme="2" tint="-0.249946592608417"/>
      </right>
      <top style="thick">
        <color theme="2"/>
      </top>
      <bottom/>
      <diagonal/>
    </border>
    <border>
      <left/>
      <right style="thick">
        <color theme="2" tint="-0.249946592608417"/>
      </right>
      <top/>
      <bottom/>
      <diagonal/>
    </border>
    <border>
      <left/>
      <right style="thick">
        <color theme="2" tint="-0.249946592608417"/>
      </right>
      <top/>
      <bottom style="thick">
        <color theme="2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6" borderId="3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34" applyNumberFormat="0" applyAlignment="0" applyProtection="0">
      <alignment vertical="center"/>
    </xf>
    <xf numFmtId="0" fontId="14" fillId="8" borderId="35" applyNumberFormat="0" applyAlignment="0" applyProtection="0">
      <alignment vertical="center"/>
    </xf>
    <xf numFmtId="0" fontId="15" fillId="8" borderId="34" applyNumberFormat="0" applyAlignment="0" applyProtection="0">
      <alignment vertical="center"/>
    </xf>
    <xf numFmtId="0" fontId="16" fillId="9" borderId="36" applyNumberFormat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5" xfId="0" applyFill="1" applyBorder="1"/>
    <xf numFmtId="3" fontId="0" fillId="4" borderId="6" xfId="0" applyNumberFormat="1" applyFill="1" applyBorder="1"/>
    <xf numFmtId="11" fontId="1" fillId="0" borderId="0" xfId="0" applyNumberFormat="1" applyFont="1" applyAlignment="1">
      <alignment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3" xfId="0" applyFill="1" applyBorder="1"/>
    <xf numFmtId="0" fontId="0" fillId="4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4" borderId="0" xfId="0" applyFill="1" applyBorder="1"/>
    <xf numFmtId="0" fontId="0" fillId="2" borderId="17" xfId="0" applyFill="1" applyBorder="1"/>
    <xf numFmtId="3" fontId="0" fillId="4" borderId="0" xfId="0" applyNumberFormat="1" applyFill="1" applyBorder="1"/>
    <xf numFmtId="0" fontId="0" fillId="2" borderId="18" xfId="0" applyFill="1" applyBorder="1"/>
    <xf numFmtId="3" fontId="0" fillId="4" borderId="19" xfId="0" applyNumberFormat="1" applyFill="1" applyBorder="1"/>
    <xf numFmtId="0" fontId="0" fillId="2" borderId="20" xfId="0" applyFill="1" applyBorder="1"/>
    <xf numFmtId="0" fontId="0" fillId="2" borderId="21" xfId="0" applyFill="1" applyBorder="1"/>
    <xf numFmtId="0" fontId="2" fillId="2" borderId="0" xfId="6" applyFont="1" applyFill="1" applyBorder="1"/>
    <xf numFmtId="0" fontId="0" fillId="2" borderId="22" xfId="0" applyFill="1" applyBorder="1"/>
    <xf numFmtId="0" fontId="0" fillId="2" borderId="23" xfId="0" applyFill="1" applyBorder="1"/>
    <xf numFmtId="0" fontId="3" fillId="2" borderId="0" xfId="0" applyFont="1" applyFill="1" applyBorder="1"/>
    <xf numFmtId="0" fontId="0" fillId="3" borderId="24" xfId="0" applyFill="1" applyBorder="1"/>
    <xf numFmtId="0" fontId="0" fillId="4" borderId="25" xfId="0" applyFill="1" applyBorder="1"/>
    <xf numFmtId="0" fontId="0" fillId="2" borderId="26" xfId="0" applyFill="1" applyBorder="1"/>
    <xf numFmtId="0" fontId="0" fillId="5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9975940507437"/>
          <c:y val="0.171712962962963"/>
          <c:w val="0.896557961504812"/>
          <c:h val="0.562670239136775"/>
        </c:manualLayout>
      </c:layout>
      <c:lineChart>
        <c:grouping val="standard"/>
        <c:varyColors val="0"/>
        <c:ser>
          <c:idx val="0"/>
          <c:order val="0"/>
          <c:tx>
            <c:strRef>
              <c:f>"Light intensity"</c:f>
              <c:strCache>
                <c:ptCount val="1"/>
                <c:pt idx="0">
                  <c:v>Light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Blad1!$C$9:$C$35</c:f>
              <c:numCache>
                <c:formatCode>General</c:formatCode>
                <c:ptCount val="27"/>
                <c:pt idx="0">
                  <c:v>1000000000</c:v>
                </c:pt>
                <c:pt idx="1">
                  <c:v>2000000000</c:v>
                </c:pt>
                <c:pt idx="2">
                  <c:v>4000000000</c:v>
                </c:pt>
                <c:pt idx="3">
                  <c:v>5263138304</c:v>
                </c:pt>
                <c:pt idx="4">
                  <c:v>9832684544</c:v>
                </c:pt>
                <c:pt idx="5">
                  <c:v>13599840256</c:v>
                </c:pt>
                <c:pt idx="6">
                  <c:v>20726155264</c:v>
                </c:pt>
                <c:pt idx="7">
                  <c:v>40839348203</c:v>
                </c:pt>
                <c:pt idx="8">
                  <c:v>68773560320</c:v>
                </c:pt>
                <c:pt idx="9">
                  <c:v>90118820000</c:v>
                </c:pt>
                <c:pt idx="10">
                  <c:v>100118820000</c:v>
                </c:pt>
                <c:pt idx="11">
                  <c:v>200000000000</c:v>
                </c:pt>
                <c:pt idx="12">
                  <c:v>300000000000</c:v>
                </c:pt>
                <c:pt idx="13">
                  <c:v>600000000000</c:v>
                </c:pt>
                <c:pt idx="14">
                  <c:v>1200000000000</c:v>
                </c:pt>
                <c:pt idx="15">
                  <c:v>12000000000000</c:v>
                </c:pt>
                <c:pt idx="16">
                  <c:v>12000000000000</c:v>
                </c:pt>
                <c:pt idx="17">
                  <c:v>120000000000000</c:v>
                </c:pt>
                <c:pt idx="18">
                  <c:v>4260730472580040</c:v>
                </c:pt>
                <c:pt idx="19">
                  <c:v>9460730472580040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c:formatCode="#,##0">
                  <c:v>0</c:v>
                </c:pt>
                <c:pt idx="26" c:formatCode="#,##0">
                  <c:v>0</c:v>
                </c:pt>
              </c:numCache>
            </c:numRef>
          </c:cat>
          <c:val>
            <c:numRef>
              <c:f>Blad1!$D$9:$D$35</c:f>
              <c:numCache>
                <c:formatCode>General</c:formatCode>
                <c:ptCount val="27"/>
                <c:pt idx="0">
                  <c:v>55.1075024053258</c:v>
                </c:pt>
                <c:pt idx="1">
                  <c:v>38.9668886450599</c:v>
                </c:pt>
                <c:pt idx="2">
                  <c:v>27.5537512026629</c:v>
                </c:pt>
                <c:pt idx="3">
                  <c:v>24.0208481072964</c:v>
                </c:pt>
                <c:pt idx="4">
                  <c:v>17.5741640129363</c:v>
                </c:pt>
                <c:pt idx="5">
                  <c:v>14.9432074183734</c:v>
                </c:pt>
                <c:pt idx="6">
                  <c:v>12.1046254202715</c:v>
                </c:pt>
                <c:pt idx="7">
                  <c:v>8.6232569522101</c:v>
                </c:pt>
                <c:pt idx="8">
                  <c:v>6.6450763370637</c:v>
                </c:pt>
                <c:pt idx="9">
                  <c:v>5.8050101043873</c:v>
                </c:pt>
                <c:pt idx="10">
                  <c:v>5.50747921849751</c:v>
                </c:pt>
                <c:pt idx="11">
                  <c:v>3.89668886450599</c:v>
                </c:pt>
                <c:pt idx="12">
                  <c:v>3.18163313480828</c:v>
                </c:pt>
                <c:pt idx="13">
                  <c:v>2.24975436487075</c:v>
                </c:pt>
                <c:pt idx="14">
                  <c:v>1.59081656740414</c:v>
                </c:pt>
                <c:pt idx="15">
                  <c:v>0.503060369252786</c:v>
                </c:pt>
                <c:pt idx="16">
                  <c:v>0.503060369252786</c:v>
                </c:pt>
                <c:pt idx="17">
                  <c:v>0.159081656740414</c:v>
                </c:pt>
                <c:pt idx="18">
                  <c:v>0.0266973833221305</c:v>
                </c:pt>
                <c:pt idx="19">
                  <c:v>0.0179163027797786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8294352"/>
        <c:axId val="1656822928"/>
      </c:lineChart>
      <c:catAx>
        <c:axId val="1648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822928"/>
        <c:crosses val="autoZero"/>
        <c:auto val="1"/>
        <c:lblAlgn val="ctr"/>
        <c:lblOffset val="100"/>
        <c:noMultiLvlLbl val="0"/>
      </c:catAx>
      <c:valAx>
        <c:axId val="1656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82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605116</xdr:colOff>
      <xdr:row>1</xdr:row>
      <xdr:rowOff>33619</xdr:rowOff>
    </xdr:from>
    <xdr:to>
      <xdr:col>12</xdr:col>
      <xdr:colOff>258399</xdr:colOff>
      <xdr:row>4</xdr:row>
      <xdr:rowOff>71253</xdr:rowOff>
    </xdr:to>
    <xdr:pic>
      <xdr:nvPicPr>
        <xdr:cNvPr id="5" name="Afbeelding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58535" y="242570"/>
          <a:ext cx="4749165" cy="666750"/>
        </a:xfrm>
        <a:prstGeom prst="rect">
          <a:avLst/>
        </a:prstGeom>
      </xdr:spPr>
    </xdr:pic>
    <xdr:clientData/>
  </xdr:twoCellAnchor>
  <xdr:twoCellAnchor>
    <xdr:from>
      <xdr:col>13</xdr:col>
      <xdr:colOff>442632</xdr:colOff>
      <xdr:row>20</xdr:row>
      <xdr:rowOff>152399</xdr:rowOff>
    </xdr:from>
    <xdr:to>
      <xdr:col>21</xdr:col>
      <xdr:colOff>173691</xdr:colOff>
      <xdr:row>35</xdr:row>
      <xdr:rowOff>15688</xdr:rowOff>
    </xdr:to>
    <xdr:graphicFrame>
      <xdr:nvGraphicFramePr>
        <xdr:cNvPr id="3" name="Grafiek 2"/>
        <xdr:cNvGraphicFramePr/>
      </xdr:nvGraphicFramePr>
      <xdr:xfrm>
        <a:off x="11592560" y="4209415"/>
        <a:ext cx="4531360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336177</xdr:colOff>
      <xdr:row>2</xdr:row>
      <xdr:rowOff>134470</xdr:rowOff>
    </xdr:from>
    <xdr:to>
      <xdr:col>21</xdr:col>
      <xdr:colOff>280147</xdr:colOff>
      <xdr:row>17</xdr:row>
      <xdr:rowOff>67234</xdr:rowOff>
    </xdr:to>
    <xdr:pic>
      <xdr:nvPicPr>
        <xdr:cNvPr id="7" name="Afbeelding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6105" y="553085"/>
          <a:ext cx="2944495" cy="294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zoomScale="85" zoomScaleNormal="85" workbookViewId="0">
      <selection activeCell="N20" sqref="N20"/>
    </sheetView>
  </sheetViews>
  <sheetFormatPr defaultColWidth="9" defaultRowHeight="15"/>
  <cols>
    <col min="3" max="3" width="15" customWidth="1"/>
    <col min="4" max="4" width="16.7142857142857" customWidth="1"/>
    <col min="5" max="5" width="32.0857142857143" customWidth="1"/>
    <col min="6" max="6" width="11.7142857142857" customWidth="1"/>
    <col min="9" max="9" width="9.14285714285714" customWidth="1"/>
    <col min="10" max="10" width="14" customWidth="1"/>
    <col min="11" max="11" width="11.7142857142857" customWidth="1"/>
    <col min="12" max="12" width="11.8571428571429" customWidth="1"/>
  </cols>
  <sheetData>
    <row r="1" ht="16.5" spans="1:2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5"/>
    </row>
    <row r="2" ht="16.5" spans="1:23">
      <c r="A2" s="3"/>
      <c r="B2" s="4"/>
      <c r="C2" s="5" t="s">
        <v>0</v>
      </c>
      <c r="D2" s="6"/>
      <c r="E2" s="7">
        <v>1</v>
      </c>
      <c r="F2" s="4"/>
      <c r="G2" s="4"/>
      <c r="H2" s="4"/>
      <c r="I2" s="3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6"/>
    </row>
    <row r="3" ht="16.5" spans="1:23">
      <c r="A3" s="3"/>
      <c r="B3" s="4"/>
      <c r="C3" s="4"/>
      <c r="D3" s="4"/>
      <c r="E3" s="4"/>
      <c r="F3" s="4"/>
      <c r="G3" s="4"/>
      <c r="H3" s="4"/>
      <c r="I3" s="30"/>
      <c r="J3" s="4"/>
      <c r="K3" s="4"/>
      <c r="L3" s="4"/>
      <c r="M3" s="4"/>
      <c r="N3" s="4"/>
      <c r="O3" s="4"/>
      <c r="P3" s="4"/>
      <c r="Q3" s="1"/>
      <c r="R3" s="2"/>
      <c r="S3" s="2"/>
      <c r="T3" s="2"/>
      <c r="U3" s="2"/>
      <c r="V3" s="35"/>
      <c r="W3" s="36"/>
    </row>
    <row r="4" ht="16.5" spans="1:23">
      <c r="A4" s="3"/>
      <c r="B4" s="4"/>
      <c r="C4" s="5" t="s">
        <v>1</v>
      </c>
      <c r="D4" s="6"/>
      <c r="E4" s="8">
        <v>3036836821352.99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4"/>
      <c r="S4" s="4"/>
      <c r="T4" s="4"/>
      <c r="U4" s="4"/>
      <c r="V4" s="36"/>
      <c r="W4" s="36"/>
    </row>
    <row r="5" ht="15.75" spans="1:2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4"/>
      <c r="S5" s="4"/>
      <c r="T5" s="4"/>
      <c r="U5" s="4"/>
      <c r="V5" s="36"/>
      <c r="W5" s="36"/>
    </row>
    <row r="6" ht="15.75" spans="1:23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4"/>
      <c r="S6" s="4"/>
      <c r="T6" s="4"/>
      <c r="U6" s="4"/>
      <c r="V6" s="36"/>
      <c r="W6" s="36"/>
    </row>
    <row r="7" ht="16.5" spans="1:23">
      <c r="A7" s="3"/>
      <c r="B7" s="9" t="s">
        <v>2</v>
      </c>
      <c r="C7" s="10"/>
      <c r="D7" s="10"/>
      <c r="E7" s="10"/>
      <c r="F7" s="11"/>
      <c r="G7" s="4"/>
      <c r="H7" s="9" t="s">
        <v>3</v>
      </c>
      <c r="I7" s="10"/>
      <c r="J7" s="10"/>
      <c r="K7" s="10"/>
      <c r="L7" s="11"/>
      <c r="M7" s="4"/>
      <c r="N7" s="4"/>
      <c r="O7" s="4"/>
      <c r="P7" s="4"/>
      <c r="Q7" s="3"/>
      <c r="R7" s="4"/>
      <c r="S7" s="4"/>
      <c r="T7" s="4"/>
      <c r="U7" s="4"/>
      <c r="V7" s="36"/>
      <c r="W7" s="36"/>
    </row>
    <row r="8" ht="16.5" spans="1:23">
      <c r="A8" s="3"/>
      <c r="B8" s="12" t="s">
        <v>4</v>
      </c>
      <c r="C8" s="13" t="s">
        <v>5</v>
      </c>
      <c r="D8" s="13" t="s">
        <v>6</v>
      </c>
      <c r="E8" s="13" t="s">
        <v>7</v>
      </c>
      <c r="F8" s="13" t="s">
        <v>8</v>
      </c>
      <c r="G8" s="4"/>
      <c r="H8" s="14" t="s">
        <v>4</v>
      </c>
      <c r="I8" s="31" t="s">
        <v>5</v>
      </c>
      <c r="J8" s="31" t="s">
        <v>6</v>
      </c>
      <c r="K8" s="31" t="s">
        <v>7</v>
      </c>
      <c r="L8" s="31" t="s">
        <v>8</v>
      </c>
      <c r="M8" s="4"/>
      <c r="N8" s="4"/>
      <c r="O8" s="4"/>
      <c r="P8" s="4"/>
      <c r="Q8" s="3"/>
      <c r="R8" s="4"/>
      <c r="S8" s="4"/>
      <c r="T8" s="4"/>
      <c r="U8" s="4"/>
      <c r="V8" s="36"/>
      <c r="W8" s="36"/>
    </row>
    <row r="9" ht="15.75" spans="1:23">
      <c r="A9" s="3"/>
      <c r="B9" s="15" t="s">
        <v>9</v>
      </c>
      <c r="C9" s="16">
        <v>1000000000</v>
      </c>
      <c r="D9" s="4">
        <f>E2*SQRT(E4/C9)</f>
        <v>55.1075024053258</v>
      </c>
      <c r="E9" s="17">
        <f>-E2*SQRT(E4)/(2*C9^1.5)</f>
        <v>-2.75537512026629e-8</v>
      </c>
      <c r="F9" s="18">
        <f>-E2*SQRT(E4)/(2*C9^1.5)</f>
        <v>-2.75537512026629e-8</v>
      </c>
      <c r="G9" s="4"/>
      <c r="H9" s="19" t="s">
        <v>9</v>
      </c>
      <c r="I9" s="17">
        <f>C9/6000</f>
        <v>166666.666666667</v>
      </c>
      <c r="J9" s="17">
        <f>D9</f>
        <v>55.1075024053258</v>
      </c>
      <c r="K9" s="17">
        <f>E9*6000</f>
        <v>-0.000165322507215977</v>
      </c>
      <c r="L9" s="18">
        <f>F9*6000</f>
        <v>-0.000165322507215977</v>
      </c>
      <c r="M9" s="4"/>
      <c r="N9" s="4"/>
      <c r="O9" s="4"/>
      <c r="P9" s="4"/>
      <c r="Q9" s="3"/>
      <c r="R9" s="4"/>
      <c r="S9" s="4"/>
      <c r="T9" s="4"/>
      <c r="U9" s="4"/>
      <c r="V9" s="36"/>
      <c r="W9" s="36"/>
    </row>
    <row r="10" spans="1:23">
      <c r="A10" s="3"/>
      <c r="B10" s="15" t="s">
        <v>9</v>
      </c>
      <c r="C10" s="20">
        <v>2000000000</v>
      </c>
      <c r="D10" s="4">
        <f>E2*SQRT(E4/C10)</f>
        <v>38.9668886450599</v>
      </c>
      <c r="E10" s="4">
        <f>-E2*SQRT(E4)/(2*C10^1.5)</f>
        <v>-9.74172216126496e-9</v>
      </c>
      <c r="F10" s="21">
        <f>-E2*SQRT(E4)/(2*C11^1.5)</f>
        <v>-3.44421890033286e-9</v>
      </c>
      <c r="G10" s="4"/>
      <c r="H10" s="15" t="s">
        <v>9</v>
      </c>
      <c r="I10" s="4">
        <f>C10/6000</f>
        <v>333333.333333333</v>
      </c>
      <c r="J10" s="4">
        <f t="shared" ref="J10:J35" si="0">D10</f>
        <v>38.9668886450599</v>
      </c>
      <c r="K10" s="4">
        <f t="shared" ref="K10:K35" si="1">E10*6000</f>
        <v>-5.84503329675898e-5</v>
      </c>
      <c r="L10" s="21">
        <f t="shared" ref="L10:L35" si="2">F10*6000</f>
        <v>-2.06653134019972e-5</v>
      </c>
      <c r="M10" s="4"/>
      <c r="N10" s="4"/>
      <c r="O10" s="4"/>
      <c r="P10" s="4"/>
      <c r="Q10" s="3"/>
      <c r="R10" s="4"/>
      <c r="S10" s="4"/>
      <c r="T10" s="4"/>
      <c r="U10" s="4"/>
      <c r="V10" s="36"/>
      <c r="W10" s="36"/>
    </row>
    <row r="11" spans="1:23">
      <c r="A11" s="3"/>
      <c r="B11" s="15" t="s">
        <v>9</v>
      </c>
      <c r="C11" s="20">
        <v>4000000000</v>
      </c>
      <c r="D11" s="4">
        <f>E2*SQRT(E4/C11)</f>
        <v>27.5537512026629</v>
      </c>
      <c r="E11" s="4">
        <f>-E2*SQRT(E4)/(2*C11^1.5)</f>
        <v>-3.44421890033286e-9</v>
      </c>
      <c r="F11" s="21">
        <f>-E2*SQRT(E4)/(2*C11^1.5)</f>
        <v>-3.44421890033286e-9</v>
      </c>
      <c r="G11" s="4"/>
      <c r="H11" s="15" t="s">
        <v>9</v>
      </c>
      <c r="I11" s="4">
        <f t="shared" ref="I11:I35" si="3">C11/6000</f>
        <v>666666.666666667</v>
      </c>
      <c r="J11" s="4">
        <f t="shared" si="0"/>
        <v>27.5537512026629</v>
      </c>
      <c r="K11" s="4">
        <f t="shared" si="1"/>
        <v>-2.06653134019972e-5</v>
      </c>
      <c r="L11" s="21">
        <f t="shared" si="2"/>
        <v>-2.06653134019972e-5</v>
      </c>
      <c r="M11" s="4"/>
      <c r="N11" s="4"/>
      <c r="O11" s="4"/>
      <c r="P11" s="4"/>
      <c r="Q11" s="3"/>
      <c r="R11" s="4"/>
      <c r="S11" s="4"/>
      <c r="T11" s="4"/>
      <c r="U11" s="4"/>
      <c r="V11" s="36"/>
      <c r="W11" s="36"/>
    </row>
    <row r="12" spans="1:23">
      <c r="A12" s="3"/>
      <c r="B12" s="15" t="s">
        <v>9</v>
      </c>
      <c r="C12" s="20">
        <v>5263138304</v>
      </c>
      <c r="D12" s="4">
        <f>E2*SQRT(E4/C12)</f>
        <v>24.0208481072964</v>
      </c>
      <c r="E12" s="4">
        <f>-E2*SQRT(E4)/(2*C12^1.5)</f>
        <v>-2.28198906430413e-9</v>
      </c>
      <c r="F12" s="21">
        <f>-E2*SQRT(E4)/(2*C12^1.5)</f>
        <v>-2.28198906430413e-9</v>
      </c>
      <c r="G12" s="4"/>
      <c r="H12" s="15" t="s">
        <v>9</v>
      </c>
      <c r="I12" s="4">
        <f t="shared" si="3"/>
        <v>877189.717333333</v>
      </c>
      <c r="J12" s="4">
        <f t="shared" si="0"/>
        <v>24.0208481072964</v>
      </c>
      <c r="K12" s="4">
        <f t="shared" si="1"/>
        <v>-1.36919343858248e-5</v>
      </c>
      <c r="L12" s="21">
        <f t="shared" si="2"/>
        <v>-1.36919343858248e-5</v>
      </c>
      <c r="M12" s="4"/>
      <c r="N12" s="30"/>
      <c r="O12" s="4"/>
      <c r="P12" s="4"/>
      <c r="Q12" s="3"/>
      <c r="R12" s="4"/>
      <c r="S12" s="4"/>
      <c r="T12" s="4"/>
      <c r="U12" s="4"/>
      <c r="V12" s="36"/>
      <c r="W12" s="36"/>
    </row>
    <row r="13" spans="1:23">
      <c r="A13" s="3"/>
      <c r="B13" s="15" t="s">
        <v>9</v>
      </c>
      <c r="C13" s="20">
        <v>9832684544</v>
      </c>
      <c r="D13" s="4">
        <f>E2*SQRT(E4/C13)</f>
        <v>17.5741640129363</v>
      </c>
      <c r="E13" s="4">
        <f>-E2*SQRT(E4)/(2*C13^1.5)</f>
        <v>-8.9366052242875e-10</v>
      </c>
      <c r="F13" s="21">
        <f>-E2*SQRT(E4)/(2*C13^1.5)</f>
        <v>-8.9366052242875e-10</v>
      </c>
      <c r="G13" s="4"/>
      <c r="H13" s="15" t="s">
        <v>9</v>
      </c>
      <c r="I13" s="4">
        <f t="shared" si="3"/>
        <v>1638780.75733333</v>
      </c>
      <c r="J13" s="4">
        <f t="shared" si="0"/>
        <v>17.5741640129363</v>
      </c>
      <c r="K13" s="4">
        <f t="shared" si="1"/>
        <v>-5.3619631345725e-6</v>
      </c>
      <c r="L13" s="21">
        <f t="shared" si="2"/>
        <v>-5.3619631345725e-6</v>
      </c>
      <c r="M13" s="4"/>
      <c r="N13" s="4"/>
      <c r="O13" s="4"/>
      <c r="P13" s="4"/>
      <c r="Q13" s="3"/>
      <c r="R13" s="4"/>
      <c r="S13" s="4"/>
      <c r="T13" s="4"/>
      <c r="U13" s="4"/>
      <c r="V13" s="36"/>
      <c r="W13" s="36"/>
    </row>
    <row r="14" spans="1:23">
      <c r="A14" s="3"/>
      <c r="B14" s="15" t="s">
        <v>9</v>
      </c>
      <c r="C14" s="20">
        <v>13599840256</v>
      </c>
      <c r="D14" s="4">
        <f>E2*SQRT(E4/C14)</f>
        <v>14.9432074183734</v>
      </c>
      <c r="E14" s="4">
        <f>-E2*SQRT(E4)/(2*C14^1.5)</f>
        <v>-5.49389078734977e-10</v>
      </c>
      <c r="F14" s="21">
        <f>-E2*SQRT(E4)/(2*C14^1.5)</f>
        <v>-5.49389078734977e-10</v>
      </c>
      <c r="G14" s="4"/>
      <c r="H14" s="15" t="s">
        <v>9</v>
      </c>
      <c r="I14" s="4">
        <f t="shared" si="3"/>
        <v>2266640.04266667</v>
      </c>
      <c r="J14" s="4">
        <f t="shared" si="0"/>
        <v>14.9432074183734</v>
      </c>
      <c r="K14" s="4">
        <f t="shared" si="1"/>
        <v>-3.29633447240986e-6</v>
      </c>
      <c r="L14" s="21">
        <f t="shared" si="2"/>
        <v>-3.29633447240986e-6</v>
      </c>
      <c r="M14" s="4"/>
      <c r="N14" s="4"/>
      <c r="O14" s="4"/>
      <c r="P14" s="4"/>
      <c r="Q14" s="3"/>
      <c r="R14" s="4"/>
      <c r="S14" s="4"/>
      <c r="T14" s="4"/>
      <c r="U14" s="4"/>
      <c r="V14" s="36"/>
      <c r="W14" s="36"/>
    </row>
    <row r="15" ht="15.75" spans="1:23">
      <c r="A15" s="3"/>
      <c r="B15" s="15" t="s">
        <v>9</v>
      </c>
      <c r="C15" s="20">
        <v>20726155264</v>
      </c>
      <c r="D15" s="4">
        <f>E2*SQRT(E4/C15)</f>
        <v>12.1046254202715</v>
      </c>
      <c r="E15" s="4">
        <f>-E2*SQRT(E4)/(2*C15^1.5)</f>
        <v>-2.92013286258076e-10</v>
      </c>
      <c r="F15" s="21">
        <f>-E2*SQRT(E4)/(2*C15^1.5)</f>
        <v>-2.92013286258076e-10</v>
      </c>
      <c r="G15" s="4"/>
      <c r="H15" s="15" t="s">
        <v>9</v>
      </c>
      <c r="I15" s="4">
        <f t="shared" si="3"/>
        <v>3454359.21066667</v>
      </c>
      <c r="J15" s="4">
        <f t="shared" si="0"/>
        <v>12.1046254202715</v>
      </c>
      <c r="K15" s="4">
        <f t="shared" si="1"/>
        <v>-1.75207971754846e-6</v>
      </c>
      <c r="L15" s="21">
        <f t="shared" si="2"/>
        <v>-1.75207971754846e-6</v>
      </c>
      <c r="M15" s="4"/>
      <c r="N15" s="4"/>
      <c r="O15" s="4"/>
      <c r="P15" s="4"/>
      <c r="Q15" s="3"/>
      <c r="R15" s="4"/>
      <c r="S15" s="4"/>
      <c r="T15" s="4"/>
      <c r="U15" s="4"/>
      <c r="V15" s="36"/>
      <c r="W15" s="36"/>
    </row>
    <row r="16" ht="16.5" spans="1:23">
      <c r="A16" s="3"/>
      <c r="B16" s="15" t="s">
        <v>9</v>
      </c>
      <c r="C16" s="20">
        <v>40839348203</v>
      </c>
      <c r="D16" s="4">
        <f>E2*SQRT(E4/C16)</f>
        <v>8.6232569522101</v>
      </c>
      <c r="E16" s="4">
        <f>-E2*SQRT(E4)/(2*C16^1.5)</f>
        <v>-1.05575349897194e-10</v>
      </c>
      <c r="F16" s="21">
        <f>-E2*SQRT(E4)/(2*C16^1.5)</f>
        <v>-1.05575349897194e-10</v>
      </c>
      <c r="G16" s="4"/>
      <c r="H16" s="15" t="s">
        <v>9</v>
      </c>
      <c r="I16" s="4">
        <f t="shared" si="3"/>
        <v>6806558.03383333</v>
      </c>
      <c r="J16" s="4">
        <f t="shared" si="0"/>
        <v>8.6232569522101</v>
      </c>
      <c r="K16" s="4">
        <f t="shared" si="1"/>
        <v>-6.33452099383162e-7</v>
      </c>
      <c r="L16" s="21">
        <f t="shared" si="2"/>
        <v>-6.33452099383162e-7</v>
      </c>
      <c r="M16" s="4"/>
      <c r="N16" s="32"/>
      <c r="O16" s="30" t="s">
        <v>10</v>
      </c>
      <c r="P16" s="4"/>
      <c r="Q16" s="3"/>
      <c r="R16" s="4"/>
      <c r="S16" s="4"/>
      <c r="T16" s="4"/>
      <c r="U16" s="4"/>
      <c r="V16" s="36"/>
      <c r="W16" s="36"/>
    </row>
    <row r="17" ht="16.5" spans="1:23">
      <c r="A17" s="3"/>
      <c r="B17" s="15" t="s">
        <v>9</v>
      </c>
      <c r="C17" s="20">
        <v>68773560320</v>
      </c>
      <c r="D17" s="4">
        <f>E2*SQRT(E4/C17)</f>
        <v>6.6450763370637</v>
      </c>
      <c r="E17" s="4">
        <f>-E2*SQRT(E4)/(2*C17^1.5)</f>
        <v>-4.83112718473821e-11</v>
      </c>
      <c r="F17" s="21">
        <f>-E2*SQRT(E4)/(2*C17^1.5)</f>
        <v>-4.83112718473821e-11</v>
      </c>
      <c r="G17" s="4"/>
      <c r="H17" s="15" t="s">
        <v>9</v>
      </c>
      <c r="I17" s="4">
        <f t="shared" si="3"/>
        <v>11462260.0533333</v>
      </c>
      <c r="J17" s="4">
        <f t="shared" si="0"/>
        <v>6.6450763370637</v>
      </c>
      <c r="K17" s="4">
        <f t="shared" si="1"/>
        <v>-2.89867631084293e-7</v>
      </c>
      <c r="L17" s="21">
        <f t="shared" si="2"/>
        <v>-2.89867631084293e-7</v>
      </c>
      <c r="M17" s="4"/>
      <c r="N17" s="33"/>
      <c r="O17" s="30"/>
      <c r="P17" s="4"/>
      <c r="Q17" s="3"/>
      <c r="R17" s="4"/>
      <c r="S17" s="4"/>
      <c r="T17" s="4"/>
      <c r="U17" s="4"/>
      <c r="V17" s="36"/>
      <c r="W17" s="36"/>
    </row>
    <row r="18" ht="16.5" spans="1:23">
      <c r="A18" s="3"/>
      <c r="B18" s="15" t="s">
        <v>9</v>
      </c>
      <c r="C18" s="20">
        <v>90118820000</v>
      </c>
      <c r="D18" s="4">
        <f>E2*SQRT(E4/C18)</f>
        <v>5.8050101043873</v>
      </c>
      <c r="E18" s="4">
        <f>-E2*SQRT(E4)/(2*C18^1.5)</f>
        <v>-3.22075350320127e-11</v>
      </c>
      <c r="F18" s="21">
        <f>-E2*SQRT(E4)/(2*C18^1.5)</f>
        <v>-3.22075350320127e-11</v>
      </c>
      <c r="G18" s="4"/>
      <c r="H18" s="15" t="s">
        <v>9</v>
      </c>
      <c r="I18" s="4">
        <f t="shared" si="3"/>
        <v>15019803.3333333</v>
      </c>
      <c r="J18" s="4">
        <f t="shared" si="0"/>
        <v>5.8050101043873</v>
      </c>
      <c r="K18" s="4">
        <f t="shared" si="1"/>
        <v>-1.93245210192076e-7</v>
      </c>
      <c r="L18" s="21">
        <f t="shared" si="2"/>
        <v>-1.93245210192076e-7</v>
      </c>
      <c r="M18" s="4"/>
      <c r="N18" s="12"/>
      <c r="O18" s="30" t="s">
        <v>11</v>
      </c>
      <c r="P18" s="4"/>
      <c r="Q18" s="28"/>
      <c r="R18" s="29"/>
      <c r="S18" s="29"/>
      <c r="T18" s="29"/>
      <c r="U18" s="29"/>
      <c r="V18" s="37"/>
      <c r="W18" s="36"/>
    </row>
    <row r="19" ht="16.5" spans="1:23">
      <c r="A19" s="3"/>
      <c r="B19" s="15" t="s">
        <v>9</v>
      </c>
      <c r="C19" s="20">
        <v>100118820000</v>
      </c>
      <c r="D19" s="4">
        <f>E2*SQRT(E4/C19)</f>
        <v>5.50747921849751</v>
      </c>
      <c r="E19" s="4">
        <f>-E2*SQRT(E4)/(2*C19^1.5)</f>
        <v>-2.75047149901363e-11</v>
      </c>
      <c r="F19" s="21">
        <f>-E2*SQRT(E4)/(2*C19^1.5)</f>
        <v>-2.75047149901363e-11</v>
      </c>
      <c r="G19" s="4"/>
      <c r="H19" s="15" t="s">
        <v>9</v>
      </c>
      <c r="I19" s="4">
        <f t="shared" si="3"/>
        <v>16686470</v>
      </c>
      <c r="J19" s="4">
        <f t="shared" si="0"/>
        <v>5.50747921849751</v>
      </c>
      <c r="K19" s="4">
        <f t="shared" si="1"/>
        <v>-1.65028289940818e-7</v>
      </c>
      <c r="L19" s="21">
        <f t="shared" si="2"/>
        <v>-1.65028289940818e-7</v>
      </c>
      <c r="M19" s="4"/>
      <c r="N19" s="4"/>
      <c r="O19" s="4"/>
      <c r="P19" s="4"/>
      <c r="Q19" s="30" t="s">
        <v>12</v>
      </c>
      <c r="R19" s="4"/>
      <c r="S19" s="4"/>
      <c r="T19" s="4"/>
      <c r="U19" s="4"/>
      <c r="V19" s="4"/>
      <c r="W19" s="36"/>
    </row>
    <row r="20" ht="16.5" spans="1:23">
      <c r="A20" s="3"/>
      <c r="B20" s="15" t="s">
        <v>9</v>
      </c>
      <c r="C20" s="20">
        <v>200000000000</v>
      </c>
      <c r="D20" s="4">
        <f>E2*SQRT(E4/C20)</f>
        <v>3.89668886450599</v>
      </c>
      <c r="E20" s="4">
        <f>-E2*SQRT(E4)/(2*C20^1.5)</f>
        <v>-9.74172216126496e-12</v>
      </c>
      <c r="F20" s="21">
        <f>-E2*SQRT(E4)/(2*C20^1.5)</f>
        <v>-9.74172216126496e-12</v>
      </c>
      <c r="G20" s="4"/>
      <c r="H20" s="15" t="s">
        <v>9</v>
      </c>
      <c r="I20" s="4">
        <f t="shared" si="3"/>
        <v>33333333.3333333</v>
      </c>
      <c r="J20" s="4">
        <f t="shared" si="0"/>
        <v>3.89668886450599</v>
      </c>
      <c r="K20" s="4">
        <f t="shared" si="1"/>
        <v>-5.84503329675898e-8</v>
      </c>
      <c r="L20" s="21">
        <f t="shared" si="2"/>
        <v>-5.84503329675898e-8</v>
      </c>
      <c r="M20" s="4"/>
      <c r="N20" s="34"/>
      <c r="O20" s="30" t="s">
        <v>13</v>
      </c>
      <c r="P20" s="4"/>
      <c r="Q20" s="4"/>
      <c r="R20" s="4"/>
      <c r="S20" s="4"/>
      <c r="T20" s="4"/>
      <c r="U20" s="4"/>
      <c r="V20" s="4"/>
      <c r="W20" s="36"/>
    </row>
    <row r="21" ht="15.75" spans="1:23">
      <c r="A21" s="3"/>
      <c r="B21" s="15" t="s">
        <v>9</v>
      </c>
      <c r="C21" s="20">
        <v>300000000000</v>
      </c>
      <c r="D21" s="4">
        <f>E2*SQRT(E4/C21)</f>
        <v>3.18163313480828</v>
      </c>
      <c r="E21" s="4">
        <f>-E2*SQRT(E4)/(2*C21^1.5)</f>
        <v>-5.30272189134713e-12</v>
      </c>
      <c r="F21" s="21">
        <f>-E2*SQRT(E4)/(2*C21^1.5)</f>
        <v>-5.30272189134713e-12</v>
      </c>
      <c r="G21" s="4"/>
      <c r="H21" s="15" t="s">
        <v>9</v>
      </c>
      <c r="I21" s="4">
        <f t="shared" si="3"/>
        <v>50000000</v>
      </c>
      <c r="J21" s="4">
        <f t="shared" si="0"/>
        <v>3.18163313480828</v>
      </c>
      <c r="K21" s="4">
        <f t="shared" si="1"/>
        <v>-3.18163313480828e-8</v>
      </c>
      <c r="L21" s="21">
        <f t="shared" si="2"/>
        <v>-3.18163313480828e-8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36"/>
    </row>
    <row r="22" spans="1:23">
      <c r="A22" s="3"/>
      <c r="B22" s="15" t="s">
        <v>9</v>
      </c>
      <c r="C22" s="20">
        <v>600000000000</v>
      </c>
      <c r="D22" s="4">
        <f>E2*SQRT(E4/C22)</f>
        <v>2.24975436487075</v>
      </c>
      <c r="E22" s="4">
        <f>-E2*SQRT(E4)/(2*C22^1.5)</f>
        <v>-1.87479530405896e-12</v>
      </c>
      <c r="F22" s="21">
        <f>-E2*SQRT(E4)/(2*C22^1.5)</f>
        <v>-1.87479530405896e-12</v>
      </c>
      <c r="G22" s="4"/>
      <c r="H22" s="15" t="s">
        <v>9</v>
      </c>
      <c r="I22" s="4">
        <f t="shared" si="3"/>
        <v>100000000</v>
      </c>
      <c r="J22" s="4">
        <f t="shared" si="0"/>
        <v>2.24975436487075</v>
      </c>
      <c r="K22" s="4">
        <f t="shared" si="1"/>
        <v>-1.12487718243537e-8</v>
      </c>
      <c r="L22" s="21">
        <f t="shared" si="2"/>
        <v>-1.12487718243537e-8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36"/>
    </row>
    <row r="23" spans="1:23">
      <c r="A23" s="3"/>
      <c r="B23" s="15" t="s">
        <v>9</v>
      </c>
      <c r="C23" s="20">
        <v>1200000000000</v>
      </c>
      <c r="D23" s="4">
        <f>E2*SQRT(E4/C23)</f>
        <v>1.59081656740414</v>
      </c>
      <c r="E23" s="4">
        <f>-E2*SQRT(E4)/(2*C23^1.5)</f>
        <v>-6.62840236418392e-13</v>
      </c>
      <c r="F23" s="21">
        <f>-E2*SQRT(E4)/(2*C23^1.5)</f>
        <v>-6.62840236418392e-13</v>
      </c>
      <c r="G23" s="4"/>
      <c r="H23" s="15" t="s">
        <v>9</v>
      </c>
      <c r="I23" s="4">
        <f t="shared" si="3"/>
        <v>200000000</v>
      </c>
      <c r="J23" s="4">
        <f t="shared" si="0"/>
        <v>1.59081656740414</v>
      </c>
      <c r="K23" s="4">
        <f t="shared" si="1"/>
        <v>-3.97704141851035e-9</v>
      </c>
      <c r="L23" s="21">
        <f t="shared" si="2"/>
        <v>-3.97704141851035e-9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36"/>
    </row>
    <row r="24" spans="1:23">
      <c r="A24" s="3"/>
      <c r="B24" s="15" t="s">
        <v>9</v>
      </c>
      <c r="C24" s="20">
        <v>12000000000000</v>
      </c>
      <c r="D24" s="4">
        <f>E2*SQRT(E4/C24)</f>
        <v>0.503060369252786</v>
      </c>
      <c r="E24" s="4">
        <f>-E2*SQRT(E4)/(2*C24^1.5)</f>
        <v>-2.09608487188661e-14</v>
      </c>
      <c r="F24" s="21">
        <f>-E2*SQRT(E4)/(2*C24^1.5)</f>
        <v>-2.09608487188661e-14</v>
      </c>
      <c r="G24" s="4"/>
      <c r="H24" s="15" t="s">
        <v>9</v>
      </c>
      <c r="I24" s="4">
        <f t="shared" si="3"/>
        <v>2000000000</v>
      </c>
      <c r="J24" s="4">
        <f t="shared" si="0"/>
        <v>0.503060369252786</v>
      </c>
      <c r="K24" s="4">
        <f t="shared" si="1"/>
        <v>-1.25765092313196e-10</v>
      </c>
      <c r="L24" s="21">
        <f t="shared" si="2"/>
        <v>-1.25765092313196e-10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36"/>
    </row>
    <row r="25" spans="1:23">
      <c r="A25" s="3"/>
      <c r="B25" s="15" t="s">
        <v>9</v>
      </c>
      <c r="C25" s="20">
        <v>12000000000000</v>
      </c>
      <c r="D25" s="4">
        <f>E2*SQRT(E4/C25)</f>
        <v>0.503060369252786</v>
      </c>
      <c r="E25" s="4">
        <f>-E2*SQRT(E4)/(2*C25^1.5)</f>
        <v>-2.09608487188661e-14</v>
      </c>
      <c r="F25" s="21">
        <f>-E2*SQRT(E4)/(2*C25^1.5)</f>
        <v>-2.09608487188661e-14</v>
      </c>
      <c r="G25" s="4"/>
      <c r="H25" s="15" t="s">
        <v>9</v>
      </c>
      <c r="I25" s="4">
        <f t="shared" si="3"/>
        <v>2000000000</v>
      </c>
      <c r="J25" s="4">
        <f t="shared" si="0"/>
        <v>0.503060369252786</v>
      </c>
      <c r="K25" s="4">
        <f t="shared" si="1"/>
        <v>-1.25765092313196e-10</v>
      </c>
      <c r="L25" s="21">
        <f t="shared" si="2"/>
        <v>-1.25765092313196e-10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36"/>
    </row>
    <row r="26" spans="1:23">
      <c r="A26" s="3"/>
      <c r="B26" s="15" t="s">
        <v>9</v>
      </c>
      <c r="C26" s="20">
        <v>120000000000000</v>
      </c>
      <c r="D26" s="4">
        <f>E2*SQRT(E4/C26)</f>
        <v>0.159081656740414</v>
      </c>
      <c r="E26" s="4">
        <f>-E2*SQRT(E4)/(2*C26^1.5)</f>
        <v>-6.62840236418392e-16</v>
      </c>
      <c r="F26" s="21">
        <f>-E2*SQRT(E4)/(2*C26^1.5)</f>
        <v>-6.62840236418392e-16</v>
      </c>
      <c r="G26" s="4"/>
      <c r="H26" s="15" t="s">
        <v>9</v>
      </c>
      <c r="I26" s="4">
        <f t="shared" si="3"/>
        <v>20000000000</v>
      </c>
      <c r="J26" s="4">
        <f t="shared" si="0"/>
        <v>0.159081656740414</v>
      </c>
      <c r="K26" s="4">
        <f t="shared" si="1"/>
        <v>-3.97704141851035e-12</v>
      </c>
      <c r="L26" s="21">
        <f t="shared" si="2"/>
        <v>-3.97704141851035e-12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36"/>
    </row>
    <row r="27" spans="1:23">
      <c r="A27" s="3"/>
      <c r="B27" s="15" t="s">
        <v>9</v>
      </c>
      <c r="C27" s="20">
        <v>4260730472580040</v>
      </c>
      <c r="D27" s="4">
        <f>E2*SQRT(E4/C27)</f>
        <v>0.0266973833221305</v>
      </c>
      <c r="E27" s="4">
        <f>-E2*SQRT(E4)/(2*C27^1.5)</f>
        <v>-3.13295847906148e-18</v>
      </c>
      <c r="F27" s="21">
        <f>-E2*SQRT(E4)/(2*C27^1.5)</f>
        <v>-3.13295847906148e-18</v>
      </c>
      <c r="G27" s="4"/>
      <c r="H27" s="15" t="s">
        <v>9</v>
      </c>
      <c r="I27" s="4">
        <f t="shared" si="3"/>
        <v>710121745430.007</v>
      </c>
      <c r="J27" s="4">
        <f t="shared" si="0"/>
        <v>0.0266973833221305</v>
      </c>
      <c r="K27" s="4">
        <f t="shared" si="1"/>
        <v>-1.87977508743689e-14</v>
      </c>
      <c r="L27" s="21">
        <f t="shared" si="2"/>
        <v>-1.87977508743689e-14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36"/>
    </row>
    <row r="28" spans="1:23">
      <c r="A28" s="3"/>
      <c r="B28" s="15" t="s">
        <v>9</v>
      </c>
      <c r="C28" s="20">
        <v>9460730472580040</v>
      </c>
      <c r="D28" s="4">
        <f>E2*SQRT(E4/C28)</f>
        <v>0.0179163027797786</v>
      </c>
      <c r="E28" s="4">
        <f>-E2*SQRT(E4)/(2*C28^1.5)</f>
        <v>-9.46877349043253e-19</v>
      </c>
      <c r="F28" s="21">
        <f>-E2*SQRT(E4)/(2*C28^1.5)</f>
        <v>-9.46877349043253e-19</v>
      </c>
      <c r="G28" s="4"/>
      <c r="H28" s="15" t="s">
        <v>9</v>
      </c>
      <c r="I28" s="4">
        <f t="shared" si="3"/>
        <v>1576788412096.67</v>
      </c>
      <c r="J28" s="4">
        <f t="shared" si="0"/>
        <v>0.0179163027797786</v>
      </c>
      <c r="K28" s="4">
        <f t="shared" si="1"/>
        <v>-5.68126409425952e-15</v>
      </c>
      <c r="L28" s="21">
        <f t="shared" si="2"/>
        <v>-5.68126409425952e-15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36"/>
    </row>
    <row r="29" spans="1:23">
      <c r="A29" s="3"/>
      <c r="B29" s="15" t="s">
        <v>9</v>
      </c>
      <c r="C29" s="20">
        <v>0</v>
      </c>
      <c r="D29" s="4" t="e">
        <f>E2*SQRT(E4/C29)</f>
        <v>#DIV/0!</v>
      </c>
      <c r="E29" s="4" t="e">
        <f>-E2*SQRT(E4)/(2*C29^1.5)</f>
        <v>#DIV/0!</v>
      </c>
      <c r="F29" s="21" t="e">
        <f>-E2*SQRT(E4)/(2*C29^1.5)</f>
        <v>#DIV/0!</v>
      </c>
      <c r="G29" s="4"/>
      <c r="H29" s="15" t="s">
        <v>9</v>
      </c>
      <c r="I29" s="4">
        <f t="shared" si="3"/>
        <v>0</v>
      </c>
      <c r="J29" s="4" t="e">
        <f t="shared" si="0"/>
        <v>#DIV/0!</v>
      </c>
      <c r="K29" s="4" t="e">
        <f t="shared" si="1"/>
        <v>#DIV/0!</v>
      </c>
      <c r="L29" s="21" t="e">
        <f t="shared" si="2"/>
        <v>#DIV/0!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36"/>
    </row>
    <row r="30" spans="1:23">
      <c r="A30" s="3"/>
      <c r="B30" s="15" t="s">
        <v>9</v>
      </c>
      <c r="C30" s="20">
        <v>0</v>
      </c>
      <c r="D30" s="4" t="e">
        <f>E2*SQRT(E4/C30)</f>
        <v>#DIV/0!</v>
      </c>
      <c r="E30" s="4" t="e">
        <f>-E2*SQRT(E4)/(2*C30^1.5)</f>
        <v>#DIV/0!</v>
      </c>
      <c r="F30" s="21" t="e">
        <f>-E2*SQRT(E4)/(2*C30^1.5)</f>
        <v>#DIV/0!</v>
      </c>
      <c r="G30" s="4"/>
      <c r="H30" s="15" t="s">
        <v>9</v>
      </c>
      <c r="I30" s="4">
        <f t="shared" si="3"/>
        <v>0</v>
      </c>
      <c r="J30" s="4" t="e">
        <f t="shared" si="0"/>
        <v>#DIV/0!</v>
      </c>
      <c r="K30" s="4" t="e">
        <f t="shared" si="1"/>
        <v>#DIV/0!</v>
      </c>
      <c r="L30" s="21" t="e">
        <f t="shared" si="2"/>
        <v>#DIV/0!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36"/>
    </row>
    <row r="31" spans="1:23">
      <c r="A31" s="3"/>
      <c r="B31" s="15" t="s">
        <v>9</v>
      </c>
      <c r="C31" s="20">
        <v>0</v>
      </c>
      <c r="D31" s="4" t="e">
        <f>E2*SQRT(E4/C31)</f>
        <v>#DIV/0!</v>
      </c>
      <c r="E31" s="4" t="e">
        <f>-E2*SQRT(E4)/(2*C31^1.5)</f>
        <v>#DIV/0!</v>
      </c>
      <c r="F31" s="21" t="e">
        <f>-E2*SQRT(E4)/(2*C31^1.5)</f>
        <v>#DIV/0!</v>
      </c>
      <c r="G31" s="4"/>
      <c r="H31" s="15" t="s">
        <v>9</v>
      </c>
      <c r="I31" s="4">
        <f t="shared" si="3"/>
        <v>0</v>
      </c>
      <c r="J31" s="4" t="e">
        <f t="shared" si="0"/>
        <v>#DIV/0!</v>
      </c>
      <c r="K31" s="4" t="e">
        <f t="shared" si="1"/>
        <v>#DIV/0!</v>
      </c>
      <c r="L31" s="21" t="e">
        <f t="shared" si="2"/>
        <v>#DIV/0!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36"/>
    </row>
    <row r="32" spans="1:23">
      <c r="A32" s="3"/>
      <c r="B32" s="15" t="s">
        <v>9</v>
      </c>
      <c r="C32" s="20">
        <v>0</v>
      </c>
      <c r="D32" s="4" t="e">
        <f>E2*SQRT(E4/C32)</f>
        <v>#DIV/0!</v>
      </c>
      <c r="E32" s="4" t="e">
        <f>-E2*SQRT(E4)/(2*C32^1.5)</f>
        <v>#DIV/0!</v>
      </c>
      <c r="F32" s="21" t="e">
        <f>-E2*SQRT(E4)/(2*C32^1.5)</f>
        <v>#DIV/0!</v>
      </c>
      <c r="G32" s="4"/>
      <c r="H32" s="15" t="s">
        <v>9</v>
      </c>
      <c r="I32" s="4">
        <f t="shared" si="3"/>
        <v>0</v>
      </c>
      <c r="J32" s="4" t="e">
        <f t="shared" si="0"/>
        <v>#DIV/0!</v>
      </c>
      <c r="K32" s="4" t="e">
        <f t="shared" si="1"/>
        <v>#DIV/0!</v>
      </c>
      <c r="L32" s="21" t="e">
        <f t="shared" si="2"/>
        <v>#DIV/0!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36"/>
    </row>
    <row r="33" spans="1:23">
      <c r="A33" s="3"/>
      <c r="B33" s="15" t="s">
        <v>9</v>
      </c>
      <c r="C33" s="20">
        <v>0</v>
      </c>
      <c r="D33" s="4" t="e">
        <f>E2*SQRT(E4/C33)</f>
        <v>#DIV/0!</v>
      </c>
      <c r="E33" s="4" t="e">
        <f>-E2*SQRT(E4)/(2*C33^1.5)</f>
        <v>#DIV/0!</v>
      </c>
      <c r="F33" s="21" t="e">
        <f>-E2*SQRT(E4)/(2*C33^1.5)</f>
        <v>#DIV/0!</v>
      </c>
      <c r="G33" s="4"/>
      <c r="H33" s="15" t="s">
        <v>9</v>
      </c>
      <c r="I33" s="4">
        <f t="shared" si="3"/>
        <v>0</v>
      </c>
      <c r="J33" s="4" t="e">
        <f t="shared" si="0"/>
        <v>#DIV/0!</v>
      </c>
      <c r="K33" s="4" t="e">
        <f t="shared" si="1"/>
        <v>#DIV/0!</v>
      </c>
      <c r="L33" s="21" t="e">
        <f t="shared" si="2"/>
        <v>#DIV/0!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36"/>
    </row>
    <row r="34" spans="1:23">
      <c r="A34" s="3"/>
      <c r="B34" s="15" t="s">
        <v>9</v>
      </c>
      <c r="C34" s="22">
        <v>0</v>
      </c>
      <c r="D34" s="4" t="e">
        <f>E2*SQRT(E4/C34)</f>
        <v>#DIV/0!</v>
      </c>
      <c r="E34" s="4" t="e">
        <f>-E2*SQRT(E4)/(2*C34^1.5)</f>
        <v>#DIV/0!</v>
      </c>
      <c r="F34" s="21" t="e">
        <f>-E2*SQRT(E4)/(2*C34^1.5)</f>
        <v>#DIV/0!</v>
      </c>
      <c r="G34" s="4"/>
      <c r="H34" s="15" t="s">
        <v>9</v>
      </c>
      <c r="I34" s="4">
        <f t="shared" si="3"/>
        <v>0</v>
      </c>
      <c r="J34" s="4" t="e">
        <f t="shared" si="0"/>
        <v>#DIV/0!</v>
      </c>
      <c r="K34" s="4" t="e">
        <f t="shared" si="1"/>
        <v>#DIV/0!</v>
      </c>
      <c r="L34" s="21" t="e">
        <f t="shared" si="2"/>
        <v>#DIV/0!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36"/>
    </row>
    <row r="35" ht="15.75" spans="1:23">
      <c r="A35" s="3"/>
      <c r="B35" s="23" t="s">
        <v>9</v>
      </c>
      <c r="C35" s="24">
        <v>0</v>
      </c>
      <c r="D35" s="25" t="e">
        <f>E2*SQRT(E4/C35)</f>
        <v>#DIV/0!</v>
      </c>
      <c r="E35" s="25" t="e">
        <f>-E2*SQRT(E4)/(2*C35^1.5)</f>
        <v>#DIV/0!</v>
      </c>
      <c r="F35" s="26" t="e">
        <f>-E2*SQRT(E4)/(2*C35^1.5)</f>
        <v>#DIV/0!</v>
      </c>
      <c r="G35" s="4"/>
      <c r="H35" s="23" t="s">
        <v>9</v>
      </c>
      <c r="I35" s="25">
        <f t="shared" si="3"/>
        <v>0</v>
      </c>
      <c r="J35" s="25" t="e">
        <f t="shared" si="0"/>
        <v>#DIV/0!</v>
      </c>
      <c r="K35" s="25" t="e">
        <f t="shared" si="1"/>
        <v>#DIV/0!</v>
      </c>
      <c r="L35" s="26" t="e">
        <f t="shared" si="2"/>
        <v>#DIV/0!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36"/>
    </row>
    <row r="36" ht="15.75" spans="1:23">
      <c r="A36" s="3"/>
      <c r="B36" s="27" t="s">
        <v>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36"/>
    </row>
    <row r="37" ht="15.75" spans="1:23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37"/>
    </row>
    <row r="38" ht="15.75"/>
  </sheetData>
  <pageMargins left="0.7" right="0.7" top="0.75" bottom="0.75" header="0.3" footer="0.3"/>
  <pageSetup paperSize="9" orientation="portrait"/>
  <headerFooter/>
  <ignoredErrors>
    <ignoredError sqref="E30 D29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Blad1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RJVB0</dc:creator>
  <cp:lastModifiedBy>ASUS</cp:lastModifiedBy>
  <dcterms:created xsi:type="dcterms:W3CDTF">2019-10-05T10:09:00Z</dcterms:created>
  <dcterms:modified xsi:type="dcterms:W3CDTF">2024-01-31T11:49:36Z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1F11E0857A624C81BBF27C990AF84276_12</vt:lpwstr>
  </property>
  <property fmtid="{D5CDD505-2E9C-101B-9397-08002B2CF9AE}" pid="3" name="KSOProductBuildVer">
    <vt:lpwstr>1033-12.2.0.13359</vt:lpwstr>
  </property>
</Properties>
</file>