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C:\Users\3007216\Desktop\python\example-Boonie\"/>
    </mc:Choice>
  </mc:AlternateContent>
  <xr:revisionPtr revIDLastSave="0" documentId="13_ncr:1_{DE771DEA-4A02-445F-B412-1F2669381852}" xr6:coauthVersionLast="47" xr6:coauthVersionMax="47" xr10:uidLastSave="{00000000-0000-0000-0000-000000000000}"/>
  <bookViews>
    <workbookView xWindow="28680" yWindow="-120" windowWidth="29040" windowHeight="15840" tabRatio="664" activeTab="1" xr2:uid="{00000000-000D-0000-FFFF-FFFF00000000}"/>
  </bookViews>
  <sheets>
    <sheet name="BaseAddressTable" sheetId="1" r:id="rId1"/>
    <sheet name="TOP_CTRL_CMN" sheetId="14" r:id="rId2"/>
    <sheet name="TOP_CTRL_ORAN_LPHY" sheetId="13" r:id="rId3"/>
    <sheet name="TOP_CTRL_HW" sheetId="6" r:id="rId4"/>
    <sheet name="TOP_CTRL_INTR" sheetId="11" r:id="rId5"/>
    <sheet name="TOP_CTRL_TEST" sheetId="5" r:id="rId6"/>
  </sheets>
  <externalReferences>
    <externalReference r:id="rId7"/>
    <externalReference r:id="rId8"/>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6" i="14" l="1"/>
  <c r="D11" i="14"/>
  <c r="D12" i="14"/>
  <c r="C15" i="14"/>
  <c r="C16" i="14" s="1"/>
  <c r="D16" i="14" s="1"/>
  <c r="D617" i="14"/>
  <c r="D616" i="14"/>
  <c r="J615" i="14"/>
  <c r="J606" i="14"/>
  <c r="J605" i="14"/>
  <c r="J604" i="14"/>
  <c r="C604" i="14"/>
  <c r="D604" i="14" s="1"/>
  <c r="J603" i="14"/>
  <c r="J602" i="14"/>
  <c r="J601" i="14"/>
  <c r="J600" i="14"/>
  <c r="J599" i="14"/>
  <c r="J598" i="14"/>
  <c r="J597" i="14"/>
  <c r="J596" i="14"/>
  <c r="J595" i="14"/>
  <c r="J594" i="14"/>
  <c r="J593" i="14"/>
  <c r="J592" i="14"/>
  <c r="J591" i="14"/>
  <c r="J590" i="14"/>
  <c r="J589" i="14"/>
  <c r="J588" i="14"/>
  <c r="J587" i="14"/>
  <c r="J586" i="14"/>
  <c r="J585" i="14"/>
  <c r="J584" i="14"/>
  <c r="J583" i="14"/>
  <c r="J582" i="14"/>
  <c r="J581" i="14"/>
  <c r="J580" i="14"/>
  <c r="J579" i="14"/>
  <c r="J578" i="14"/>
  <c r="J577" i="14"/>
  <c r="J576" i="14"/>
  <c r="J575" i="14"/>
  <c r="J574" i="14"/>
  <c r="J573" i="14"/>
  <c r="J572" i="14"/>
  <c r="J571" i="14"/>
  <c r="J570" i="14"/>
  <c r="J569" i="14"/>
  <c r="J568" i="14"/>
  <c r="J567" i="14"/>
  <c r="J566" i="14"/>
  <c r="J565" i="14"/>
  <c r="J564" i="14"/>
  <c r="J563" i="14"/>
  <c r="J562" i="14"/>
  <c r="J561" i="14"/>
  <c r="J560" i="14"/>
  <c r="J559" i="14"/>
  <c r="J558" i="14"/>
  <c r="J557" i="14"/>
  <c r="J556" i="14"/>
  <c r="J555" i="14"/>
  <c r="J554" i="14"/>
  <c r="J553" i="14"/>
  <c r="J552" i="14"/>
  <c r="J551" i="14"/>
  <c r="J550" i="14"/>
  <c r="J549" i="14"/>
  <c r="J548" i="14"/>
  <c r="J547" i="14"/>
  <c r="J546" i="14"/>
  <c r="J545" i="14"/>
  <c r="J544" i="14"/>
  <c r="J543" i="14"/>
  <c r="J542" i="14"/>
  <c r="J541" i="14"/>
  <c r="J540" i="14"/>
  <c r="J539" i="14"/>
  <c r="J538" i="14"/>
  <c r="J537" i="14"/>
  <c r="J536" i="14"/>
  <c r="J535" i="14"/>
  <c r="J534" i="14"/>
  <c r="J533" i="14"/>
  <c r="J532" i="14"/>
  <c r="J531" i="14"/>
  <c r="J530" i="14"/>
  <c r="J529" i="14"/>
  <c r="C529" i="14"/>
  <c r="J528" i="14"/>
  <c r="D528" i="14"/>
  <c r="J527" i="14"/>
  <c r="I527" i="14"/>
  <c r="J526" i="14"/>
  <c r="I526" i="14"/>
  <c r="J525" i="14"/>
  <c r="I525" i="14"/>
  <c r="J524" i="14"/>
  <c r="I524" i="14"/>
  <c r="J523" i="14"/>
  <c r="I523" i="14"/>
  <c r="J522" i="14"/>
  <c r="I522" i="14"/>
  <c r="J521" i="14"/>
  <c r="I521" i="14"/>
  <c r="J520" i="14"/>
  <c r="I520" i="14"/>
  <c r="J519" i="14"/>
  <c r="I519" i="14"/>
  <c r="J518" i="14"/>
  <c r="I518" i="14"/>
  <c r="J517" i="14"/>
  <c r="I517" i="14"/>
  <c r="J516" i="14"/>
  <c r="I516" i="14"/>
  <c r="J515" i="14"/>
  <c r="I515" i="14"/>
  <c r="J514" i="14"/>
  <c r="I514" i="14"/>
  <c r="J513" i="14"/>
  <c r="I513" i="14"/>
  <c r="J512" i="14"/>
  <c r="I512" i="14"/>
  <c r="J511" i="14"/>
  <c r="I511" i="14"/>
  <c r="J510" i="14"/>
  <c r="I510" i="14"/>
  <c r="J509" i="14"/>
  <c r="I509" i="14"/>
  <c r="J508" i="14"/>
  <c r="I508" i="14"/>
  <c r="J507" i="14"/>
  <c r="I507" i="14"/>
  <c r="J506" i="14"/>
  <c r="I506" i="14"/>
  <c r="J505" i="14"/>
  <c r="I505" i="14"/>
  <c r="J504" i="14"/>
  <c r="I504" i="14"/>
  <c r="J503" i="14"/>
  <c r="I503" i="14"/>
  <c r="J502" i="14"/>
  <c r="I502" i="14"/>
  <c r="J501" i="14"/>
  <c r="I501" i="14"/>
  <c r="J500" i="14"/>
  <c r="I500" i="14"/>
  <c r="J499" i="14"/>
  <c r="I499" i="14"/>
  <c r="J498" i="14"/>
  <c r="I498" i="14"/>
  <c r="J497" i="14"/>
  <c r="I497" i="14"/>
  <c r="J496" i="14"/>
  <c r="I496" i="14"/>
  <c r="J495" i="14"/>
  <c r="I495" i="14"/>
  <c r="J494" i="14"/>
  <c r="I494" i="14"/>
  <c r="J493" i="14"/>
  <c r="I493" i="14"/>
  <c r="J492" i="14"/>
  <c r="I492" i="14"/>
  <c r="J491" i="14"/>
  <c r="I491" i="14"/>
  <c r="J490" i="14"/>
  <c r="I490" i="14"/>
  <c r="J489" i="14"/>
  <c r="I489" i="14"/>
  <c r="J488" i="14"/>
  <c r="I488" i="14"/>
  <c r="J487" i="14"/>
  <c r="I487" i="14"/>
  <c r="J486" i="14"/>
  <c r="I486" i="14"/>
  <c r="J485" i="14"/>
  <c r="I485" i="14"/>
  <c r="J484" i="14"/>
  <c r="I484" i="14"/>
  <c r="J483" i="14"/>
  <c r="I483" i="14"/>
  <c r="J482" i="14"/>
  <c r="I482" i="14"/>
  <c r="J481" i="14"/>
  <c r="I481" i="14"/>
  <c r="J480" i="14"/>
  <c r="I480" i="14"/>
  <c r="J479" i="14"/>
  <c r="I479" i="14"/>
  <c r="J478" i="14"/>
  <c r="I478" i="14"/>
  <c r="J477" i="14"/>
  <c r="I477" i="14"/>
  <c r="J476" i="14"/>
  <c r="I476" i="14"/>
  <c r="J475" i="14"/>
  <c r="I475" i="14"/>
  <c r="J474" i="14"/>
  <c r="I474" i="14"/>
  <c r="J473" i="14"/>
  <c r="I473" i="14"/>
  <c r="J472" i="14"/>
  <c r="I472" i="14"/>
  <c r="J471" i="14"/>
  <c r="I471" i="14"/>
  <c r="J470" i="14"/>
  <c r="I470" i="14"/>
  <c r="J469" i="14"/>
  <c r="I469" i="14"/>
  <c r="J468" i="14"/>
  <c r="I468" i="14"/>
  <c r="J467" i="14"/>
  <c r="I467" i="14"/>
  <c r="J466" i="14"/>
  <c r="I466" i="14"/>
  <c r="J465" i="14"/>
  <c r="I465" i="14"/>
  <c r="J464" i="14"/>
  <c r="I464" i="14"/>
  <c r="J463" i="14"/>
  <c r="I463" i="14"/>
  <c r="J462" i="14"/>
  <c r="I462" i="14"/>
  <c r="J461" i="14"/>
  <c r="I461" i="14"/>
  <c r="J460" i="14"/>
  <c r="I460" i="14"/>
  <c r="J459" i="14"/>
  <c r="I459" i="14"/>
  <c r="J458" i="14"/>
  <c r="I458" i="14"/>
  <c r="J457" i="14"/>
  <c r="I457" i="14"/>
  <c r="J456" i="14"/>
  <c r="I456" i="14"/>
  <c r="J455" i="14"/>
  <c r="I455" i="14"/>
  <c r="J454" i="14"/>
  <c r="I454" i="14"/>
  <c r="J453" i="14"/>
  <c r="I453" i="14"/>
  <c r="J452" i="14"/>
  <c r="I452" i="14"/>
  <c r="J451" i="14"/>
  <c r="I451" i="14"/>
  <c r="J450" i="14"/>
  <c r="I450" i="14"/>
  <c r="J449" i="14"/>
  <c r="I449" i="14"/>
  <c r="J448" i="14"/>
  <c r="I448" i="14"/>
  <c r="J447" i="14"/>
  <c r="I447" i="14"/>
  <c r="J446" i="14"/>
  <c r="I446" i="14"/>
  <c r="J445" i="14"/>
  <c r="I445" i="14"/>
  <c r="J444" i="14"/>
  <c r="I444" i="14"/>
  <c r="J443" i="14"/>
  <c r="I443" i="14"/>
  <c r="J442" i="14"/>
  <c r="I442" i="14"/>
  <c r="J441" i="14"/>
  <c r="I441" i="14"/>
  <c r="J440" i="14"/>
  <c r="I440" i="14"/>
  <c r="J439" i="14"/>
  <c r="I439" i="14"/>
  <c r="J438" i="14"/>
  <c r="I438" i="14"/>
  <c r="J437" i="14"/>
  <c r="I437" i="14"/>
  <c r="J436" i="14"/>
  <c r="I436" i="14"/>
  <c r="J435" i="14"/>
  <c r="I435" i="14"/>
  <c r="J434" i="14"/>
  <c r="I434" i="14"/>
  <c r="J433" i="14"/>
  <c r="I433" i="14"/>
  <c r="J432" i="14"/>
  <c r="I432" i="14"/>
  <c r="J431" i="14"/>
  <c r="I431" i="14"/>
  <c r="J430" i="14"/>
  <c r="I430" i="14"/>
  <c r="J429" i="14"/>
  <c r="I429" i="14"/>
  <c r="J428" i="14"/>
  <c r="I428" i="14"/>
  <c r="J427" i="14"/>
  <c r="I427" i="14"/>
  <c r="J426" i="14"/>
  <c r="I426" i="14"/>
  <c r="J425" i="14"/>
  <c r="I425" i="14"/>
  <c r="J424" i="14"/>
  <c r="I424" i="14"/>
  <c r="J423" i="14"/>
  <c r="I423" i="14"/>
  <c r="J422" i="14"/>
  <c r="I422" i="14"/>
  <c r="J421" i="14"/>
  <c r="I421" i="14"/>
  <c r="J420" i="14"/>
  <c r="I420" i="14"/>
  <c r="J419" i="14"/>
  <c r="I419" i="14"/>
  <c r="J418" i="14"/>
  <c r="I418" i="14"/>
  <c r="J417" i="14"/>
  <c r="I417" i="14"/>
  <c r="J416" i="14"/>
  <c r="I416" i="14"/>
  <c r="J415" i="14"/>
  <c r="I415" i="14"/>
  <c r="J414" i="14"/>
  <c r="I414" i="14"/>
  <c r="J413" i="14"/>
  <c r="I413" i="14"/>
  <c r="J412" i="14"/>
  <c r="I412" i="14"/>
  <c r="J411" i="14"/>
  <c r="I411" i="14"/>
  <c r="J410" i="14"/>
  <c r="I410" i="14"/>
  <c r="J409" i="14"/>
  <c r="I409" i="14"/>
  <c r="J408" i="14"/>
  <c r="I408" i="14"/>
  <c r="J407" i="14"/>
  <c r="I407" i="14"/>
  <c r="J406" i="14"/>
  <c r="I406" i="14"/>
  <c r="J405" i="14"/>
  <c r="I405" i="14"/>
  <c r="J404" i="14"/>
  <c r="I404" i="14"/>
  <c r="J403" i="14"/>
  <c r="I403" i="14"/>
  <c r="J402" i="14"/>
  <c r="I402" i="14"/>
  <c r="J401" i="14"/>
  <c r="I401" i="14"/>
  <c r="J400" i="14"/>
  <c r="I400" i="14"/>
  <c r="J399" i="14"/>
  <c r="I399" i="14"/>
  <c r="J398" i="14"/>
  <c r="I398" i="14"/>
  <c r="J397" i="14"/>
  <c r="I397" i="14"/>
  <c r="J396" i="14"/>
  <c r="I396" i="14"/>
  <c r="J395" i="14"/>
  <c r="J394" i="14"/>
  <c r="J393" i="14"/>
  <c r="J392" i="14"/>
  <c r="J391" i="14"/>
  <c r="J390" i="14"/>
  <c r="J389" i="14"/>
  <c r="J388" i="14"/>
  <c r="J387" i="14"/>
  <c r="J386" i="14"/>
  <c r="J385" i="14"/>
  <c r="J384" i="14"/>
  <c r="J383" i="14"/>
  <c r="J382" i="14"/>
  <c r="J381" i="14"/>
  <c r="J380" i="14"/>
  <c r="J379" i="14"/>
  <c r="J378" i="14"/>
  <c r="J377" i="14"/>
  <c r="J376" i="14"/>
  <c r="J375" i="14"/>
  <c r="J374" i="14"/>
  <c r="J373" i="14"/>
  <c r="J372" i="14"/>
  <c r="J371" i="14"/>
  <c r="J370" i="14"/>
  <c r="J369" i="14"/>
  <c r="J368" i="14"/>
  <c r="J367" i="14"/>
  <c r="J366" i="14"/>
  <c r="J365" i="14"/>
  <c r="J364" i="14"/>
  <c r="J363" i="14"/>
  <c r="J362" i="14"/>
  <c r="J361" i="14"/>
  <c r="J360" i="14"/>
  <c r="J359" i="14"/>
  <c r="J358" i="14"/>
  <c r="J357" i="14"/>
  <c r="C357" i="14"/>
  <c r="C358" i="14" s="1"/>
  <c r="C359" i="14" s="1"/>
  <c r="D359" i="14" s="1"/>
  <c r="J356" i="14"/>
  <c r="D356" i="14"/>
  <c r="J355" i="14"/>
  <c r="I355" i="14"/>
  <c r="J354" i="14"/>
  <c r="I354" i="14"/>
  <c r="J353" i="14"/>
  <c r="I353" i="14"/>
  <c r="J352" i="14"/>
  <c r="I352" i="14"/>
  <c r="J351" i="14"/>
  <c r="I351" i="14"/>
  <c r="J350" i="14"/>
  <c r="I350" i="14"/>
  <c r="J349" i="14"/>
  <c r="I349" i="14"/>
  <c r="J348" i="14"/>
  <c r="I348" i="14"/>
  <c r="J347" i="14"/>
  <c r="I347" i="14"/>
  <c r="J346" i="14"/>
  <c r="I346" i="14"/>
  <c r="J345" i="14"/>
  <c r="I345" i="14"/>
  <c r="J344" i="14"/>
  <c r="I344" i="14"/>
  <c r="J343" i="14"/>
  <c r="I343" i="14"/>
  <c r="J342" i="14"/>
  <c r="I342" i="14"/>
  <c r="J341" i="14"/>
  <c r="I341" i="14"/>
  <c r="J340" i="14"/>
  <c r="I340" i="14"/>
  <c r="J339" i="14"/>
  <c r="I339" i="14"/>
  <c r="J338" i="14"/>
  <c r="I338" i="14"/>
  <c r="J337" i="14"/>
  <c r="I337" i="14"/>
  <c r="J336" i="14"/>
  <c r="I336" i="14"/>
  <c r="J335" i="14"/>
  <c r="I335" i="14"/>
  <c r="J334" i="14"/>
  <c r="I334" i="14"/>
  <c r="J333" i="14"/>
  <c r="J332" i="14"/>
  <c r="J331" i="14"/>
  <c r="J330" i="14"/>
  <c r="J329" i="14"/>
  <c r="J328" i="14"/>
  <c r="J327" i="14"/>
  <c r="J326" i="14"/>
  <c r="J325" i="14"/>
  <c r="J324" i="14"/>
  <c r="J323" i="14"/>
  <c r="J322" i="14"/>
  <c r="J321" i="14"/>
  <c r="J320" i="14"/>
  <c r="J319" i="14"/>
  <c r="J318" i="14"/>
  <c r="J317" i="14"/>
  <c r="J316" i="14"/>
  <c r="J315" i="14"/>
  <c r="J314" i="14"/>
  <c r="J313" i="14"/>
  <c r="J312" i="14"/>
  <c r="J311" i="14"/>
  <c r="J310" i="14"/>
  <c r="J309" i="14"/>
  <c r="J308" i="14"/>
  <c r="J307" i="14"/>
  <c r="J306" i="14"/>
  <c r="J305" i="14"/>
  <c r="J304" i="14"/>
  <c r="J303" i="14"/>
  <c r="J302" i="14"/>
  <c r="J301" i="14"/>
  <c r="J300" i="14"/>
  <c r="J299" i="14"/>
  <c r="J298" i="14"/>
  <c r="J297" i="14"/>
  <c r="J296" i="14"/>
  <c r="J295" i="14"/>
  <c r="J294" i="14"/>
  <c r="J293" i="14"/>
  <c r="J292" i="14"/>
  <c r="J291" i="14"/>
  <c r="J290" i="14"/>
  <c r="J289" i="14"/>
  <c r="J288" i="14"/>
  <c r="J287" i="14"/>
  <c r="J286" i="14"/>
  <c r="J285" i="14"/>
  <c r="J284" i="14"/>
  <c r="J283" i="14"/>
  <c r="J282" i="14"/>
  <c r="J281" i="14"/>
  <c r="J280" i="14"/>
  <c r="J279" i="14"/>
  <c r="J278" i="14"/>
  <c r="J277" i="14"/>
  <c r="J276" i="14"/>
  <c r="J275" i="14"/>
  <c r="J274" i="14"/>
  <c r="J273" i="14"/>
  <c r="C273" i="14"/>
  <c r="D273" i="14" s="1"/>
  <c r="J272" i="14"/>
  <c r="C272" i="14"/>
  <c r="D272" i="14" s="1"/>
  <c r="J271" i="14"/>
  <c r="D271" i="14"/>
  <c r="J270" i="14"/>
  <c r="D270" i="14"/>
  <c r="J269" i="14"/>
  <c r="D269" i="14"/>
  <c r="J268" i="14"/>
  <c r="D268" i="14"/>
  <c r="J267" i="14"/>
  <c r="D267" i="14"/>
  <c r="J266" i="14"/>
  <c r="D266" i="14"/>
  <c r="J265" i="14"/>
  <c r="D265" i="14"/>
  <c r="J264" i="14"/>
  <c r="D264" i="14"/>
  <c r="J263" i="14"/>
  <c r="D263" i="14"/>
  <c r="J262" i="14"/>
  <c r="D262" i="14"/>
  <c r="J247" i="14"/>
  <c r="C247" i="14"/>
  <c r="D247" i="14" s="1"/>
  <c r="J246" i="14"/>
  <c r="D246" i="14"/>
  <c r="C235" i="14"/>
  <c r="D235" i="14" s="1"/>
  <c r="D234" i="14"/>
  <c r="C176" i="14"/>
  <c r="D176" i="14" s="1"/>
  <c r="D173" i="14"/>
  <c r="C172" i="14"/>
  <c r="D172" i="14" s="1"/>
  <c r="D171" i="14"/>
  <c r="C170" i="14"/>
  <c r="D170" i="14" s="1"/>
  <c r="D169" i="14"/>
  <c r="D168" i="14"/>
  <c r="D167" i="14"/>
  <c r="D166" i="14"/>
  <c r="D165" i="14"/>
  <c r="D164" i="14"/>
  <c r="D163" i="14"/>
  <c r="D162" i="14"/>
  <c r="D161" i="14"/>
  <c r="D160" i="14"/>
  <c r="D159" i="14"/>
  <c r="D158" i="14"/>
  <c r="D157" i="14"/>
  <c r="D156" i="14"/>
  <c r="D155" i="14"/>
  <c r="D154" i="14"/>
  <c r="C46" i="14"/>
  <c r="C47" i="14" s="1"/>
  <c r="D47" i="14" s="1"/>
  <c r="C44" i="14"/>
  <c r="C45" i="14" s="1"/>
  <c r="D43" i="14"/>
  <c r="D42" i="14"/>
  <c r="D41" i="14"/>
  <c r="D40" i="14"/>
  <c r="D39" i="14"/>
  <c r="D38" i="14"/>
  <c r="D37" i="14"/>
  <c r="D36" i="14"/>
  <c r="D35" i="14"/>
  <c r="D34" i="14"/>
  <c r="D33" i="14"/>
  <c r="D32" i="14"/>
  <c r="D31" i="14"/>
  <c r="D30" i="14"/>
  <c r="D29" i="14"/>
  <c r="D28" i="14"/>
  <c r="D27" i="14"/>
  <c r="D25" i="14"/>
  <c r="D24" i="14"/>
  <c r="D23" i="14"/>
  <c r="D22" i="14"/>
  <c r="D21" i="14"/>
  <c r="C18" i="14"/>
  <c r="C19" i="14" s="1"/>
  <c r="D17" i="14"/>
  <c r="C13" i="14"/>
  <c r="D13" i="14" s="1"/>
  <c r="D10" i="14"/>
  <c r="D9" i="14"/>
  <c r="C7" i="14"/>
  <c r="D7" i="14" s="1"/>
  <c r="J6" i="14"/>
  <c r="D6" i="14"/>
  <c r="D5" i="14"/>
  <c r="J4" i="14"/>
  <c r="D4" i="14"/>
  <c r="J3" i="14"/>
  <c r="D3" i="14"/>
  <c r="J2" i="14"/>
  <c r="D2" i="14"/>
  <c r="D100" i="13"/>
  <c r="C77" i="13"/>
  <c r="C78" i="13" s="1"/>
  <c r="D76" i="13"/>
  <c r="C76" i="13"/>
  <c r="D75" i="13"/>
  <c r="C75" i="13"/>
  <c r="D74" i="13"/>
  <c r="D73" i="13"/>
  <c r="D72" i="13"/>
  <c r="D71" i="13"/>
  <c r="D70" i="13"/>
  <c r="D69" i="13"/>
  <c r="D68" i="13"/>
  <c r="D67" i="13"/>
  <c r="D66" i="13"/>
  <c r="D65" i="13"/>
  <c r="D64" i="13"/>
  <c r="D63" i="13"/>
  <c r="C47" i="13"/>
  <c r="C48" i="13" s="1"/>
  <c r="D46" i="13"/>
  <c r="C40" i="13"/>
  <c r="C41" i="13" s="1"/>
  <c r="C39" i="13"/>
  <c r="D39" i="13" s="1"/>
  <c r="D38" i="13"/>
  <c r="C14" i="13"/>
  <c r="C15" i="13" s="1"/>
  <c r="D15" i="13" s="1"/>
  <c r="D13" i="13"/>
  <c r="C13" i="13"/>
  <c r="C16" i="13" s="1"/>
  <c r="D12" i="13"/>
  <c r="C12" i="13"/>
  <c r="D11" i="13"/>
  <c r="C11" i="13"/>
  <c r="D10" i="13"/>
  <c r="D9" i="13"/>
  <c r="D8" i="13"/>
  <c r="D7" i="13"/>
  <c r="D6" i="13"/>
  <c r="D5" i="13"/>
  <c r="D4" i="13"/>
  <c r="D3" i="13"/>
  <c r="D2" i="13"/>
  <c r="D15" i="14" l="1"/>
  <c r="D357" i="14"/>
  <c r="C605" i="14"/>
  <c r="D605" i="14" s="1"/>
  <c r="D358" i="14"/>
  <c r="C175" i="14"/>
  <c r="D175" i="14" s="1"/>
  <c r="D44" i="14"/>
  <c r="C48" i="14"/>
  <c r="D45" i="14"/>
  <c r="C20" i="14"/>
  <c r="D20" i="14" s="1"/>
  <c r="D19" i="14"/>
  <c r="C8" i="14"/>
  <c r="D8" i="14" s="1"/>
  <c r="C14" i="14"/>
  <c r="D14" i="14" s="1"/>
  <c r="D18" i="14"/>
  <c r="D46" i="14"/>
  <c r="C360" i="14"/>
  <c r="C248" i="14"/>
  <c r="C236" i="14"/>
  <c r="C274" i="14"/>
  <c r="C530" i="14"/>
  <c r="D529" i="14"/>
  <c r="D41" i="13"/>
  <c r="C42" i="13"/>
  <c r="D48" i="13"/>
  <c r="C49" i="13"/>
  <c r="D78" i="13"/>
  <c r="C79" i="13"/>
  <c r="C17" i="13"/>
  <c r="D16" i="13"/>
  <c r="C19" i="13"/>
  <c r="D47" i="13"/>
  <c r="D77" i="13"/>
  <c r="D14" i="13"/>
  <c r="D40" i="13"/>
  <c r="C606" i="14" l="1"/>
  <c r="C607" i="14" s="1"/>
  <c r="C174" i="14"/>
  <c r="D530" i="14"/>
  <c r="C531" i="14"/>
  <c r="C275" i="14"/>
  <c r="D274" i="14"/>
  <c r="C179" i="14"/>
  <c r="D174" i="14"/>
  <c r="C237" i="14"/>
  <c r="D236" i="14"/>
  <c r="C249" i="14"/>
  <c r="D248" i="14"/>
  <c r="C361" i="14"/>
  <c r="D360" i="14"/>
  <c r="D48" i="14"/>
  <c r="C49" i="14"/>
  <c r="C80" i="13"/>
  <c r="D79" i="13"/>
  <c r="C50" i="13"/>
  <c r="D49" i="13"/>
  <c r="C18" i="13"/>
  <c r="D18" i="13" s="1"/>
  <c r="D17" i="13"/>
  <c r="C43" i="13"/>
  <c r="D42" i="13"/>
  <c r="C20" i="13"/>
  <c r="D19" i="13"/>
  <c r="D606" i="14" l="1"/>
  <c r="D179" i="14"/>
  <c r="C178" i="14"/>
  <c r="C276" i="14"/>
  <c r="D275" i="14"/>
  <c r="C50" i="14"/>
  <c r="D49" i="14"/>
  <c r="C532" i="14"/>
  <c r="D531" i="14"/>
  <c r="C362" i="14"/>
  <c r="D361" i="14"/>
  <c r="C250" i="14"/>
  <c r="D249" i="14"/>
  <c r="D237" i="14"/>
  <c r="C238" i="14"/>
  <c r="C608" i="14"/>
  <c r="D607" i="14"/>
  <c r="C51" i="13"/>
  <c r="D50" i="13"/>
  <c r="C44" i="13"/>
  <c r="D43" i="13"/>
  <c r="C21" i="13"/>
  <c r="D20" i="13"/>
  <c r="C81" i="13"/>
  <c r="D80" i="13"/>
  <c r="D532" i="14" l="1"/>
  <c r="C533" i="14"/>
  <c r="C51" i="14"/>
  <c r="D50" i="14"/>
  <c r="C251" i="14"/>
  <c r="D250" i="14"/>
  <c r="D276" i="14"/>
  <c r="C277" i="14"/>
  <c r="C609" i="14"/>
  <c r="D608" i="14"/>
  <c r="C177" i="14"/>
  <c r="D178" i="14"/>
  <c r="C239" i="14"/>
  <c r="D238" i="14"/>
  <c r="D362" i="14"/>
  <c r="C363" i="14"/>
  <c r="C22" i="13"/>
  <c r="D21" i="13"/>
  <c r="C45" i="13"/>
  <c r="D45" i="13" s="1"/>
  <c r="D44" i="13"/>
  <c r="C82" i="13"/>
  <c r="D81" i="13"/>
  <c r="C52" i="13"/>
  <c r="D51" i="13"/>
  <c r="D239" i="14" l="1"/>
  <c r="C240" i="14"/>
  <c r="C252" i="14"/>
  <c r="D251" i="14"/>
  <c r="D177" i="14"/>
  <c r="C182" i="14"/>
  <c r="C52" i="14"/>
  <c r="D51" i="14"/>
  <c r="C364" i="14"/>
  <c r="D363" i="14"/>
  <c r="D533" i="14"/>
  <c r="C534" i="14"/>
  <c r="C278" i="14"/>
  <c r="D277" i="14"/>
  <c r="C610" i="14"/>
  <c r="D609" i="14"/>
  <c r="D52" i="13"/>
  <c r="C53" i="13"/>
  <c r="D82" i="13"/>
  <c r="C83" i="13"/>
  <c r="C23" i="13"/>
  <c r="D22" i="13"/>
  <c r="C26" i="13"/>
  <c r="C181" i="14" l="1"/>
  <c r="D182" i="14"/>
  <c r="C279" i="14"/>
  <c r="D278" i="14"/>
  <c r="C535" i="14"/>
  <c r="D534" i="14"/>
  <c r="D52" i="14"/>
  <c r="C53" i="14"/>
  <c r="C253" i="14"/>
  <c r="D252" i="14"/>
  <c r="C611" i="14"/>
  <c r="D610" i="14"/>
  <c r="C241" i="14"/>
  <c r="D240" i="14"/>
  <c r="C365" i="14"/>
  <c r="D364" i="14"/>
  <c r="C27" i="13"/>
  <c r="C30" i="13"/>
  <c r="D26" i="13"/>
  <c r="D23" i="13"/>
  <c r="C24" i="13"/>
  <c r="C84" i="13"/>
  <c r="D83" i="13"/>
  <c r="C54" i="13"/>
  <c r="D53" i="13"/>
  <c r="D53" i="14" l="1"/>
  <c r="C54" i="14"/>
  <c r="D241" i="14"/>
  <c r="C242" i="14"/>
  <c r="C536" i="14"/>
  <c r="D535" i="14"/>
  <c r="C612" i="14"/>
  <c r="D611" i="14"/>
  <c r="C280" i="14"/>
  <c r="D279" i="14"/>
  <c r="C366" i="14"/>
  <c r="D365" i="14"/>
  <c r="C254" i="14"/>
  <c r="D253" i="14"/>
  <c r="D181" i="14"/>
  <c r="C180" i="14"/>
  <c r="C85" i="13"/>
  <c r="D84" i="13"/>
  <c r="C25" i="13"/>
  <c r="D25" i="13" s="1"/>
  <c r="D24" i="13"/>
  <c r="D54" i="13"/>
  <c r="C55" i="13"/>
  <c r="C31" i="13"/>
  <c r="D30" i="13"/>
  <c r="C34" i="13"/>
  <c r="D27" i="13"/>
  <c r="C28" i="13"/>
  <c r="C613" i="14" l="1"/>
  <c r="D612" i="14"/>
  <c r="C255" i="14"/>
  <c r="D254" i="14"/>
  <c r="C537" i="14"/>
  <c r="D536" i="14"/>
  <c r="D242" i="14"/>
  <c r="C243" i="14"/>
  <c r="C367" i="14"/>
  <c r="D366" i="14"/>
  <c r="C55" i="14"/>
  <c r="D54" i="14"/>
  <c r="C185" i="14"/>
  <c r="D180" i="14"/>
  <c r="D280" i="14"/>
  <c r="C282" i="14"/>
  <c r="C281" i="14"/>
  <c r="D281" i="14" s="1"/>
  <c r="C32" i="13"/>
  <c r="D31" i="13"/>
  <c r="C56" i="13"/>
  <c r="D55" i="13"/>
  <c r="C29" i="13"/>
  <c r="D29" i="13" s="1"/>
  <c r="D28" i="13"/>
  <c r="C35" i="13"/>
  <c r="D34" i="13"/>
  <c r="C86" i="13"/>
  <c r="D85" i="13"/>
  <c r="D243" i="14" l="1"/>
  <c r="C244" i="14"/>
  <c r="D185" i="14"/>
  <c r="C184" i="14"/>
  <c r="C538" i="14"/>
  <c r="D537" i="14"/>
  <c r="C283" i="14"/>
  <c r="D282" i="14"/>
  <c r="C56" i="14"/>
  <c r="D55" i="14"/>
  <c r="C256" i="14"/>
  <c r="D255" i="14"/>
  <c r="D367" i="14"/>
  <c r="C368" i="14"/>
  <c r="C614" i="14"/>
  <c r="D613" i="14"/>
  <c r="D35" i="13"/>
  <c r="C36" i="13"/>
  <c r="C57" i="13"/>
  <c r="D56" i="13"/>
  <c r="C59" i="13"/>
  <c r="C87" i="13"/>
  <c r="D86" i="13"/>
  <c r="C33" i="13"/>
  <c r="D33" i="13" s="1"/>
  <c r="D32" i="13"/>
  <c r="C615" i="14" l="1"/>
  <c r="D615" i="14" s="1"/>
  <c r="D614" i="14"/>
  <c r="C284" i="14"/>
  <c r="D283" i="14"/>
  <c r="C369" i="14"/>
  <c r="D368" i="14"/>
  <c r="D538" i="14"/>
  <c r="C539" i="14"/>
  <c r="C183" i="14"/>
  <c r="D184" i="14"/>
  <c r="C245" i="14"/>
  <c r="D245" i="14" s="1"/>
  <c r="D244" i="14"/>
  <c r="C257" i="14"/>
  <c r="D256" i="14"/>
  <c r="D56" i="14"/>
  <c r="C57" i="14"/>
  <c r="C88" i="13"/>
  <c r="D87" i="13"/>
  <c r="C37" i="13"/>
  <c r="D37" i="13" s="1"/>
  <c r="D36" i="13"/>
  <c r="C60" i="13"/>
  <c r="D59" i="13"/>
  <c r="C58" i="13"/>
  <c r="D58" i="13" s="1"/>
  <c r="D57" i="13"/>
  <c r="C58" i="14" l="1"/>
  <c r="D57" i="14"/>
  <c r="C258" i="14"/>
  <c r="D257" i="14"/>
  <c r="C370" i="14"/>
  <c r="D369" i="14"/>
  <c r="C285" i="14"/>
  <c r="D284" i="14"/>
  <c r="C540" i="14"/>
  <c r="D539" i="14"/>
  <c r="D183" i="14"/>
  <c r="C188" i="14"/>
  <c r="D60" i="13"/>
  <c r="C61" i="13"/>
  <c r="D88" i="13"/>
  <c r="C89" i="13"/>
  <c r="C286" i="14" l="1"/>
  <c r="D285" i="14"/>
  <c r="D370" i="14"/>
  <c r="C371" i="14"/>
  <c r="C187" i="14"/>
  <c r="D188" i="14"/>
  <c r="C259" i="14"/>
  <c r="D258" i="14"/>
  <c r="D540" i="14"/>
  <c r="C541" i="14"/>
  <c r="C59" i="14"/>
  <c r="D58" i="14"/>
  <c r="C90" i="13"/>
  <c r="D89" i="13"/>
  <c r="C62" i="13"/>
  <c r="D62" i="13" s="1"/>
  <c r="D61" i="13"/>
  <c r="C260" i="14" l="1"/>
  <c r="D259" i="14"/>
  <c r="C372" i="14"/>
  <c r="D371" i="14"/>
  <c r="C186" i="14"/>
  <c r="D187" i="14"/>
  <c r="C60" i="14"/>
  <c r="D59" i="14"/>
  <c r="D541" i="14"/>
  <c r="C542" i="14"/>
  <c r="C287" i="14"/>
  <c r="D286" i="14"/>
  <c r="C91" i="13"/>
  <c r="D90" i="13"/>
  <c r="D60" i="14" l="1"/>
  <c r="C61" i="14"/>
  <c r="C191" i="14"/>
  <c r="D186" i="14"/>
  <c r="C288" i="14"/>
  <c r="D287" i="14"/>
  <c r="C373" i="14"/>
  <c r="D372" i="14"/>
  <c r="C543" i="14"/>
  <c r="D542" i="14"/>
  <c r="C261" i="14"/>
  <c r="D261" i="14" s="1"/>
  <c r="D260" i="14"/>
  <c r="C92" i="13"/>
  <c r="D91" i="13"/>
  <c r="C374" i="14" l="1"/>
  <c r="D373" i="14"/>
  <c r="D191" i="14"/>
  <c r="C190" i="14"/>
  <c r="D288" i="14"/>
  <c r="C290" i="14"/>
  <c r="C289" i="14"/>
  <c r="D289" i="14" s="1"/>
  <c r="C64" i="14"/>
  <c r="C62" i="14"/>
  <c r="D61" i="14"/>
  <c r="C544" i="14"/>
  <c r="D543" i="14"/>
  <c r="D92" i="13"/>
  <c r="C93" i="13"/>
  <c r="C291" i="14" l="1"/>
  <c r="D290" i="14"/>
  <c r="D64" i="14"/>
  <c r="C67" i="14"/>
  <c r="C65" i="14"/>
  <c r="C189" i="14"/>
  <c r="D190" i="14"/>
  <c r="C545" i="14"/>
  <c r="D544" i="14"/>
  <c r="C63" i="14"/>
  <c r="D63" i="14" s="1"/>
  <c r="D62" i="14"/>
  <c r="C375" i="14"/>
  <c r="D374" i="14"/>
  <c r="C94" i="13"/>
  <c r="D93" i="13"/>
  <c r="C546" i="14" l="1"/>
  <c r="D545" i="14"/>
  <c r="D189" i="14"/>
  <c r="C194" i="14"/>
  <c r="C68" i="14"/>
  <c r="D68" i="14" s="1"/>
  <c r="D65" i="14"/>
  <c r="C66" i="14"/>
  <c r="D375" i="14"/>
  <c r="C376" i="14"/>
  <c r="C72" i="14"/>
  <c r="D67" i="14"/>
  <c r="C70" i="14"/>
  <c r="C292" i="14"/>
  <c r="D291" i="14"/>
  <c r="C95" i="13"/>
  <c r="D94" i="13"/>
  <c r="D66" i="14" l="1"/>
  <c r="C69" i="14"/>
  <c r="D69" i="14" s="1"/>
  <c r="C75" i="14"/>
  <c r="D70" i="14"/>
  <c r="C73" i="14"/>
  <c r="C193" i="14"/>
  <c r="D194" i="14"/>
  <c r="C293" i="14"/>
  <c r="D292" i="14"/>
  <c r="D72" i="14"/>
  <c r="C71" i="14"/>
  <c r="D71" i="14" s="1"/>
  <c r="C377" i="14"/>
  <c r="D376" i="14"/>
  <c r="D546" i="14"/>
  <c r="C547" i="14"/>
  <c r="C96" i="13"/>
  <c r="D95" i="13"/>
  <c r="C294" i="14" l="1"/>
  <c r="D293" i="14"/>
  <c r="C548" i="14"/>
  <c r="D547" i="14"/>
  <c r="C76" i="14"/>
  <c r="D73" i="14"/>
  <c r="D193" i="14"/>
  <c r="C192" i="14"/>
  <c r="C378" i="14"/>
  <c r="D377" i="14"/>
  <c r="D75" i="14"/>
  <c r="C78" i="14"/>
  <c r="C74" i="14"/>
  <c r="D74" i="14" s="1"/>
  <c r="D96" i="13"/>
  <c r="C97" i="13"/>
  <c r="C197" i="14" l="1"/>
  <c r="D192" i="14"/>
  <c r="D76" i="14"/>
  <c r="C79" i="14"/>
  <c r="D548" i="14"/>
  <c r="C549" i="14"/>
  <c r="D78" i="14"/>
  <c r="C81" i="14"/>
  <c r="C77" i="14"/>
  <c r="D77" i="14" s="1"/>
  <c r="D378" i="14"/>
  <c r="C379" i="14"/>
  <c r="D294" i="14"/>
  <c r="C295" i="14"/>
  <c r="C98" i="13"/>
  <c r="D97" i="13"/>
  <c r="C80" i="14" l="1"/>
  <c r="D80" i="14" s="1"/>
  <c r="D81" i="14"/>
  <c r="D549" i="14"/>
  <c r="C550" i="14"/>
  <c r="C84" i="14"/>
  <c r="D79" i="14"/>
  <c r="C380" i="14"/>
  <c r="D379" i="14"/>
  <c r="C296" i="14"/>
  <c r="D295" i="14"/>
  <c r="C196" i="14"/>
  <c r="D197" i="14"/>
  <c r="C99" i="13"/>
  <c r="D99" i="13" s="1"/>
  <c r="D98" i="13"/>
  <c r="C297" i="14" l="1"/>
  <c r="D297" i="14" s="1"/>
  <c r="D296" i="14"/>
  <c r="C298" i="14"/>
  <c r="C381" i="14"/>
  <c r="D380" i="14"/>
  <c r="D84" i="14"/>
  <c r="C83" i="14"/>
  <c r="C551" i="14"/>
  <c r="D550" i="14"/>
  <c r="C195" i="14"/>
  <c r="D196" i="14"/>
  <c r="C552" i="14" l="1"/>
  <c r="D551" i="14"/>
  <c r="C82" i="14"/>
  <c r="D83" i="14"/>
  <c r="D195" i="14"/>
  <c r="C200" i="14"/>
  <c r="C382" i="14"/>
  <c r="D381" i="14"/>
  <c r="C299" i="14"/>
  <c r="D298" i="14"/>
  <c r="C383" i="14" l="1"/>
  <c r="D382" i="14"/>
  <c r="C199" i="14"/>
  <c r="D200" i="14"/>
  <c r="C87" i="14"/>
  <c r="D82" i="14"/>
  <c r="C300" i="14"/>
  <c r="D299" i="14"/>
  <c r="C553" i="14"/>
  <c r="D552" i="14"/>
  <c r="D87" i="14" l="1"/>
  <c r="C90" i="14"/>
  <c r="C86" i="14"/>
  <c r="C301" i="14"/>
  <c r="D300" i="14"/>
  <c r="D199" i="14"/>
  <c r="C198" i="14"/>
  <c r="C554" i="14"/>
  <c r="D553" i="14"/>
  <c r="D383" i="14"/>
  <c r="C384" i="14"/>
  <c r="D554" i="14" l="1"/>
  <c r="C555" i="14"/>
  <c r="C302" i="14"/>
  <c r="D301" i="14"/>
  <c r="C385" i="14"/>
  <c r="D384" i="14"/>
  <c r="D86" i="14"/>
  <c r="C85" i="14"/>
  <c r="D85" i="14" s="1"/>
  <c r="D90" i="14"/>
  <c r="C93" i="14"/>
  <c r="C89" i="14"/>
  <c r="C203" i="14"/>
  <c r="D198" i="14"/>
  <c r="C386" i="14" l="1"/>
  <c r="D385" i="14"/>
  <c r="C202" i="14"/>
  <c r="D203" i="14"/>
  <c r="C88" i="14"/>
  <c r="D88" i="14" s="1"/>
  <c r="D89" i="14"/>
  <c r="D302" i="14"/>
  <c r="C303" i="14"/>
  <c r="C92" i="14"/>
  <c r="D93" i="14"/>
  <c r="C556" i="14"/>
  <c r="D555" i="14"/>
  <c r="D92" i="14" l="1"/>
  <c r="C91" i="14"/>
  <c r="C304" i="14"/>
  <c r="D303" i="14"/>
  <c r="D556" i="14"/>
  <c r="C557" i="14"/>
  <c r="C201" i="14"/>
  <c r="D202" i="14"/>
  <c r="D386" i="14"/>
  <c r="C387" i="14"/>
  <c r="D201" i="14" l="1"/>
  <c r="C206" i="14"/>
  <c r="D557" i="14"/>
  <c r="C558" i="14"/>
  <c r="C305" i="14"/>
  <c r="D304" i="14"/>
  <c r="C388" i="14"/>
  <c r="D387" i="14"/>
  <c r="C96" i="14"/>
  <c r="D91" i="14"/>
  <c r="C389" i="14" l="1"/>
  <c r="D388" i="14"/>
  <c r="D305" i="14"/>
  <c r="C306" i="14"/>
  <c r="C559" i="14"/>
  <c r="D558" i="14"/>
  <c r="C205" i="14"/>
  <c r="D206" i="14"/>
  <c r="D96" i="14"/>
  <c r="C95" i="14"/>
  <c r="D205" i="14" l="1"/>
  <c r="C204" i="14"/>
  <c r="C560" i="14"/>
  <c r="D559" i="14"/>
  <c r="C307" i="14"/>
  <c r="D306" i="14"/>
  <c r="D95" i="14"/>
  <c r="C94" i="14"/>
  <c r="C390" i="14"/>
  <c r="D389" i="14"/>
  <c r="C308" i="14" l="1"/>
  <c r="D307" i="14"/>
  <c r="C561" i="14"/>
  <c r="D560" i="14"/>
  <c r="C99" i="14"/>
  <c r="D94" i="14"/>
  <c r="C209" i="14"/>
  <c r="D204" i="14"/>
  <c r="C391" i="14"/>
  <c r="D390" i="14"/>
  <c r="D99" i="14" l="1"/>
  <c r="C98" i="14"/>
  <c r="C102" i="14"/>
  <c r="D209" i="14"/>
  <c r="C208" i="14"/>
  <c r="C562" i="14"/>
  <c r="D561" i="14"/>
  <c r="D391" i="14"/>
  <c r="C392" i="14"/>
  <c r="C309" i="14"/>
  <c r="D308" i="14"/>
  <c r="C563" i="14" l="1"/>
  <c r="D562" i="14"/>
  <c r="C207" i="14"/>
  <c r="D208" i="14"/>
  <c r="D102" i="14"/>
  <c r="C105" i="14"/>
  <c r="C101" i="14"/>
  <c r="C310" i="14"/>
  <c r="C312" i="14"/>
  <c r="D312" i="14" s="1"/>
  <c r="D309" i="14"/>
  <c r="D98" i="14"/>
  <c r="C97" i="14"/>
  <c r="D97" i="14" s="1"/>
  <c r="C393" i="14"/>
  <c r="D392" i="14"/>
  <c r="C104" i="14" l="1"/>
  <c r="D105" i="14"/>
  <c r="C394" i="14"/>
  <c r="D393" i="14"/>
  <c r="D310" i="14"/>
  <c r="C311" i="14"/>
  <c r="C100" i="14"/>
  <c r="D100" i="14" s="1"/>
  <c r="D101" i="14"/>
  <c r="D207" i="14"/>
  <c r="C212" i="14"/>
  <c r="C564" i="14"/>
  <c r="D563" i="14"/>
  <c r="C313" i="14" l="1"/>
  <c r="D311" i="14"/>
  <c r="D564" i="14"/>
  <c r="C565" i="14"/>
  <c r="D394" i="14"/>
  <c r="C395" i="14"/>
  <c r="C211" i="14"/>
  <c r="D212" i="14"/>
  <c r="D104" i="14"/>
  <c r="C103" i="14"/>
  <c r="D211" i="14" l="1"/>
  <c r="C210" i="14"/>
  <c r="C396" i="14"/>
  <c r="D395" i="14"/>
  <c r="D565" i="14"/>
  <c r="C566" i="14"/>
  <c r="C108" i="14"/>
  <c r="D103" i="14"/>
  <c r="D313" i="14"/>
  <c r="C314" i="14"/>
  <c r="D108" i="14" l="1"/>
  <c r="C107" i="14"/>
  <c r="C567" i="14"/>
  <c r="D566" i="14"/>
  <c r="D396" i="14"/>
  <c r="C397" i="14"/>
  <c r="C315" i="14"/>
  <c r="D314" i="14"/>
  <c r="C215" i="14"/>
  <c r="D210" i="14"/>
  <c r="C316" i="14" l="1"/>
  <c r="D315" i="14"/>
  <c r="C398" i="14"/>
  <c r="D397" i="14"/>
  <c r="C568" i="14"/>
  <c r="D567" i="14"/>
  <c r="D107" i="14"/>
  <c r="C106" i="14"/>
  <c r="D215" i="14"/>
  <c r="C214" i="14"/>
  <c r="C111" i="14" l="1"/>
  <c r="D106" i="14"/>
  <c r="D568" i="14"/>
  <c r="C569" i="14"/>
  <c r="D398" i="14"/>
  <c r="C399" i="14"/>
  <c r="C213" i="14"/>
  <c r="D214" i="14"/>
  <c r="C317" i="14"/>
  <c r="D316" i="14"/>
  <c r="C400" i="14" l="1"/>
  <c r="D399" i="14"/>
  <c r="C218" i="14"/>
  <c r="D213" i="14"/>
  <c r="C570" i="14"/>
  <c r="D569" i="14"/>
  <c r="C318" i="14"/>
  <c r="D317" i="14"/>
  <c r="D111" i="14"/>
  <c r="C114" i="14"/>
  <c r="C110" i="14"/>
  <c r="D318" i="14" l="1"/>
  <c r="C319" i="14"/>
  <c r="C571" i="14"/>
  <c r="D570" i="14"/>
  <c r="D112" i="14"/>
  <c r="C115" i="14"/>
  <c r="D114" i="14"/>
  <c r="C113" i="14"/>
  <c r="D110" i="14"/>
  <c r="C109" i="14"/>
  <c r="D109" i="14" s="1"/>
  <c r="C217" i="14"/>
  <c r="D218" i="14"/>
  <c r="D400" i="14"/>
  <c r="C401" i="14"/>
  <c r="D217" i="14" l="1"/>
  <c r="C216" i="14"/>
  <c r="C116" i="14"/>
  <c r="C112" i="14"/>
  <c r="D113" i="14"/>
  <c r="C117" i="14"/>
  <c r="C402" i="14"/>
  <c r="D401" i="14"/>
  <c r="D115" i="14"/>
  <c r="C118" i="14"/>
  <c r="C572" i="14"/>
  <c r="D571" i="14"/>
  <c r="C320" i="14"/>
  <c r="D319" i="14"/>
  <c r="C403" i="14" l="1"/>
  <c r="D402" i="14"/>
  <c r="C120" i="14"/>
  <c r="D120" i="14" s="1"/>
  <c r="D117" i="14"/>
  <c r="D116" i="14"/>
  <c r="C119" i="14"/>
  <c r="D119" i="14" s="1"/>
  <c r="C321" i="14"/>
  <c r="D320" i="14"/>
  <c r="D572" i="14"/>
  <c r="C573" i="14"/>
  <c r="C123" i="14"/>
  <c r="D123" i="14" s="1"/>
  <c r="D118" i="14"/>
  <c r="C121" i="14"/>
  <c r="C122" i="14"/>
  <c r="D122" i="14" s="1"/>
  <c r="C221" i="14"/>
  <c r="D216" i="14"/>
  <c r="D221" i="14" l="1"/>
  <c r="C220" i="14"/>
  <c r="D321" i="14"/>
  <c r="C322" i="14"/>
  <c r="C126" i="14"/>
  <c r="D121" i="14"/>
  <c r="D573" i="14"/>
  <c r="C574" i="14"/>
  <c r="C404" i="14"/>
  <c r="D403" i="14"/>
  <c r="C575" i="14" l="1"/>
  <c r="D574" i="14"/>
  <c r="C128" i="14"/>
  <c r="D128" i="14" s="1"/>
  <c r="D126" i="14"/>
  <c r="C125" i="14"/>
  <c r="C323" i="14"/>
  <c r="C333" i="14"/>
  <c r="D322" i="14"/>
  <c r="C219" i="14"/>
  <c r="D220" i="14"/>
  <c r="C405" i="14"/>
  <c r="D404" i="14"/>
  <c r="C334" i="14" l="1"/>
  <c r="D333" i="14"/>
  <c r="C324" i="14"/>
  <c r="D323" i="14"/>
  <c r="C124" i="14"/>
  <c r="C127" i="14"/>
  <c r="D125" i="14"/>
  <c r="D405" i="14"/>
  <c r="C406" i="14"/>
  <c r="D219" i="14"/>
  <c r="C224" i="14"/>
  <c r="C576" i="14"/>
  <c r="D575" i="14"/>
  <c r="C132" i="14" l="1"/>
  <c r="D127" i="14"/>
  <c r="D124" i="14"/>
  <c r="C129" i="14"/>
  <c r="D129" i="14" s="1"/>
  <c r="C577" i="14"/>
  <c r="D576" i="14"/>
  <c r="C227" i="14"/>
  <c r="C223" i="14"/>
  <c r="D224" i="14"/>
  <c r="C325" i="14"/>
  <c r="D324" i="14"/>
  <c r="C407" i="14"/>
  <c r="D406" i="14"/>
  <c r="D334" i="14"/>
  <c r="C335" i="14"/>
  <c r="C346" i="14" l="1"/>
  <c r="C336" i="14"/>
  <c r="D335" i="14"/>
  <c r="D223" i="14"/>
  <c r="C222" i="14"/>
  <c r="C226" i="14"/>
  <c r="C578" i="14"/>
  <c r="D577" i="14"/>
  <c r="D227" i="14"/>
  <c r="C230" i="14"/>
  <c r="D230" i="14" s="1"/>
  <c r="C326" i="14"/>
  <c r="D325" i="14"/>
  <c r="D407" i="14"/>
  <c r="C408" i="14"/>
  <c r="D132" i="14"/>
  <c r="C131" i="14"/>
  <c r="C229" i="14" l="1"/>
  <c r="D229" i="14" s="1"/>
  <c r="D226" i="14"/>
  <c r="C225" i="14"/>
  <c r="D222" i="14"/>
  <c r="D131" i="14"/>
  <c r="C130" i="14"/>
  <c r="D326" i="14"/>
  <c r="C327" i="14"/>
  <c r="C579" i="14"/>
  <c r="D578" i="14"/>
  <c r="C409" i="14"/>
  <c r="D408" i="14"/>
  <c r="D336" i="14"/>
  <c r="C337" i="14"/>
  <c r="D346" i="14"/>
  <c r="C347" i="14"/>
  <c r="C338" i="14" l="1"/>
  <c r="D337" i="14"/>
  <c r="C328" i="14"/>
  <c r="D327" i="14"/>
  <c r="C135" i="14"/>
  <c r="D130" i="14"/>
  <c r="C580" i="14"/>
  <c r="D579" i="14"/>
  <c r="C348" i="14"/>
  <c r="D347" i="14"/>
  <c r="D409" i="14"/>
  <c r="C410" i="14"/>
  <c r="C228" i="14"/>
  <c r="D225" i="14"/>
  <c r="D580" i="14" l="1"/>
  <c r="C581" i="14"/>
  <c r="C233" i="14"/>
  <c r="D233" i="14" s="1"/>
  <c r="D228" i="14"/>
  <c r="C231" i="14"/>
  <c r="D231" i="14" s="1"/>
  <c r="C232" i="14"/>
  <c r="D232" i="14" s="1"/>
  <c r="C136" i="14"/>
  <c r="D135" i="14"/>
  <c r="C134" i="14"/>
  <c r="C411" i="14"/>
  <c r="D410" i="14"/>
  <c r="C329" i="14"/>
  <c r="D328" i="14"/>
  <c r="D348" i="14"/>
  <c r="C349" i="14"/>
  <c r="D338" i="14"/>
  <c r="C339" i="14"/>
  <c r="C350" i="14" l="1"/>
  <c r="D349" i="14"/>
  <c r="D136" i="14"/>
  <c r="C137" i="14"/>
  <c r="C412" i="14"/>
  <c r="D411" i="14"/>
  <c r="D581" i="14"/>
  <c r="C582" i="14"/>
  <c r="D329" i="14"/>
  <c r="C330" i="14"/>
  <c r="C340" i="14"/>
  <c r="D339" i="14"/>
  <c r="D134" i="14"/>
  <c r="C133" i="14"/>
  <c r="D133" i="14" s="1"/>
  <c r="C583" i="14" l="1"/>
  <c r="D582" i="14"/>
  <c r="C413" i="14"/>
  <c r="D412" i="14"/>
  <c r="C138" i="14"/>
  <c r="D137" i="14"/>
  <c r="C331" i="14"/>
  <c r="D330" i="14"/>
  <c r="D340" i="14"/>
  <c r="C341" i="14"/>
  <c r="D350" i="14"/>
  <c r="C351" i="14"/>
  <c r="C352" i="14" l="1"/>
  <c r="D352" i="14" s="1"/>
  <c r="D351" i="14"/>
  <c r="C353" i="14"/>
  <c r="C414" i="14"/>
  <c r="D413" i="14"/>
  <c r="C332" i="14"/>
  <c r="D332" i="14" s="1"/>
  <c r="D331" i="14"/>
  <c r="C139" i="14"/>
  <c r="D138" i="14"/>
  <c r="C342" i="14"/>
  <c r="D341" i="14"/>
  <c r="C584" i="14"/>
  <c r="D583" i="14"/>
  <c r="C140" i="14" l="1"/>
  <c r="D139" i="14"/>
  <c r="C585" i="14"/>
  <c r="D584" i="14"/>
  <c r="C415" i="14"/>
  <c r="D414" i="14"/>
  <c r="C354" i="14"/>
  <c r="D353" i="14"/>
  <c r="D342" i="14"/>
  <c r="C343" i="14"/>
  <c r="D354" i="14" l="1"/>
  <c r="C355" i="14"/>
  <c r="D355" i="14" s="1"/>
  <c r="C416" i="14"/>
  <c r="D415" i="14"/>
  <c r="C586" i="14"/>
  <c r="D585" i="14"/>
  <c r="C344" i="14"/>
  <c r="D343" i="14"/>
  <c r="D140" i="14"/>
  <c r="C141" i="14"/>
  <c r="D344" i="14" l="1"/>
  <c r="C345" i="14"/>
  <c r="D345" i="14" s="1"/>
  <c r="D586" i="14"/>
  <c r="C587" i="14"/>
  <c r="C417" i="14"/>
  <c r="D416" i="14"/>
  <c r="D141" i="14"/>
  <c r="C142" i="14"/>
  <c r="C418" i="14" l="1"/>
  <c r="D417" i="14"/>
  <c r="C144" i="14"/>
  <c r="C143" i="14"/>
  <c r="D143" i="14" s="1"/>
  <c r="D142" i="14"/>
  <c r="C588" i="14"/>
  <c r="D587" i="14"/>
  <c r="C589" i="14" l="1"/>
  <c r="D588" i="14"/>
  <c r="D144" i="14"/>
  <c r="C145" i="14"/>
  <c r="C419" i="14"/>
  <c r="D418" i="14"/>
  <c r="C146" i="14" l="1"/>
  <c r="D145" i="14"/>
  <c r="C420" i="14"/>
  <c r="D419" i="14"/>
  <c r="D589" i="14"/>
  <c r="C590" i="14"/>
  <c r="C591" i="14" l="1"/>
  <c r="D590" i="14"/>
  <c r="C421" i="14"/>
  <c r="D420" i="14"/>
  <c r="C147" i="14"/>
  <c r="D146" i="14"/>
  <c r="C148" i="14" l="1"/>
  <c r="D147" i="14"/>
  <c r="D421" i="14"/>
  <c r="C422" i="14"/>
  <c r="C592" i="14"/>
  <c r="D591" i="14"/>
  <c r="D592" i="14" l="1"/>
  <c r="C593" i="14"/>
  <c r="C423" i="14"/>
  <c r="D422" i="14"/>
  <c r="D148" i="14"/>
  <c r="C149" i="14"/>
  <c r="D149" i="14" l="1"/>
  <c r="C150" i="14"/>
  <c r="D423" i="14"/>
  <c r="C424" i="14"/>
  <c r="C594" i="14"/>
  <c r="D593" i="14"/>
  <c r="D594" i="14" l="1"/>
  <c r="C595" i="14"/>
  <c r="C425" i="14"/>
  <c r="D424" i="14"/>
  <c r="C151" i="14"/>
  <c r="D150" i="14"/>
  <c r="C152" i="14" l="1"/>
  <c r="D151" i="14"/>
  <c r="C427" i="14"/>
  <c r="D425" i="14"/>
  <c r="C426" i="14"/>
  <c r="D426" i="14" s="1"/>
  <c r="C596" i="14"/>
  <c r="D595" i="14"/>
  <c r="C429" i="14" l="1"/>
  <c r="C428" i="14"/>
  <c r="D428" i="14" s="1"/>
  <c r="D427" i="14"/>
  <c r="C597" i="14"/>
  <c r="D596" i="14"/>
  <c r="D152" i="14"/>
  <c r="C153" i="14"/>
  <c r="D153" i="14" s="1"/>
  <c r="D597" i="14" l="1"/>
  <c r="C598" i="14"/>
  <c r="C430" i="14"/>
  <c r="D429" i="14"/>
  <c r="C431" i="14" l="1"/>
  <c r="D430" i="14"/>
  <c r="C599" i="14"/>
  <c r="D598" i="14"/>
  <c r="C600" i="14" l="1"/>
  <c r="D599" i="14"/>
  <c r="C432" i="14"/>
  <c r="D431" i="14"/>
  <c r="C433" i="14" l="1"/>
  <c r="D432" i="14"/>
  <c r="C601" i="14"/>
  <c r="D600" i="14"/>
  <c r="C602" i="14" l="1"/>
  <c r="D601" i="14"/>
  <c r="C434" i="14"/>
  <c r="D433" i="14"/>
  <c r="C435" i="14" l="1"/>
  <c r="D434" i="14"/>
  <c r="D602" i="14"/>
  <c r="C603" i="14"/>
  <c r="D603" i="14" s="1"/>
  <c r="C436" i="14" l="1"/>
  <c r="D435" i="14"/>
  <c r="C437" i="14" l="1"/>
  <c r="D436" i="14"/>
  <c r="D437" i="14" l="1"/>
  <c r="C438" i="14"/>
  <c r="C439" i="14" l="1"/>
  <c r="D438" i="14"/>
  <c r="D439" i="14" l="1"/>
  <c r="C440" i="14"/>
  <c r="C441" i="14" l="1"/>
  <c r="D440" i="14"/>
  <c r="D441" i="14" l="1"/>
  <c r="C442" i="14"/>
  <c r="C443" i="14" l="1"/>
  <c r="D442" i="14"/>
  <c r="C444" i="14" l="1"/>
  <c r="D443" i="14"/>
  <c r="C445" i="14" l="1"/>
  <c r="D444" i="14"/>
  <c r="C446" i="14" l="1"/>
  <c r="D445" i="14"/>
  <c r="C447" i="14" l="1"/>
  <c r="D446" i="14"/>
  <c r="C448" i="14" l="1"/>
  <c r="D447" i="14"/>
  <c r="C449" i="14" l="1"/>
  <c r="D448" i="14"/>
  <c r="C450" i="14" l="1"/>
  <c r="D449" i="14"/>
  <c r="C451" i="14" l="1"/>
  <c r="D450" i="14"/>
  <c r="C452" i="14" l="1"/>
  <c r="D451" i="14"/>
  <c r="C453" i="14" l="1"/>
  <c r="D452" i="14"/>
  <c r="D453" i="14" l="1"/>
  <c r="C454" i="14"/>
  <c r="C455" i="14" l="1"/>
  <c r="D454" i="14"/>
  <c r="D455" i="14" l="1"/>
  <c r="C456" i="14"/>
  <c r="C457" i="14" l="1"/>
  <c r="D456" i="14"/>
  <c r="D457" i="14" l="1"/>
  <c r="C458" i="14"/>
  <c r="C459" i="14" l="1"/>
  <c r="D459" i="14" s="1"/>
  <c r="C460" i="14"/>
  <c r="D458" i="14"/>
  <c r="C461" i="14" l="1"/>
  <c r="D461" i="14" s="1"/>
  <c r="C462" i="14"/>
  <c r="D460" i="14"/>
  <c r="C463" i="14" l="1"/>
  <c r="D462" i="14"/>
  <c r="C464" i="14" l="1"/>
  <c r="D463" i="14"/>
  <c r="C465" i="14" l="1"/>
  <c r="D464" i="14"/>
  <c r="C466" i="14" l="1"/>
  <c r="D465" i="14"/>
  <c r="C467" i="14" l="1"/>
  <c r="D466" i="14"/>
  <c r="C468" i="14" l="1"/>
  <c r="D467" i="14"/>
  <c r="C469" i="14" l="1"/>
  <c r="D468" i="14"/>
  <c r="D469" i="14" l="1"/>
  <c r="C470" i="14"/>
  <c r="C471" i="14" l="1"/>
  <c r="D470" i="14"/>
  <c r="D471" i="14" l="1"/>
  <c r="C472" i="14"/>
  <c r="C473" i="14" l="1"/>
  <c r="D472" i="14"/>
  <c r="D473" i="14" l="1"/>
  <c r="C474" i="14"/>
  <c r="C475" i="14" l="1"/>
  <c r="D474" i="14"/>
  <c r="C476" i="14" l="1"/>
  <c r="D475" i="14"/>
  <c r="C477" i="14" l="1"/>
  <c r="D476" i="14"/>
  <c r="C478" i="14" l="1"/>
  <c r="D477" i="14"/>
  <c r="C479" i="14" l="1"/>
  <c r="D478" i="14"/>
  <c r="C480" i="14" l="1"/>
  <c r="D479" i="14"/>
  <c r="C481" i="14" l="1"/>
  <c r="D480" i="14"/>
  <c r="C482" i="14" l="1"/>
  <c r="D481" i="14"/>
  <c r="C483" i="14" l="1"/>
  <c r="D482" i="14"/>
  <c r="C484" i="14" l="1"/>
  <c r="D483" i="14"/>
  <c r="C485" i="14" l="1"/>
  <c r="D484" i="14"/>
  <c r="D485" i="14" l="1"/>
  <c r="C486" i="14"/>
  <c r="C487" i="14" l="1"/>
  <c r="D486" i="14"/>
  <c r="D487" i="14" l="1"/>
  <c r="C488" i="14"/>
  <c r="C489" i="14" l="1"/>
  <c r="D488" i="14"/>
  <c r="D489" i="14" l="1"/>
  <c r="C490" i="14"/>
  <c r="C491" i="14" l="1"/>
  <c r="D490" i="14"/>
  <c r="C493" i="14" l="1"/>
  <c r="C492" i="14"/>
  <c r="D492" i="14" s="1"/>
  <c r="D491" i="14"/>
  <c r="C495" i="14" l="1"/>
  <c r="C494" i="14"/>
  <c r="D494" i="14" s="1"/>
  <c r="D493" i="14"/>
  <c r="D495" i="14" l="1"/>
  <c r="C496" i="14"/>
  <c r="C497" i="14" l="1"/>
  <c r="D496" i="14"/>
  <c r="D497" i="14" l="1"/>
  <c r="C498" i="14"/>
  <c r="C499" i="14" l="1"/>
  <c r="D498" i="14"/>
  <c r="D499" i="14" l="1"/>
  <c r="C500" i="14"/>
  <c r="C501" i="14" l="1"/>
  <c r="D500" i="14"/>
  <c r="D501" i="14" l="1"/>
  <c r="C502" i="14"/>
  <c r="C503" i="14" l="1"/>
  <c r="D502" i="14"/>
  <c r="D503" i="14" l="1"/>
  <c r="C504" i="14"/>
  <c r="C505" i="14" l="1"/>
  <c r="D504" i="14"/>
  <c r="D505" i="14" l="1"/>
  <c r="C506" i="14"/>
  <c r="C507" i="14" l="1"/>
  <c r="D506" i="14"/>
  <c r="D507" i="14" l="1"/>
  <c r="C508" i="14"/>
  <c r="C509" i="14" l="1"/>
  <c r="D508" i="14"/>
  <c r="D509" i="14" l="1"/>
  <c r="C510" i="14"/>
  <c r="C511" i="14" l="1"/>
  <c r="D510" i="14"/>
  <c r="D511" i="14" l="1"/>
  <c r="C512" i="14"/>
  <c r="C513" i="14" l="1"/>
  <c r="D512" i="14"/>
  <c r="D513" i="14" l="1"/>
  <c r="C514" i="14"/>
  <c r="C515" i="14" l="1"/>
  <c r="D514" i="14"/>
  <c r="D515" i="14" l="1"/>
  <c r="C516" i="14"/>
  <c r="C517" i="14" l="1"/>
  <c r="D516" i="14"/>
  <c r="D517" i="14" l="1"/>
  <c r="C518" i="14"/>
  <c r="C519" i="14" l="1"/>
  <c r="D518" i="14"/>
  <c r="D519" i="14" l="1"/>
  <c r="C520" i="14"/>
  <c r="C521" i="14" l="1"/>
  <c r="D520" i="14"/>
  <c r="D521" i="14" l="1"/>
  <c r="C522" i="14"/>
  <c r="C523" i="14" l="1"/>
  <c r="D522" i="14"/>
  <c r="D523" i="14" l="1"/>
  <c r="C524" i="14"/>
  <c r="C525" i="14" l="1"/>
  <c r="D525" i="14" s="1"/>
  <c r="C526" i="14"/>
  <c r="D524" i="14"/>
  <c r="C527" i="14" l="1"/>
  <c r="D527" i="14" s="1"/>
  <c r="D526" i="14"/>
  <c r="D13" i="6" l="1"/>
  <c r="D8" i="6"/>
  <c r="D46" i="5"/>
  <c r="D44" i="5"/>
  <c r="D43" i="5"/>
  <c r="D42" i="5"/>
  <c r="D41" i="5"/>
  <c r="D40" i="5"/>
  <c r="D39" i="5"/>
  <c r="D11" i="5"/>
  <c r="C11" i="5"/>
  <c r="C12" i="5" s="1"/>
  <c r="D3" i="5"/>
  <c r="C3" i="5"/>
  <c r="C4" i="5" s="1"/>
  <c r="D2" i="5"/>
  <c r="D131" i="11"/>
  <c r="D130" i="11"/>
  <c r="D129" i="11"/>
  <c r="D128" i="11"/>
  <c r="D127" i="11"/>
  <c r="D126" i="11"/>
  <c r="D125" i="11"/>
  <c r="D124" i="11"/>
  <c r="D123" i="11"/>
  <c r="D122" i="11"/>
  <c r="D121" i="11"/>
  <c r="D120" i="11"/>
  <c r="D119" i="11"/>
  <c r="D118" i="11"/>
  <c r="D117" i="11"/>
  <c r="D116" i="11"/>
  <c r="D115" i="11"/>
  <c r="D114" i="11"/>
  <c r="D113" i="11"/>
  <c r="D112" i="11"/>
  <c r="D111" i="11"/>
  <c r="D110" i="11"/>
  <c r="D109" i="11"/>
  <c r="D108" i="11"/>
  <c r="D107" i="11"/>
  <c r="D106" i="11"/>
  <c r="D105" i="11"/>
  <c r="D104" i="11"/>
  <c r="D103" i="11"/>
  <c r="D102" i="11"/>
  <c r="D101" i="11"/>
  <c r="D100" i="11"/>
  <c r="D99" i="11"/>
  <c r="D98" i="11"/>
  <c r="D97" i="11"/>
  <c r="D96" i="11"/>
  <c r="D95" i="11"/>
  <c r="D94" i="11"/>
  <c r="D93" i="11"/>
  <c r="D92" i="11"/>
  <c r="D91" i="11"/>
  <c r="D90" i="11"/>
  <c r="D89" i="11"/>
  <c r="D88" i="11"/>
  <c r="D87" i="11"/>
  <c r="D86" i="11"/>
  <c r="D85" i="11"/>
  <c r="D84" i="11"/>
  <c r="D83" i="11"/>
  <c r="D82" i="11"/>
  <c r="D81" i="11"/>
  <c r="D80" i="11"/>
  <c r="D79" i="11"/>
  <c r="D78" i="11"/>
  <c r="D77" i="11"/>
  <c r="D76" i="11"/>
  <c r="D75" i="11"/>
  <c r="D74" i="11"/>
  <c r="D73" i="11"/>
  <c r="D72" i="11"/>
  <c r="D71" i="11"/>
  <c r="D70" i="11"/>
  <c r="D69" i="11"/>
  <c r="D68" i="11"/>
  <c r="D67" i="11"/>
  <c r="D66" i="11"/>
  <c r="D65" i="11"/>
  <c r="D64" i="1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D5" i="11"/>
  <c r="D4" i="11"/>
  <c r="D3" i="11"/>
  <c r="D2" i="11"/>
  <c r="D82" i="6"/>
  <c r="D81" i="6"/>
  <c r="D80" i="6"/>
  <c r="D79" i="6"/>
  <c r="D78" i="6"/>
  <c r="D77" i="6"/>
  <c r="D76" i="6"/>
  <c r="D75" i="6"/>
  <c r="D74" i="6"/>
  <c r="D73" i="6"/>
  <c r="D72" i="6"/>
  <c r="D71" i="6"/>
  <c r="D70" i="6"/>
  <c r="D69" i="6"/>
  <c r="D68" i="6"/>
  <c r="D67" i="6"/>
  <c r="D66" i="6"/>
  <c r="D65" i="6"/>
  <c r="D64" i="6"/>
  <c r="D63" i="6"/>
  <c r="D62" i="6"/>
  <c r="D61" i="6"/>
  <c r="D60" i="6"/>
  <c r="D59" i="6"/>
  <c r="D58" i="6"/>
  <c r="D57" i="6"/>
  <c r="D56" i="6"/>
  <c r="D55" i="6"/>
  <c r="D54" i="6"/>
  <c r="D51" i="6"/>
  <c r="D50" i="6"/>
  <c r="D49" i="6"/>
  <c r="D48" i="6"/>
  <c r="D47" i="6"/>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D17" i="6"/>
  <c r="D16" i="6"/>
  <c r="D15" i="6"/>
  <c r="D14" i="6"/>
  <c r="D12" i="6"/>
  <c r="D11" i="6"/>
  <c r="D10" i="6"/>
  <c r="D9" i="6"/>
  <c r="D7" i="6"/>
  <c r="D6" i="6"/>
  <c r="D5" i="6"/>
  <c r="D4" i="6"/>
  <c r="D3" i="6"/>
  <c r="D2" i="6"/>
  <c r="C10" i="1"/>
  <c r="C9" i="1"/>
  <c r="C8" i="1"/>
  <c r="C7" i="1"/>
  <c r="C6" i="1"/>
  <c r="C5" i="1"/>
  <c r="C4" i="1"/>
  <c r="C3" i="1"/>
  <c r="C2" i="1"/>
  <c r="C5" i="5" l="1"/>
  <c r="D4" i="5"/>
  <c r="C13" i="5"/>
  <c r="D12" i="5"/>
  <c r="C14" i="5" l="1"/>
  <c r="D13" i="5"/>
  <c r="C6" i="5"/>
  <c r="D5" i="5"/>
  <c r="C7" i="5" l="1"/>
  <c r="D6" i="5"/>
  <c r="C15" i="5"/>
  <c r="D14" i="5"/>
  <c r="C16" i="5" l="1"/>
  <c r="D15" i="5"/>
  <c r="C8" i="5"/>
  <c r="D7" i="5"/>
  <c r="C9" i="5" l="1"/>
  <c r="D9" i="5" s="1"/>
  <c r="D8" i="5"/>
  <c r="C17" i="5"/>
  <c r="D16" i="5"/>
  <c r="C18" i="5" l="1"/>
  <c r="D17" i="5"/>
  <c r="C19" i="5" l="1"/>
  <c r="D18" i="5"/>
  <c r="C20" i="5" l="1"/>
  <c r="D19" i="5"/>
  <c r="C21" i="5" l="1"/>
  <c r="D20" i="5"/>
  <c r="C22" i="5" l="1"/>
  <c r="D21" i="5"/>
  <c r="C23" i="5" l="1"/>
  <c r="D22" i="5"/>
  <c r="C24" i="5" l="1"/>
  <c r="D23" i="5"/>
  <c r="C25" i="5" l="1"/>
  <c r="D24" i="5"/>
  <c r="C26" i="5" l="1"/>
  <c r="D25" i="5"/>
  <c r="C27" i="5" l="1"/>
  <c r="D26" i="5"/>
  <c r="C28" i="5" l="1"/>
  <c r="D27" i="5"/>
  <c r="C29" i="5" l="1"/>
  <c r="D28" i="5"/>
  <c r="C30" i="5" l="1"/>
  <c r="D29" i="5"/>
  <c r="C31" i="5" l="1"/>
  <c r="D30" i="5"/>
  <c r="C32" i="5" l="1"/>
  <c r="D31" i="5"/>
  <c r="C33" i="5" l="1"/>
  <c r="D32" i="5"/>
  <c r="C34" i="5" l="1"/>
  <c r="D33" i="5"/>
  <c r="C35" i="5" l="1"/>
  <c r="D34" i="5"/>
  <c r="C36" i="5" l="1"/>
  <c r="D35" i="5"/>
  <c r="C37" i="5" l="1"/>
  <c r="D36" i="5"/>
  <c r="C38" i="5" l="1"/>
  <c r="D38" i="5" s="1"/>
  <c r="D37" i="5"/>
</calcChain>
</file>

<file path=xl/sharedStrings.xml><?xml version="1.0" encoding="utf-8"?>
<sst xmlns="http://schemas.openxmlformats.org/spreadsheetml/2006/main" count="6578" uniqueCount="2552">
  <si>
    <t>Parameter Name</t>
  </si>
  <si>
    <t>Base Address_hex</t>
  </si>
  <si>
    <t>Base Address Start</t>
  </si>
  <si>
    <t>Range</t>
  </si>
  <si>
    <t>Comments</t>
  </si>
  <si>
    <t>FPGA_BASE_ADDR_TOP_CTRL_CMN</t>
  </si>
  <si>
    <t>A0262000</t>
  </si>
  <si>
    <t>8K</t>
  </si>
  <si>
    <t>Contains Release control info, common control and Personlity Registers</t>
  </si>
  <si>
    <t>FPGA_BASE_ADDR_TOP_CTRL_TEST</t>
  </si>
  <si>
    <t>A026A000</t>
  </si>
  <si>
    <t>Test Only Registers</t>
  </si>
  <si>
    <t>FPGA_BASE_ADDR_TOP_CTRL_HW</t>
  </si>
  <si>
    <t>A026C000</t>
  </si>
  <si>
    <t>HW Only Registers</t>
  </si>
  <si>
    <t>FPGA_BASE_ADDR_TOP_CTRL_INTR</t>
  </si>
  <si>
    <t>A026E000</t>
  </si>
  <si>
    <t>INTR Only Registers</t>
  </si>
  <si>
    <t>FPGA_BASE_ADDR_GPIO0</t>
  </si>
  <si>
    <t>A4000000</t>
  </si>
  <si>
    <t>4K</t>
  </si>
  <si>
    <t>For master interrupt from the PL</t>
  </si>
  <si>
    <t>FPGA_BASE_ADDR_I2C_SFP0</t>
  </si>
  <si>
    <t>A4010000</t>
  </si>
  <si>
    <t>64K</t>
  </si>
  <si>
    <t>AXI IIC Controller for SFP0</t>
  </si>
  <si>
    <t>FPGA_BASE_ADDR_I2C_SFP1</t>
  </si>
  <si>
    <t>A4020000</t>
  </si>
  <si>
    <t>AXI IIC Controller for SFP1</t>
  </si>
  <si>
    <t>FPGA_BASE_ADDR_I2C_PA1</t>
  </si>
  <si>
    <t>A4030000</t>
  </si>
  <si>
    <t>AXI IIC Controller for PA 1 board</t>
  </si>
  <si>
    <t>FPGA_BASE_ADDR_I2C_PA2</t>
  </si>
  <si>
    <t>A4040000</t>
  </si>
  <si>
    <t>AXI IIC Controller for PA 2 board</t>
  </si>
  <si>
    <t>Base_addr</t>
  </si>
  <si>
    <t>Register_Name</t>
  </si>
  <si>
    <t>Reg_Addr_Offset_hex</t>
  </si>
  <si>
    <t>REG_ADDR_hex</t>
  </si>
  <si>
    <t>Reg_Type</t>
  </si>
  <si>
    <t>Field_Name</t>
  </si>
  <si>
    <t>Bit_Width</t>
  </si>
  <si>
    <t>Reset_Value_hex</t>
  </si>
  <si>
    <t>Description</t>
  </si>
  <si>
    <t>signal_info</t>
  </si>
  <si>
    <t>FPGA_REG_VERSION_REGISTER</t>
  </si>
  <si>
    <t>RO</t>
  </si>
  <si>
    <t>major_version</t>
  </si>
  <si>
    <t>[31:24]</t>
  </si>
  <si>
    <t>major version</t>
  </si>
  <si>
    <t>minor_version</t>
  </si>
  <si>
    <t>[23:16]</t>
  </si>
  <si>
    <t>minor version</t>
  </si>
  <si>
    <t>revision_num</t>
  </si>
  <si>
    <t>[15:0]</t>
  </si>
  <si>
    <t>Revision number</t>
  </si>
  <si>
    <t>FPGA_REG_DEBUG_REVISION</t>
  </si>
  <si>
    <t>debug_revision</t>
  </si>
  <si>
    <t>[31:0]</t>
  </si>
  <si>
    <t>param.debug_revision</t>
  </si>
  <si>
    <t>FPGA_REG_HW_ID</t>
  </si>
  <si>
    <t>RW</t>
  </si>
  <si>
    <t>hw_id</t>
  </si>
  <si>
    <t>FPGA_REG_SOFT_RESET_REGISTER</t>
  </si>
  <si>
    <t>C</t>
  </si>
  <si>
    <t>soft_reset</t>
  </si>
  <si>
    <t>ctrl.soft_reset</t>
  </si>
  <si>
    <t>FPGA_REG_TSSI_CFG</t>
  </si>
  <si>
    <t>tssi_samples_per_15p36_tic</t>
  </si>
  <si>
    <t>[7:0]</t>
  </si>
  <si>
    <t>param.tssi_samples_per_15p36_tic</t>
  </si>
  <si>
    <t>tssi_accum_truncated_bits</t>
  </si>
  <si>
    <t>[15:8]</t>
  </si>
  <si>
    <t>Number of LSBs truncated</t>
  </si>
  <si>
    <t>param.tssi_accum_truncated_bits</t>
  </si>
  <si>
    <t>FPGA_REG_WRSSI_CFG</t>
  </si>
  <si>
    <t>wrssi_samples_per_15p36_tic</t>
  </si>
  <si>
    <t>param.wrssi_samples_per_15p36_tic</t>
  </si>
  <si>
    <t>wrssi_accum_truncated_bits</t>
  </si>
  <si>
    <t>param.wrssi_accum_truncated_bits</t>
  </si>
  <si>
    <t>FPGA_REG_RSSI_20M_CFG</t>
  </si>
  <si>
    <t>rssi_samples_per_15p36_tic_20M</t>
  </si>
  <si>
    <t>param.rssi_samples_per_15p36_tic_20M</t>
  </si>
  <si>
    <t>rssi_accum_truncated_bits</t>
  </si>
  <si>
    <t>param.rssi_accum_truncated_bits</t>
  </si>
  <si>
    <t>FPGA_REG_CMN_SCRATCH</t>
  </si>
  <si>
    <t>1FFC</t>
  </si>
  <si>
    <t>com_scratch</t>
  </si>
  <si>
    <t>common scratch</t>
  </si>
  <si>
    <t>FPGA_REG_PL_COLD_RST</t>
  </si>
  <si>
    <t>cold_rst_n</t>
  </si>
  <si>
    <t>[0]</t>
  </si>
  <si>
    <t>ctrl.cold_rst_n</t>
  </si>
  <si>
    <t>FPGA_REG_PL_COLD_RST_MASK</t>
  </si>
  <si>
    <t>cold_rst_n_mask</t>
  </si>
  <si>
    <t>1 = Mask cold_rst_n</t>
  </si>
  <si>
    <t>ctrl.cold_rst_n_mask</t>
  </si>
  <si>
    <t>FPGA_REG_SPI_BANK_SELECT</t>
  </si>
  <si>
    <t>spi_bank_sel</t>
  </si>
  <si>
    <t>[3:0]</t>
  </si>
  <si>
    <t>0 =  Disable SPI Access, 1 = TX DSAs 0 to 3, 2 = TX DSAs 4 to 7, 3 = ORx DSAs 0 to 3, 4 = ORx DSA 4 to 7</t>
  </si>
  <si>
    <t>ctrl.spi_bank_sel</t>
  </si>
  <si>
    <t>FPGA_REG_ORX_RF_SW_CTRL1</t>
  </si>
  <si>
    <t>rf_switch_override</t>
  </si>
  <si>
    <t>1= Software request Ants and Path type; 0 = DPD request Ants and Path type</t>
  </si>
  <si>
    <t>ctrl.rf_switch_override</t>
  </si>
  <si>
    <t>orx_ant_sel</t>
  </si>
  <si>
    <t>[10:8]</t>
  </si>
  <si>
    <t>0  = Antenna 1, 1 = Antenna 2, 2 = Antenna 3, …, 7 = Antenna 8</t>
  </si>
  <si>
    <t>ctrl.orx_ant_sel</t>
  </si>
  <si>
    <t>orx_path_sel</t>
  </si>
  <si>
    <t>[12:11]</t>
  </si>
  <si>
    <t>0 = Incident (DPD), 1 = Reflected (VSWR_FW)，2=VSWR_REF</t>
  </si>
  <si>
    <t>ctrl.orx_path_sel</t>
  </si>
  <si>
    <t>FPGA_REG_RX_TX_MODE_SEL_CTRL</t>
  </si>
  <si>
    <t>rx_tx_mode_sel</t>
  </si>
  <si>
    <t>0 = RX mode 1= TX mode</t>
  </si>
  <si>
    <t>ctrl.rx_tx_mode_sel</t>
  </si>
  <si>
    <t>FPGA_REG_ORX_RF_SW_CTRL2</t>
  </si>
  <si>
    <t>ant_switch_delay</t>
  </si>
  <si>
    <t>c8</t>
  </si>
  <si>
    <t>Antenna switch delay for DPD and VSWR measurements, C8=200 cycles of 368.64MHz = 542ns</t>
  </si>
  <si>
    <t>ctrl.ant_switch_delay</t>
  </si>
  <si>
    <t>FPGA_REG_ANT_CAL_CTRL</t>
  </si>
  <si>
    <t>tx_ant_cal_en</t>
  </si>
  <si>
    <t>Enable TX calibration. This also controls the Tx vs. Rx switch at the antenna cal port</t>
  </si>
  <si>
    <t>ctrl.tx_ant_cal_en</t>
  </si>
  <si>
    <t>rx_ant_cal_en</t>
  </si>
  <si>
    <t>[8]</t>
  </si>
  <si>
    <t>Enable RX Calibration. Tx calbration control (tx_ant_cal_en) must be low to enable RX calibration port</t>
  </si>
  <si>
    <t>ctrl.rx_ant_cal_en</t>
  </si>
  <si>
    <t>ctrl_bypass_lna</t>
  </si>
  <si>
    <t>FPGA_REG_PL_ADCP_CTRL</t>
  </si>
  <si>
    <t>12C</t>
  </si>
  <si>
    <t>pl_adcp_0_disable</t>
  </si>
  <si>
    <t>1 = Disable PL ADCP for Rx0 - Only prevents PL from responding to overvoltage and overrange</t>
  </si>
  <si>
    <t>ctrl.pl_adcp_disable[0]</t>
  </si>
  <si>
    <t>pl_adcp_1_disable</t>
  </si>
  <si>
    <t>[1]</t>
  </si>
  <si>
    <t>1 = Disable PL ADCP for Rx1 - Only prevents PL from responding to overvoltage and overrange</t>
  </si>
  <si>
    <t>ctrl.pl_adcp_disable[1]</t>
  </si>
  <si>
    <t>pl_adcp_2_disable</t>
  </si>
  <si>
    <t>[2]</t>
  </si>
  <si>
    <t>1 = Disable PL ADCP for Rx2 - Only prevents PL from responding to overvoltage and overrange</t>
  </si>
  <si>
    <t>ctrl.pl_adcp_disable[2]</t>
  </si>
  <si>
    <t>pl_adcp_3_disable</t>
  </si>
  <si>
    <t>[3]</t>
  </si>
  <si>
    <t>1 = Disable PL ADCP for Rx3 - Only prevents PL from responding to overvoltage and overrange</t>
  </si>
  <si>
    <t>ctrl.pl_adcp_disable[3]</t>
  </si>
  <si>
    <t>pl_adcp_4_disable</t>
  </si>
  <si>
    <t>[4]</t>
  </si>
  <si>
    <t>1 = Disable PL ADCP for Rx4 - Only prevents PL from responding to overvoltage and overrange</t>
  </si>
  <si>
    <t>ctrl.pl_adcp_disable[4]</t>
  </si>
  <si>
    <t>pl_adcp_5_disable</t>
  </si>
  <si>
    <t>[5]</t>
  </si>
  <si>
    <t>1 = Disable PL ADCP for Rx5 - Only prevents PL from responding to overvoltage and overrange</t>
  </si>
  <si>
    <t>ctrl.pl_adcp_disable[5]</t>
  </si>
  <si>
    <t>pl_adcp_6_disable</t>
  </si>
  <si>
    <t>[6]</t>
  </si>
  <si>
    <t>1 = Disable PL ADCP for Rx6 - Only prevents PL from responding to overvoltage and overrange</t>
  </si>
  <si>
    <t>ctrl.pl_adcp_disable[6]</t>
  </si>
  <si>
    <t>pl_adcp_7_disable</t>
  </si>
  <si>
    <t>[7]</t>
  </si>
  <si>
    <t>1 = Disable PL ADCP for Rx7 - Only prevents PL from responding to overvoltage and overrange</t>
  </si>
  <si>
    <t>ctrl.pl_adcp_disable[7]</t>
  </si>
  <si>
    <t>pl_adcp_8_disable</t>
  </si>
  <si>
    <t>1 = Disable PL ADCP for ORx0 - Only prevents PL from responding to overvoltage and overrange</t>
  </si>
  <si>
    <t>pl_adcp_9_disable</t>
  </si>
  <si>
    <t>[9]</t>
  </si>
  <si>
    <t>1 = Disable PL ADCP for ORx1 - Only prevents PL from responding to overvoltage and overrange</t>
  </si>
  <si>
    <t>FPGA_REG_PS_DSA_CTRL</t>
  </si>
  <si>
    <t>ps_rxdsa_0</t>
  </si>
  <si>
    <t>[6:0]</t>
  </si>
  <si>
    <t>Rx DSA 0 control from PS</t>
  </si>
  <si>
    <t>ps_rxdsa_1</t>
  </si>
  <si>
    <t>[14:8]</t>
  </si>
  <si>
    <t>Rx DSA 1 control from PS</t>
  </si>
  <si>
    <t>ps_rxdsa_2</t>
  </si>
  <si>
    <t>[22:16]</t>
  </si>
  <si>
    <t>Rx DSA 2 control from PS</t>
  </si>
  <si>
    <t>ps_rxdsa_3</t>
  </si>
  <si>
    <t>[30:24]</t>
  </si>
  <si>
    <t>Rx DSA 3 control from PS</t>
  </si>
  <si>
    <t>FPGA_REG_PS_DSA_CTRL2</t>
  </si>
  <si>
    <t>ps_rxdsa_4</t>
  </si>
  <si>
    <t>Rx DSA 4 control from PS</t>
  </si>
  <si>
    <t>ps_rxdsa_5</t>
  </si>
  <si>
    <t>Rx DSA 5 control from PS</t>
  </si>
  <si>
    <t>ps_rxdsa_6</t>
  </si>
  <si>
    <t>Rx DSA 6 control from PS</t>
  </si>
  <si>
    <t>ps_rxdsa_7</t>
  </si>
  <si>
    <t>Rx DSA 7 control from PS</t>
  </si>
  <si>
    <t>FPGA_REG_PL_DSA_CTRL</t>
  </si>
  <si>
    <t>pl_rxdsa_0</t>
  </si>
  <si>
    <t>Actual control applied to Rx DSA 0 from PL (Read Only)</t>
  </si>
  <si>
    <t>pl_rxdsa_1</t>
  </si>
  <si>
    <t>Actual control applied to Rx DSA 1 from PL (Read Only)</t>
  </si>
  <si>
    <t>pl_rxdsa_2</t>
  </si>
  <si>
    <t>Actual control applied to Rx DSA 2 from PL (Read Only)</t>
  </si>
  <si>
    <t>pl_rxdsa_3</t>
  </si>
  <si>
    <t>Actual control applied to Rx DSA 3 from PL (Read Only)</t>
  </si>
  <si>
    <t>FPGA_REG_PL_DSA_CTRL2</t>
  </si>
  <si>
    <t>13C</t>
  </si>
  <si>
    <t>pl_rxdsa_4</t>
  </si>
  <si>
    <t>Actual control applied to Rx DSA 4 from PL (Read Only)</t>
  </si>
  <si>
    <t>pl_rxdsa_5</t>
  </si>
  <si>
    <t>Actual control applied to Rx DSA 5 from PL (Read Only)</t>
  </si>
  <si>
    <t>pl_rxdsa_6</t>
  </si>
  <si>
    <t>Actual control applied to Rx DSA 6 from PL (Read Only)</t>
  </si>
  <si>
    <t>pl_rxdsa_7</t>
  </si>
  <si>
    <t>Actual control applied to Rx DSA 7 from PL (Read Only)</t>
  </si>
  <si>
    <t>FPGA_REG_PS_DSA_CTRL3</t>
  </si>
  <si>
    <t>ps_orxdsa_0</t>
  </si>
  <si>
    <t>ORx DSA 0 control from PS</t>
  </si>
  <si>
    <t>ps_orxdsa_1</t>
  </si>
  <si>
    <t>ORx DSA 1 control from PS</t>
  </si>
  <si>
    <t>FPGA_REG_PL_DSA_CTRL3</t>
  </si>
  <si>
    <t>pl_orxdsa_0</t>
  </si>
  <si>
    <t>Actual control applied to ORx DSA 0 from PL (Read Only)</t>
  </si>
  <si>
    <t>pl_orxdsa_1</t>
  </si>
  <si>
    <t>Actual control applied to ORx DSA 1 from PL (Read Only)</t>
  </si>
  <si>
    <t>FPGA_REG_PA_SLEEP_CTRL</t>
  </si>
  <si>
    <t>tdd_sleep_1</t>
  </si>
  <si>
    <t>1=PA off</t>
  </si>
  <si>
    <t>ctrl.tdd_pa_sleep[0]</t>
  </si>
  <si>
    <t>tdd_sleep_2</t>
  </si>
  <si>
    <t>ctrl.tdd_pa_sleep[1]</t>
  </si>
  <si>
    <t>tdd_sleep_3</t>
  </si>
  <si>
    <t>ctrl.tdd_pa_sleep[2]</t>
  </si>
  <si>
    <t>tdd_sleep_4</t>
  </si>
  <si>
    <t>ctrl.tdd_pa_sleep[3]</t>
  </si>
  <si>
    <t>tdd_sleep_5</t>
  </si>
  <si>
    <t>ctrl.tdd_pa_sleep[4]</t>
  </si>
  <si>
    <t>tdd_sleep_6</t>
  </si>
  <si>
    <t>ctrl.tdd_pa_sleep[5]</t>
  </si>
  <si>
    <t>tdd_sleep_7</t>
  </si>
  <si>
    <t>ctrl.tdd_pa_sleep[6]</t>
  </si>
  <si>
    <t>tdd_sleep_8</t>
  </si>
  <si>
    <t>ctrl.tdd_pa_sleep[7]</t>
  </si>
  <si>
    <t>FPGA_REG_PA_PWR_CTRL</t>
  </si>
  <si>
    <t>en_pa_pwr_1</t>
  </si>
  <si>
    <t>1 = Enable 48V power supply to the Final Stage PA1. It drives the UVEN (Under Voltage and Enable) input of the TPS2493PW (HS Controller and Current Monitor) on the Radioboard. Default is off.</t>
  </si>
  <si>
    <t>ctrl.en_pa_pwr[0]</t>
  </si>
  <si>
    <t>en_pa_pwr_2</t>
  </si>
  <si>
    <t>1 = Enable 48V power supply to the Final Stage PA2. It drives the UVEN (Under Voltage and Enable) input of the TPS2493PW (HS Controller and Current Monitor) on the Radioboard. Default is off.</t>
  </si>
  <si>
    <t>ctrl.en_pa_pwr[1]</t>
  </si>
  <si>
    <t>FPGA_REG_PA_PWR_STATUS</t>
  </si>
  <si>
    <t>pa_v_pgood_1</t>
  </si>
  <si>
    <t>0 = 48V Power OK (Active Low) to the Final Stage PA1. PG status from HS Controller TPS2493PW.</t>
  </si>
  <si>
    <t>ctrl.pa_v_pgood[0]</t>
  </si>
  <si>
    <t>pa_v_pgood_2</t>
  </si>
  <si>
    <t>0 = 48V Power OK (Active Low) to the Final Stage PA2. PG status from HS Controller TPS2493PW.</t>
  </si>
  <si>
    <t>ctrl.pa_v_pgood[1]</t>
  </si>
  <si>
    <t>FPGA_REG_PWR_STATUS</t>
  </si>
  <si>
    <t>aisg_pgood</t>
  </si>
  <si>
    <t>Power Good.  Signal is pulled up on schematic</t>
  </si>
  <si>
    <t>ctrl.aisg_pgood</t>
  </si>
  <si>
    <t>FPGA_REG_AISG_PWR_CTRL</t>
  </si>
  <si>
    <t>aisg_vdd_enn</t>
  </si>
  <si>
    <t>0 - Enabled, 1 - Disabled</t>
  </si>
  <si>
    <t>ctrl.aisg_vdd_enn</t>
  </si>
  <si>
    <t>aisg_vdd_sw_enn</t>
  </si>
  <si>
    <t>ctrl.aisg_vdd_sw_enn</t>
  </si>
  <si>
    <t>FPGA_REG_AISG_CTRL</t>
  </si>
  <si>
    <t>aisg_uart_de_ren</t>
  </si>
  <si>
    <t>0 - Receiving, 1 - Transmitting (Driver En, Receiver En_n)</t>
  </si>
  <si>
    <t>ctrl.uart1_de_ren</t>
  </si>
  <si>
    <t>FPGA_REG_SFP_CTRL</t>
  </si>
  <si>
    <t>31C</t>
  </si>
  <si>
    <t>sfp_tx_en_n</t>
  </si>
  <si>
    <t>[1:0]</t>
  </si>
  <si>
    <t>Active low - [0] Bit for SFP0, [1] Bit for SFP1</t>
  </si>
  <si>
    <t>ctrl.sfp_tx_en_n</t>
  </si>
  <si>
    <t>sfp_tx_en_n_override</t>
  </si>
  <si>
    <t>[17:16]</t>
  </si>
  <si>
    <t>0 = use internal PL logic, 1 = override internal PL logic with sfp_tx_en_n register</t>
  </si>
  <si>
    <t>ctrl.sfp_tx_en_n_override</t>
  </si>
  <si>
    <t>FPGA_REG_SFP_CTRL2</t>
  </si>
  <si>
    <t>sfp_rs</t>
  </si>
  <si>
    <t>SFP Rate Select</t>
  </si>
  <si>
    <t>ctrl.sfp_rs</t>
  </si>
  <si>
    <t>sfp_led</t>
  </si>
  <si>
    <t>SFP LEDs</t>
  </si>
  <si>
    <t>ctrl.sfp_led</t>
  </si>
  <si>
    <t>FPGA_REG_TRIG_CTRL</t>
  </si>
  <si>
    <t>trigger</t>
  </si>
  <si>
    <t>Trigger to the Maintenance Board</t>
  </si>
  <si>
    <t>ctrl.trigger</t>
  </si>
  <si>
    <t>trigger_override</t>
  </si>
  <si>
    <t>[16]</t>
  </si>
  <si>
    <t>1 = Trigger comes from the register bit, 0 = generated internally</t>
  </si>
  <si>
    <t>ctrl.trigger_override</t>
  </si>
  <si>
    <t>FPGA_REG_1PPS_CTRL</t>
  </si>
  <si>
    <t>one_pps_source</t>
  </si>
  <si>
    <t>0 = 1PPS (ONE_PPS) from Si5518, 1 = 1PPS (1PPS_IN2) from Maintenance Board (J12 Molex RF Connector)</t>
  </si>
  <si>
    <t>ctrl.one_pps_source</t>
  </si>
  <si>
    <t>FPGA_REG_PA_ODP_CTRL1</t>
  </si>
  <si>
    <t>rf_overdrive_thresh</t>
  </si>
  <si>
    <t>5F8BB4</t>
  </si>
  <si>
    <t>Default = 0x5F8BB4 (-14dBFS). Threshold for RF overdrive event</t>
  </si>
  <si>
    <t>ctrl.rf_overdrive_thresh</t>
  </si>
  <si>
    <t>FPGA_REG_PA_ODP_CTRL2</t>
  </si>
  <si>
    <t>rf_overdrive_avg_per</t>
  </si>
  <si>
    <t>[20:0]</t>
  </si>
  <si>
    <t>Defaut = 0x25800 (10 ms). Number of tics @15.36Mhz, Time Unit = 1/15.36MHz. Time = rf_overdrive_avg_per x Time Unit</t>
  </si>
  <si>
    <t>ctrl.rf_overdrive_avg_per</t>
  </si>
  <si>
    <t>FPGA_REG_PA_ODP_TSSI0</t>
  </si>
  <si>
    <t>rf_overdrive_tssi_0</t>
  </si>
  <si>
    <t>violating TSSI value when RF overdrive protection kicks in on antenna 0</t>
  </si>
  <si>
    <t>ctrl.rf_overdrive_tssi[0]</t>
  </si>
  <si>
    <t>FPGA_REG_PA_ODP_TSSI1</t>
  </si>
  <si>
    <t>rf_overdrive_tssi_1</t>
  </si>
  <si>
    <t>violating TSSI value when RF overdrive protection kicks in on antenna 1</t>
  </si>
  <si>
    <t>ctrl.rf_overdrive_tssi[1]</t>
  </si>
  <si>
    <t>FPGA_REG_PA_ODP_TSSI2</t>
  </si>
  <si>
    <t>rf_overdrive_tssi_2</t>
  </si>
  <si>
    <t>violating TSSI value when RF overdrive protection kicks in on antenna 2</t>
  </si>
  <si>
    <t>ctrl.rf_overdrive_tssi[2]</t>
  </si>
  <si>
    <t>FPGA_REG_PA_ODP_TSSI3</t>
  </si>
  <si>
    <t>51C</t>
  </si>
  <si>
    <t>rf_overdrive_tssi_3</t>
  </si>
  <si>
    <t>violating TSSI value when RF overdrive protection kicks in on antenna 3</t>
  </si>
  <si>
    <t>ctrl.rf_overdrive_tssi[3]</t>
  </si>
  <si>
    <t>FPGA_REG_PA_ODP_TSSI4</t>
  </si>
  <si>
    <t>rf_overdrive_tssi_4</t>
  </si>
  <si>
    <t>violating TSSI value when RF overdrive protection kicks in on antenna 4</t>
  </si>
  <si>
    <t>ctrl.rf_overdrive_tssi[4]</t>
  </si>
  <si>
    <t>FPGA_REG_PA_ODP_TSSI5</t>
  </si>
  <si>
    <t>rf_overdrive_tssi_5</t>
  </si>
  <si>
    <t>violating TSSI value when RF overdrive protection kicks in on antenna 5</t>
  </si>
  <si>
    <t>ctrl.rf_overdrive_tssi[5]</t>
  </si>
  <si>
    <t>FPGA_REG_PA_ODP_TSSI6</t>
  </si>
  <si>
    <t>rf_overdrive_tssi_6</t>
  </si>
  <si>
    <t>violating TSSI value when RF overdrive protection kicks in on antenna 6</t>
  </si>
  <si>
    <t>ctrl.rf_overdrive_tssi[6]</t>
  </si>
  <si>
    <t>FPGA_REG_PA_ODP_TSSI7</t>
  </si>
  <si>
    <t>52C</t>
  </si>
  <si>
    <t>rf_overdrive_tssi_7</t>
  </si>
  <si>
    <t>violating TSSI value when RF overdrive protection kicks in on antenna 7</t>
  </si>
  <si>
    <t>ctrl.rf_overdrive_tssi[7]</t>
  </si>
  <si>
    <t>FPGA_REG_PA_SRP_CTRL1</t>
  </si>
  <si>
    <t>slew_rate_limit</t>
  </si>
  <si>
    <t>[16:0]</t>
  </si>
  <si>
    <t>07FF8</t>
  </si>
  <si>
    <t>Default = 2.147E9 with lower 16 bits dropped. Range = 0.344E9 to 4.832E9. Max allowed slew rate (delta_i_square + delta_q_square)  divide by 2 power 16</t>
  </si>
  <si>
    <t>ctrl.rf_slew_limit</t>
  </si>
  <si>
    <t>FPGA_REG_PA_SRP_CTRL2</t>
  </si>
  <si>
    <t>slew_rate_duration_limit</t>
  </si>
  <si>
    <t>Default = 0x172 (370) samples. Range is 1 to 3700 samples. Duration of slew rate limit violation after which the FPGA triggers a slew rate event</t>
  </si>
  <si>
    <t>ctrl.rf_slew_duration_limit</t>
  </si>
  <si>
    <t>FPGA_REG_PA_PRO_CTRL1</t>
  </si>
  <si>
    <t>disable_rf_srp</t>
  </si>
  <si>
    <t>Not for software. Default = 0 = SRP enabled</t>
  </si>
  <si>
    <t>ctrl.disable_rf_srp</t>
  </si>
  <si>
    <t>disable_rf_odp</t>
  </si>
  <si>
    <t>Not for software. Not implemented. Use Mute and IRQ masks instead.</t>
  </si>
  <si>
    <t>ctrl.disable_rf_odp</t>
  </si>
  <si>
    <t>FPGA_REG_PSU_ALARM_CTRL</t>
  </si>
  <si>
    <t>53C</t>
  </si>
  <si>
    <t>psu_alarm_enable</t>
  </si>
  <si>
    <t>0 - Disabled, 1 - Enable the PSU Alarm to shutdown the DAC/PA/PSU and generate an interrupt to the PS.</t>
  </si>
  <si>
    <t>ctrl.psu_alarm_enable</t>
  </si>
  <si>
    <t>FPGA_REG_HW_SCRATCH</t>
  </si>
  <si>
    <t>hw_scratch</t>
  </si>
  <si>
    <t>4444_dddd</t>
  </si>
  <si>
    <t>HW scratch</t>
  </si>
  <si>
    <t>FPGA_REG_MASTER_IRQ_STATUS</t>
  </si>
  <si>
    <t>irq_pl_master</t>
  </si>
  <si>
    <t>Self clearing. 1 = A sticky interrupt is high in the PL interrupt register.</t>
  </si>
  <si>
    <t>ctrl.pl_master_irq</t>
  </si>
  <si>
    <t>FPGA_REG_MASTER_IRQ_MASK</t>
  </si>
  <si>
    <t>irq_pl_master_mask</t>
  </si>
  <si>
    <t>ctrl.pl_master_irq_mask</t>
  </si>
  <si>
    <t>FPGA_REG_PL_IRQ_STATUS</t>
  </si>
  <si>
    <t>irq_reset_request</t>
  </si>
  <si>
    <t>Sticky. Reset request to software before cold reset is asserted</t>
  </si>
  <si>
    <t>ctrl.pl_irq[0]</t>
  </si>
  <si>
    <t>irq_rfdc</t>
  </si>
  <si>
    <t>Sticky - Interrupt from RF Data Converter</t>
  </si>
  <si>
    <t>ctrl.pl_irq[1]</t>
  </si>
  <si>
    <t>irq_adc_thresholds</t>
  </si>
  <si>
    <t>Sticky - Composite interrupt for adcXZ_over_threshold1-2 from all ADCs (except ORX ADCs). See FPGA_REG_ADC_THRESHOLD_INTR_STATUS_REGISTER</t>
  </si>
  <si>
    <t>ctrl.pl_irq[2]</t>
  </si>
  <si>
    <t>irq_ext_alarms</t>
  </si>
  <si>
    <t>Sticky - SPF status (i.e. LOS, TX Fault, etc.). See FPGA_REG_SFP_STATUS_REGISTER</t>
  </si>
  <si>
    <t>ctrl.pl_irq[3]</t>
  </si>
  <si>
    <t>irq_sfp_faults</t>
  </si>
  <si>
    <t>Sticky - Customer alarms. See FPGA_REG_EXT_ALARM_INTR_STATUS_REGISTER</t>
  </si>
  <si>
    <t>ctrl.pl_irq[4]</t>
  </si>
  <si>
    <t>irq_psu_alarms</t>
  </si>
  <si>
    <t>Sticky - PSU Alarm</t>
  </si>
  <si>
    <t>ctrl.pl_irq[5]</t>
  </si>
  <si>
    <t>irq_debug</t>
  </si>
  <si>
    <t>[31]</t>
  </si>
  <si>
    <t>Sticky - For debug purpose only</t>
  </si>
  <si>
    <t>ctrl.pl_irq[31]</t>
  </si>
  <si>
    <t>FPGA_REG_PL_IRQ_MASK</t>
  </si>
  <si>
    <t>mask_reset_request</t>
  </si>
  <si>
    <t>Write 1 to mask corresponding interrupt status bit</t>
  </si>
  <si>
    <t>ctrl.pl_irq_mask[0]</t>
  </si>
  <si>
    <t>mask_rfdc</t>
  </si>
  <si>
    <t>ctrl.pl_irq_mask[1]</t>
  </si>
  <si>
    <t>mask_adc_thresholds</t>
  </si>
  <si>
    <t>ctrl.pl_irq_mask[2]</t>
  </si>
  <si>
    <t>mask_ext_alarms</t>
  </si>
  <si>
    <t>ctrl.pl_irq_mask[3]</t>
  </si>
  <si>
    <t>mask_sfp_faults</t>
  </si>
  <si>
    <t>ctrl.pl_irq_mask[4]</t>
  </si>
  <si>
    <t>mask_psu_alarms</t>
  </si>
  <si>
    <t>ctrl.pl_irq_mask[5]</t>
  </si>
  <si>
    <t>mask_debug</t>
  </si>
  <si>
    <t>ctrl.pl_irq_mask[31]</t>
  </si>
  <si>
    <t>FPGA_REG_PL_IRQ_CLEAR</t>
  </si>
  <si>
    <t>clear_reset_request</t>
  </si>
  <si>
    <t>Write 1 and then 0 to clear irq status. The status will not clear if the interrupt condition still exists.</t>
  </si>
  <si>
    <t>ctrl.pl_irq_clear[0]</t>
  </si>
  <si>
    <t>clear_rfdc</t>
  </si>
  <si>
    <t>ctrl.pl_irq_clear[1]</t>
  </si>
  <si>
    <t>clear_adc_thresholds</t>
  </si>
  <si>
    <t>ctrl.pl_irq_clear[2]</t>
  </si>
  <si>
    <t>clear_ext_alarms</t>
  </si>
  <si>
    <t>ctrl.pl_irq_clear[3]</t>
  </si>
  <si>
    <t>clear_sfp_faults</t>
  </si>
  <si>
    <t>ctrl.pl_irq_clear[4]</t>
  </si>
  <si>
    <t>clear_psu_alarms</t>
  </si>
  <si>
    <t>ctrl.pl_irq_clear[5]</t>
  </si>
  <si>
    <t>clear_debug</t>
  </si>
  <si>
    <t>ctrl.pl_irq_clear[31]</t>
  </si>
  <si>
    <t>FPGA_REG_EXT_ALARM_INTR_STATUS_REGISTER</t>
  </si>
  <si>
    <t>ext_alarm_0</t>
  </si>
  <si>
    <t>External Alarm Interrupt Status</t>
  </si>
  <si>
    <t>ctrl.ext_alarm[0]</t>
  </si>
  <si>
    <t>ext_alarm_1</t>
  </si>
  <si>
    <t>ctrl.ext_alarm[1]</t>
  </si>
  <si>
    <t>ext_alarm_2</t>
  </si>
  <si>
    <t>ctrl.ext_alarm[2]</t>
  </si>
  <si>
    <t>ext_alarm_3</t>
  </si>
  <si>
    <t>ctrl.ext_alarm[3]</t>
  </si>
  <si>
    <t>FPGA_REG_EXT_ALARM_INTR_MASK_REGISTER</t>
  </si>
  <si>
    <t>ext_alarm_0_mask</t>
  </si>
  <si>
    <t>External Alarm Interrupt Masks</t>
  </si>
  <si>
    <t>ctrl.ext_alarm_mask[0]</t>
  </si>
  <si>
    <t>ext_alarm_1_mask</t>
  </si>
  <si>
    <t>ctrl.ext_alarm_mask[1]</t>
  </si>
  <si>
    <t>ext_alarm_2_mask</t>
  </si>
  <si>
    <t>ctrl.ext_alarm_mask[2]</t>
  </si>
  <si>
    <t>ext_alarm_3_mask</t>
  </si>
  <si>
    <t>ctrl.ext_alarm_mask[3]</t>
  </si>
  <si>
    <t>FPGA_REG_SFP_STATUS_REGISTER</t>
  </si>
  <si>
    <t>sfp0_los</t>
  </si>
  <si>
    <t>SFP0 LOS</t>
  </si>
  <si>
    <t>ctrl.sfp0_los</t>
  </si>
  <si>
    <t>sfp1_los</t>
  </si>
  <si>
    <t>SFP1 LOS</t>
  </si>
  <si>
    <t>ctrl.sfp1_los</t>
  </si>
  <si>
    <t>sfp0_tx_fault</t>
  </si>
  <si>
    <t>SFP0 TX FAULT</t>
  </si>
  <si>
    <t>ctrl.sfp0_tx_fault</t>
  </si>
  <si>
    <t>sfp1_tx_fault</t>
  </si>
  <si>
    <t>SFP1 TX FAULT</t>
  </si>
  <si>
    <t>ctrl.sfp1_tx_fault</t>
  </si>
  <si>
    <t>FPGA_REG_SFP_MASK_REGISTER</t>
  </si>
  <si>
    <t>sfp0_los_mask</t>
  </si>
  <si>
    <t>SFP0 los mask</t>
  </si>
  <si>
    <t>ctrl.sfp0_los_mask</t>
  </si>
  <si>
    <t>sfp1_los_mask</t>
  </si>
  <si>
    <t>SFP1 los mask</t>
  </si>
  <si>
    <t>ctrl.sfp1_los_mask</t>
  </si>
  <si>
    <t>sfp0_tx_fault_mask</t>
  </si>
  <si>
    <t>SFP0 tx fault mask</t>
  </si>
  <si>
    <t>ctrl.sfp0_tx_fault_mask</t>
  </si>
  <si>
    <t>sfp1_tx_fault_mask</t>
  </si>
  <si>
    <t>SFP1 tx fault mask</t>
  </si>
  <si>
    <t>ctrl.sfp1_tx_fault_mask</t>
  </si>
  <si>
    <t>FPGA_REG_SFP_DETECT_REGISTER</t>
  </si>
  <si>
    <t>sfp0_detect_n</t>
  </si>
  <si>
    <t>SFP0 Detect active low</t>
  </si>
  <si>
    <t>ctrl.sfp0_detect_n</t>
  </si>
  <si>
    <t>sfp1_detect_n</t>
  </si>
  <si>
    <t>SFP1 Detect active low</t>
  </si>
  <si>
    <t>ctrl.sfp1_detect_n</t>
  </si>
  <si>
    <t>FPGA_REG_PA_ODP_IRQ</t>
  </si>
  <si>
    <t>rf_overdrive_irq_0</t>
  </si>
  <si>
    <t>1 = Tx paths 0 triggered the overdrive interrupt. Use rf_overdrive_irq_clr to clear</t>
  </si>
  <si>
    <t>ctrl.rf_overdrive_irq[0]</t>
  </si>
  <si>
    <t>rf_overdrive_irq_1</t>
  </si>
  <si>
    <t>1 = Tx paths 1 triggered the overdrive interrupt. Use rf_overdrive_irq_clr to clear</t>
  </si>
  <si>
    <t>ctrl.rf_overdrive_irq[1]</t>
  </si>
  <si>
    <t>rf_overdrive_irq_2</t>
  </si>
  <si>
    <t>1 = Tx paths 2 triggered the overdrive interrupt. Use rf_overdrive_irq_clr to clear</t>
  </si>
  <si>
    <t>ctrl.rf_overdrive_irq[2]</t>
  </si>
  <si>
    <t>rf_overdrive_irq_3</t>
  </si>
  <si>
    <t>1 = Tx paths 3 triggered the overdrive interrupt. Use rf_overdrive_irq_clr to clear</t>
  </si>
  <si>
    <t>ctrl.rf_overdrive_irq[3]</t>
  </si>
  <si>
    <t>rf_overdrive_irq_4</t>
  </si>
  <si>
    <t>1 = Tx paths 4 triggered the overdrive interrupt. Use rf_overdrive_irq_clr to clear</t>
  </si>
  <si>
    <t>ctrl.rf_overdrive_irq[4]</t>
  </si>
  <si>
    <t>rf_overdrive_irq_5</t>
  </si>
  <si>
    <t>1 = Tx paths 5 triggered the overdrive interrupt. Use rf_overdrive_irq_clr to clear</t>
  </si>
  <si>
    <t>ctrl.rf_overdrive_irq[5]</t>
  </si>
  <si>
    <t>rf_overdrive_irq_6</t>
  </si>
  <si>
    <t>1 = Tx paths 6 triggered the overdrive interrupt. Use rf_overdrive_irq_clr to clear</t>
  </si>
  <si>
    <t>ctrl.rf_overdrive_irq[6]</t>
  </si>
  <si>
    <t>rf_overdrive_irq_7</t>
  </si>
  <si>
    <t>1 = Tx paths 7 triggered the overdrive interrupt. Use rf_overdrive_irq_clr to clear</t>
  </si>
  <si>
    <t>ctrl.rf_overdrive_irq[7]</t>
  </si>
  <si>
    <t>FPGA_REG_PA_ODP_IRQ_MASK</t>
  </si>
  <si>
    <t>rf_overdrive_irq_mask_0</t>
  </si>
  <si>
    <t>Mask for rf_overdrive_irq_0. Prevents triggering of overdrive interrupts</t>
  </si>
  <si>
    <t>ctrl.rf_overdrive_irq_mask[0]</t>
  </si>
  <si>
    <t>rf_overdrive_irq_mask_1</t>
  </si>
  <si>
    <t>Mask for rf_overdrive_irq_1. Prevents triggering of overdrive interrupts</t>
  </si>
  <si>
    <t>ctrl.rf_overdrive_irq_mask[1]</t>
  </si>
  <si>
    <t>rf_overdrive_irq_mask_2</t>
  </si>
  <si>
    <t>Mask for rf_overdrive_irq_2. Prevents triggering of overdrive interrupts</t>
  </si>
  <si>
    <t>ctrl.rf_overdrive_irq_mask[2]</t>
  </si>
  <si>
    <t>rf_overdrive_irq_mask_3</t>
  </si>
  <si>
    <t>Mask for rf_overdrive_irq_3. Prevents triggering of overdrive interrupts</t>
  </si>
  <si>
    <t>ctrl.rf_overdrive_irq_mask[3]</t>
  </si>
  <si>
    <t>rf_overdrive_irq_mask_4</t>
  </si>
  <si>
    <t>Mask for rf_overdrive_irq_4. Prevents triggering of overdrive interrupts</t>
  </si>
  <si>
    <t>ctrl.rf_overdrive_irq_mask[4]</t>
  </si>
  <si>
    <t>rf_overdrive_irq_mask_5</t>
  </si>
  <si>
    <t>Mask for rf_overdrive_irq_5. Prevents triggering of overdrive interrupts</t>
  </si>
  <si>
    <t>ctrl.rf_overdrive_irq_mask[5]</t>
  </si>
  <si>
    <t>rf_overdrive_irq_mask_6</t>
  </si>
  <si>
    <t>Mask for rf_overdrive_irq_6. Prevents triggering of overdrive interrupts</t>
  </si>
  <si>
    <t>ctrl.rf_overdrive_irq_mask[6]</t>
  </si>
  <si>
    <t>rf_overdrive_irq_mask_7</t>
  </si>
  <si>
    <t>Mask for rf_overdrive_irq_7. Prevents triggering of overdrive interrupts</t>
  </si>
  <si>
    <t>ctrl.rf_overdrive_irq_mask[7]</t>
  </si>
  <si>
    <t>FPGA_REG_PA_ODP_IRQ_CLR</t>
  </si>
  <si>
    <t>rf_overdrive_irq_clr_0</t>
  </si>
  <si>
    <t>Write 1 and then 0 to clear rf_overdrive_irq_0</t>
  </si>
  <si>
    <t>ctrl.rf_overdrive_irq_clr[0]</t>
  </si>
  <si>
    <t>rf_overdrive_irq_clr_1</t>
  </si>
  <si>
    <t>Write 1 and then 0 to clear rf_overdrive_irq_1</t>
  </si>
  <si>
    <t>ctrl.rf_overdrive_irq_clr[1]</t>
  </si>
  <si>
    <t>rf_overdrive_irq_clr_2</t>
  </si>
  <si>
    <t>Write 1 and then 0 to clear rf_overdrive_irq_2</t>
  </si>
  <si>
    <t>ctrl.rf_overdrive_irq_clr[2]</t>
  </si>
  <si>
    <t>rf_overdrive_irq_clr_3</t>
  </si>
  <si>
    <t>Write 1 and then 0 to clear rf_overdrive_irq_3</t>
  </si>
  <si>
    <t>ctrl.rf_overdrive_irq_clr[3]</t>
  </si>
  <si>
    <t>rf_overdrive_irq_clr_4</t>
  </si>
  <si>
    <t>Write 1 and then 0 to clear rf_overdrive_irq_4</t>
  </si>
  <si>
    <t>ctrl.rf_overdrive_irq_clr[4]</t>
  </si>
  <si>
    <t>rf_overdrive_irq_clr_5</t>
  </si>
  <si>
    <t>Write 1 and then 0 to clear rf_overdrive_irq_5</t>
  </si>
  <si>
    <t>ctrl.rf_overdrive_irq_clr[5]</t>
  </si>
  <si>
    <t>rf_overdrive_irq_clr_6</t>
  </si>
  <si>
    <t>Write 1 and then 0 to clear rf_overdrive_irq_6</t>
  </si>
  <si>
    <t>ctrl.rf_overdrive_irq_clr[6]</t>
  </si>
  <si>
    <t>rf_overdrive_irq_clr_7</t>
  </si>
  <si>
    <t>Write 1 and then 0 to clear rf_overdrive_irq_7</t>
  </si>
  <si>
    <t>ctrl.rf_overdrive_irq_clr[7]</t>
  </si>
  <si>
    <t>FPGA_REG_PA_ODP_MUTE</t>
  </si>
  <si>
    <t>rf_overdrive_mute_0</t>
  </si>
  <si>
    <t>Mute state of Tx paths 0. Use rf_overdrive_mute_clr_0 to clear</t>
  </si>
  <si>
    <t>ctrl.rf_overdrive_mute[0]</t>
  </si>
  <si>
    <t>rf_overdrive_mute_1</t>
  </si>
  <si>
    <t>Mute state of Tx paths 1. Use rf_overdrive_mute_clr_1 to clear</t>
  </si>
  <si>
    <t>ctrl.rf_overdrive_mute[1]</t>
  </si>
  <si>
    <t>rf_overdrive_mute_2</t>
  </si>
  <si>
    <t>Mute state of Tx paths 2. Use rf_overdrive_mute_clr_2 to clear</t>
  </si>
  <si>
    <t>ctrl.rf_overdrive_mute[2]</t>
  </si>
  <si>
    <t>rf_overdrive_mute_3</t>
  </si>
  <si>
    <t>Mute state of Tx paths 3. Use rf_overdrive_mute_clr_3 to clear</t>
  </si>
  <si>
    <t>ctrl.rf_overdrive_mute[3]</t>
  </si>
  <si>
    <t>rf_overdrive_mute_4</t>
  </si>
  <si>
    <t>Mute state of Tx paths 4. Use rf_overdrive_mute_clr_4 to clear</t>
  </si>
  <si>
    <t>ctrl.rf_overdrive_mute[4]</t>
  </si>
  <si>
    <t>rf_overdrive_mute_5</t>
  </si>
  <si>
    <t>Mute state of Tx paths 5. Use rf_overdrive_mute_clr_5 to clear</t>
  </si>
  <si>
    <t>ctrl.rf_overdrive_mute[5]</t>
  </si>
  <si>
    <t>rf_overdrive_mute_6</t>
  </si>
  <si>
    <t>Mute state of Tx paths 6. Use rf_overdrive_mute_clr_6 to clear</t>
  </si>
  <si>
    <t>ctrl.rf_overdrive_mute[6]</t>
  </si>
  <si>
    <t>rf_overdrive_mute_7</t>
  </si>
  <si>
    <t>Mute state of Tx paths 7. Use rf_overdrive_mute_clr_7 to clear</t>
  </si>
  <si>
    <t>ctrl.rf_overdrive_mute[7]</t>
  </si>
  <si>
    <t>FPGA_REG_PA_ODP_MUTE_MASK</t>
  </si>
  <si>
    <t>rf_overdrive_mute_mask_0</t>
  </si>
  <si>
    <t>Mask rf_overdrive_mute_0. Prevents muting of tx path 0</t>
  </si>
  <si>
    <t>ctrl.rf_overdrive_mute_mask[0]</t>
  </si>
  <si>
    <t>rf_overdrive_mute_mask_1</t>
  </si>
  <si>
    <t>Mask rf_overdrive_mute_1. Prevents muting of tx path 1</t>
  </si>
  <si>
    <t>ctrl.rf_overdrive_mute_mask[1]</t>
  </si>
  <si>
    <t>rf_overdrive_mute_mask_2</t>
  </si>
  <si>
    <t>Mask rf_overdrive_mute_2. Prevents muting of tx path 2</t>
  </si>
  <si>
    <t>ctrl.rf_overdrive_mute_mask[2]</t>
  </si>
  <si>
    <t>rf_overdrive_mute_mask_3</t>
  </si>
  <si>
    <t>Mask rf_overdrive_mute_3. Prevents muting of tx path 3</t>
  </si>
  <si>
    <t>ctrl.rf_overdrive_mute_mask[3]</t>
  </si>
  <si>
    <t>rf_overdrive_mute_mask_4</t>
  </si>
  <si>
    <t>Mask rf_overdrive_mute_4. Prevents muting of tx path 4</t>
  </si>
  <si>
    <t>ctrl.rf_overdrive_mute_mask[4]</t>
  </si>
  <si>
    <t>rf_overdrive_mute_mask_5</t>
  </si>
  <si>
    <t>Mask rf_overdrive_mute_5. Prevents muting of tx path 5</t>
  </si>
  <si>
    <t>ctrl.rf_overdrive_mute_mask[5]</t>
  </si>
  <si>
    <t>rf_overdrive_mute_mask_6</t>
  </si>
  <si>
    <t>Mask rf_overdrive_mute_6. Prevents muting of tx path 6</t>
  </si>
  <si>
    <t>ctrl.rf_overdrive_mute_mask[6]</t>
  </si>
  <si>
    <t>rf_overdrive_mute_mask_7</t>
  </si>
  <si>
    <t>Mask rf_overdrive_mute_7. Prevents muting of tx path 7</t>
  </si>
  <si>
    <t>ctrl.rf_overdrive_mute_mask[7]</t>
  </si>
  <si>
    <t>FPGA_REG_PA_ODP_MUTE_CLR</t>
  </si>
  <si>
    <t>rf_overdrive_mute_clr_0</t>
  </si>
  <si>
    <t>Write 1 and then 0 to unmute tx path 0</t>
  </si>
  <si>
    <t>ctrl.rf_overdrive_mute_clr[0]</t>
  </si>
  <si>
    <t>rf_overdrive_mute_clr_1</t>
  </si>
  <si>
    <t>Write 1 and then 0 to unmute tx path 1</t>
  </si>
  <si>
    <t>ctrl.rf_overdrive_mute_clr[1]</t>
  </si>
  <si>
    <t>rf_overdrive_mute_clr_2</t>
  </si>
  <si>
    <t>Write 1 and then 0 to unmute tx path 2</t>
  </si>
  <si>
    <t>ctrl.rf_overdrive_mute_clr[2]</t>
  </si>
  <si>
    <t>rf_overdrive_mute_clr_3</t>
  </si>
  <si>
    <t>Write 1 and then 0 to unmute tx path 3</t>
  </si>
  <si>
    <t>ctrl.rf_overdrive_mute_clr[3]</t>
  </si>
  <si>
    <t>rf_overdrive_mute_clr_4</t>
  </si>
  <si>
    <t>Write 1 and then 0 to unmute tx path 4</t>
  </si>
  <si>
    <t>ctrl.rf_overdrive_mute_clr[4]</t>
  </si>
  <si>
    <t>rf_overdrive_mute_clr_5</t>
  </si>
  <si>
    <t>Write 1 and then 0 to unmute tx path 5</t>
  </si>
  <si>
    <t>ctrl.rf_overdrive_mute_clr[5]</t>
  </si>
  <si>
    <t>rf_overdrive_mute_clr_6</t>
  </si>
  <si>
    <t>Write 1 and then 0 to unmute tx path 6</t>
  </si>
  <si>
    <t>ctrl.rf_overdrive_mute_clr[6]</t>
  </si>
  <si>
    <t>rf_overdrive_mute_clr_7</t>
  </si>
  <si>
    <t>Write 1 and then 0 to unmute tx path 7</t>
  </si>
  <si>
    <t>ctrl.rf_overdrive_mute_clr[7]</t>
  </si>
  <si>
    <t>FPGA_REG_PA_SRP_IRQ</t>
  </si>
  <si>
    <t>slew_rate_irq_0</t>
  </si>
  <si>
    <t>Indicates of tx path 0 that exceeded slew limit. Use slew_rate_irq_clr to clear</t>
  </si>
  <si>
    <t>ctrl.rf_slew_rate_irq[0]</t>
  </si>
  <si>
    <t>slew_rate_irq_1</t>
  </si>
  <si>
    <t>Indicates of tx path 1 that exceeded slew limit. Use slew_rate_irq_clr to clear</t>
  </si>
  <si>
    <t>ctrl.rf_slew_rate_irq[1]</t>
  </si>
  <si>
    <t>slew_rate_irq_2</t>
  </si>
  <si>
    <t>Indicates of tx path 2 that exceeded slew limit. Use slew_rate_irq_clr to clear</t>
  </si>
  <si>
    <t>ctrl.rf_slew_rate_irq[2]</t>
  </si>
  <si>
    <t>slew_rate_irq_3</t>
  </si>
  <si>
    <t>Indicates of tx path 3 that exceeded slew limit. Use slew_rate_irq_clr to clear</t>
  </si>
  <si>
    <t>ctrl.rf_slew_rate_irq[3]</t>
  </si>
  <si>
    <t>slew_rate_irq_4</t>
  </si>
  <si>
    <t>Indicates of tx path 4 that exceeded slew limit. Use slew_rate_irq_clr to clear</t>
  </si>
  <si>
    <t>ctrl.rf_slew_rate_irq[4]</t>
  </si>
  <si>
    <t>slew_rate_irq_5</t>
  </si>
  <si>
    <t>Indicates of tx path 5 that exceeded slew limit. Use slew_rate_irq_clr to clear</t>
  </si>
  <si>
    <t>ctrl.rf_slew_rate_irq[5]</t>
  </si>
  <si>
    <t>slew_rate_irq_6</t>
  </si>
  <si>
    <t>Indicates of tx path 6 that exceeded slew limit. Use slew_rate_irq_clr to clear</t>
  </si>
  <si>
    <t>ctrl.rf_slew_rate_irq[6]</t>
  </si>
  <si>
    <t>slew_rate_irq_7</t>
  </si>
  <si>
    <t>Indicates of tx path 7 that exceeded slew limit. Use slew_rate_irq_clr to clear</t>
  </si>
  <si>
    <t>ctrl.rf_slew_rate_irq[7]</t>
  </si>
  <si>
    <t>FPGA_REG_PA_SRP_IRQ_MASK</t>
  </si>
  <si>
    <t>slew_rate_irq_mask_0</t>
  </si>
  <si>
    <t>Mask bitmap for slew_rate_irq_0. Prevents triggering of slew_rate_irq for tx path 0</t>
  </si>
  <si>
    <t>ctrl.rf_slew_rate_irq_mask[0]</t>
  </si>
  <si>
    <t>slew_rate_irq_mask_1</t>
  </si>
  <si>
    <t>Mask bitmap for slew_rate_irq_1. Prevents triggering of slew_rate_irq for tx path 1</t>
  </si>
  <si>
    <t>ctrl.rf_slew_rate_irq_mask[1]</t>
  </si>
  <si>
    <t>slew_rate_irq_mask_2</t>
  </si>
  <si>
    <t>Mask bitmap for slew_rate_irq_2. Prevents triggering of slew_rate_irq for tx path 2</t>
  </si>
  <si>
    <t>ctrl.rf_slew_rate_irq_mask[2]</t>
  </si>
  <si>
    <t>slew_rate_irq_mask_3</t>
  </si>
  <si>
    <t>Mask bitmap for slew_rate_irq_3. Prevents triggering of slew_rate_irq for tx path 3</t>
  </si>
  <si>
    <t>ctrl.rf_slew_rate_irq_mask[3]</t>
  </si>
  <si>
    <t>slew_rate_irq_mask_4</t>
  </si>
  <si>
    <t>Mask bitmap for slew_rate_irq_4. Prevents triggering of slew_rate_irq for tx path 4</t>
  </si>
  <si>
    <t>ctrl.rf_slew_rate_irq_mask[4]</t>
  </si>
  <si>
    <t>slew_rate_irq_mask_5</t>
  </si>
  <si>
    <t>Mask bitmap for slew_rate_irq_5. Prevents triggering of slew_rate_irq for tx path 5</t>
  </si>
  <si>
    <t>ctrl.rf_slew_rate_irq_mask[5]</t>
  </si>
  <si>
    <t>slew_rate_irq_mask_6</t>
  </si>
  <si>
    <t>Mask bitmap for slew_rate_irq_6. Prevents triggering of slew_rate_irq for tx path 6</t>
  </si>
  <si>
    <t>ctrl.rf_slew_rate_irq_mask[6]</t>
  </si>
  <si>
    <t>slew_rate_irq_mask_7</t>
  </si>
  <si>
    <t>Mask bitmap for slew_rate_irq_7. Prevents triggering of slew_rate_irq for tx path 7</t>
  </si>
  <si>
    <t>ctrl.rf_slew_rate_irq_mask[7]</t>
  </si>
  <si>
    <t>FPGA_REG_PA_SRP_IRQ_CLR</t>
  </si>
  <si>
    <t>slew_rate_irq_clr_0</t>
  </si>
  <si>
    <t>Write 1 and then 0 to clear slew_rate_irq_0</t>
  </si>
  <si>
    <t>ctrl.rf_slew_rate_irq_clr[0]</t>
  </si>
  <si>
    <t>slew_rate_irq_clr_1</t>
  </si>
  <si>
    <t>Write 1 and then 0 to clear slew_rate_irq_1</t>
  </si>
  <si>
    <t>ctrl.rf_slew_rate_irq_clr[1]</t>
  </si>
  <si>
    <t>slew_rate_irq_clr_2</t>
  </si>
  <si>
    <t>Write 1 and then 0 to clear slew_rate_irq_2</t>
  </si>
  <si>
    <t>ctrl.rf_slew_rate_irq_clr[2]</t>
  </si>
  <si>
    <t>slew_rate_irq_clr_3</t>
  </si>
  <si>
    <t>Write 1 and then 0 to clear slew_rate_irq_3</t>
  </si>
  <si>
    <t>ctrl.rf_slew_rate_irq_clr[3]</t>
  </si>
  <si>
    <t>slew_rate_irq_clr_4</t>
  </si>
  <si>
    <t>Write 1 and then 0 to clear slew_rate_irq_4</t>
  </si>
  <si>
    <t>ctrl.rf_slew_rate_irq_clr[4]</t>
  </si>
  <si>
    <t>slew_rate_irq_clr_5</t>
  </si>
  <si>
    <t>Write 1 and then 0 to clear slew_rate_irq_5</t>
  </si>
  <si>
    <t>ctrl.rf_slew_rate_irq_clr[5]</t>
  </si>
  <si>
    <t>slew_rate_irq_clr_6</t>
  </si>
  <si>
    <t>Write 1 and then 0 to clear slew_rate_irq_6</t>
  </si>
  <si>
    <t>ctrl.rf_slew_rate_irq_clr[6]</t>
  </si>
  <si>
    <t>slew_rate_irq_clr_7</t>
  </si>
  <si>
    <t>Write 1 and then 0 to clear slew_rate_irq_7</t>
  </si>
  <si>
    <t>ctrl.rf_slew_rate_irq_clr[7]</t>
  </si>
  <si>
    <t>FPGA_REG_PA_SRP_FAULT_0</t>
  </si>
  <si>
    <t>slew_rate_fault_count_0</t>
  </si>
  <si>
    <t>Number of times that the slew rate limit was exceeded on Tx0. Max = 0xFF (8 bits)</t>
  </si>
  <si>
    <t>ctrl.rf_slew_fault_count[0]</t>
  </si>
  <si>
    <t>FPGA_REG_PA_SRP_FAULT_1</t>
  </si>
  <si>
    <t>slew_rate_fault_count_1</t>
  </si>
  <si>
    <t>Number of times that the slew rate limit was exceeded on Tx1. Max = 0xFF (8 bits)</t>
  </si>
  <si>
    <t>ctrl.rf_slew_fault_count[1]</t>
  </si>
  <si>
    <t>FPGA_REG_PA_SRP_FAULT_2</t>
  </si>
  <si>
    <t>slew_rate_fault_count_2</t>
  </si>
  <si>
    <t>Number of times that the slew rate limit was exceeded on Tx2. Max = 0xFF (8 bits)</t>
  </si>
  <si>
    <t>ctrl.rf_slew_fault_count[2]</t>
  </si>
  <si>
    <t>FPGA_REG_PA_SRP_FAULT_3</t>
  </si>
  <si>
    <t>18C</t>
  </si>
  <si>
    <t>slew_rate_fault_count_3</t>
  </si>
  <si>
    <t>Number of times that the slew rate limit was exceeded on Tx3. Max = 0xFF (8 bits)</t>
  </si>
  <si>
    <t>ctrl.rf_slew_fault_count[3]</t>
  </si>
  <si>
    <t>FPGA_REG_PA_SRP_FAULT_4</t>
  </si>
  <si>
    <t>slew_rate_fault_count_4</t>
  </si>
  <si>
    <t>Number of times that the slew rate limit was exceeded on Tx4. Max = 0xFF (8 bits)</t>
  </si>
  <si>
    <t>ctrl.rf_slew_fault_count[4]</t>
  </si>
  <si>
    <t>FPGA_REG_PA_SRP_FAULT_5</t>
  </si>
  <si>
    <t>slew_rate_fault_count_5</t>
  </si>
  <si>
    <t>Number of times that the slew rate limit was exceeded on Tx5. Max = 0xFF (8 bits)</t>
  </si>
  <si>
    <t>ctrl.rf_slew_fault_count[5]</t>
  </si>
  <si>
    <t>FPGA_REG_PA_SRP_FAULT_6</t>
  </si>
  <si>
    <t>slew_rate_fault_count_6</t>
  </si>
  <si>
    <t>Number of times that the slew rate limit was exceeded on Tx6. Max = 0xFF (8 bits)</t>
  </si>
  <si>
    <t>ctrl.rf_slew_fault_count[6]</t>
  </si>
  <si>
    <t>FPGA_REG_PA_SRP_FAULT_7</t>
  </si>
  <si>
    <t>19C</t>
  </si>
  <si>
    <t>slew_rate_fault_count_7</t>
  </si>
  <si>
    <t>Number of times that the slew rate limit was exceeded on Tx7. Max = 0xFF (8 bits)</t>
  </si>
  <si>
    <t>ctrl.rf_slew_fault_count[7]</t>
  </si>
  <si>
    <t>FPGA_REG_PA_SRP_FAULT_CLR</t>
  </si>
  <si>
    <t>1A0</t>
  </si>
  <si>
    <t>slew_rate_fault_clr_0</t>
  </si>
  <si>
    <t>Write 1 and then 0 to reset slew fault count for TX path 0</t>
  </si>
  <si>
    <t>ctrl.rf_slew_fault_clr[0]</t>
  </si>
  <si>
    <t>slew_rate_fault_clr_1</t>
  </si>
  <si>
    <t>Write 1 and then 0 to reset slew fault count for TX path 1</t>
  </si>
  <si>
    <t>ctrl.rf_slew_fault_clr[1]</t>
  </si>
  <si>
    <t>slew_rate_fault_clr_2</t>
  </si>
  <si>
    <t>Write 1 and then 0 to reset slew fault count for TX path 2</t>
  </si>
  <si>
    <t>ctrl.rf_slew_fault_clr[2]</t>
  </si>
  <si>
    <t>slew_rate_fault_clr_3</t>
  </si>
  <si>
    <t>Write 1 and then 0 to reset slew fault count for TX path 3</t>
  </si>
  <si>
    <t>ctrl.rf_slew_fault_clr[3]</t>
  </si>
  <si>
    <t>slew_rate_fault_clr_4</t>
  </si>
  <si>
    <t>Write 1 and then 0 to reset slew fault count for TX path 4</t>
  </si>
  <si>
    <t>ctrl.rf_slew_fault_clr[4]</t>
  </si>
  <si>
    <t>slew_rate_fault_clr_5</t>
  </si>
  <si>
    <t>Write 1 and then 0 to reset slew fault count for TX path 5</t>
  </si>
  <si>
    <t>ctrl.rf_slew_fault_clr[5]</t>
  </si>
  <si>
    <t>slew_rate_fault_clr_6</t>
  </si>
  <si>
    <t>Write 1 and then 0 to reset slew fault count for TX path 6</t>
  </si>
  <si>
    <t>ctrl.rf_slew_fault_clr[6]</t>
  </si>
  <si>
    <t>slew_rate_fault_clr_7</t>
  </si>
  <si>
    <t>Write 1 and then 0 to reset slew fault count for TX path 7</t>
  </si>
  <si>
    <t>ctrl.rf_slew_fault_clr[7]</t>
  </si>
  <si>
    <t>FPGA_REG_INTR_SCRATCH</t>
  </si>
  <si>
    <t>irq_scratch</t>
  </si>
  <si>
    <t>5555_eeee</t>
  </si>
  <si>
    <t>FPGA_REG_DL_ANT0_TSSI</t>
  </si>
  <si>
    <t>ant0_tssi</t>
  </si>
  <si>
    <t>Antenna 0 Path TSSI</t>
  </si>
  <si>
    <t>ctrl.ant_tssi[0]</t>
  </si>
  <si>
    <t>FPGA_REG_DL_ANT1_TSSI</t>
  </si>
  <si>
    <t>ant1_tssi</t>
  </si>
  <si>
    <t>Antenna 1 Path TSSI</t>
  </si>
  <si>
    <t>ctrl.ant_tssi[1]</t>
  </si>
  <si>
    <t>FPGA_REG_DL_ANT2_TSSI</t>
  </si>
  <si>
    <t>ant2_tssi</t>
  </si>
  <si>
    <t>Antenna 2 Path TSSI</t>
  </si>
  <si>
    <t>ctrl.ant_tssi[2]</t>
  </si>
  <si>
    <t>FPGA_REG_DL_ANT3_TSSI</t>
  </si>
  <si>
    <t>ant3_tssi</t>
  </si>
  <si>
    <t>Antenna 3 Path TSSI</t>
  </si>
  <si>
    <t>ctrl.ant_tssi[3]</t>
  </si>
  <si>
    <t>FPGA_REG_DL_ANT4_TSSI</t>
  </si>
  <si>
    <t>ant4_tssi</t>
  </si>
  <si>
    <t>Antenna 4 Path TSSI</t>
  </si>
  <si>
    <t>ctrl.ant_tssi[4]</t>
  </si>
  <si>
    <t>FPGA_REG_DL_ANT5_TSSI</t>
  </si>
  <si>
    <t>ant5_tssi</t>
  </si>
  <si>
    <t>Antenna 5 Path TSSI</t>
  </si>
  <si>
    <t>ctrl.ant_tssi[5]</t>
  </si>
  <si>
    <t>FPGA_REG_DL_ANT6_TSSI</t>
  </si>
  <si>
    <t>ant6_tssi</t>
  </si>
  <si>
    <t>Antenna 6 Path TSSI</t>
  </si>
  <si>
    <t>ctrl.ant_tssi[6]</t>
  </si>
  <si>
    <t>FPGA_REG_DL_ANT7_TSSI</t>
  </si>
  <si>
    <t>ant7_tssi</t>
  </si>
  <si>
    <t>Antenna 7 Path TSSI</t>
  </si>
  <si>
    <t>ctrl.ant_tssi[7]</t>
  </si>
  <si>
    <t>FPGA_REG_DEBUG_RW_2</t>
  </si>
  <si>
    <t>1F08</t>
  </si>
  <si>
    <t>A026BF08</t>
  </si>
  <si>
    <t>debug_rw_2</t>
  </si>
  <si>
    <t xml:space="preserve"> </t>
  </si>
  <si>
    <t>ctrl.debug_rw[2]</t>
  </si>
  <si>
    <t>FPGA_REG_DEBUG_RW_3</t>
  </si>
  <si>
    <t>debug_rw_3</t>
  </si>
  <si>
    <t>ctrl.debug_rw[3]</t>
  </si>
  <si>
    <t>FPGA_REG_DEBUG_RW_4</t>
  </si>
  <si>
    <t>debug_rw_4</t>
  </si>
  <si>
    <t>ctrl.debug_rw[4]</t>
  </si>
  <si>
    <t>FPGA_REG_DEBUG_RW_5</t>
  </si>
  <si>
    <t>debug_rw_5</t>
  </si>
  <si>
    <t>ctrl.debug_rw[5]</t>
  </si>
  <si>
    <t>FPGA_REG_DEBUG_RW_6</t>
  </si>
  <si>
    <t>debug_rw_6</t>
  </si>
  <si>
    <t>ctrl.debug_rw[6]</t>
  </si>
  <si>
    <t>FPGA_REG_DEBUG_RW_7</t>
  </si>
  <si>
    <t>debug_rw_7</t>
  </si>
  <si>
    <t>ctrl.debug_rw[7]</t>
  </si>
  <si>
    <t>FPGA_REG_DEBUG_RW_8</t>
  </si>
  <si>
    <t>debug_rw_8</t>
  </si>
  <si>
    <t>ctrl.debug_rw[8]</t>
  </si>
  <si>
    <t>FPGA_REG_DEBUG_RW_9</t>
  </si>
  <si>
    <t>debug_rw_9</t>
  </si>
  <si>
    <t>ctrl.debug_rw[9]</t>
  </si>
  <si>
    <t>FPGA_REG_DEBUG_RW_10</t>
  </si>
  <si>
    <t>debug_rw_10</t>
  </si>
  <si>
    <t>ctrl.debug_rw[10]</t>
  </si>
  <si>
    <t>FPGA_REG_DEBUG_RW_11</t>
  </si>
  <si>
    <t>debug_rw_11</t>
  </si>
  <si>
    <t>ctrl.debug_rw[11]</t>
  </si>
  <si>
    <t>FPGA_REG_DEBUG_RW_12</t>
  </si>
  <si>
    <t>debug_rw_12</t>
  </si>
  <si>
    <t>ctrl.debug_rw[12]</t>
  </si>
  <si>
    <t>FPGA_REG_DEBUG_RW_13</t>
  </si>
  <si>
    <t>debug_rw_13</t>
  </si>
  <si>
    <t>ctrl.debug_rw[13]</t>
  </si>
  <si>
    <t>FPGA_REG_DEBUG_RW_14</t>
  </si>
  <si>
    <t>debug_rw_14</t>
  </si>
  <si>
    <t>ctrl.debug_rw[14]</t>
  </si>
  <si>
    <t>FPGA_REG_DEBUG_RW_15</t>
  </si>
  <si>
    <t>debug_rw_15</t>
  </si>
  <si>
    <t>ctrl.debug_rw[15]</t>
  </si>
  <si>
    <t>FPGA_REG_DEBUG_RW_16</t>
  </si>
  <si>
    <t>debug_rw_16</t>
  </si>
  <si>
    <t>ctrl.debug_rw[16]</t>
  </si>
  <si>
    <t>FPGA_REG_DEBUG_RW_17</t>
  </si>
  <si>
    <t>debug_rw_17</t>
  </si>
  <si>
    <t>ctrl.debug_rw[17]</t>
  </si>
  <si>
    <t>FPGA_REG_DEBUG_RW_18</t>
  </si>
  <si>
    <t>debug_rw_18</t>
  </si>
  <si>
    <t>ctrl.debug_rw[18]</t>
  </si>
  <si>
    <t>FPGA_REG_DEBUG_RW_19</t>
  </si>
  <si>
    <t>debug_rw_19</t>
  </si>
  <si>
    <t xml:space="preserve">Control the selection of 8-channel NCO and DFE data </t>
  </si>
  <si>
    <t>ctrl.debug_rw[19]</t>
  </si>
  <si>
    <t>FPGA_REG_DEBUG_RW_20</t>
  </si>
  <si>
    <t>debug_rw_20</t>
  </si>
  <si>
    <t xml:space="preserve"> tyh_test for nco：nco_coef low 32 bit</t>
  </si>
  <si>
    <t>ctrl.debug_rw[20]</t>
  </si>
  <si>
    <t>FPGA_REG_DEBUG_RW_21</t>
  </si>
  <si>
    <t>debug_rw_21</t>
  </si>
  <si>
    <t xml:space="preserve"> tyh_test for nco：nco_coef high 32 bit</t>
  </si>
  <si>
    <t>ctrl.debug_rw[21]</t>
  </si>
  <si>
    <t>FPGA_REG_DEBUG_RW_22</t>
  </si>
  <si>
    <t>debug_rw_22</t>
  </si>
  <si>
    <t>tyh_test for nco：nco latitude</t>
  </si>
  <si>
    <t>FPGA_REG_DEBUG_RO_0</t>
  </si>
  <si>
    <t>debug_ro_0</t>
  </si>
  <si>
    <t>ctrl.debug_ro[1]</t>
  </si>
  <si>
    <t>FPGA_REG_DEBUG_RO_1</t>
  </si>
  <si>
    <t>debug_ro_1</t>
  </si>
  <si>
    <t>ctrl.debug_ro[2]</t>
  </si>
  <si>
    <t>FPGA_REG_DEBUG_RO_2</t>
  </si>
  <si>
    <t>debug_ro_2</t>
  </si>
  <si>
    <t>ctrl.debug_ro[3]</t>
  </si>
  <si>
    <t>FPGA_REG_DEBUG_RO_3</t>
  </si>
  <si>
    <t>debug_ro_3</t>
  </si>
  <si>
    <t>ctrl.debug_ro[4]</t>
  </si>
  <si>
    <t>FPGA_REG_DEBUG_RO_4</t>
  </si>
  <si>
    <t>debug_ro_4</t>
  </si>
  <si>
    <t>ctrl.debug_ro[5]</t>
  </si>
  <si>
    <t>FPGA_REG_DEBUG_RO_5</t>
  </si>
  <si>
    <t>debug_ro_5</t>
  </si>
  <si>
    <t>ctrl.debug_ro[6]</t>
  </si>
  <si>
    <t>FPGA_REG_DEBUG_RO_6</t>
  </si>
  <si>
    <t>debug_ro_6</t>
  </si>
  <si>
    <t>ctrl.debug_ro[7]</t>
  </si>
  <si>
    <t>FPGA_REG_DEBUG_RO_7</t>
  </si>
  <si>
    <t>debug_ro_7</t>
  </si>
  <si>
    <t>FPGA_REG_DDR_CHN_resetn</t>
  </si>
  <si>
    <t>1F90</t>
  </si>
  <si>
    <t>ddr_chn_resetn</t>
  </si>
  <si>
    <t>[0]:ddr_rdchannel resetn;[4]:ddr_wrchannel resetn</t>
  </si>
  <si>
    <t>FPGA_REG_DDR_RD_STR</t>
  </si>
  <si>
    <t>1F94</t>
  </si>
  <si>
    <t>ddr_rd_str</t>
  </si>
  <si>
    <t>ddr rd start addr</t>
  </si>
  <si>
    <t>FPGA_REG_DDR_RD_BYTE_NUM</t>
  </si>
  <si>
    <t>1F98</t>
  </si>
  <si>
    <t>ddr_rd_byte_num</t>
  </si>
  <si>
    <t>ddr rd byte num</t>
  </si>
  <si>
    <t>FPGA_REG_DDR_WR_STR</t>
  </si>
  <si>
    <t>1F9C</t>
  </si>
  <si>
    <t>ddr_wr_str</t>
  </si>
  <si>
    <t>ddr wr start addr</t>
  </si>
  <si>
    <t>FPGA_REG_DDR_WR_BYTE_NUM</t>
  </si>
  <si>
    <t>1FA0</t>
  </si>
  <si>
    <t>ddr_wr_byte_num</t>
  </si>
  <si>
    <t>ddr wr byte num</t>
  </si>
  <si>
    <t>FPGA_REG_DDR_DATA_CHOICE</t>
  </si>
  <si>
    <t>1FA4</t>
  </si>
  <si>
    <t>ddr_data_choice</t>
  </si>
  <si>
    <t>[7:0]:ddr wr data chn  choice;
[9:8]:ddr wr data mode choice.0: adc data;1:srx data</t>
  </si>
  <si>
    <t>FPGA_REG_DDR_REQ</t>
  </si>
  <si>
    <t>1FA8</t>
  </si>
  <si>
    <t>A026BF96</t>
  </si>
  <si>
    <t>ddr_req</t>
  </si>
  <si>
    <t>[0]:ddr rd req; [4]:ddr wr req</t>
  </si>
  <si>
    <t>FPGA_REG_DBG_SCRATCH</t>
  </si>
  <si>
    <t>dbg_scratch</t>
  </si>
  <si>
    <t>3333_cccc</t>
  </si>
  <si>
    <t>A026C300</t>
  </si>
  <si>
    <t>On the Cal_RX link, 1 : enable TX_gainblock_en ;0:disable TX_gainblock_en</t>
  </si>
  <si>
    <t>calrx_gainblock_sel</t>
  </si>
  <si>
    <t>ctrl.calrx_gainblock_sel</t>
  </si>
  <si>
    <t>[5:2]</t>
  </si>
  <si>
    <t>FPGA_REG_LNA_CTRL_bypass_lna0to7</t>
  </si>
  <si>
    <t>ctrl.bypass_lna</t>
  </si>
  <si>
    <t>bypass the lna.[7:0]corresponding to ant0~7</t>
  </si>
  <si>
    <t>ctrl.pl_adcp_disable[8]</t>
  </si>
  <si>
    <t>ctrl.pl_adcp_disable[9]</t>
  </si>
  <si>
    <t>ctrl.ps_rxdsa</t>
  </si>
  <si>
    <t>ctrl.pl_rxdsa</t>
  </si>
  <si>
    <t>FPGA_BASE_ADDR_TOP_CTRL_ORAN_LPHY</t>
  </si>
  <si>
    <t>FPGA_REG_LPHY_MISC_CFG</t>
  </si>
  <si>
    <t>dl_iq_endianness</t>
  </si>
  <si>
    <t>0: Big Endian, 1: Little Endian</t>
  </si>
  <si>
    <t>ctrl.dl_iq_endianness</t>
  </si>
  <si>
    <t> </t>
  </si>
  <si>
    <t>ul_iq_endianness</t>
  </si>
  <si>
    <t>ctrl.ul_iq_endianness</t>
  </si>
  <si>
    <t>prach_iq_endianness</t>
  </si>
  <si>
    <t>ctrl.prach_iq_endianness</t>
  </si>
  <si>
    <t>c0_dl_force_dc_tone_insert</t>
  </si>
  <si>
    <t>[12]</t>
  </si>
  <si>
    <t>force Insert DC tone,  to debug DSS, by default for 5G carrier DC tone will not be inserted</t>
  </si>
  <si>
    <t>ctrl.dl_force_dc_tone_insert[0]</t>
  </si>
  <si>
    <t>c1_dl_force_dc_tone_insert</t>
  </si>
  <si>
    <t>[13]</t>
  </si>
  <si>
    <t>ctrl.dl_force_dc_tone_insert[1]</t>
  </si>
  <si>
    <t>c2_dl_force_dc_tone_insert</t>
  </si>
  <si>
    <t>[14]</t>
  </si>
  <si>
    <t>ctrl.dl_force_dc_tone_insert[2]</t>
  </si>
  <si>
    <t>c3_dl_force_dc_tone_insert</t>
  </si>
  <si>
    <t>[15]</t>
  </si>
  <si>
    <t>ctrl.dl_force_dc_tone_insert[3]</t>
  </si>
  <si>
    <t>dl_route_c0_to_all</t>
  </si>
  <si>
    <t>[20]</t>
  </si>
  <si>
    <t>Carrier0 data is routed to both carrier0 &amp; carrier1 in DL at the output of the ORAN RADIo IF IP, Use din debug mode</t>
  </si>
  <si>
    <t>ctrl.dl_route_c0_to_all</t>
  </si>
  <si>
    <t>FPGA_REG_DL_LPHY_CC0_CFG</t>
  </si>
  <si>
    <t>dl_lte_5g</t>
  </si>
  <si>
    <t>0:lte, 1:5g</t>
  </si>
  <si>
    <t>ctrl.dl_lte_5g[0]</t>
  </si>
  <si>
    <t>dl_extended_cp</t>
  </si>
  <si>
    <t>0:normal CP, 1: extended CP, when set all symbols have extended CP, when dl_lte_5G is set &amp; this bit is set &amp; numerology is set to 2, then it indicated numerology 2 extended CP</t>
  </si>
  <si>
    <t>ctrl.dl_extended_cp[0]</t>
  </si>
  <si>
    <t>dl_cc_numerology</t>
  </si>
  <si>
    <t>[11:8]</t>
  </si>
  <si>
    <t>DL Numerology  0: 15khz, 1:30khz, 2: 60khz, when set to 2 and extended_cp is set numerology is 30Khz extended</t>
  </si>
  <si>
    <t>ctrl.dl_cc_numerology[0]</t>
  </si>
  <si>
    <t>FPGA_REG_DL_LPHY_CC1_CFG</t>
  </si>
  <si>
    <t>ctrl.dl_lte_5g[1]</t>
  </si>
  <si>
    <t>ctrl.dl_extended_cp[1]</t>
  </si>
  <si>
    <t>ctrl.dl_cc_numerology[1]</t>
  </si>
  <si>
    <t>FPGA_REG_DL_LPHY_CC2_CFG</t>
  </si>
  <si>
    <t>ctrl.dl_lte_5g[2]</t>
  </si>
  <si>
    <t>ctrl.dl_extended_cp[2]</t>
  </si>
  <si>
    <t>ctrl.dl_cc_numerology[2]</t>
  </si>
  <si>
    <t>FPGA_REG_DL_LPHY_CC3_CFG</t>
  </si>
  <si>
    <t>ctrl.dl_lte_5g[3]</t>
  </si>
  <si>
    <t>ctrl.dl_extended_cp[3]</t>
  </si>
  <si>
    <t>ctrl.dl_cc_numerology[3]</t>
  </si>
  <si>
    <t>FPGA_REG_UL_LPHY_CC0_CFG</t>
  </si>
  <si>
    <t>ul_lte_5g</t>
  </si>
  <si>
    <t>ctrl.ul_lte_5g[0]</t>
  </si>
  <si>
    <t>ul_extended_cp</t>
  </si>
  <si>
    <t>0:normal CP, 1: extended CP, when set all symbols have extended CP, when ul_lte_5G is set &amp; this bit is set &amp; numerology is set to 2, then it indicated numerology 2 extended CP</t>
  </si>
  <si>
    <t>ctrl.ul_extended_cp[0]</t>
  </si>
  <si>
    <t>ul_cc_numerology</t>
  </si>
  <si>
    <t>UL Numerology  0: 15khz, 1:30khz, 2: 60khz, when set to 2 and extended_cp is set numerology is 30Khz extended</t>
  </si>
  <si>
    <t>ctrl.ul_cc_numerology[0]</t>
  </si>
  <si>
    <t>ul_5g_dss</t>
  </si>
  <si>
    <t>This bit is valid when lte_5g is set. When this bit is set indicates this 5g carrier is part of DSS. Half SCS is automatically enabled</t>
  </si>
  <si>
    <t>ctrl.ul_5g_dss[0]</t>
  </si>
  <si>
    <t>FPGA_REG_UL_LPHY_CC1_CFG</t>
  </si>
  <si>
    <t>ctrl.ul_lte_5g[1]</t>
  </si>
  <si>
    <t>ctrl.ul_extended_cp[1]</t>
  </si>
  <si>
    <t>ctrl.ul_cc_numerology[1]</t>
  </si>
  <si>
    <t>ctrl.ul_5g_dss[1]</t>
  </si>
  <si>
    <t>FPGA_REG_UL_LPHY_CC2_CFG</t>
  </si>
  <si>
    <t>ctrl.ul_lte_5g[2]</t>
  </si>
  <si>
    <t>ctrl.ul_extended_cp[2]</t>
  </si>
  <si>
    <t>ctrl.ul_cc_numerology[2]</t>
  </si>
  <si>
    <t>ctrl.ul_5g_dss[2]</t>
  </si>
  <si>
    <t>FPGA_REG_UL_LPHY_CC3_CFG</t>
  </si>
  <si>
    <t>ctrl.ul_lte_5g[3]</t>
  </si>
  <si>
    <t>ctrl.ul_extended_cp[3]</t>
  </si>
  <si>
    <t>ctrl.ul_cc_numerology[3]</t>
  </si>
  <si>
    <t>ctrl.ul_5g_dss[3]</t>
  </si>
  <si>
    <t>FPGA_REG_PRACH_EN</t>
  </si>
  <si>
    <t>prach_c0a0_en</t>
  </si>
  <si>
    <t>Enable for Carrier 0 in Antenna 0</t>
  </si>
  <si>
    <t>ctrl.prach_en[0][0]</t>
  </si>
  <si>
    <t>prach_c1a0_en</t>
  </si>
  <si>
    <t>Enable for Carrier 1 in Antenna 0</t>
  </si>
  <si>
    <t>ctrl.prach_en[1][0]</t>
  </si>
  <si>
    <t>prach_c2a0_en</t>
  </si>
  <si>
    <t>Enable for Carrier 2 in Antenna 0</t>
  </si>
  <si>
    <t>ctrl.prach_en[2][0]</t>
  </si>
  <si>
    <t>prach_c3a0_en</t>
  </si>
  <si>
    <t>Enable for Carrier 3 in Antenna 0</t>
  </si>
  <si>
    <t>ctrl.prach_en[3][0]</t>
  </si>
  <si>
    <t>prach_c0a1_en</t>
  </si>
  <si>
    <t>Enable for Carrier 0 in Antenna 1</t>
  </si>
  <si>
    <t>ctrl.prach_en[0][1]</t>
  </si>
  <si>
    <t>prach_c1a1_en</t>
  </si>
  <si>
    <t>Enable for Carrier 1 in Antenna 1</t>
  </si>
  <si>
    <t>ctrl.prach_en[1][1]</t>
  </si>
  <si>
    <t>prach_c2a1_en</t>
  </si>
  <si>
    <t>[10]</t>
  </si>
  <si>
    <t>Enable for Carrier 2 in Antenna 1</t>
  </si>
  <si>
    <t>ctrl.prach_en[2][1]</t>
  </si>
  <si>
    <t>prach_c3a1_en</t>
  </si>
  <si>
    <t>[11]</t>
  </si>
  <si>
    <t>Enable for Carrier 3 in Antenna 1</t>
  </si>
  <si>
    <t>ctrl.prach_en[3][1]</t>
  </si>
  <si>
    <t>prach_c0a2_en</t>
  </si>
  <si>
    <t>Enable for Carrier 0 in Antenna 2</t>
  </si>
  <si>
    <t>ctrl.prach_en[0][2]</t>
  </si>
  <si>
    <t>prach_c1a2_en</t>
  </si>
  <si>
    <t>[17]</t>
  </si>
  <si>
    <t>Enable for Carrier 1 in Antenna 2</t>
  </si>
  <si>
    <t>ctrl.prach_en[1][2]</t>
  </si>
  <si>
    <t>prach_c2a2_en</t>
  </si>
  <si>
    <t>[18]</t>
  </si>
  <si>
    <t>Enable for Carrier 2 in Antenna 2</t>
  </si>
  <si>
    <t>ctrl.prach_en[2][2]</t>
  </si>
  <si>
    <t>prach_c3a2_en</t>
  </si>
  <si>
    <t>[19]</t>
  </si>
  <si>
    <t>Enable for Carrier 3 in Antenna 2</t>
  </si>
  <si>
    <t>ctrl.prach_en[3][2]</t>
  </si>
  <si>
    <t>prach_c0a3_en</t>
  </si>
  <si>
    <t>[24]</t>
  </si>
  <si>
    <t>Enable for Carrier 0 in Antenna 3</t>
  </si>
  <si>
    <t>ctrl.prach_en[0][3]</t>
  </si>
  <si>
    <t>prach_c1a3_en</t>
  </si>
  <si>
    <t>[25]</t>
  </si>
  <si>
    <t>Enable for Carrier 1 in Antenna 3</t>
  </si>
  <si>
    <t>ctrl.prach_en[1][3]</t>
  </si>
  <si>
    <t>prach_c2a3_en</t>
  </si>
  <si>
    <t>[26]</t>
  </si>
  <si>
    <t>Enable for Carrier 2 in Antenna 3</t>
  </si>
  <si>
    <t>ctrl.prach_en[2][3]</t>
  </si>
  <si>
    <t>prach_c3a3_en</t>
  </si>
  <si>
    <t>[27]</t>
  </si>
  <si>
    <t>Enable for Carrier 3 in Antenna 3</t>
  </si>
  <si>
    <t>ctrl.prach_en[3][3]</t>
  </si>
  <si>
    <t>FPGA_REG_PRACH_CFG</t>
  </si>
  <si>
    <t>prach_use_sec_type3_freq_offset</t>
  </si>
  <si>
    <t>when set Use Frequency Offset from Section Type3 message, if set to 0, use frequency offset from register 0xA026700 &amp; 0xA026704  configured by M-Plane</t>
  </si>
  <si>
    <t>ctrl.prach_use_sec_type3_freq_offset</t>
  </si>
  <si>
    <t>FPGA_REG_PRACH_FORMAT</t>
  </si>
  <si>
    <t>prach_car0_format</t>
  </si>
  <si>
    <t>carrier0 prach format</t>
  </si>
  <si>
    <t>ctrl.prach_format[0]</t>
  </si>
  <si>
    <t>prach_car1_format</t>
  </si>
  <si>
    <t>carrier 1 prach format</t>
  </si>
  <si>
    <t>ctrl.prach_format[1]</t>
  </si>
  <si>
    <t>prach_car2_format</t>
  </si>
  <si>
    <t>[19:16]</t>
  </si>
  <si>
    <t>carrier 2 prach format</t>
  </si>
  <si>
    <t>ctrl.prach_format[2]</t>
  </si>
  <si>
    <t>prach_car3_format</t>
  </si>
  <si>
    <t>[27:24]</t>
  </si>
  <si>
    <t>carrier 3 prach format</t>
  </si>
  <si>
    <t>ctrl.prach_format[3]</t>
  </si>
  <si>
    <t>FPGA_REG_PRACH_CC0_CP_SAMPLES</t>
  </si>
  <si>
    <t>prach_car0_cp_samples</t>
  </si>
  <si>
    <t>Number of CP samples at 1.28MSPS for Car0. At sub frame marker this many samples will be dropped before FFT processing starts</t>
  </si>
  <si>
    <t>ctrl.prach_cp[0]</t>
  </si>
  <si>
    <t>FPGA_REG_PRACH_CC1_CP_SAMPLES</t>
  </si>
  <si>
    <t>prach_car1_cp_samples</t>
  </si>
  <si>
    <t>[31:16]</t>
  </si>
  <si>
    <t>Number of CP samples at 1.28MSPS for Car1. At sub frame marker this many samples will be dropped before FFT processing starts</t>
  </si>
  <si>
    <t>ctrl.prach_cp[1]</t>
  </si>
  <si>
    <t>FPGA_REG_PRACH_CC2_CP_SAMPLES</t>
  </si>
  <si>
    <t>prach_car2_cp_samples</t>
  </si>
  <si>
    <t>ctrl.prach_cp[2]</t>
  </si>
  <si>
    <t>FPGA_REG_PRACH_CC3_CP_SAMPLES</t>
  </si>
  <si>
    <t>prach_car3_cp_samples</t>
  </si>
  <si>
    <t>ctrl.prach_cp[3]</t>
  </si>
  <si>
    <t>FPGA_REG_UL_LPHY_ORAN_CMD</t>
  </si>
  <si>
    <t>ul_lphy_oran_clear</t>
  </si>
  <si>
    <t>0 to 1 transition: Clear all UL_LPHY_ORAN debug counters.</t>
  </si>
  <si>
    <t>ctrl.ul_lphy_oran_clear</t>
  </si>
  <si>
    <t>ul_lphy_oran_fifo_reset</t>
  </si>
  <si>
    <t>0 to 1 transition: Return all UL_LPHY_ORAN request FIFOs to reset state.</t>
  </si>
  <si>
    <t>ctrl.ul_lphy_oran_fifo_reset</t>
  </si>
  <si>
    <t>FPGA_REG_UL_LPHY_ORAN_STAT_FIFO_OVERFLOW</t>
  </si>
  <si>
    <t>ul_lphy_oran_fifo_overflow</t>
  </si>
  <si>
    <t>Requests FIFO overflow, 4bits per antenna</t>
  </si>
  <si>
    <t>stat.ul_lphy_oran_fifo_overflow</t>
  </si>
  <si>
    <t>FPGA_REG_PRACH_ORAN_CMD</t>
  </si>
  <si>
    <t>prach_oran_clear</t>
  </si>
  <si>
    <t>0 to 1 transition: Clear all PRACH_ORAN debug counters.</t>
  </si>
  <si>
    <t>ctrl.prach_oran_clear</t>
  </si>
  <si>
    <t>prach_oran_fifo_reset</t>
  </si>
  <si>
    <t>0 to 1 transition: Return all PRACH_ORAN request FIFOs to reset state.</t>
  </si>
  <si>
    <t>ctrl.prach_oran_fifo_reset</t>
  </si>
  <si>
    <t>FPGA_REG_PRACH_ORAN_STAT_CPLANE_FIFO_OVFL</t>
  </si>
  <si>
    <t>prach_oran_cplane_fifo_ovfl</t>
  </si>
  <si>
    <t>C-Plane messges FIFO overflow</t>
  </si>
  <si>
    <t>stat.prach_oran_cplane_fifo_ovfl</t>
  </si>
  <si>
    <t>FPGA_REG_PRACH_ORAN_STAT_REQS_FIFO_OVFL</t>
  </si>
  <si>
    <t>102C</t>
  </si>
  <si>
    <t>prach_ant0_oran_reqs_fifo_ovfl</t>
  </si>
  <si>
    <t>PRACH Requests FIFO overflow, 4bits per antenna</t>
  </si>
  <si>
    <t>stat.prach_oran_reqs_fifo_ovfl[0]</t>
  </si>
  <si>
    <t>prach_ant1_oran_reqs_fifo_ovfl</t>
  </si>
  <si>
    <t>[7:4]</t>
  </si>
  <si>
    <t>stat.prach_oran_reqs_fifo_ovfl[1]</t>
  </si>
  <si>
    <t>prach_ant2_oran_reqs_fifo_ovfl</t>
  </si>
  <si>
    <t>stat.prach_oran_reqs_fifo_ovfl[2]</t>
  </si>
  <si>
    <t>prach_ant3_oran_reqs_fifo_ovfl</t>
  </si>
  <si>
    <t>[15:12]</t>
  </si>
  <si>
    <t>stat.prach_oran_reqs_fifo_ovfl[3]</t>
  </si>
  <si>
    <t>FPGA_REG_LPHY_ORAN_DBG_CMD</t>
  </si>
  <si>
    <t>lphy_oran_dbg_clear</t>
  </si>
  <si>
    <t>0 to 1 transition: Clear all LPHY-ORAN packet counters.</t>
  </si>
  <si>
    <t>ctrl.lphy_oran_dbg_clear</t>
  </si>
  <si>
    <t>lphy_oran_dbg_click</t>
  </si>
  <si>
    <t>0 to 1 transition: Take a snapshot of all LPHY-ORAN packet counters.</t>
  </si>
  <si>
    <t>ctrl.lphy_oran_dbg_click</t>
  </si>
  <si>
    <t>FPGA_REG_LPHY_ORAN_RUNT_TYPE0_CNT</t>
  </si>
  <si>
    <t>lphy_oran_runt_type0_cnt</t>
  </si>
  <si>
    <t>eCPRI Type-0: Unexpected ethernet packet size.</t>
  </si>
  <si>
    <t>stat.lphy_oran_runt_type0_cnt</t>
  </si>
  <si>
    <t>FPGA_REG_LPHY_ORAN_RUNT_TYPE2_CNT</t>
  </si>
  <si>
    <t>lphy_oran_runt_type2_cnt</t>
  </si>
  <si>
    <t>eCPRI Type-2: Unexpected ethernet packet size.</t>
  </si>
  <si>
    <t>stat.lphy_oran_runt_type2_cnt</t>
  </si>
  <si>
    <t>FPGA_REG_LPHY_ORAN_WIN_T2_T1_DL_CNT</t>
  </si>
  <si>
    <t>lphy_oran_win_t2_t1_dl_cnt</t>
  </si>
  <si>
    <t>Packet out of window; eCPRI type2, section type1, downlink</t>
  </si>
  <si>
    <t>stat.lphy_oran_win_t2_t1_dl_cnt</t>
  </si>
  <si>
    <t>FPGA_REG_LPHY_ORAN_WIN_T2_T1_UL_CNT</t>
  </si>
  <si>
    <t>lphy_oran_win_t2_t1_ul_cnt</t>
  </si>
  <si>
    <t>Packet out of window; eCPRI type2, section type1, uplink</t>
  </si>
  <si>
    <t>stat.lphy_oran_win_t2_t1_ul_cnt</t>
  </si>
  <si>
    <t>FPGA_REG_LPHY_ORAN_WIN_T2_T3_UL_CNT</t>
  </si>
  <si>
    <t>lphy_oran_win_t2_t3_ul_cnt</t>
  </si>
  <si>
    <t>Packet out of window; eCPRI type2, section type3, uplink</t>
  </si>
  <si>
    <t>stat.lphy_oran_win_t2_t3_ul_cnt</t>
  </si>
  <si>
    <t>FPGA_REG_LPHY_ORAN_WIN_T0_DL_CNT</t>
  </si>
  <si>
    <t>lphy_oran_win_t0_dl_cnt</t>
  </si>
  <si>
    <t>Packet out of window; eCPRI type0, downlink</t>
  </si>
  <si>
    <t>stat.lphy_oran_win_t0_dl_cnt</t>
  </si>
  <si>
    <t>FPGA_REG_LPHY_ORAN_OTHER_T0_ERR_CNT</t>
  </si>
  <si>
    <t>lphy_oran_other_t0_err_cnt</t>
  </si>
  <si>
    <t>RADIO_APP header timeout; eCPRI type0</t>
  </si>
  <si>
    <t>stat.lphy_oran_other_t0_err_cnt</t>
  </si>
  <si>
    <t>FPGA_REG_LPHY_ORAN_OTHER_T2_ERR_CNT</t>
  </si>
  <si>
    <t>lphy_oran_other_t2_err_cnt</t>
  </si>
  <si>
    <t>RADIO_APP header timeout; eCPRI type2</t>
  </si>
  <si>
    <t>stat.lphy_oran_other_t2_err_cnt</t>
  </si>
  <si>
    <t>FPGA_REG_LPHY_ORAN_OTHER_T1_UL_ERR_CNT</t>
  </si>
  <si>
    <t>lphy_oran_other_t1_ul_err_cnt</t>
  </si>
  <si>
    <t xml:space="preserve">SECTION header timeout; eCPRI type2, section type1, uplink, </t>
  </si>
  <si>
    <t>stat.lphy_oran_other_t1_ul_err_cnt</t>
  </si>
  <si>
    <t>FPGA_REG_LPHY_ORAN_OTHER_T1_DL_ERR_CNT</t>
  </si>
  <si>
    <t>lphy_oran_other_t1_dl_err_cnt</t>
  </si>
  <si>
    <t>SECTION header timeout; eCPRI type2, section type1, downlink</t>
  </si>
  <si>
    <t>stat.lphy_oran_other_t1_dl_err_cnt</t>
  </si>
  <si>
    <t>FPGA_REG_LPHY_ORAN_OTHER_T3_ERR_CNT</t>
  </si>
  <si>
    <t>lphy_oran_other_t3_err_cnt</t>
  </si>
  <si>
    <t>SECTION header timeout; eCPRI type2, section type3</t>
  </si>
  <si>
    <t>stat.lphy_oran_other_t3_err_cnt</t>
  </si>
  <si>
    <t>FPGA_REG_LPHY_ORAN_T1_DATA_DL_CNT</t>
  </si>
  <si>
    <t>lphy_oran_t1_data_dl_cnt</t>
  </si>
  <si>
    <t>eCPRI type0, section type1, data, downlink, ok</t>
  </si>
  <si>
    <t>stat.lphy_oran_t1_data_dl_cnt</t>
  </si>
  <si>
    <t>FPGA_REG_LPHY_ORAN_T1_CTRL_UL_CNT</t>
  </si>
  <si>
    <t>lphy_oran_t1_ctrl_ul_cnt</t>
  </si>
  <si>
    <t>eCPRI type2, section type1, control, uplink, ok</t>
  </si>
  <si>
    <t>stat.lphy_oran_t1_ctrl_ul_cnt</t>
  </si>
  <si>
    <t>FPGA_REG_LPHY_ORAN_T1_CTRL_DL_CNT</t>
  </si>
  <si>
    <t>lphy_oran_t1_ctrl_dl_cnt</t>
  </si>
  <si>
    <t>eCPRI type2, section type1, control, downlink, ok</t>
  </si>
  <si>
    <t>stat.lphy_oran_t1_ctrl_dl_cnt</t>
  </si>
  <si>
    <t>FPGA_REG_LPHY_ORAN_T3_CTRL_UL_CNT</t>
  </si>
  <si>
    <t>lphy_oran_t3_ctrl_ul_cnt</t>
  </si>
  <si>
    <t>eCPRI type2, section type3, uplink, ok</t>
  </si>
  <si>
    <t>stat.lphy_oran_t3_ctrl_ul_cnt</t>
  </si>
  <si>
    <t>FPGA_REG_LPHY_ORAN_T1_REQS_UL0_CNT</t>
  </si>
  <si>
    <t>lphy_oran_t1_reqs_ul0_cnt</t>
  </si>
  <si>
    <t>Uplink data requests, for antenna 0, ok</t>
  </si>
  <si>
    <t>stat.lphy_oran_t1_reqs_ul0_cnt</t>
  </si>
  <si>
    <t>FPGA_REG_LPHY_ORAN_T1_DATA_UL0_CNT</t>
  </si>
  <si>
    <t>lphy_oran_t1_data_ul0_cnt</t>
  </si>
  <si>
    <t>Uplink data responses, for antenna 0, ok</t>
  </si>
  <si>
    <t>stat.lphy_oran_t1_data_ul0_cnt</t>
  </si>
  <si>
    <t>FPGA_REG_LPHY_ORAN_T1_REQS_UL1_CNT</t>
  </si>
  <si>
    <t>lphy_oran_t1_reqs_ul1_cnt</t>
  </si>
  <si>
    <t>Uplink data requests, for antenna 1, ok</t>
  </si>
  <si>
    <t>stat.lphy_oran_t1_reqs_ul1_cnt</t>
  </si>
  <si>
    <t>FPGA_REG_LPHY_ORAN_T1_DATA_UL1_CNT</t>
  </si>
  <si>
    <t>lphy_oran_t1_data_ul1_cnt</t>
  </si>
  <si>
    <t>Uplink data responses, for antenna 1, ok</t>
  </si>
  <si>
    <t>stat.lphy_oran_t1_data_ul1_cnt</t>
  </si>
  <si>
    <t>FPGA_REG_LPHY_ORAN_T1_REQS_UL2_CNT</t>
  </si>
  <si>
    <t>lphy_oran_t1_reqs_ul2_cnt</t>
  </si>
  <si>
    <t>Uplink data requests, for antenna 2, ok</t>
  </si>
  <si>
    <t>stat.lphy_oran_t1_reqs_ul2_cnt</t>
  </si>
  <si>
    <t>FPGA_REG_LPHY_ORAN_T1_DATA_UL2_CNT</t>
  </si>
  <si>
    <t>lphy_oran_t1_data_ul2_cnt</t>
  </si>
  <si>
    <t>Uplink data responses, for antenna 2, ok</t>
  </si>
  <si>
    <t>stat.lphy_oran_t1_data_ul2_cnt</t>
  </si>
  <si>
    <t>FPGA_REG_LPHY_ORAN_T1_REQS_UL3_CNT</t>
  </si>
  <si>
    <t>lphy_oran_t1_reqs_ul3_cnt</t>
  </si>
  <si>
    <t>Uplink data requests, for antenna 3, ok</t>
  </si>
  <si>
    <t>stat.lphy_oran_t1_reqs_ul3_cnt</t>
  </si>
  <si>
    <t>FPGA_REG_LPHY_ORAN_T1_DATA_UL3_CNT</t>
  </si>
  <si>
    <t>lphy_oran_t1_data_ul3_cnt</t>
  </si>
  <si>
    <t>Uplink data responses, for antenna 3, ok</t>
  </si>
  <si>
    <t>stat.lphy_oran_t1_data_ul3_cnt</t>
  </si>
  <si>
    <t>FPGA_REG_LPHY_ORAN_T3_REQS_UL_CNT</t>
  </si>
  <si>
    <t>lphy_oran_t3_reqs_ul_cnt</t>
  </si>
  <si>
    <t>PRACH data requests, for antenna 0, ok</t>
  </si>
  <si>
    <t>stat.lphy_oran_t3_reqs_ul_cnt</t>
  </si>
  <si>
    <t>FPGA_REG_LPHY_ORAN_T3_DATA_UL_CNT</t>
  </si>
  <si>
    <t>lphy_oran_t3_data_ul_cnt</t>
  </si>
  <si>
    <t>PRACH data responses, for antenna 0, ok</t>
  </si>
  <si>
    <t>stat.lphy_oran_t3_data_ul_cnt</t>
  </si>
  <si>
    <t>FPGA_REG_LPHY_SCRATCH</t>
  </si>
  <si>
    <t>lphy_scratch</t>
  </si>
  <si>
    <t>scratch</t>
  </si>
  <si>
    <t xml:space="preserve">Debug build version. Should be 0 for official builds. </t>
  </si>
  <si>
    <t>Soft reset, bit[0]- Resets Whole DFE including Debug Control except CPRI, write 1 and after some time write 0</t>
  </si>
  <si>
    <t>FPGA_REG_xSSI_WINDOW_CFG</t>
  </si>
  <si>
    <t>xssi_num_15p36_tics</t>
  </si>
  <si>
    <t>Number of tics @15.36Mhz Clock, for both RSSI, WRSSI, TSSI, MAX_RSSI_TICS = 21'h177000, After this many cycles the rssi is loade dinto the register,</t>
  </si>
  <si>
    <t>ctrl.xssi_num_15p36_tics</t>
  </si>
  <si>
    <t>FPGA_REG_FRM_MRKR_GEN_CFG</t>
  </si>
  <si>
    <t>c0_frm_mrkr_gen_enable</t>
  </si>
  <si>
    <t>Enable for the Carrier0 Frame Generation Logic</t>
  </si>
  <si>
    <t>ctrl.frm_mrkr_gen_enable[0]</t>
  </si>
  <si>
    <t>c1_frm_mrkr_gen_enable</t>
  </si>
  <si>
    <t>Enable for the Carrier1 Frame Generation Logic</t>
  </si>
  <si>
    <t>ctrl.frm_mrkr_gen_enable[1]</t>
  </si>
  <si>
    <t>c2_frm_mrkr_gen_enable</t>
  </si>
  <si>
    <t>Enable for the Carrier2 Frame Generation Logic</t>
  </si>
  <si>
    <t>ctrl.frm_mrkr_gen_enable[2]</t>
  </si>
  <si>
    <t>c3_frm_mrkr_gen_enable</t>
  </si>
  <si>
    <t>Enable for the Carrier3 Frame Generation Logic</t>
  </si>
  <si>
    <t>ctrl.frm_mrkr_gen_enable[3]</t>
  </si>
  <si>
    <t>FPGA_REG_FRM_MRKR_GEN_TRIGGER</t>
  </si>
  <si>
    <t>c0_frm_mrkr_gen_trigger</t>
  </si>
  <si>
    <t>When a rising edge is created on this bit, Car0 Frame marker is generated based on configurd frame marker counters</t>
  </si>
  <si>
    <t>ctrl.frm_mrkr_gen_trigger[0]</t>
  </si>
  <si>
    <t>c1_frm_mrkr_gen_trigger</t>
  </si>
  <si>
    <t>When a rising edge is created on this bit, Car1 Frame marker is generated based on configurd frame marker counters</t>
  </si>
  <si>
    <t>ctrl.frm_mrkr_gen_trigger[1]</t>
  </si>
  <si>
    <t>c2_frm_mrkr_gen_trigger</t>
  </si>
  <si>
    <t>ctrl.frm_mrkr_gen_trigger[2]</t>
  </si>
  <si>
    <t>c3_frm_mrkr_gen_trigger</t>
  </si>
  <si>
    <t>ctrl.frm_mrkr_gen_trigger[3]</t>
  </si>
  <si>
    <t>FPGA_REG_DFE_FRM_MRKR_GEN_CFG</t>
  </si>
  <si>
    <t>dfe_frm_mrkr_gen_enable</t>
  </si>
  <si>
    <t>Enable for Frame marker generation at DFE input</t>
  </si>
  <si>
    <t>ctrl.dfe_frm_mrkr_gen_enable</t>
  </si>
  <si>
    <t>FPGA_REG_DFE_FRM_MRKR_GEN_TRIGGER</t>
  </si>
  <si>
    <t>dfe_frm_mrkr_gen_trigger</t>
  </si>
  <si>
    <t>When a rising edge is created on this bit, DFE Frame marker is generated based on configurd DFE frame marker counters</t>
  </si>
  <si>
    <t>ctrl.dfe_frm_mrkr_gen_trigger</t>
  </si>
  <si>
    <t>FPGA_REG_DL_DFE_FRM_MRKR_CNTR_NS</t>
  </si>
  <si>
    <t>dl_dfe_frm_mrkr_cntr_ns</t>
  </si>
  <si>
    <t>Nano Second System timer value at which frame marker needs to be genrated at RIDIO IF interface in DL direction for carrier0, Needs to be calculated based on latency for that carrier Bandwidth</t>
  </si>
  <si>
    <t>ctrl.dl_dfe_frm_mrkr_cntr_ns</t>
  </si>
  <si>
    <t>FPGA_REG_DL_DFE_TRIGGER_CFG</t>
  </si>
  <si>
    <t>chain0_dl_activate_trigger</t>
  </si>
  <si>
    <t>Write 0 and then 1 to generate a trigger</t>
  </si>
  <si>
    <t>ctrl.dl_activate_trigger[0]</t>
  </si>
  <si>
    <t>chain0_dl_cc_update_trigger</t>
  </si>
  <si>
    <t>ctrl.dl_cc_update_trigger[0]</t>
  </si>
  <si>
    <t>chain1_dl_activate_trigger</t>
  </si>
  <si>
    <t>ctrl.dl_activate_trigger[1]</t>
  </si>
  <si>
    <t>chain1_dl_cc_update_trigger</t>
  </si>
  <si>
    <t>ctrl.dl_cc_update_trigger[1]</t>
  </si>
  <si>
    <t>FPGA_REG_UL_DFE_TRIGGER_CFG</t>
  </si>
  <si>
    <t>chain0_ul_activate_trigger</t>
  </si>
  <si>
    <t>ctrl.ul_activate_trigger[0]</t>
  </si>
  <si>
    <t>chain0_ul_cc_update_trigger</t>
  </si>
  <si>
    <t>ctrl.ul_cc_update_trigger[0]</t>
  </si>
  <si>
    <t>chain1_ul_activate_trigger</t>
  </si>
  <si>
    <t>ctrl.ul_activate_trigger[1]</t>
  </si>
  <si>
    <t>chain1_ul_cc_update_trigger</t>
  </si>
  <si>
    <t>ctrl.ul_cc_update_trigger[1]</t>
  </si>
  <si>
    <t>FPGA_REG_DL_STRM_EN_CFG</t>
  </si>
  <si>
    <t>dl_c0a0_en</t>
  </si>
  <si>
    <t>ctrl.dl_stream_en[0][0]</t>
  </si>
  <si>
    <t>dl_c1a0_en</t>
  </si>
  <si>
    <t>ctrl.dl_stream_en[1][0]</t>
  </si>
  <si>
    <t>dl_c0a1_en</t>
  </si>
  <si>
    <t>ctrl.dl_stream_en[0][1]</t>
  </si>
  <si>
    <t>dl_c1a1_en</t>
  </si>
  <si>
    <t>ctrl.dl_stream_en[1][1]</t>
  </si>
  <si>
    <t>dl_c0a2_en</t>
  </si>
  <si>
    <t>ctrl.dl_stream_en[0][2]</t>
  </si>
  <si>
    <t>dl_c1a2_en</t>
  </si>
  <si>
    <t>ctrl.dl_stream_en[1][2]</t>
  </si>
  <si>
    <t>dl_c0a3_en</t>
  </si>
  <si>
    <t>ctrl.dl_stream_en[0][3]</t>
  </si>
  <si>
    <t>dl_c1a3_en</t>
  </si>
  <si>
    <t>ctrl.dl_stream_en[1][3]</t>
  </si>
  <si>
    <t>FPGA_REG_DL_CAR_CFG</t>
  </si>
  <si>
    <t>dl_car0_bw</t>
  </si>
  <si>
    <t>0: 20MHz, 1:10MHz,  2: 5Mhz, 3:15Mhz, 4:100Mhz, 5:25Mhz,  6:30Mhz, 7:40Mhz, 8:50Mhz, 9:60Mhz, 10:70Mhz, 11:80Mhz, 12:90Mhz</t>
  </si>
  <si>
    <t>ctrl.dl_car_bw[0]</t>
  </si>
  <si>
    <t>dl_car1_bw</t>
  </si>
  <si>
    <t>ctrl.dl_car_bw[1]</t>
  </si>
  <si>
    <t>dl_car2_bw</t>
  </si>
  <si>
    <t>ctrl.dl_car_bw[2]</t>
  </si>
  <si>
    <t>dl_car3_bw</t>
  </si>
  <si>
    <t>ctrl.dl_car_bw[3]</t>
  </si>
  <si>
    <t>FPGA_REG_DL_PATH_MUTE</t>
  </si>
  <si>
    <t>dl_c0a0_mute_en</t>
  </si>
  <si>
    <t>Mute Enable for Carrier 0 in Antenna 0</t>
  </si>
  <si>
    <t>ctrl.dl_dfe_mute_path[0][0]</t>
  </si>
  <si>
    <t>dl_c1a0_mute_en</t>
  </si>
  <si>
    <t>Mute Enable for Carrier 1 in Antenna 0</t>
  </si>
  <si>
    <t>ctrl.dl_dfe_mute_path[1][0]</t>
  </si>
  <si>
    <t>dl_c0a1_mute_en</t>
  </si>
  <si>
    <t>Mute Enable for Carrier 0 in Antenna 1</t>
  </si>
  <si>
    <t>ctrl.dl_dfe_mute_path[0][1]</t>
  </si>
  <si>
    <t>dl_c1a1_mute_en</t>
  </si>
  <si>
    <t>Mute Enable for Carrier 1 in Antenna 1</t>
  </si>
  <si>
    <t>ctrl.dl_dfe_mute_path[1][1]</t>
  </si>
  <si>
    <t>dl_c0a2_mute_en</t>
  </si>
  <si>
    <t>Mute Enable for Carrier 0 in Antenna 2</t>
  </si>
  <si>
    <t>ctrl.dl_dfe_mute_path[0][2]</t>
  </si>
  <si>
    <t>dl_c1a2_mute_en</t>
  </si>
  <si>
    <t>Mute Enable for Carrier 1 in Antenna 2</t>
  </si>
  <si>
    <t>ctrl.dl_dfe_mute_path[1][2]</t>
  </si>
  <si>
    <t>dl_c0a3_mute_en</t>
  </si>
  <si>
    <t>Mute Enable for Carrier 0 in Antenna 3</t>
  </si>
  <si>
    <t>ctrl.dl_dfe_mute_path[0][3]</t>
  </si>
  <si>
    <t>dl_c1a3_mute_en</t>
  </si>
  <si>
    <t>Mute Enable for Carrier 1 in Antenna 3</t>
  </si>
  <si>
    <t>ctrl.dl_dfe_mute_path[1][3]</t>
  </si>
  <si>
    <t>FPGA_REG_DL_C0A0_GAIN_CFG</t>
  </si>
  <si>
    <t>dl_c0a0_fraction_gain</t>
  </si>
  <si>
    <t>FFFF</t>
  </si>
  <si>
    <t>Unsigned multiplier to both I &amp; Q </t>
  </si>
  <si>
    <t>ctrl.dl_stream_gain_fraction[0][0]</t>
  </si>
  <si>
    <t>dl_c0a0_scaler</t>
  </si>
  <si>
    <t>Number of bits to be shifted (multiple of 6dB) </t>
  </si>
  <si>
    <t>ctrl.dl_stream_gain_scaler[0][0]</t>
  </si>
  <si>
    <t>dl_c0a0_scaler_sign</t>
  </si>
  <si>
    <t xml:space="preserve">When negative (1), shift right, When positive (0), shift left  </t>
  </si>
  <si>
    <t>ctrl.dl_stream_gain_scaler_sign[0][0]</t>
  </si>
  <si>
    <t>FPGA_REG_DL_C1A0_GAIN_CFG</t>
  </si>
  <si>
    <t>dl_c1a0_fraction_gain</t>
  </si>
  <si>
    <t>ctrl.dl_stream_gain_fraction[1][0]</t>
  </si>
  <si>
    <t>dl_c1a0_scaler</t>
  </si>
  <si>
    <t>ctrl.dl_stream_gain_scaler[1][0]</t>
  </si>
  <si>
    <t>dl_c1a0_scaler_sign</t>
  </si>
  <si>
    <t>ctrl.dl_stream_gain_scaler_sign[1][0]</t>
  </si>
  <si>
    <t>FPGA_REG_DL_C2A0_GAIN_CFG</t>
  </si>
  <si>
    <t>dl_c2a0_fraction_gain</t>
  </si>
  <si>
    <t>ctrl.dl_stream_gain_fraction[2][0]</t>
  </si>
  <si>
    <t>dl_c2a0_scaler</t>
  </si>
  <si>
    <t>ctrl.dl_stream_gain_scaler[2][0]</t>
  </si>
  <si>
    <t>dl_c2a0_scaler_sign</t>
  </si>
  <si>
    <t>ctrl.dl_stream_gain_scaler_sign[2][0]</t>
  </si>
  <si>
    <t>FPGA_REG_DL_C3A0_GAIN_CFG</t>
  </si>
  <si>
    <t>dl_c3a0_fraction_gain</t>
  </si>
  <si>
    <t>ctrl.dl_stream_gain_fraction[3][0]</t>
  </si>
  <si>
    <t>dl_c3a0_scaler</t>
  </si>
  <si>
    <t>ctrl.dl_stream_gain_scaler[3][0]</t>
  </si>
  <si>
    <t>dl_c3a0_scaler_sign</t>
  </si>
  <si>
    <t>ctrl.dl_stream_gain_scaler_sign[3][0]</t>
  </si>
  <si>
    <t>FPGA_REG_DL_C0A1_GAIN_CFG</t>
  </si>
  <si>
    <t>dl_c0a1_fraction_gain</t>
  </si>
  <si>
    <t>ctrl.dl_stream_gain_fraction[0][1]</t>
  </si>
  <si>
    <t>dl_c0a1_scaler</t>
  </si>
  <si>
    <t>ctrl.dl_stream_gain_scaler[0][1]</t>
  </si>
  <si>
    <t>dl_c0a1_scaler_sign</t>
  </si>
  <si>
    <t>ctrl.dl_stream_gain_scaler_sign[0][1]</t>
  </si>
  <si>
    <t>FPGA_REG_DL_C1A1_GAIN_CFG</t>
  </si>
  <si>
    <t>dl_c1a1_fraction_gain</t>
  </si>
  <si>
    <t>ctrl.dl_stream_gain_fraction[1][1]</t>
  </si>
  <si>
    <t>dl_c1a1_scaler</t>
  </si>
  <si>
    <t>ctrl.dl_stream_gain_scaler[1][1]</t>
  </si>
  <si>
    <t>dl_c1a1_scaler_sign</t>
  </si>
  <si>
    <t>ctrl.dl_stream_gain_scaler_sign[1][1]</t>
  </si>
  <si>
    <t>FPGA_REG_DL_C2A1_GAIN_CFG</t>
  </si>
  <si>
    <t>dl_c2a1_fraction_gain</t>
  </si>
  <si>
    <t>ctrl.dl_stream_gain_fraction[2][1]</t>
  </si>
  <si>
    <t>dl_c2a1_scaler</t>
  </si>
  <si>
    <t>ctrl.dl_stream_gain_scaler[2][1]</t>
  </si>
  <si>
    <t>dl_c2a1_scaler_sign</t>
  </si>
  <si>
    <t>ctrl.dl_stream_gain_scaler_sign[2][1]</t>
  </si>
  <si>
    <t>FPGA_REG_DL_C3A1_GAIN_CFG</t>
  </si>
  <si>
    <t>dl_c3a1_fraction_gain</t>
  </si>
  <si>
    <t>ctrl.dl_stream_gain_fraction[3][1]</t>
  </si>
  <si>
    <t>dl_c3a1_scaler</t>
  </si>
  <si>
    <t>ctrl.dl_stream_gain_scaler[3][1]</t>
  </si>
  <si>
    <t>dl_c3a1_scaler_sign</t>
  </si>
  <si>
    <t>ctrl.dl_stream_gain_scaler_sign[3][1]</t>
  </si>
  <si>
    <t>FPGA_REG_DL_C0A2_GAIN_CFG</t>
  </si>
  <si>
    <t>ctrl.dl_stream_gain_fraction[0][2]</t>
  </si>
  <si>
    <t>ctrl.dl_stream_gain_scaler[0][2]</t>
  </si>
  <si>
    <t>ctrl.dl_stream_gain_scaler_sign[0][2]</t>
  </si>
  <si>
    <t>FPGA_REG_DL_C1A2_GAIN_CFG</t>
  </si>
  <si>
    <t>ctrl.dl_stream_gain_fraction[1][2]</t>
  </si>
  <si>
    <t>ctrl.dl_stream_gain_scaler[1][2]</t>
  </si>
  <si>
    <t>ctrl.dl_stream_gain_scaler_sign[1][2]</t>
  </si>
  <si>
    <t>FPGA_REG_DL_C2A2_GAIN_CFG</t>
  </si>
  <si>
    <t>ctrl.dl_stream_gain_fraction[2][2]</t>
  </si>
  <si>
    <t>ctrl.dl_stream_gain_scaler[2][2]</t>
  </si>
  <si>
    <t>ctrl.dl_stream_gain_scaler_sign[2][2]</t>
  </si>
  <si>
    <t>FPGA_REG_DL_C3A2_GAIN_CFG</t>
  </si>
  <si>
    <t>ctrl.dl_stream_gain_fraction[3][2]</t>
  </si>
  <si>
    <t>ctrl.dl_stream_gain_scaler[3][2]</t>
  </si>
  <si>
    <t>ctrl.dl_stream_gain_scaler_sign[3][2]</t>
  </si>
  <si>
    <t>FPGA_REG_DL_C0A3_GAIN_CFG</t>
  </si>
  <si>
    <t>ctrl.dl_stream_gain_fraction[0][3]</t>
  </si>
  <si>
    <t>ctrl.dl_stream_gain_scaler[0][3]</t>
  </si>
  <si>
    <t>ctrl.dl_stream_gain_scaler_sign[0][3]</t>
  </si>
  <si>
    <t>FPGA_REG_DL_C1A3_GAIN_CFG</t>
  </si>
  <si>
    <t>ctrl.dl_stream_gain_fraction[1][3]</t>
  </si>
  <si>
    <t>ctrl.dl_stream_gain_scaler[1][3]</t>
  </si>
  <si>
    <t>ctrl.dl_stream_gain_scaler_sign[1][3]</t>
  </si>
  <si>
    <t>FPGA_REG_DL_C2A3_GAIN_CFG</t>
  </si>
  <si>
    <t>ctrl.dl_stream_gain_fraction[2][3]</t>
  </si>
  <si>
    <t>ctrl.dl_stream_gain_scaler[2][3]</t>
  </si>
  <si>
    <t>ctrl.dl_stream_gain_scaler_sign[2][3]</t>
  </si>
  <si>
    <t>FPGA_REG_DL_C3A3_GAIN_CFG</t>
  </si>
  <si>
    <t>ctrl.dl_stream_gain_fraction[3][3]</t>
  </si>
  <si>
    <t>ctrl.dl_stream_gain_scaler[3][3]</t>
  </si>
  <si>
    <t>ctrl.dl_stream_gain_scaler_sign[3][3]</t>
  </si>
  <si>
    <t>FPGA_REG_DL_ANT0_PRECFR_GAIN_CFG</t>
  </si>
  <si>
    <t>dl_ant0_precfr_fraction_gain</t>
  </si>
  <si>
    <t>8ff6</t>
  </si>
  <si>
    <t>Unsigned multiplier to both I &amp; Q, Default value is 1dB, additional gain needs to  be added to 1dB</t>
  </si>
  <si>
    <t>ctrl.dl_ant_precfr_gain_fraction[0]</t>
  </si>
  <si>
    <t>dl_ant0_precfr_scaler</t>
  </si>
  <si>
    <t xml:space="preserve">Number of bits to be shifted (multiple of 6dB), Default value is 1dB,  </t>
  </si>
  <si>
    <t>ctrl.dl_ant_precfr_gain_scaler[0]</t>
  </si>
  <si>
    <t>dl_ant0_precfr_scaler_sign</t>
  </si>
  <si>
    <t>ctrl.dl_ant_precfr_gain_scaler_sign[0]</t>
  </si>
  <si>
    <t>FPGA_REG_DL_ANT1_PRECFR_GAIN_CFG</t>
  </si>
  <si>
    <t>dl_ant1_precfr_fraction_gain</t>
  </si>
  <si>
    <t>ctrl.dl_ant_precfr_gain_fraction[1]</t>
  </si>
  <si>
    <t>dl_ant1_precfr_scaler</t>
  </si>
  <si>
    <t>ctrl.dl_ant_precfr_gain_scaler[1]</t>
  </si>
  <si>
    <t>dl_ant1_precfr_scaler_sign</t>
  </si>
  <si>
    <t>ctrl.dl_ant_precfr_gain_scaler_sign[1]</t>
  </si>
  <si>
    <t>FPGA_REG_DL_ANT2_PRECFR_GAIN_CFG</t>
  </si>
  <si>
    <t>dl_ant2_precfr_fraction_gain</t>
  </si>
  <si>
    <t>ctrl.dl_ant_precfr_gain_fraction[2]</t>
  </si>
  <si>
    <t>dl_ant2_precfr_scaler</t>
  </si>
  <si>
    <t>ctrl.dl_ant_precfr_gain_scaler[2]</t>
  </si>
  <si>
    <t>dl_ant2_precfr_scaler_sign</t>
  </si>
  <si>
    <t>ctrl.dl_ant_precfr_gain_scaler_sign[2]</t>
  </si>
  <si>
    <t>FPGA_REG_DL_ANT3_PRECFR_GAIN_CFG</t>
  </si>
  <si>
    <t>dl_ant3_precfr_fraction_gain</t>
  </si>
  <si>
    <t>ctrl.dl_ant_precfr_gain_fraction[3]</t>
  </si>
  <si>
    <t>dl_ant3_precfr_scaler</t>
  </si>
  <si>
    <t>ctrl.dl_ant_precfr_gain_scaler[3]</t>
  </si>
  <si>
    <t>dl_ant3_precfr_scaler_sign</t>
  </si>
  <si>
    <t>ctrl.dl_ant_precfr_gain_scaler_sign[3]</t>
  </si>
  <si>
    <t>FPGA_REG_DL_ANT0_POSTCFR_GAIN_CFG</t>
  </si>
  <si>
    <t>Unsigned multiplier to both I &amp; Q,  Can only be updated when the override bit is set</t>
  </si>
  <si>
    <t>ctrl.dl_ant_postcfr_gain_fraction[0]</t>
  </si>
  <si>
    <t>ctrl.dl_ant_postcfr_gain_scaler[0]</t>
  </si>
  <si>
    <t>ctrl.dl_ant_postcfr_gain_scaler_sign[0]</t>
  </si>
  <si>
    <t>FPGA_REG_DL_ANT1_POSTCFR_GAIN_CFG</t>
  </si>
  <si>
    <t>Unsigned multiplier to both I &amp; Q, Can only be updated when the override bit is set</t>
  </si>
  <si>
    <t>ctrl.dl_ant_postcfr_gain_fraction[1]</t>
  </si>
  <si>
    <t>ctrl.dl_ant_postcfr_gain_scaler[1]</t>
  </si>
  <si>
    <t>When negative (1), shift right, When positive (0), shift left , Can only be updated when the override bit is set</t>
  </si>
  <si>
    <t>ctrl.dl_ant_postcfr_gain_scaler_sign[1]</t>
  </si>
  <si>
    <t>FPGA_REG_DL_ANT2_POSTCFR_GAIN_CFG</t>
  </si>
  <si>
    <t>Unsigned multiplier to both I &amp; Q, Can only be updated when the override bit is set </t>
  </si>
  <si>
    <t>ctrl.dl_ant_postcfr_gain_fraction[2]</t>
  </si>
  <si>
    <t>ctrl.dl_ant_postcfr_gain_scaler[2]</t>
  </si>
  <si>
    <t xml:space="preserve">When negative (1), shift right, When positive (0), shift left , Can only be updated when the override bit is set </t>
  </si>
  <si>
    <t>ctrl.dl_ant_postcfr_gain_scaler_sign[2]</t>
  </si>
  <si>
    <t>FPGA_REG_DL_ANT3_POSTCFR_GAIN_CFG</t>
  </si>
  <si>
    <t>ctrl.dl_ant_postcfr_gain_fraction[3]</t>
  </si>
  <si>
    <t>Number of bits to be shifted (multiple of 6dB), Can only be updated when the override bit is set</t>
  </si>
  <si>
    <t>ctrl.dl_ant_postcfr_gain_scaler[3]</t>
  </si>
  <si>
    <t xml:space="preserve">When negative (1), shift right, When positive (0), shift left, Can only be updated when the override bit is set  </t>
  </si>
  <si>
    <t>ctrl.dl_ant_postcfr_gain_scaler_sign[3]</t>
  </si>
  <si>
    <t>FPGA_REG_DL_CHAIN0_CC_SEQUENCE</t>
  </si>
  <si>
    <t>chain0_cc_seq_slot0_CCID</t>
  </si>
  <si>
    <t xml:space="preserve">ccid of the first slot in the sequence. Slot should not confused with LTE slot, slot here is just indicating the oppurtunity </t>
  </si>
  <si>
    <t>ctrl.ccid_seq[0][0]</t>
  </si>
  <si>
    <t>chain0_cc_seq_slot1_CCID</t>
  </si>
  <si>
    <t xml:space="preserve">ccid of the second slot in the sequence. Slot should not confused with LTE slot, slot here is just indicating the oppurtunity </t>
  </si>
  <si>
    <t>ctrl.ccid_seq[0][1]</t>
  </si>
  <si>
    <t>chain0_cc_seq_slot2_CCID</t>
  </si>
  <si>
    <t xml:space="preserve">ccid of the third slot in the sequence. Slot should not confused with LTE slot, slot here is just indicating the oppurtunity </t>
  </si>
  <si>
    <t>ctrl.ccid_seq[0][2]</t>
  </si>
  <si>
    <t>chain0_cc_seq_slot3_CCID</t>
  </si>
  <si>
    <t xml:space="preserve">ccid of the fourth slot in the sequence. Slot should not confused with LTE slot, slot here is just indicating the oppurtunity </t>
  </si>
  <si>
    <t>ctrl.ccid_seq[0][3]</t>
  </si>
  <si>
    <t>chain0_cc_seq_slot4_CCID</t>
  </si>
  <si>
    <t xml:space="preserve">ccid of the fifth slot in the sequence. Slot should not confused with LTE slot, slot here is just indicating the oppurtunity </t>
  </si>
  <si>
    <t>ctrl.ccid_seq[0][4]</t>
  </si>
  <si>
    <t>chain0_cc_seq_slot5_CCID</t>
  </si>
  <si>
    <t>[23:20]</t>
  </si>
  <si>
    <t xml:space="preserve">ccid of the sisth slot in the sequence. Slot should not confused with LTE slot, slot here is just indicating the oppurtunity </t>
  </si>
  <si>
    <t>ctrl.ccid_seq[0][5]</t>
  </si>
  <si>
    <t>chain0_cc_seq_slot6_CCID</t>
  </si>
  <si>
    <t xml:space="preserve">ccid of the seventh slot in the sequence. Slot should not confused with LTE slot, slot here is just indicating the oppurtunity </t>
  </si>
  <si>
    <t>ctrl.ccid_seq[0][6]</t>
  </si>
  <si>
    <t>chain0_cc_seq_slot7_CCID</t>
  </si>
  <si>
    <t>[31:28]</t>
  </si>
  <si>
    <t xml:space="preserve">ccid of the eighth slot in the sequence. Slot should not confused with LTE slot, slot here is just indicating the oppurtunity </t>
  </si>
  <si>
    <t>ctrl.ccid_seq[0][7]</t>
  </si>
  <si>
    <t>FPGA_REG_DL_CHAIN1_CC_SEQUENCE</t>
  </si>
  <si>
    <t>chain1_cc_seq_slot0_CCID</t>
  </si>
  <si>
    <t>ctrl.ccid_seq[1][0]</t>
  </si>
  <si>
    <t>chain1_cc_seq_slot1_CCID</t>
  </si>
  <si>
    <t>ctrl.ccid_seq[1][1]</t>
  </si>
  <si>
    <t>chain1_cc_seq_slot2_CCID</t>
  </si>
  <si>
    <t>ctrl.ccid_seq[1][2]</t>
  </si>
  <si>
    <t>chain1_cc_seq_slot3_CCID</t>
  </si>
  <si>
    <t>ctrl.ccid_seq[1][3]</t>
  </si>
  <si>
    <t>chain1_cc_seq_slot4_CCID</t>
  </si>
  <si>
    <t>ctrl.ccid_seq[1][4]</t>
  </si>
  <si>
    <t>chain1_cc_seq_slot5_CCID</t>
  </si>
  <si>
    <t>ctrl.ccid_seq[1][5]</t>
  </si>
  <si>
    <t>chain1_cc_seq_slot6_CCID</t>
  </si>
  <si>
    <t>ctrl.ccid_seq[1][6]</t>
  </si>
  <si>
    <t>chain1_cc_seq_slot7_CCID</t>
  </si>
  <si>
    <t>ctrl.ccid_seq[1][7]</t>
  </si>
  <si>
    <t>FPGA_REG_DL_CHAIN0_CC_SEQ_LENGTH</t>
  </si>
  <si>
    <t>chain0_ccid_seq_length</t>
  </si>
  <si>
    <t xml:space="preserve">Chain0 CCID Seq Length </t>
  </si>
  <si>
    <t>ctrl.ccid_seq_length[0]</t>
  </si>
  <si>
    <t>FPGA_REG_DL_CHAIN1_CC_SEQ_LENGTH</t>
  </si>
  <si>
    <t>chain1_ccid_seq_length</t>
  </si>
  <si>
    <t>Chain1 CCID Seq Length</t>
  </si>
  <si>
    <t>ctrl.ccid_seq_length[1]</t>
  </si>
  <si>
    <t>FPGA_REG_UL_STRM_EN_CFG</t>
  </si>
  <si>
    <t>ul_c0a0_en</t>
  </si>
  <si>
    <t>ctrl.ul_stream_en[0][0]</t>
  </si>
  <si>
    <t>ul_c1a0_en</t>
  </si>
  <si>
    <t>ctrl.ul_stream_en[1][0]</t>
  </si>
  <si>
    <t>ul_c0a1_en</t>
  </si>
  <si>
    <t>ctrl.ul_stream_en[0][1]</t>
  </si>
  <si>
    <t>ul_c1a1_en</t>
  </si>
  <si>
    <t>ctrl.ul_stream_en[1][1]</t>
  </si>
  <si>
    <t>ul_c0a2_en</t>
  </si>
  <si>
    <t>ctrl.ul_stream_en[0][2]</t>
  </si>
  <si>
    <t>ul_c1a2_en</t>
  </si>
  <si>
    <t>ctrl.ul_stream_en[1][2]</t>
  </si>
  <si>
    <t>ul_c0a3_en</t>
  </si>
  <si>
    <t>ctrl.ul_stream_en[0][3]</t>
  </si>
  <si>
    <t>ul_c1a3_en</t>
  </si>
  <si>
    <t>ctrl.ul_stream_en[1][3]</t>
  </si>
  <si>
    <t>FPGA_REG_UL_CAR_CFG</t>
  </si>
  <si>
    <t>ul_car0_bw</t>
  </si>
  <si>
    <t>ctrl.ul_car_bw[0]</t>
  </si>
  <si>
    <t>404</t>
  </si>
  <si>
    <t>ul_car1_bw</t>
  </si>
  <si>
    <t>ctrl.ul_car_bw[1]</t>
  </si>
  <si>
    <t>ul_car2_bw</t>
  </si>
  <si>
    <t>ctrl.ul_car_bw[2]</t>
  </si>
  <si>
    <t>ul_car3_bw</t>
  </si>
  <si>
    <t>ctrl.ul_car_bw[3]</t>
  </si>
  <si>
    <t>FPGA_REG_UL_C0A0_GAIN_CFG</t>
  </si>
  <si>
    <t>ul_c0a0_fraction_gain</t>
  </si>
  <si>
    <t>ctrl.ul_stream_gain_fraction[0][0]</t>
  </si>
  <si>
    <t>ul_c0a0_scaler</t>
  </si>
  <si>
    <t>ctrl.ul_stream_gain_scaler[0][0]</t>
  </si>
  <si>
    <t>ul_c0a0_scaler_sign</t>
  </si>
  <si>
    <t>ctrl.ul_stream_gain_scaler_sign[0][0]</t>
  </si>
  <si>
    <t>FPGA_REG_UL_C1A0_GAIN_CFG</t>
  </si>
  <si>
    <t>ul_c1a0_fraction_gain</t>
  </si>
  <si>
    <t>ctrl.ul_stream_gain_fraction[1][0]</t>
  </si>
  <si>
    <t>ul_c1a0_scaler</t>
  </si>
  <si>
    <t>ctrl.ul_stream_gain_scaler[1][0]</t>
  </si>
  <si>
    <t>ul_c1a0_scaler_sign</t>
  </si>
  <si>
    <t>ctrl.ul_stream_gain_scaler_sign[1][0]</t>
  </si>
  <si>
    <t>FPGA_REG_UL_C2A0_GAIN_CFG</t>
  </si>
  <si>
    <t>ul_c2a0_fraction_gain</t>
  </si>
  <si>
    <t>ctrl.ul_stream_gain_fraction[2][0]</t>
  </si>
  <si>
    <t>ul_c2a0_scaler</t>
  </si>
  <si>
    <t>ctrl.ul_stream_gain_scaler[2][0]</t>
  </si>
  <si>
    <t>ul_c2a0_scaler_sign</t>
  </si>
  <si>
    <t>ctrl.ul_stream_gain_scaler_sign[2][0]</t>
  </si>
  <si>
    <t>FPGA_REG_UL_C3A0_GAIN_CFG</t>
  </si>
  <si>
    <t>ul_c3a0_fraction_gain</t>
  </si>
  <si>
    <t>ctrl.ul_stream_gain_fraction[3][0]</t>
  </si>
  <si>
    <t>ul_c3a0_scaler</t>
  </si>
  <si>
    <t>ctrl.ul_stream_gain_scaler[3][0]</t>
  </si>
  <si>
    <t>ul_c3a0_scaler_sign</t>
  </si>
  <si>
    <t>ctrl.ul_stream_gain_scaler_sign[3][0]</t>
  </si>
  <si>
    <t>FPGA_REG_UL_C0A1_GAIN_CFG</t>
  </si>
  <si>
    <t>ul_c0a1_fraction_gain</t>
  </si>
  <si>
    <t>ctrl.ul_stream_gain_fraction[0][1]</t>
  </si>
  <si>
    <t>ul_c0a1_scaler</t>
  </si>
  <si>
    <t>ctrl.ul_stream_gain_scaler[0][1]</t>
  </si>
  <si>
    <t>ul_c0a1_scaler_sign</t>
  </si>
  <si>
    <t>ctrl.ul_stream_gain_scaler_sign[0][1]</t>
  </si>
  <si>
    <t>FPGA_REG_UL_C1A1_GAIN_CFG</t>
  </si>
  <si>
    <t>ul_c1a1_fraction_gain</t>
  </si>
  <si>
    <t>ctrl.ul_stream_gain_fraction[1][1]</t>
  </si>
  <si>
    <t>ul_c1a1_scaler</t>
  </si>
  <si>
    <t>ctrl.ul_stream_gain_scaler[1][1]</t>
  </si>
  <si>
    <t>ul_c1a1_scaler_sign</t>
  </si>
  <si>
    <t>ctrl.ul_stream_gain_scaler_sign[1][1]</t>
  </si>
  <si>
    <t>FPGA_REG_UL_C2A1_GAIN_CFG</t>
  </si>
  <si>
    <t>ul_c2a1_fraction_gain</t>
  </si>
  <si>
    <t>ctrl.ul_stream_gain_fraction[2][1]</t>
  </si>
  <si>
    <t>ul_c2a1_scaler</t>
  </si>
  <si>
    <t>ctrl.ul_stream_gain_scaler[2][1]</t>
  </si>
  <si>
    <t>ul_c2a1_scaler_sign</t>
  </si>
  <si>
    <t>ctrl.ul_stream_gain_scaler_sign[2][1]</t>
  </si>
  <si>
    <t>FPGA_REG_UL_C3A1_GAIN_CFG</t>
  </si>
  <si>
    <t>ul_c3a1_fraction_gain</t>
  </si>
  <si>
    <t>ctrl.ul_stream_gain_fraction[3][1]</t>
  </si>
  <si>
    <t>ul_c3a1_scaler</t>
  </si>
  <si>
    <t>ctrl.ul_stream_gain_scaler[3][1]</t>
  </si>
  <si>
    <t>ul_c3a1_scaler_sign</t>
  </si>
  <si>
    <t>ctrl.ul_stream_gain_scaler_sign[3][1]</t>
  </si>
  <si>
    <t>FPGA_REG_UL_C0A2_GAIN_CFG</t>
  </si>
  <si>
    <t>ul_c0a2_fraction_gain</t>
  </si>
  <si>
    <t>ctrl.ul_stream_gain_fraction[0][2]</t>
  </si>
  <si>
    <t>ul_c0a2_scaler</t>
  </si>
  <si>
    <t>ctrl.ul_stream_gain_scaler[0][2]</t>
  </si>
  <si>
    <t>ul_c0a2_scaler_sign</t>
  </si>
  <si>
    <t>ctrl.ul_stream_gain_scaler_sign[0][2]</t>
  </si>
  <si>
    <t>FPGA_REG_UL_C1A2_GAIN_CFG</t>
  </si>
  <si>
    <t>ul_c1a2_fraction_gain</t>
  </si>
  <si>
    <t>ctrl.ul_stream_gain_fraction[1][2]</t>
  </si>
  <si>
    <t>ul_c1a2_scaler</t>
  </si>
  <si>
    <t>ctrl.ul_stream_gain_scaler[1][2]</t>
  </si>
  <si>
    <t>ul_c1a2_scaler_sign</t>
  </si>
  <si>
    <t>ctrl.ul_stream_gain_scaler_sign[1][2]</t>
  </si>
  <si>
    <t>FPGA_REG_UL_C2A2_GAIN_CFG</t>
  </si>
  <si>
    <t>ul_c2a2_fraction_gain</t>
  </si>
  <si>
    <t>ctrl.ul_stream_gain_fraction[2][2]</t>
  </si>
  <si>
    <t>ul_c2a2_scaler</t>
  </si>
  <si>
    <t>ctrl.ul_stream_gain_scaler[2][2]</t>
  </si>
  <si>
    <t>ul_c2a2_scaler_sign</t>
  </si>
  <si>
    <t>ctrl.ul_stream_gain_scaler_sign[2][2]</t>
  </si>
  <si>
    <t>FPGA_REG_UL_C3A2_GAIN_CFG</t>
  </si>
  <si>
    <t>ul_c3a2_fraction_gain</t>
  </si>
  <si>
    <t>ctrl.ul_stream_gain_fraction[3][2]</t>
  </si>
  <si>
    <t>ul_c3a2_scaler</t>
  </si>
  <si>
    <t>ctrl.ul_stream_gain_scaler[3][2]</t>
  </si>
  <si>
    <t>ul_c3a2_scaler_sign</t>
  </si>
  <si>
    <t>ctrl.ul_stream_gain_scaler_sign[3][2]</t>
  </si>
  <si>
    <t>FPGA_REG_UL_C0A3_GAIN_CFG</t>
  </si>
  <si>
    <t>ul_c0a3_fraction_gain</t>
  </si>
  <si>
    <t>ctrl.ul_stream_gain_fraction[0][3]</t>
  </si>
  <si>
    <t>ul_c0a3_scaler</t>
  </si>
  <si>
    <t>ctrl.ul_stream_gain_scaler[0][3]</t>
  </si>
  <si>
    <t>ul_c0a3_scaler_sign</t>
  </si>
  <si>
    <t>ctrl.ul_stream_gain_scaler_sign[0][3]</t>
  </si>
  <si>
    <t>FPGA_REG_UL_C1A3_GAIN_CFG</t>
  </si>
  <si>
    <t>ul_c1a3_fraction_gain</t>
  </si>
  <si>
    <t>ctrl.ul_stream_gain_fraction[1][3]</t>
  </si>
  <si>
    <t>ul_c1a3_scaler</t>
  </si>
  <si>
    <t>ctrl.ul_stream_gain_scaler[1][3]</t>
  </si>
  <si>
    <t>ul_c1a3_scaler_sign</t>
  </si>
  <si>
    <t>ctrl.ul_stream_gain_scaler_sign[1][3]</t>
  </si>
  <si>
    <t>FPGA_REG_UL_C2A3_GAIN_CFG</t>
  </si>
  <si>
    <t>ul_c2a3_fraction_gain</t>
  </si>
  <si>
    <t>ctrl.ul_stream_gain_fraction[2][3]</t>
  </si>
  <si>
    <t>ul_c2a3_scaler</t>
  </si>
  <si>
    <t>ctrl.ul_stream_gain_scaler[2][3]</t>
  </si>
  <si>
    <t>ul_c2a3_scaler_sign</t>
  </si>
  <si>
    <t>ctrl.ul_stream_gain_scaler_sign[2][3]</t>
  </si>
  <si>
    <t>FPGA_REG_UL_C3A3_GAIN_CFG</t>
  </si>
  <si>
    <t>ul_c3a3_fraction_gain</t>
  </si>
  <si>
    <t>ctrl.ul_stream_gain_fraction[3][3]</t>
  </si>
  <si>
    <t>ul_c3a3_scaler</t>
  </si>
  <si>
    <t>ctrl.ul_stream_gain_scaler[3][3]</t>
  </si>
  <si>
    <t>ul_c3a3_scaler_sign</t>
  </si>
  <si>
    <t>ctrl.ul_stream_gain_scaler_sign[3][3]</t>
  </si>
  <si>
    <t>FPGA_REG_UL_ANT0_GAIN_CFG</t>
  </si>
  <si>
    <t>ul_ant0_fraction_gain</t>
  </si>
  <si>
    <t>ctrl.ul_ant_gain_fraction[0]</t>
  </si>
  <si>
    <t>ul_ant0_scaler</t>
  </si>
  <si>
    <t>ctrl.ul_ant_gain_scaler[0]</t>
  </si>
  <si>
    <t>ul_ant0_scaler_sign</t>
  </si>
  <si>
    <t>ctrl.ul_ant_gain_scaler_sign[0]</t>
  </si>
  <si>
    <t>FPGA_REG_UL_ANT1_GAIN_CFG</t>
  </si>
  <si>
    <t>ul_ant1_fraction_gain</t>
  </si>
  <si>
    <t>ctrl.ul_ant_gain_fraction[1]</t>
  </si>
  <si>
    <t>ul_ant1_scaler</t>
  </si>
  <si>
    <t>ctrl.ul_ant_gain_scaler[1]</t>
  </si>
  <si>
    <t>ul_ant1_scaler_sign</t>
  </si>
  <si>
    <t>ctrl.ul_ant_gain_scaler_sign[1]</t>
  </si>
  <si>
    <t>FPGA_REG_UL_ANT2_GAIN_CFG</t>
  </si>
  <si>
    <t>ul_ant2_fraction_gain</t>
  </si>
  <si>
    <t>ctrl.ul_ant_gain_fraction[2]</t>
  </si>
  <si>
    <t>ul_ant2_scaler</t>
  </si>
  <si>
    <t>ctrl.ul_ant_gain_scaler[2]</t>
  </si>
  <si>
    <t>ul_ant2_scaler_sign</t>
  </si>
  <si>
    <t>ctrl.ul_ant_gain_scaler_sign[2]</t>
  </si>
  <si>
    <t>FPGA_REG_UL_ANT3_GAIN_CFG</t>
  </si>
  <si>
    <t>ul_ant3_fraction_gain</t>
  </si>
  <si>
    <t>ctrl.ul_ant_gain_fraction[3]</t>
  </si>
  <si>
    <t>ul_ant3_scaler</t>
  </si>
  <si>
    <t>ctrl.ul_ant_gain_scaler[3]</t>
  </si>
  <si>
    <t>ul_ant3_scaler_sign</t>
  </si>
  <si>
    <t>ctrl.ul_ant_gain_scaler_sign[3]</t>
  </si>
  <si>
    <t>FPGA_REG_DL_C0_FRM_MRKR_CNTR_NS</t>
  </si>
  <si>
    <t>dl_c0_frm_mrkr_cntr_ns</t>
  </si>
  <si>
    <t>ctrl.dl_frm_mrkr_cntr_ns[0]</t>
  </si>
  <si>
    <t>FPGA_REG_DL_C1_FRM_MRKR_CNTR_NS</t>
  </si>
  <si>
    <t>dl_c1_frm_mrkr_cntr_ns</t>
  </si>
  <si>
    <t>Nano Second System timer value at which frame marker needs to be genrated at RIDIO IF interface in DL direction for carrier1, Needs to be calculated based on latency for that carrier Bandwidth</t>
  </si>
  <si>
    <t>ctrl.dl_frm_mrkr_cntr_ns[1]</t>
  </si>
  <si>
    <t>FPGA_REG_DL_C2_FRM_MRKR_CNTR_NS</t>
  </si>
  <si>
    <t>dl_c2_frm_mrkr_cntr_ns</t>
  </si>
  <si>
    <t>ctrl.dl_frm_mrkr_cntr_ns[2]</t>
  </si>
  <si>
    <t>FPGA_REG_DL_C3_FRM_MRKR_CNTR_NS</t>
  </si>
  <si>
    <t>dl_c3_frm_mrkr_cntr_ns</t>
  </si>
  <si>
    <t>ctrl.dl_frm_mrkr_cntr_ns[3]</t>
  </si>
  <si>
    <t>FPGA_REG_UL_C0_FRM_MRKR_CNTR_NS</t>
  </si>
  <si>
    <t>ul_c0_frm_mrkr_cntr_ns</t>
  </si>
  <si>
    <t>Nano Second System timer value at which frame marker needs to be genrated at UL FFT input (UL DFE output)  interface in UL direction for carrier0, Needs to be calculated based on latency for that carrier Bandwidth</t>
  </si>
  <si>
    <t>ctrl.ul_frm_mrkr_cntr_ns[0]</t>
  </si>
  <si>
    <t>FPGA_REG_UL_C1_FRM_MRKR_CNTR_NS</t>
  </si>
  <si>
    <t>ul_c1_frm_mrkr_cntr_ns</t>
  </si>
  <si>
    <t>Nano Second System timer value at which frame marker needs to be genrated at UL FFT input (UL DFE output)  interface in UL direction for carrier1, Needs to be calculated based on latency for that carrier Bandwidth</t>
  </si>
  <si>
    <t>ctrl.ul_frm_mrkr_cntr_ns[1]</t>
  </si>
  <si>
    <t>FPGA_REG_UL_C2_FRM_MRKR_CNTR_NS</t>
  </si>
  <si>
    <t>ul_c2_frm_mrkr_cntr_ns</t>
  </si>
  <si>
    <t>ctrl.ul_frm_mrkr_cntr_ns[2]</t>
  </si>
  <si>
    <t>FPGA_REG_UL_C3_FRM_MRKR_CNTR_NS</t>
  </si>
  <si>
    <t>ul_c3_frm_mrkr_cntr_ns</t>
  </si>
  <si>
    <t>ctrl.ul_frm_mrkr_cntr_ns[3]</t>
  </si>
  <si>
    <t>FPGA_REG_PRACH_C0_FRM_MRKR_CNTR_NS</t>
  </si>
  <si>
    <t>prach_c0_frm_mrkr_cntr_ns</t>
  </si>
  <si>
    <t>Nano Second System timer value at which frame marker needs to be genrated at PRACH  FFT input (PRACH DFE output)  interface in PRACH direction for carrier0, Needs to be calculated based on latency for that carrier Bandwidth</t>
  </si>
  <si>
    <t>ctrl.prach_frm_mrkr_cntr_ns[0]</t>
  </si>
  <si>
    <t>FPGA_REG_PRACH_C1_FRM_MRKR_CNTR_NS</t>
  </si>
  <si>
    <t>prach_c1_frm_mrkr_cntr_ns</t>
  </si>
  <si>
    <t>Nano Second System timer value at which frame marker needs to be genrated at PRACH  FFT input (PRACH DFE output)  interface in PRACH direction for carrier1, Needs to be calculated based on latency for that carrier Bandwidth</t>
  </si>
  <si>
    <t>ctrl.prach_frm_mrkr_cntr_ns[1]</t>
  </si>
  <si>
    <t>FPGA_REG_PRACH_C2_FRM_MRKR_CNTR_NS</t>
  </si>
  <si>
    <t>prach_c2_frm_mrkr_cntr_ns</t>
  </si>
  <si>
    <t>ctrl.prach_frm_mrkr_cntr_ns[2]</t>
  </si>
  <si>
    <t>FPGA_REG_PRACH_C3_FRM_MRKR_CNTR_NS</t>
  </si>
  <si>
    <t>prach_c3_frm_mrkr_cntr_ns</t>
  </si>
  <si>
    <t>ctrl.prach_frm_mrkr_cntr_ns[3]</t>
  </si>
  <si>
    <t>FPGA_REG_ETH_CORE_SPEED</t>
  </si>
  <si>
    <t>eth_core_speed</t>
  </si>
  <si>
    <t>0: 25G, 1:10G</t>
  </si>
  <si>
    <t>FPGA_REG_ETH_DL_TO_UL_LPBK</t>
  </si>
  <si>
    <t>eth_dl_to_ul_lpbk</t>
  </si>
  <si>
    <t>Loopback all DL packets to UL Pakckets at Ethernet Core output</t>
  </si>
  <si>
    <t>FPGA_REG_ETH_DL_CTRL</t>
  </si>
  <si>
    <t>eth_dl_enable</t>
  </si>
  <si>
    <t>0: Disable/block all ethernet packets from DU to RU, 1: (Default) Enable/allow all non-eCpri packets (broadcast, DHCP, PTP, etc) are passed.</t>
  </si>
  <si>
    <t>ctrl.eth_dl_enable</t>
  </si>
  <si>
    <t>eth_dl_enable_ecpri</t>
  </si>
  <si>
    <t>0: (Default) Disable/block all eCpri packets, 1: Enable/allow all eCpri packets. With both bits [0] and [4] set to 1, filtering is effectively turned off (all packets are passed).</t>
  </si>
  <si>
    <t>ctrl.eth_dl_enable_ecpri</t>
  </si>
  <si>
    <t>eth_dl_enable_filter</t>
  </si>
  <si>
    <t xml:space="preserve">0: (Default) Disable MAC filtering, 1: Enable MAC filtering. When enabled, MACx fields are used to select packets to be passed. A rising edge is needed on this bit after the MACx registers are changed. </t>
  </si>
  <si>
    <t>ctrl.eth_dl_enable_filter</t>
  </si>
  <si>
    <t>FPGA_REG_ETH_DL_MAC0_LSB</t>
  </si>
  <si>
    <t>eth_dl_mac0_lsb</t>
  </si>
  <si>
    <t>FFFFFFFF</t>
  </si>
  <si>
    <t>Lower 32-bits of the MAC address, accepted on a rising edge on the FILTER bit.</t>
  </si>
  <si>
    <t>ctrl.eth_dl_enable_mac_lsb[0]</t>
  </si>
  <si>
    <t>FPGA_REG_ETH_DL_MAC0_MSB</t>
  </si>
  <si>
    <t>eth_dl_mac0_msb</t>
  </si>
  <si>
    <t>Upper 16-bits of the MAC address, accepted on a rising edge on the FILTER bit.</t>
  </si>
  <si>
    <t>ctrl.eth_dl_enable_mac_msb[0]</t>
  </si>
  <si>
    <t>FPGA_REG_ETH_DL_MAC1_LSB</t>
  </si>
  <si>
    <t>eth_dl_mac1_lsb</t>
  </si>
  <si>
    <t>ctrl.eth_dl_enable_mac_lsb[1]</t>
  </si>
  <si>
    <t>FPGA_REG_ETH_DL_MAC1_MSB</t>
  </si>
  <si>
    <t>eth_dl_mac1_msb</t>
  </si>
  <si>
    <t>ctrl.eth_dl_enable_mac_msb[1]</t>
  </si>
  <si>
    <t>FPGA_REG_ETH_DL_MAC2_LSB</t>
  </si>
  <si>
    <t>eth_dl_mac2_lsb</t>
  </si>
  <si>
    <t>ctrl.eth_dl_enable_mac_lsb[2]</t>
  </si>
  <si>
    <t>FPGA_REG_ETH_DL_MAC2_MSB</t>
  </si>
  <si>
    <t>eth_dl_mac2_msb</t>
  </si>
  <si>
    <t>ctrl.eth_dl_enable_mac_msb[2]</t>
  </si>
  <si>
    <t>FPGA_REG_ETH_DL_MAC3_LSB</t>
  </si>
  <si>
    <t>eth_dl_mac3_lsb</t>
  </si>
  <si>
    <t>ctrl.eth_dl_enable_mac_lsb[3]</t>
  </si>
  <si>
    <t>FPGA_REG_ETH_DL_MAC3_MSB</t>
  </si>
  <si>
    <t>eth_dl_mac3_msb</t>
  </si>
  <si>
    <t>ctrl.eth_dl_enable_mac_msb[3]</t>
  </si>
  <si>
    <t>FPGA_REG_ETH_DL_CLEAR</t>
  </si>
  <si>
    <t>eth_dl_clear_counters</t>
  </si>
  <si>
    <t xml:space="preserve">0: No action, 1: clear the in/outbound counters </t>
  </si>
  <si>
    <t>ctrl.eth_dl_clear_counters</t>
  </si>
  <si>
    <t>FPGA_REG_ETH_DL_INBOUND</t>
  </si>
  <si>
    <t>eth_dl_status_inbound</t>
  </si>
  <si>
    <t>Number of incoming packets from DU</t>
  </si>
  <si>
    <t>stat.eth_dl_status_inbound</t>
  </si>
  <si>
    <t>FPGA_REG_ETH_DL_OUTBOUND</t>
  </si>
  <si>
    <t>eth_dl_status_outbound</t>
  </si>
  <si>
    <t>Number of outgoing packets from MAC filter</t>
  </si>
  <si>
    <t>stat.eth_dl_status_outbound</t>
  </si>
  <si>
    <t>FPGA_REG_CMN_FEATURE_SPRT</t>
  </si>
  <si>
    <t>fh_mode</t>
  </si>
  <si>
    <t>Front Haul mode, 0:Cpri, 1:ecpri</t>
  </si>
  <si>
    <t>num_eth_cores</t>
  </si>
  <si>
    <t>[2:1]</t>
  </si>
  <si>
    <t>Number of SFPS  or Number of Eth Cores</t>
  </si>
  <si>
    <t>fdd_supported</t>
  </si>
  <si>
    <t>when set FDD is Supported</t>
  </si>
  <si>
    <t>tdd_supported</t>
  </si>
  <si>
    <t>when set TDD is Supported</t>
  </si>
  <si>
    <t>nr_5g_supported</t>
  </si>
  <si>
    <t xml:space="preserve">Indicates if 5G/NT is Supported </t>
  </si>
  <si>
    <t>nbiot_supported</t>
  </si>
  <si>
    <t xml:space="preserve">Indicates if NB-IOT is Supported </t>
  </si>
  <si>
    <t>max_supported_antennas</t>
  </si>
  <si>
    <t>Number of Max Antenna Paths Supported</t>
  </si>
  <si>
    <t>max_supported_carriers</t>
  </si>
  <si>
    <t>Number of Max Carrier Paths Supported</t>
  </si>
  <si>
    <t>max_precision</t>
  </si>
  <si>
    <t>Maximum Supported I or Q Sample width</t>
  </si>
  <si>
    <t>max_sections_per_symbol</t>
  </si>
  <si>
    <t>Maximum Sections per Symbol</t>
  </si>
  <si>
    <t>FPGA_REG_NUMEROLOGY_SPRT</t>
  </si>
  <si>
    <t>extended_cp_supported</t>
  </si>
  <si>
    <t>When set extended CP is supoprted (60khz extened CP in 5G/NR, 15khz extended CP in LTE)</t>
  </si>
  <si>
    <t>multiple_numerology_supported</t>
  </si>
  <si>
    <t>Indicates if Bandwidth parts Supported</t>
  </si>
  <si>
    <t>FPGA_REG_FILTER_STRUCTURE</t>
  </si>
  <si>
    <t>num0_5mhz_fft_size</t>
  </si>
  <si>
    <t>0:4096, 1:2048, 2:1024, 3:512, 4:256</t>
  </si>
  <si>
    <t>num1_5mhz_fft_size</t>
  </si>
  <si>
    <t>num0_10mhz_fft_size</t>
  </si>
  <si>
    <t>num1_10mhz_fft_size</t>
  </si>
  <si>
    <t>num2_10mhz_fft_size</t>
  </si>
  <si>
    <t>num0_15mhz_fft_size</t>
  </si>
  <si>
    <t>num1_15mhz_fft_size</t>
  </si>
  <si>
    <t>num2_15mhz_fft_size</t>
  </si>
  <si>
    <t>FPGA_REG_FILTER_STRUCTURE_1</t>
  </si>
  <si>
    <t>num0_20mhz_fft_size</t>
  </si>
  <si>
    <t>num1_20mhz_fft_size</t>
  </si>
  <si>
    <t>num2_20mhz_fft_size</t>
  </si>
  <si>
    <t>num0_25mhz_fft_size</t>
  </si>
  <si>
    <t>num1_25mhz_fft_size</t>
  </si>
  <si>
    <t>num2_25mhz_fft_size</t>
  </si>
  <si>
    <t>num0_30mhz_fft_size</t>
  </si>
  <si>
    <t>num1_30mhz_fft_size</t>
  </si>
  <si>
    <t>FPGA_REG_FILTER_STRUCTURE_2</t>
  </si>
  <si>
    <t>num2_30mhz_fft_size</t>
  </si>
  <si>
    <t>num0_40mhz_fft_size</t>
  </si>
  <si>
    <t>num1_40mhz_fft_size</t>
  </si>
  <si>
    <t>num2_40mhz_fft_size</t>
  </si>
  <si>
    <t>num0_50mhz_fft_size</t>
  </si>
  <si>
    <t>num1_50mhz_fft_size</t>
  </si>
  <si>
    <t>num2_50mhz_fft_size</t>
  </si>
  <si>
    <t>num1_60mhz_fft_size</t>
  </si>
  <si>
    <t>FPGA_REG_FILTER_STRUCTURE_3</t>
  </si>
  <si>
    <t>num2_60mhz_fft_size</t>
  </si>
  <si>
    <t>num1_70mhz_fft_size</t>
  </si>
  <si>
    <t>num2_70mhz_fft_size</t>
  </si>
  <si>
    <t>num1_80mhz_fft_size</t>
  </si>
  <si>
    <t>num2_80mhz_fft_size</t>
  </si>
  <si>
    <t>num1_90mhz_fft_size</t>
  </si>
  <si>
    <t>num2_90mhz_fft_size</t>
  </si>
  <si>
    <t>num1_100mhz_fft_size</t>
  </si>
  <si>
    <t>FPGA_REG_FILTER_STRUCTURE_4</t>
  </si>
  <si>
    <t>num2_100mhz_fft_size</t>
  </si>
  <si>
    <t>FPGA_REG_SECTION_TYPE_SPRT</t>
  </si>
  <si>
    <t>sec_type0_supported</t>
  </si>
  <si>
    <t>Section Type 0 is supported, Unused Resourcse blocks</t>
  </si>
  <si>
    <t>sec_type1_supported</t>
  </si>
  <si>
    <t>Section Type 1 is supported</t>
  </si>
  <si>
    <t>sec_type3_supported</t>
  </si>
  <si>
    <t>Section Type 3 is supported</t>
  </si>
  <si>
    <t>sec_type4_supported</t>
  </si>
  <si>
    <t>Section Type 4 is supported</t>
  </si>
  <si>
    <t>sec_type5_supported</t>
  </si>
  <si>
    <t>sec_type6_supported</t>
  </si>
  <si>
    <t>Section type 6</t>
  </si>
  <si>
    <t>sec_type7_supported</t>
  </si>
  <si>
    <t>Section type 7</t>
  </si>
  <si>
    <t>FPGA_REG_SECTION_EXTTYPE_SPRT</t>
  </si>
  <si>
    <t>sec_ext_type0_supported</t>
  </si>
  <si>
    <t>Section extensions 0 Supported</t>
  </si>
  <si>
    <t>sec_ext_type1_supported</t>
  </si>
  <si>
    <t>Section extensions 1  Supported</t>
  </si>
  <si>
    <t>sec_ext_type2_supported</t>
  </si>
  <si>
    <t>Section extensions 2 Supported</t>
  </si>
  <si>
    <t>sec_ext_type3_supported</t>
  </si>
  <si>
    <t>Section extensions 3 Supported</t>
  </si>
  <si>
    <t>sec_ext_type4_supported</t>
  </si>
  <si>
    <t>Section extensions 4 Supported</t>
  </si>
  <si>
    <t>sec_ext_type5_supported</t>
  </si>
  <si>
    <t>Section extensions 5 Supported</t>
  </si>
  <si>
    <t>sec_ext_type6_supported</t>
  </si>
  <si>
    <t>Section extensions 6 Supported</t>
  </si>
  <si>
    <t>sec_ext_type7_supported</t>
  </si>
  <si>
    <t>Section extensions 7 Supported</t>
  </si>
  <si>
    <t>sec_ext_type8_supported</t>
  </si>
  <si>
    <t>Regularization factor</t>
  </si>
  <si>
    <t>sec_ext_type9_supported</t>
  </si>
  <si>
    <r>
      <t>DSS support</t>
    </r>
    <r>
      <rPr>
        <sz val="11"/>
        <color rgb="FF000000"/>
        <rFont val="Calibri"/>
        <charset val="1"/>
      </rPr>
      <t xml:space="preserve"> </t>
    </r>
  </si>
  <si>
    <t>sec_ext_type10_supported</t>
  </si>
  <si>
    <t>Section extensions 10 Supported</t>
  </si>
  <si>
    <t>sec_ext_type11_supported</t>
  </si>
  <si>
    <t>Section extensions 11 Supported</t>
  </si>
  <si>
    <t>sec_ext_type12_supported</t>
  </si>
  <si>
    <t>Section extensions 12 Supported</t>
  </si>
  <si>
    <t>sec_ext_type13_supported</t>
  </si>
  <si>
    <t>Section extensions 13 Supported</t>
  </si>
  <si>
    <t>sec_ext_type14_supported</t>
  </si>
  <si>
    <t>Section extensions 14 Supported</t>
  </si>
  <si>
    <t>sec_ext_type15_supported</t>
  </si>
  <si>
    <t>Section extensions 15 Supported</t>
  </si>
  <si>
    <t>sec_ext_type16_supported</t>
  </si>
  <si>
    <t>Section extensions 16 Supported</t>
  </si>
  <si>
    <t>sec_ext_type17_supported</t>
  </si>
  <si>
    <t>Section extensions 17 Supported</t>
  </si>
  <si>
    <t>sec_ext_type18_supported</t>
  </si>
  <si>
    <r>
      <t>Uplink Transmission Management</t>
    </r>
    <r>
      <rPr>
        <sz val="11"/>
        <color rgb="FF000000"/>
        <rFont val="Calibri"/>
        <charset val="1"/>
      </rPr>
      <t xml:space="preserve"> </t>
    </r>
  </si>
  <si>
    <t>FPGA_REG_IQ_FRMT_SPRT</t>
  </si>
  <si>
    <t>dynamic_compression_supported</t>
  </si>
  <si>
    <t>Dynamic Compression</t>
  </si>
  <si>
    <t>realtime_variable_bit_width_supported</t>
  </si>
  <si>
    <t>static_compression_supported</t>
  </si>
  <si>
    <t>static_bfp_compression_9bit_mantissa_supported</t>
  </si>
  <si>
    <t>static_bfp_compression_12bit_mantissa_supported</t>
  </si>
  <si>
    <t>static_bfp_compression_14bit_mantissa_supported</t>
  </si>
  <si>
    <t>no_compression_12bitwidth_supported</t>
  </si>
  <si>
    <t>no_compression_13bitwidth_supported</t>
  </si>
  <si>
    <t>no_compression_14bitwidth_supported</t>
  </si>
  <si>
    <t>no_compression_15bitwidth_supported</t>
  </si>
  <si>
    <t>no_compression_16bitwidth_supported</t>
  </si>
  <si>
    <t>ud_comp_len_supported</t>
  </si>
  <si>
    <t>static_compression_bfp_exponent</t>
  </si>
  <si>
    <t>[19:12]</t>
  </si>
  <si>
    <t>FPGA_REG_SYMBOL_INFO_SPRT</t>
  </si>
  <si>
    <t>syminc_supported</t>
  </si>
  <si>
    <t>little_endian_supported</t>
  </si>
  <si>
    <t>energy_saving_by_transmission_blanks_supported</t>
  </si>
  <si>
    <t>dynamic_transport_delay_management_supported</t>
  </si>
  <si>
    <t>support_only_unique_ecpri_seqid_per_eaxc</t>
  </si>
  <si>
    <t>coupling_via_frequency_and_time_supported</t>
  </si>
  <si>
    <t>coupling_via_section_id_supported</t>
  </si>
  <si>
    <t>coupling_via_frequency_and_time_with_priorities_supported</t>
  </si>
  <si>
    <t>coupling_via_frequency_and_time_with_priorities_optimized_supported</t>
  </si>
  <si>
    <t>nonmanaged_delay_supported</t>
  </si>
  <si>
    <t>FPGA_REG_CAR0_LTE_PRACH_FORMAT_SPRT</t>
  </si>
  <si>
    <t>car0_prach_lte_format0_supported</t>
  </si>
  <si>
    <t>When set prach LTE format0 is supported</t>
  </si>
  <si>
    <t>car0_prach_lte_format1_supported</t>
  </si>
  <si>
    <t>When set prach LTE format1 is supported</t>
  </si>
  <si>
    <t>car0_prach_lte_format2_supported</t>
  </si>
  <si>
    <t>When set prach LTE format2 is supported</t>
  </si>
  <si>
    <t>car0_prach_lte_format3_supported</t>
  </si>
  <si>
    <t>When set prach LTE format3 is supported</t>
  </si>
  <si>
    <t>car0_prach_lte_format4_supported</t>
  </si>
  <si>
    <t>When set prach LTE format4 is supported</t>
  </si>
  <si>
    <t>FPGA_REG_CAR1_LTE_PRACH_FORMAT_SPRT</t>
  </si>
  <si>
    <t>car1_prach_lte_format0_supported</t>
  </si>
  <si>
    <t>car1_prach_lte_format1_supported</t>
  </si>
  <si>
    <t>car1_prach_lte_format2_supported</t>
  </si>
  <si>
    <t>car1_prach_lte_format3_supported</t>
  </si>
  <si>
    <t>car1_prach_lte_format4_supported</t>
  </si>
  <si>
    <t>FPGA_REG_CAR2_LTE_PRACH_FORMAT_SPRT</t>
  </si>
  <si>
    <t>car2_prach_lte_format0_supported</t>
  </si>
  <si>
    <t>car2_prach_lte_format1_supported</t>
  </si>
  <si>
    <t>car2_prach_lte_format2_supported</t>
  </si>
  <si>
    <t>car2_prach_lte_format3_supported</t>
  </si>
  <si>
    <t>car2_prach_lte_format4_supported</t>
  </si>
  <si>
    <t>FPGA_REG_CAR3_LTE_PRACH_FORMAT_SPRT</t>
  </si>
  <si>
    <t>car3_prach_lte_format0_supported</t>
  </si>
  <si>
    <t>car3_prach_lte_format1_supported</t>
  </si>
  <si>
    <t>car3_prach_lte_format2_supported</t>
  </si>
  <si>
    <t>car3_prach_lte_format3_supported</t>
  </si>
  <si>
    <t>car3_prach_lte_format4_supported</t>
  </si>
  <si>
    <t>FPGA_REG_CAR0_5G_PRACH_FORMAT_SPRT</t>
  </si>
  <si>
    <t>car0_prach_5g_format0_supported</t>
  </si>
  <si>
    <t>When set prach 5G format0 is supported</t>
  </si>
  <si>
    <t>car0_prach_5g_format1_supported</t>
  </si>
  <si>
    <t>When set prach 5G format1 is supported</t>
  </si>
  <si>
    <t>car0_prach_5g_format2_supported</t>
  </si>
  <si>
    <t>When set prach 5G format2 is supported</t>
  </si>
  <si>
    <t>car0_prach_5g_format3_supported</t>
  </si>
  <si>
    <t>When set prach 5G format3 is supported</t>
  </si>
  <si>
    <t>car0_prach_5g_format4_supported</t>
  </si>
  <si>
    <t>When set prach 5G format4 is supported</t>
  </si>
  <si>
    <t>FPGA_REG_CAR1_5G_PRACH_FORMAT_SPRT</t>
  </si>
  <si>
    <t>car1_prach_5g_format0_supported</t>
  </si>
  <si>
    <t>car1_prach_5g_format1_supported</t>
  </si>
  <si>
    <t>car1_prach_5g_format2_supported</t>
  </si>
  <si>
    <t>car1_prach_5g_format3_supported</t>
  </si>
  <si>
    <t>car1_prach_5g_format4_supported</t>
  </si>
  <si>
    <t>FPGA_REG_CAR2_5G_PRACH_FORMAT_SPRT</t>
  </si>
  <si>
    <t>car2_prach_5g_format0_supported</t>
  </si>
  <si>
    <t>car2_prach_5g_format1_supported</t>
  </si>
  <si>
    <t>car2_prach_5g_format2_supported</t>
  </si>
  <si>
    <t>car2_prach_5g_format3_supported</t>
  </si>
  <si>
    <t>car2_prach_5g_format4_supported</t>
  </si>
  <si>
    <t>FPGA_REG_CAR3_5G_PRACH_FORMAT_SPRT</t>
  </si>
  <si>
    <t>car3_prach_5g_format0_supported</t>
  </si>
  <si>
    <t>car3_prach_5g_format1_supported</t>
  </si>
  <si>
    <t>car3_prach_5g_format2_supported</t>
  </si>
  <si>
    <t>car3_prach_5g_format3_supported</t>
  </si>
  <si>
    <t>car3_prach_5g_format4_supported</t>
  </si>
  <si>
    <t>FPGA_REG_CAR0_NUM_BW_SPRT</t>
  </si>
  <si>
    <t>car0_num0_5mhz_supported</t>
  </si>
  <si>
    <t>car0_num1_5mhz_supported</t>
  </si>
  <si>
    <t>car0_num0_10mhz_supported</t>
  </si>
  <si>
    <t>car0_num1_10mhz_supported</t>
  </si>
  <si>
    <t>car0_num2_10mhz_supported</t>
  </si>
  <si>
    <t>car0_num0_15mhz_supported</t>
  </si>
  <si>
    <t>car0_num1_15mhz_supported</t>
  </si>
  <si>
    <t>car0_num2_15mhz_supported</t>
  </si>
  <si>
    <t>car0_num0_20mhz_supported</t>
  </si>
  <si>
    <t>car0_num1_20mhz_supported</t>
  </si>
  <si>
    <t>car0_num2_20mhz_supported</t>
  </si>
  <si>
    <t>car0_num0_25mhz_supported</t>
  </si>
  <si>
    <t>car0_num1_25mhz_supported</t>
  </si>
  <si>
    <t>car0_num2_25mhz_supported</t>
  </si>
  <si>
    <t>car0_num0_30mhz_supported</t>
  </si>
  <si>
    <t>car0_num1_30mhz_supported</t>
  </si>
  <si>
    <t>car0_num2_30mhz_supported</t>
  </si>
  <si>
    <t>car0_num0_40mhz_supported</t>
  </si>
  <si>
    <t>car0_num1_40mhz_supported</t>
  </si>
  <si>
    <t>car0_num2_40mhz_supported</t>
  </si>
  <si>
    <t>car0_num0_50mhz_supported</t>
  </si>
  <si>
    <t>car0_num1_50mhz_supported</t>
  </si>
  <si>
    <t>[21]</t>
  </si>
  <si>
    <t>car0_num2_50mhz_supported</t>
  </si>
  <si>
    <t>[22]</t>
  </si>
  <si>
    <t>car0_num1_60mhz_supported</t>
  </si>
  <si>
    <t>[23]</t>
  </si>
  <si>
    <t>car0_num2_60mhz_supported</t>
  </si>
  <si>
    <t>car0_num1_70mhz_supported</t>
  </si>
  <si>
    <t>car0_num2_70mhz_supported</t>
  </si>
  <si>
    <t>car0_num1_80mhz_supported</t>
  </si>
  <si>
    <t>car0_num2_80mhz_supported</t>
  </si>
  <si>
    <t>[28]</t>
  </si>
  <si>
    <t>car0_num1_90mhz_supported</t>
  </si>
  <si>
    <t>[29]</t>
  </si>
  <si>
    <t>car0_num2_90mhz_supported</t>
  </si>
  <si>
    <t>[30]</t>
  </si>
  <si>
    <t>FPGA_REG_CAR0_NUM_BW_SPRT_1</t>
  </si>
  <si>
    <t>car0_num1_100mhz_supported</t>
  </si>
  <si>
    <t>car0_num2_100mhz_supported</t>
  </si>
  <si>
    <t>FPGA_REG_CAR1_NUM_BW_SPRT</t>
  </si>
  <si>
    <t>car1_num0_5mhz_supported</t>
  </si>
  <si>
    <t>car1_num1_5mhz_supported</t>
  </si>
  <si>
    <t>car1_num0_10mhz_supported</t>
  </si>
  <si>
    <t>car1_num1_10mhz_supported</t>
  </si>
  <si>
    <t>car1_num2_10mhz_supported</t>
  </si>
  <si>
    <t>car1_num0_15mhz_supported</t>
  </si>
  <si>
    <t>car1_num1_15mhz_supported</t>
  </si>
  <si>
    <t>car1_num2_15mhz_supported</t>
  </si>
  <si>
    <t>car1_num0_20mhz_supported</t>
  </si>
  <si>
    <t>car1_num1_20mhz_supported</t>
  </si>
  <si>
    <t>car1_num2_20mhz_supported</t>
  </si>
  <si>
    <t>car1_num0_25mhz_supported</t>
  </si>
  <si>
    <t>car1_num1_25mhz_supported</t>
  </si>
  <si>
    <t>car1_num2_25mhz_supported</t>
  </si>
  <si>
    <t>car1_num0_30mhz_supported</t>
  </si>
  <si>
    <t>car1_num1_30mhz_supported</t>
  </si>
  <si>
    <t>car1_num2_30mhz_supported</t>
  </si>
  <si>
    <t>car1_num0_40mhz_supported</t>
  </si>
  <si>
    <t>car1_num1_40mhz_supported</t>
  </si>
  <si>
    <t>car1_num2_40mhz_supported</t>
  </si>
  <si>
    <t>car1_num0_50mhz_supported</t>
  </si>
  <si>
    <t>car1_num1_50mhz_supported</t>
  </si>
  <si>
    <t>car1_num2_50mhz_supported</t>
  </si>
  <si>
    <t>car1_num1_60mhz_supported</t>
  </si>
  <si>
    <t>car1_num2_60mhz_supported</t>
  </si>
  <si>
    <t>car1_num1_70mhz_supported</t>
  </si>
  <si>
    <t>car1_num2_70mhz_supported</t>
  </si>
  <si>
    <t>car1_num1_80mhz_supported</t>
  </si>
  <si>
    <t>car1_num2_80mhz_supported</t>
  </si>
  <si>
    <t>car1_num1_90mhz_supported</t>
  </si>
  <si>
    <t>car1_num2_90mhz_supported</t>
  </si>
  <si>
    <t>FPGA_REG_CAR1_NUM_BW_SPRT_1</t>
  </si>
  <si>
    <t>car1_num1_100mhz_supported</t>
  </si>
  <si>
    <t>car1_num2_100mhz_supported</t>
  </si>
  <si>
    <t>FPGA_REG_CAR2_NUM_BW_SPRT</t>
  </si>
  <si>
    <t>car2_num0_5mhz_supported</t>
  </si>
  <si>
    <t>car2_num1_5mhz_supported</t>
  </si>
  <si>
    <t>car2_num0_10mhz_supported</t>
  </si>
  <si>
    <t>car2_num1_10mhz_supported</t>
  </si>
  <si>
    <t>car2_num2_10mhz_supported</t>
  </si>
  <si>
    <t>car2_num0_15mhz_supported</t>
  </si>
  <si>
    <t>car2_num1_15mhz_supported</t>
  </si>
  <si>
    <t>car2_num2_15mhz_supported</t>
  </si>
  <si>
    <t>car2_num0_20mhz_supported</t>
  </si>
  <si>
    <t>car2_num1_20mhz_supported</t>
  </si>
  <si>
    <t>car2_num2_20mhz_supported</t>
  </si>
  <si>
    <t>car2_num0_25mhz_supported</t>
  </si>
  <si>
    <t>car2_num1_25mhz_supported</t>
  </si>
  <si>
    <t>car2_num2_25mhz_supported</t>
  </si>
  <si>
    <t>car2_num0_30mhz_supported</t>
  </si>
  <si>
    <t>car2_num1_30mhz_supported</t>
  </si>
  <si>
    <t>car2_num2_30mhz_supported</t>
  </si>
  <si>
    <t>car2_num0_40mhz_supported</t>
  </si>
  <si>
    <t>car2_num1_40mhz_supported</t>
  </si>
  <si>
    <t>car2_num2_40mhz_supported</t>
  </si>
  <si>
    <t>car2_num0_50mhz_supported</t>
  </si>
  <si>
    <t>car2_num1_50mhz_supported</t>
  </si>
  <si>
    <t>car2_num2_50mhz_supported</t>
  </si>
  <si>
    <t>car2_num1_60mhz_supported</t>
  </si>
  <si>
    <t>car2_num2_60mhz_supported</t>
  </si>
  <si>
    <t>car2_num1_70mhz_supported</t>
  </si>
  <si>
    <t>car2_num2_70mhz_supported</t>
  </si>
  <si>
    <t>car2_num1_80mhz_supported</t>
  </si>
  <si>
    <t>car2_num2_80mhz_supported</t>
  </si>
  <si>
    <t>car2_num1_90mhz_supported</t>
  </si>
  <si>
    <t>car2_num2_90mhz_supported</t>
  </si>
  <si>
    <t>FPGA_REG_CAR2_NUM_BW_SPRT_1</t>
  </si>
  <si>
    <t>car2_num1_100mhz_supported</t>
  </si>
  <si>
    <t>car2_num2_100mhz_supported</t>
  </si>
  <si>
    <t>FPGA_REG_CAR3_NUM_BW_SPRT</t>
  </si>
  <si>
    <t>car3_num0_5mhz_supported</t>
  </si>
  <si>
    <t>car3_num1_5mhz_supported</t>
  </si>
  <si>
    <t>car3_num0_10mhz_supported</t>
  </si>
  <si>
    <t>car3_num1_10mhz_supported</t>
  </si>
  <si>
    <t>car3_num2_10mhz_supported</t>
  </si>
  <si>
    <t>car3_num0_15mhz_supported</t>
  </si>
  <si>
    <t>car3_num1_15mhz_supported</t>
  </si>
  <si>
    <t>car3_num2_15mhz_supported</t>
  </si>
  <si>
    <t>car3_num0_20mhz_supported</t>
  </si>
  <si>
    <t>car3_num1_20mhz_supported</t>
  </si>
  <si>
    <t>car3_num2_20mhz_supported</t>
  </si>
  <si>
    <t>car3_num0_25mhz_supported</t>
  </si>
  <si>
    <t>car3_num1_25mhz_supported</t>
  </si>
  <si>
    <t>car3_num2_25mhz_supported</t>
  </si>
  <si>
    <t>car3_num0_30mhz_supported</t>
  </si>
  <si>
    <t>car3_num1_30mhz_supported</t>
  </si>
  <si>
    <t>car3_num2_30mhz_supported</t>
  </si>
  <si>
    <t>car3_num0_40mhz_supported</t>
  </si>
  <si>
    <t>car3_num1_40mhz_supported</t>
  </si>
  <si>
    <t>car3_num2_40mhz_supported</t>
  </si>
  <si>
    <t>car3_num0_50mhz_supported</t>
  </si>
  <si>
    <t>car3_num1_50mhz_supported</t>
  </si>
  <si>
    <t>car3_num2_50mhz_supported</t>
  </si>
  <si>
    <t>car3_num1_60mhz_supported</t>
  </si>
  <si>
    <t>car3_num2_60mhz_supported</t>
  </si>
  <si>
    <t>car3_num1_70mhz_supported</t>
  </si>
  <si>
    <t>car3_num2_70mhz_supported</t>
  </si>
  <si>
    <t>car3_num1_80mhz_supported</t>
  </si>
  <si>
    <t>car3_num2_80mhz_supported</t>
  </si>
  <si>
    <t>car3_num1_90mhz_supported</t>
  </si>
  <si>
    <t>car3_num2_90mhz_supported</t>
  </si>
  <si>
    <t>FPGA_REG_CAR3_NUM_BW_SPRT_1</t>
  </si>
  <si>
    <t>car3_num1_100mhz_supported</t>
  </si>
  <si>
    <t>car3_num2_100mhz_supported</t>
  </si>
  <si>
    <t>FPGA_REG_T2A_MIN_UP_NUM0_30MHZ</t>
  </si>
  <si>
    <t>t2a_min_up_ns_num0_30MHZ</t>
  </si>
  <si>
    <t>[19:0]</t>
  </si>
  <si>
    <t>1C138</t>
  </si>
  <si>
    <t>T2a min for user plane when Numerology0 BW=30Mhz for both LTE &amp; 5G</t>
  </si>
  <si>
    <t>FPGA_REG_T2A_MIN_UP_NUM0_25MHZ</t>
  </si>
  <si>
    <t>t2a_min_up_ns_num0_25MHZ</t>
  </si>
  <si>
    <t>T2a min for user plane when Numerology0 BW=25Mhz for both LTE &amp; 5G</t>
  </si>
  <si>
    <t>FPGA_REG_T2A_MIN_UP_NUM0_20MHZ</t>
  </si>
  <si>
    <t>t2a_min_up_ns_num0_20MHZ</t>
  </si>
  <si>
    <t>T2a min for user plane when Numerology0 BW=20Mhz for both LTE &amp; 5G</t>
  </si>
  <si>
    <t>FPGA_REG_T2A_MIN_UP_NUM0_15MHZ</t>
  </si>
  <si>
    <t>t2a_min_up_ns_num0_15MHZ</t>
  </si>
  <si>
    <t>T2a min for user plane when Numerology0 BW=15Mhz for both LTE &amp; 5G</t>
  </si>
  <si>
    <t>FPGA_REG_T2A_MIN_UP_NUM0_10MHZ</t>
  </si>
  <si>
    <t>t2a_min_up_ns_num0_10MHZ</t>
  </si>
  <si>
    <t>1D293</t>
  </si>
  <si>
    <t>T2a min for user plane when Numerology0 BW=10Mhz for both LTE &amp; 5G</t>
  </si>
  <si>
    <t>FPGA_REG_T2A_MIN_UP_NUM0_5MHZ</t>
  </si>
  <si>
    <t>t2a_min_up_ns_num0_5MHZ</t>
  </si>
  <si>
    <t>1F377</t>
  </si>
  <si>
    <t>T2a min for user plane when Numerology0 BW=5Mhz for both LTE &amp; 5G</t>
  </si>
  <si>
    <t>FPGA_REG_T2A_MIN_UP_NUM1_30MHZ</t>
  </si>
  <si>
    <t>t2a_min_up_ns_num1_30MHZ</t>
  </si>
  <si>
    <t>T2a min for user plane when Numerology1 BW=30Mhz for 5G</t>
  </si>
  <si>
    <t>FPGA_REG_T2A_MIN_UP_NUM1_25MHZ</t>
  </si>
  <si>
    <t>t2a_min_up_ns_num1_25MHZ</t>
  </si>
  <si>
    <t>T2a min for user plane when Numerology1 BW=25Mhz for 5G</t>
  </si>
  <si>
    <t>FPGA_REG_T2A_MIN_UP_NUM1_20MHZ</t>
  </si>
  <si>
    <t>t2a_min_up_ns_num1_20MHZ</t>
  </si>
  <si>
    <t>T2a min for user plane when Numerology1  BW=20Mhz for 5G</t>
  </si>
  <si>
    <t>FPGA_REG_T2A_MIN_UP_NUM1_15MHZ</t>
  </si>
  <si>
    <t>t2a_min_up_ns_num1_15MHZ</t>
  </si>
  <si>
    <t>T2a min for user plane when Numerology1 BW=15Mhz for 5G</t>
  </si>
  <si>
    <t>FPGA_REG_T2A_MIN_UP_NUM1_10MHZ</t>
  </si>
  <si>
    <t>t2a_min_up_ns_num1_10MHZ</t>
  </si>
  <si>
    <t>T2a min for user plane when Numerology1  BW=10Mhz for 5G</t>
  </si>
  <si>
    <t>FPGA_REG_T2A_MIN_UP_NUM1_5MHZ</t>
  </si>
  <si>
    <t>t2a_min_up_ns_num1_5MHZ</t>
  </si>
  <si>
    <t>T2a min for user plane when Numerology1  BW=5Mhz for 5G</t>
  </si>
  <si>
    <t>FPGA_REG_T2A_MIN_UP_NUM2_30MHZ</t>
  </si>
  <si>
    <t>t2a_min_up_ns_num2_30MHZ</t>
  </si>
  <si>
    <t>T2a min for user plane when Numerology2 BW=20Mhz for 5G</t>
  </si>
  <si>
    <t>FPGA_REG_T2A_MIN_UP_NUM2_25MHZ</t>
  </si>
  <si>
    <t>t2a_min_up_ns_num2_25MHZ</t>
  </si>
  <si>
    <t>FPGA_REG_T2A_MIN_UP_NUM2_20MHZ</t>
  </si>
  <si>
    <t>t2a_min_up_ns_num2_20MHZ</t>
  </si>
  <si>
    <t>T2a min for user plane when  Numerology2 BW=25Mhz for 5G for 5G</t>
  </si>
  <si>
    <t>FPGA_REG_T2A_MIN_UP_NUM2_15MHZ</t>
  </si>
  <si>
    <t>t2a_min_up_ns_num2_15MHZ</t>
  </si>
  <si>
    <t>T2a min for user plane when BW=15Mhz for 5G</t>
  </si>
  <si>
    <t>FPGA_REG_T2A_MIN_UP_NUM2_10MHZ</t>
  </si>
  <si>
    <t>t2a_min_up_ns_num2_10MHZ</t>
  </si>
  <si>
    <t>T2a min for user plane when BW= 10Mhz for 5G</t>
  </si>
  <si>
    <t>FPGA_REG_TUP_RECEPTION_WINDOW_DL</t>
  </si>
  <si>
    <t>tup_reception_window_dl_ns</t>
  </si>
  <si>
    <t>DL User Plane Reception Window</t>
  </si>
  <si>
    <t>FPGA_REG_TCP_DL_RECEPTION_WINDOW_DL</t>
  </si>
  <si>
    <t>tcp_reception_window_dl_ns</t>
  </si>
  <si>
    <t>DL Control Plane reception Window</t>
  </si>
  <si>
    <t>FPGA_REG_TCP_ADV_DL</t>
  </si>
  <si>
    <t>tcp_adv_dl_ns</t>
  </si>
  <si>
    <t>1D4C0</t>
  </si>
  <si>
    <t>Control Plane reception Window</t>
  </si>
  <si>
    <t>FPGA_REG_TA3_MIN_UP_NUM0_30MHZ</t>
  </si>
  <si>
    <t>ta3_min_up_ns_num0_30MHZ</t>
  </si>
  <si>
    <t>1D79C</t>
  </si>
  <si>
    <t>Ta3 min for user plane when BW=30Mhz for scs 15khz</t>
  </si>
  <si>
    <t>FPGA_REG_TA3_MIN_UP_NUM0_25MHZ</t>
  </si>
  <si>
    <t>ta3_min_up_ns_num0_25MHZ</t>
  </si>
  <si>
    <t>Ta3 min for user plane when BW=25Mhz for scs 15khz</t>
  </si>
  <si>
    <t>FPGA_REG_TA3_MIN_UP_NUM0_20MHZ</t>
  </si>
  <si>
    <t>ta3_min_up_ns_num0_20MHZ</t>
  </si>
  <si>
    <t>Ta3 min for user plane when BW=20Mhz for scs 15khz</t>
  </si>
  <si>
    <t>FPGA_REG_TA3_MIN_UP_NUM0_15MHZ</t>
  </si>
  <si>
    <t>ta3_min_up_ns_num0_15MHZ</t>
  </si>
  <si>
    <t>Ta3 min for user plane when BW=15Mhz for scs 15khz</t>
  </si>
  <si>
    <t>FPGA_REG_TA3_MIN_UP_NUM0_10MHZ</t>
  </si>
  <si>
    <t>ta3_min_up_ns_num0_10MHZ</t>
  </si>
  <si>
    <t>1E908</t>
  </si>
  <si>
    <t>Ta3 min for user plane when BW=10Mhz for scs 15khz</t>
  </si>
  <si>
    <t>FPGA_REG_TA3_MIN_UP_NUM0_5MHZ</t>
  </si>
  <si>
    <t>ta3_min_up_ns_num0_5MHZ</t>
  </si>
  <si>
    <t>21ABF</t>
  </si>
  <si>
    <t>Ta3  min for user plane when BW=5Mhz for scs 15khz</t>
  </si>
  <si>
    <t>FPGA_REG_TA3_MIN_UP_NUM1_30MHZ</t>
  </si>
  <si>
    <t>ta3_min_up_ns_num1_30MHZ</t>
  </si>
  <si>
    <t>Ta3 min for user plane when BW=30Mhz for scs 30khz</t>
  </si>
  <si>
    <t>FPGA_REG_TA3_MIN_UP_NUM1_25MHZ</t>
  </si>
  <si>
    <t>ta3_min_up_ns_num1_25MHZ</t>
  </si>
  <si>
    <t>Ta3 min for user plane when BW=25Mhz for scs 30khz</t>
  </si>
  <si>
    <t>FPGA_REG_TA3_MIN_UP_NUM1_20MHZ</t>
  </si>
  <si>
    <t>ta3_min_up_ns_num1_20MHZ</t>
  </si>
  <si>
    <t>Ta3 min for user plane when BW=20Mhz for scs 30khz</t>
  </si>
  <si>
    <t>FPGA_REG_TA3_MIN_UP_NUM1_15MHZ</t>
  </si>
  <si>
    <t>ta3_min_up_ns_num1_15MHZ</t>
  </si>
  <si>
    <t>Ta3 min for user plane when BW=15Mhz for scs 30khz</t>
  </si>
  <si>
    <t>FPGA_REG_TA3_MIN_UP_NUM1_10MHZ</t>
  </si>
  <si>
    <t>ta3_min_up_ns_num1_10MHZ</t>
  </si>
  <si>
    <t>Ta3 min for user plane when BW=10Mhz for scs 30khz</t>
  </si>
  <si>
    <t>FPGA_REG_TA3_MIN_UP_NUM1_5MHZ</t>
  </si>
  <si>
    <t>ta3_min_up_ns_num1_5MHZ</t>
  </si>
  <si>
    <t>Ta3  min for user plane when BW=5Mhz for scs 30khz</t>
  </si>
  <si>
    <t>FPGA_REG_TA3_MIN_UP_NUM2_30MHZ</t>
  </si>
  <si>
    <t>ta3_min_up_ns_num2_30MHZ</t>
  </si>
  <si>
    <t>Ta3 min for user plane when BW=30Mhz for scs 60khz</t>
  </si>
  <si>
    <t>FPGA_REG_TA3_MIN_UP_NUM2_25MHZ</t>
  </si>
  <si>
    <t>ta3_min_up_ns_num2_25MHZ</t>
  </si>
  <si>
    <t>Ta3 min for user plane when BW=25Mhz for scs 60khz</t>
  </si>
  <si>
    <t>FPGA_REG_TA3_MIN_UP_NUM2_20MHZ</t>
  </si>
  <si>
    <t>ta3_min_up_ns_num2_20MHZ</t>
  </si>
  <si>
    <t>Ta3 min for user plane when BW=20Mhz for scs 60khz</t>
  </si>
  <si>
    <t>FPGA_REG_TA3_MIN_UP_NUM2_15MHZ</t>
  </si>
  <si>
    <t>ta3_min_up_ns_num2_15MHZ</t>
  </si>
  <si>
    <t>Ta3 min for user plane when BW=15Mhz for scs 60khz</t>
  </si>
  <si>
    <t>FPGA_REG_TA3_MIN_UP_NUM2_10MHZ</t>
  </si>
  <si>
    <t>ta3_min_up_ns_num2_10MHZ</t>
  </si>
  <si>
    <t>Ta3 min for user plane when BW=10Mhz for scs 60 khz</t>
  </si>
  <si>
    <t>FPGA_REG_TA3_MIN_UP_PRACH_30MHZ</t>
  </si>
  <si>
    <t>ta3_min_up_prach_ns_30MHZ</t>
  </si>
  <si>
    <t>15DD2</t>
  </si>
  <si>
    <t>Ta3 min for user plane when BW=30Mhz for scs 1.25khz</t>
  </si>
  <si>
    <t>FPGA_REG_TA3_MIN_UP_PRACH_25MHZ</t>
  </si>
  <si>
    <t>ta3_min_up_prach_ns_25MHZ</t>
  </si>
  <si>
    <t>Ta3 min for user plane when BW=25Mhz for scs 1.25khz</t>
  </si>
  <si>
    <t>FPGA_REG_TA3_MIN_UP_PRACH_20MHZ</t>
  </si>
  <si>
    <t>ta3_min_up_prach_ns_20MHZ</t>
  </si>
  <si>
    <t>Ta3 min for user plane when BW=20Mhz for scs 1.25khz</t>
  </si>
  <si>
    <t>FPGA_REG_TA3_MIN_UP_PRACH_15MHZ</t>
  </si>
  <si>
    <t>ta3_min_up_prach_ns_15MHZ</t>
  </si>
  <si>
    <t>Ta3 min for user plane when BW=15Mhz for scs 1.25khz</t>
  </si>
  <si>
    <t>FPGA_REG_TA3_MIN_UP_PRACH_10MHZ</t>
  </si>
  <si>
    <t>ta3_min_up_prach_ns_10MHZ</t>
  </si>
  <si>
    <t>169DE</t>
  </si>
  <si>
    <t>Ta3 min for user plane when BW=10Mhz for scs 1.25khz</t>
  </si>
  <si>
    <t>FPGA_REG_TA3_MIN_UP_PRACH_5MHZ</t>
  </si>
  <si>
    <t>ta3_min_up_prach_ns_5MHZ</t>
  </si>
  <si>
    <t>19A4F</t>
  </si>
  <si>
    <t>Ta3  min for user plane when BW=5Mhz for scs 1.25khz</t>
  </si>
  <si>
    <t>FPGA_REG_TUP_TRANSMISION_WINDOW_UL</t>
  </si>
  <si>
    <t>tup_transmission_window_ul_ns</t>
  </si>
  <si>
    <t>User Plane Reception Window</t>
  </si>
  <si>
    <t>FPGA_REG_T2A_MIN_CP_UL</t>
  </si>
  <si>
    <t>t2a_min_cp_ul_ns</t>
  </si>
  <si>
    <t>This can 0  when we don’t have beam forming</t>
  </si>
  <si>
    <t>FPGA_REG_TCP_RECEPTION_WINDOW_UL</t>
  </si>
  <si>
    <t>tcp_reception_window_ul_ns</t>
  </si>
  <si>
    <t>81A38</t>
  </si>
  <si>
    <t>Reception window time for UL Control Plane</t>
  </si>
  <si>
    <t>FPGA_REG_DL_FRM_MRKR_TIME_ADVANCE_NUM0_30MHZ</t>
  </si>
  <si>
    <t>dl_frm_mrkr_time_advance_num0_30mhz</t>
  </si>
  <si>
    <t>1AAC8</t>
  </si>
  <si>
    <t>Frame Marker DL Time Advance for 30Mhz in ns for scs 15khz</t>
  </si>
  <si>
    <t>FPGA_REG_DL_FRM_MRKR_TIME_ADVANCE_NUM0_25MHZ</t>
  </si>
  <si>
    <t>dl_frm_mrkr_time_advance_num0_25mhz</t>
  </si>
  <si>
    <t>Frame Marker DL Time Advance for 25Mhz in ns for scs 15khz</t>
  </si>
  <si>
    <t>FPGA_REG_DL_FRM_MRKR_TIME_ADVANCE_NUM0_20MHZ</t>
  </si>
  <si>
    <t>dl_frm_mrkr_time_advance_num0_20mhz</t>
  </si>
  <si>
    <t>Frame Marker DL Time Advance for 20Mhz in ns for scs 15khz</t>
  </si>
  <si>
    <t>FPGA_REG_DL_FRM_MRKR_TIME_ADVANCE_NUM0_15MHZ</t>
  </si>
  <si>
    <t>dl_frm_mrkr_time_advance_num0_15mhz</t>
  </si>
  <si>
    <t>Frame Marker DL Time Advance for 15Mhz in ns for scs 15khz</t>
  </si>
  <si>
    <t>FPGA_REG_DL_FRM_MRKR_TIME_ADVANCE_NUM0_10MHZ</t>
  </si>
  <si>
    <t>dl_frm_mrkr_time_advance_num0_10mhz</t>
  </si>
  <si>
    <t>1BC6C</t>
  </si>
  <si>
    <t>Frame Marker DL Time Advance for 10Mhz in ns for scs 15khz</t>
  </si>
  <si>
    <t>FPGA_REG_DL_FRM_MRKR_TIME_ADVANCE_NUM0_5MHZ</t>
  </si>
  <si>
    <t>dl_frm_mrkr_time_advance_num0_5mhz</t>
  </si>
  <si>
    <t>1DD4F</t>
  </si>
  <si>
    <t>Frame Marker DL Time Advance for 5Mhz in ns for scs 15khz</t>
  </si>
  <si>
    <t>FPGA_REG_DL_FRM_MRKR_TIME_ADVANCE_NUM1_30MHZ</t>
  </si>
  <si>
    <t>dl_frm_mrkr_time_advance_num1_30mhz</t>
  </si>
  <si>
    <t>Frame Marker DL Time Advance for 30Mhz in ns for scs 30khz</t>
  </si>
  <si>
    <t>FPGA_REG_DL_FRM_MRKR_TIME_ADVANCE_NUM1_25MHZ</t>
  </si>
  <si>
    <t>dl_frm_mrkr_time_advance_num1_25mhz</t>
  </si>
  <si>
    <t>Frame Marker DL Time Advance for 25Mhz in ns  for scs 30khz</t>
  </si>
  <si>
    <t>FPGA_REG_DL_FRM_MRKR_TIME_ADVANCE_NUM1_20MHZ</t>
  </si>
  <si>
    <t>dl_frm_mrkr_time_advance_num1_20mhz</t>
  </si>
  <si>
    <t>Frame Marker DL Time Advance for 20Mhz in ns  for scs 30khz</t>
  </si>
  <si>
    <t>FPGA_REG_DL_FRM_MRKR_TIME_ADVANCE_NUM1_15MHZ</t>
  </si>
  <si>
    <t>dl_frm_mrkr_time_advance_num1_15mhz</t>
  </si>
  <si>
    <t>Frame Marker DL Time Advance for 15Mhz in ns  for scs 30khz</t>
  </si>
  <si>
    <t>FPGA_REG_DL_FRM_MRKR_TIME_ADVANCE_NUM1_10MHZ</t>
  </si>
  <si>
    <t>dl_frm_mrkr_time_advance_num1_10mhz</t>
  </si>
  <si>
    <t>FPGA_REG_DL_FRM_MRKR_TIME_ADVANCE_NUM1_5MHZ</t>
  </si>
  <si>
    <t>dl_frm_mrkr_time_advance_num1_5mhz</t>
  </si>
  <si>
    <t>Frame Marker DL Time Advance for 5Mhz in ns  for scs 30khz</t>
  </si>
  <si>
    <t>FPGA_REG_DL_FRM_MRKR_TIME_ADVANCE_NUM2_30MHZ</t>
  </si>
  <si>
    <t>dl_frm_mrkr_time_advance_num2_30mhz</t>
  </si>
  <si>
    <t>Frame Marker DL Time Advance for 30Mhz in ns  for scs 60khz</t>
  </si>
  <si>
    <t>FPGA_REG_DL_FRM_MRKR_TIME_ADVANCE_NUM2_25MHZ</t>
  </si>
  <si>
    <t>dl_frm_mrkr_time_advance_num2_25mhz</t>
  </si>
  <si>
    <t>Frame Marker DL Time Advance for 25Mhz in ns  for scs 60khz</t>
  </si>
  <si>
    <t>FPGA_REG_DL_FRM_MRKR_TIME_ADVANCE_NUM2_20MHZ</t>
  </si>
  <si>
    <t>dl_frm_mrkr_time_advance_num2_20mhz</t>
  </si>
  <si>
    <t>Frame Marker DL Time Advance for 20Mhz in ns for scs 60khz</t>
  </si>
  <si>
    <t>FPGA_REG_DL_FRM_MRKR_TIME_ADVANCE_NUM2_15MHZ</t>
  </si>
  <si>
    <t>dl_frm_mrkr_time_advance_num2_15mhz</t>
  </si>
  <si>
    <t>Frame Marker DL Time Advance for 15Mhz in ns for scs 60khz</t>
  </si>
  <si>
    <t>FPGA_REG_DL_FRM_MRKR_TIME_ADVANCE_NUM2_10MHZ</t>
  </si>
  <si>
    <t>dl_frm_mrkr_time_advance_num2_10mhz</t>
  </si>
  <si>
    <t>Frame Marker DL Time Advance for 10Mhz in ns for scs 60khz</t>
  </si>
  <si>
    <t>FPGA_REG_DL_DFE_FRM_MRKR_TIME_ADVANCE</t>
  </si>
  <si>
    <t>dl_dfe_frm_mrkr_time_advance</t>
  </si>
  <si>
    <t>3A98</t>
  </si>
  <si>
    <t>DL DFE FRame Marker Time Advance</t>
  </si>
  <si>
    <t>FPGA_REG_UL_FRM_MRKR_TIME_DELAY_30MHZ</t>
  </si>
  <si>
    <t>ul_frm_mrkr_time_delay_30mhz</t>
  </si>
  <si>
    <t>EDC</t>
  </si>
  <si>
    <t>Frame Marker Delay for uplink for 20Mhz in ns 
UL marker will be same for different numerology, DFE latency only depend on Bandwidths</t>
  </si>
  <si>
    <t>FPGA_REG_UL_FRM_MRKR_TIME_DELAY_25MHZ</t>
  </si>
  <si>
    <t>ul_frm_mrkr_time_delay_25mhz</t>
  </si>
  <si>
    <t>Frame Marker Delay for uplink for 30Mhz in ns</t>
  </si>
  <si>
    <t>FPGA_REG_UL_FRM_MRKR_TIME_DELAY_20MHZ</t>
  </si>
  <si>
    <t>ul_frm_mrkr_time_delay_20mhz</t>
  </si>
  <si>
    <t>Frame Marker Delay for uplink for 25Mhz in ns</t>
  </si>
  <si>
    <t>FPGA_REG_UL_FRM_MRKR_TIME_DELAY_15MHZ</t>
  </si>
  <si>
    <t>ul_frm_mrkr_time_delay_15mhz</t>
  </si>
  <si>
    <t>Frame Marker Delay for uplink for 15Mhz in ns</t>
  </si>
  <si>
    <t>FPGA_REG_UL_FRM_MRKR_TIME_DELAY_10MHZ</t>
  </si>
  <si>
    <t>ul_frm_mrkr_time_delay_10mhz</t>
  </si>
  <si>
    <t>1B62</t>
  </si>
  <si>
    <t>Frame Marker Delay for uplink for 10Mhz in ns</t>
  </si>
  <si>
    <t>FPGA_REG_UL_FRM_MRKR_TIME_DELAY_5MHZ</t>
  </si>
  <si>
    <t>ul_frm_mrkr_time_delay_5mhz</t>
  </si>
  <si>
    <t>333A</t>
  </si>
  <si>
    <t>Frame Marker Delay for uplink for 5Mhz in ns</t>
  </si>
  <si>
    <t>FPGA_REG_PRACH_FRM_MRKR_TIME_DELAY_30MHZ</t>
  </si>
  <si>
    <t>prach_frm_mrkr_time_delay_30mhz</t>
  </si>
  <si>
    <t>12CF0</t>
  </si>
  <si>
    <t>Frame Marker Delay for prach for 30Mhz in ns</t>
  </si>
  <si>
    <t>FPGA_REG_PRACH_FRM_MRKR_TIME_DELAY_25MHZ</t>
  </si>
  <si>
    <t>prach_frm_mrkr_time_delay_25mhz</t>
  </si>
  <si>
    <t>Frame Marker Delay for prach for 25Mhz in ns</t>
  </si>
  <si>
    <t>FPGA_REG_PRACH_FRM_MRKR_TIME_DELAY_20MHZ</t>
  </si>
  <si>
    <t>prach_frm_mrkr_time_delay_20mhz</t>
  </si>
  <si>
    <t>Frame Marker Delay for prach for 20Mhz in ns</t>
  </si>
  <si>
    <t>FPGA_REG_PRACH_FRM_MRKR_TIME_DELAY_15MHZ</t>
  </si>
  <si>
    <t>prach_frm_mrkr_time_delay_15mhz</t>
  </si>
  <si>
    <t>Frame Marker Delay for prach for 15Mhz in ns</t>
  </si>
  <si>
    <t>FPGA_REG_PRACH_FRM_MRKR_TIME_DELAY_10MHZ</t>
  </si>
  <si>
    <t>prach_frm_mrkr_time_delay_10mhz</t>
  </si>
  <si>
    <t>138FC</t>
  </si>
  <si>
    <t>Frame Marker Delay for prach for 10Mhz in ns</t>
  </si>
  <si>
    <t>FPGA_REG_PRACH_FRM_MRKR_TIME_DELAY_5MHZ</t>
  </si>
  <si>
    <t>prach_frm_mrkr_time_delay_5mhz</t>
  </si>
  <si>
    <t>1696D</t>
  </si>
  <si>
    <t>Frame Marker Delay for prach for 5Mhz in ns</t>
  </si>
  <si>
    <t>FPGA_REG_DFE_SAMPLE_PRECISION_WIDTH</t>
  </si>
  <si>
    <t>dfe_sample_precision</t>
  </si>
  <si>
    <t>DFE I/Q Sample width, including sign bit</t>
  </si>
  <si>
    <t>FPGA_REG_CFR_SAMPLE_PERIOD</t>
  </si>
  <si>
    <t>cfr_sample_period_ps</t>
  </si>
  <si>
    <t>7F2</t>
  </si>
  <si>
    <t>Sample period in ps used by CFR</t>
  </si>
  <si>
    <t>FPGA_REG_PATH_DELAY_SAMPLE_PERIOD</t>
  </si>
  <si>
    <t>path_delay_sample_period_ps</t>
  </si>
  <si>
    <t>1FCA</t>
  </si>
  <si>
    <t>Sample period in ps in the integer and fractional interpolator. This field is used to calculate the integer and fractional sample delay that needs to be programmed in  delay registers for UL &amp; DL</t>
  </si>
  <si>
    <t>dl_time_delay_bypass</t>
  </si>
  <si>
    <t xml:space="preserve">when set  DL Time delay module which has integer and fractional interpolator is not included </t>
  </si>
  <si>
    <t>param.dl_time_delay_bypass</t>
  </si>
  <si>
    <t>ul_time_delay_bypass</t>
  </si>
  <si>
    <t xml:space="preserve">when set UL Time delay module which has integer and fractional interpolator is not included </t>
  </si>
  <si>
    <t>param.ul_time_delay_bypass</t>
  </si>
  <si>
    <t xml:space="preserve"> 491.52/15.36=32,   32 (0x20) for 491.52MHz</t>
  </si>
  <si>
    <t>491.52/15.36=32, 32 (0x20) for 491.52MHz</t>
  </si>
  <si>
    <t>30.72/15.36=2 for 25Mhz, 20MHz&amp; 15Mhz.
Software can extrapolate for other BWs, 
For example, 
15.36/15.36=1 for 10MHz
7.68/15.36=0.5 for 5Mhz
61.44/15.36=4 for 30Mhz
122.88/15.36 = 8 for 100MHz</t>
  </si>
  <si>
    <t>FPGA_REG_DFE_NCO_SAMPLE_PERIOD</t>
  </si>
  <si>
    <t>dfe_nco_sample_period_ps</t>
  </si>
  <si>
    <t>Sample period at which DL/UL NCO is run</t>
  </si>
  <si>
    <t>FPGA_REG_PRACH_NCO_SAMPLE_PERIOD</t>
  </si>
  <si>
    <t>181C</t>
  </si>
  <si>
    <t>prach_nco_sample_period_ps</t>
  </si>
  <si>
    <t>7F28</t>
  </si>
  <si>
    <t>Sample period at which PRACH NCO is run for 20Mhz(@30.72MSPS),  It needs to be scaled based on  Bandwidth
multiple by
0.5:30Mhz
1: 5/10/15/20/25MHz</t>
  </si>
  <si>
    <t>param.prach_nco_sample_period_ps</t>
  </si>
  <si>
    <t>dl_c0a4_en</t>
  </si>
  <si>
    <t>dl_c1a4_en</t>
  </si>
  <si>
    <t>dl_c0a5_en</t>
  </si>
  <si>
    <t>dl_c1a5_en</t>
  </si>
  <si>
    <t>dl_c0a6_en</t>
  </si>
  <si>
    <t>dl_c1a6_en</t>
  </si>
  <si>
    <t>dl_c0a7_en</t>
  </si>
  <si>
    <t>dl_c1a7_en</t>
  </si>
  <si>
    <t>Enable for Carrier 0 in Antenna 4</t>
  </si>
  <si>
    <t>Enable for Carrier 1 in Antenna 4</t>
  </si>
  <si>
    <t>Enable for Carrier 0 in Antenna 5</t>
  </si>
  <si>
    <t>Enable for Carrier 1 in Antenna 5</t>
  </si>
  <si>
    <t>Enable for Carrier 0 in Antenna 6</t>
  </si>
  <si>
    <t>Enable for Carrier 1 in Antenna 6</t>
  </si>
  <si>
    <t>Enable for Carrier 0 in Antenna 7</t>
  </si>
  <si>
    <t>Enable for Carrier 1 in Antenna 7</t>
  </si>
  <si>
    <t>ctrl.dl_stream_en[0][4]</t>
  </si>
  <si>
    <t>ctrl.dl_stream_en[1][4]</t>
  </si>
  <si>
    <t>ctrl.dl_stream_en[0][5]</t>
  </si>
  <si>
    <t>ctrl.dl_stream_en[1][5]</t>
  </si>
  <si>
    <t>ctrl.dl_stream_en[0][6]</t>
  </si>
  <si>
    <t>ctrl.dl_stream_en[1][6]</t>
  </si>
  <si>
    <t>ctrl.dl_stream_en[0][7]</t>
  </si>
  <si>
    <t>ctrl.dl_stream_en[1][7]</t>
  </si>
  <si>
    <t>dl_c0a4_mute_en</t>
  </si>
  <si>
    <t>dl_c1a4_mute_en</t>
  </si>
  <si>
    <t>dl_c0a5_mute_en</t>
  </si>
  <si>
    <t>dl_c1a5_mute_en</t>
  </si>
  <si>
    <t>dl_c0a6_mute_en</t>
  </si>
  <si>
    <t>dl_c1a6_mute_en</t>
  </si>
  <si>
    <t>dl_c0a7_mute_en</t>
  </si>
  <si>
    <t>dl_c1a7_mute_en</t>
  </si>
  <si>
    <t>Mute Enable for Carrier 0 in Antenna 4</t>
  </si>
  <si>
    <t>Mute Enable for Carrier 1 in Antenna 4</t>
  </si>
  <si>
    <t>Mute Enable for Carrier 0 in Antenna 5</t>
  </si>
  <si>
    <t>Mute Enable for Carrier 1 in Antenna 5</t>
  </si>
  <si>
    <t>Mute Enable for Carrier 0 in Antenna 6</t>
  </si>
  <si>
    <t>Mute Enable for Carrier 1 in Antenna 6</t>
  </si>
  <si>
    <t>Mute Enable for Carrier 0 in Antenna 7</t>
  </si>
  <si>
    <t>Mute Enable for Carrier 1 in Antenna 7</t>
  </si>
  <si>
    <t>ctrl.dl_dfe_mute_path[0][4]</t>
  </si>
  <si>
    <t>ctrl.dl_dfe_mute_path[1][4]</t>
  </si>
  <si>
    <t>ctrl.dl_dfe_mute_path[0][5]</t>
  </si>
  <si>
    <t>ctrl.dl_dfe_mute_path[1][5]</t>
  </si>
  <si>
    <t>ctrl.dl_dfe_mute_path[0][6]</t>
  </si>
  <si>
    <t>ctrl.dl_dfe_mute_path[1][6]</t>
  </si>
  <si>
    <t>ctrl.dl_dfe_mute_path[0][7]</t>
  </si>
  <si>
    <t>ctrl.dl_dfe_mute_path[1][7]</t>
  </si>
  <si>
    <t>dl_c4a1_fraction_gain</t>
  </si>
  <si>
    <t>dl_c4a1_scaler</t>
  </si>
  <si>
    <t>dl_c4a1_scaler_sign</t>
  </si>
  <si>
    <t>dl_c5a1_fraction_gain</t>
  </si>
  <si>
    <t>dl_c5a1_scaler</t>
  </si>
  <si>
    <t>dl_c5a1_scaler_sign</t>
  </si>
  <si>
    <t>dl_c6a1_fraction_gain</t>
  </si>
  <si>
    <t>dl_c6a1_scaler</t>
  </si>
  <si>
    <t>dl_c6a1_scaler_sign</t>
  </si>
  <si>
    <t>dl_c7a1_fraction_gain</t>
  </si>
  <si>
    <t>dl_c7a1_scaler</t>
  </si>
  <si>
    <t>dl_c7a1_scaler_sign</t>
  </si>
  <si>
    <t>dl_c4a0_fraction_gain</t>
  </si>
  <si>
    <t>dl_c4a0_scaler</t>
  </si>
  <si>
    <t>dl_c4a0_scaler_sign</t>
  </si>
  <si>
    <t>dl_c5a0_fraction_gain</t>
  </si>
  <si>
    <t>dl_c5a0_scaler</t>
  </si>
  <si>
    <t>dl_c5a0_scaler_sign</t>
  </si>
  <si>
    <t>dl_c6a0_fraction_gain</t>
  </si>
  <si>
    <t>dl_c6a0_scaler</t>
  </si>
  <si>
    <t>dl_c6a0_scaler_sign</t>
  </si>
  <si>
    <t>dl_c7a0_fraction_gain</t>
  </si>
  <si>
    <t>dl_c7a0_scaler</t>
  </si>
  <si>
    <t>dl_c7a0_scaler_sign</t>
  </si>
  <si>
    <t>dl_ant4_postcfr_fraction_gain</t>
  </si>
  <si>
    <t>dl_ant4_postcfr_scaler</t>
  </si>
  <si>
    <t>dl_ant4_postcfr_scaler_sign</t>
  </si>
  <si>
    <t>dl_ant5_postcfr_fraction_gain</t>
  </si>
  <si>
    <t>dl_ant5_postcfr_scaler</t>
  </si>
  <si>
    <t>dl_ant5_postcfr_scaler_sign</t>
  </si>
  <si>
    <t>dl_ant6_postcfr_fraction_gain</t>
  </si>
  <si>
    <t>dl_ant6_postcfr_scaler</t>
  </si>
  <si>
    <t>dl_ant6_postcfr_scaler_sign</t>
  </si>
  <si>
    <t>dl_ant7_postcfr_fraction_gain</t>
  </si>
  <si>
    <t>dl_ant7_postcfr_scaler</t>
  </si>
  <si>
    <t>dl_ant7_postcfr_scaler_sign</t>
  </si>
  <si>
    <t>ul_c0a4_en</t>
  </si>
  <si>
    <t>ul_c1a4_en</t>
  </si>
  <si>
    <t>ul_c0a5_en</t>
  </si>
  <si>
    <t>ul_c1a5_en</t>
  </si>
  <si>
    <t>ul_c0a6_en</t>
  </si>
  <si>
    <t>ul_c1a6_en</t>
  </si>
  <si>
    <t>ul_c0a7_en</t>
  </si>
  <si>
    <t>ul_c1a7_en</t>
  </si>
  <si>
    <t>ctrl.ul_stream_en[0][4]</t>
  </si>
  <si>
    <t>ctrl.ul_stream_en[1][4]</t>
  </si>
  <si>
    <t>ctrl.ul_stream_en[0][5]</t>
  </si>
  <si>
    <t>ctrl.ul_stream_en[1][5]</t>
  </si>
  <si>
    <t>ctrl.ul_stream_en[0][6]</t>
  </si>
  <si>
    <t>ctrl.ul_stream_en[1][6]</t>
  </si>
  <si>
    <t>ctrl.ul_stream_en[0][7]</t>
  </si>
  <si>
    <t>ctrl.ul_stream_en[1][7]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</si>
</sst>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rgb="FF000000"/>
      <name val="Calibri"/>
      <charset val="1"/>
    </font>
    <font>
      <sz val="11"/>
      <color rgb="FF000000"/>
      <name val="Calibri"/>
      <charset val="134"/>
    </font>
    <font>
      <b/>
      <sz val="11"/>
      <color rgb="FF000000"/>
      <name val="Calibri"/>
      <charset val="134"/>
    </font>
    <font>
      <sz val="11"/>
      <color theme="1"/>
      <name val="Calibri"/>
      <charset val="134"/>
      <scheme val="minor"/>
    </font>
    <font>
      <b/>
      <sz val="11"/>
      <color rgb="FF000000"/>
      <name val="Calibri"/>
      <charset val="1"/>
    </font>
    <font>
      <sz val="11"/>
      <name val="Calibri"/>
      <charset val="1"/>
    </font>
    <font>
      <sz val="11"/>
      <color rgb="FF000000"/>
      <name val="Calibri"/>
      <family val="2"/>
    </font>
    <font>
      <sz val="11"/>
      <color rgb="FF000000"/>
      <name val="Calibri"/>
      <charset val="1"/>
    </font>
    <font>
      <b/>
      <sz val="11"/>
      <color theme="1"/>
      <name val="Calibri"/>
      <family val="2"/>
      <scheme val="minor"/>
    </font>
    <font>
      <sz val="11"/>
      <color rgb="FF000000"/>
      <name val="Arial"/>
      <family val="2"/>
    </font>
    <font>
      <sz val="11"/>
      <color rgb="FF000000"/>
      <name val="Calibri"/>
      <family val="2"/>
      <scheme val="minor"/>
    </font>
    <font>
      <strike/>
      <sz val="11"/>
      <color rgb="FF000000"/>
      <name val="Calibri Light"/>
      <family val="2"/>
    </font>
    <font>
      <strike/>
      <sz val="11"/>
      <color rgb="FF000000"/>
      <name val="Calibri"/>
      <family val="2"/>
    </font>
  </fonts>
  <fills count="20">
    <fill>
      <patternFill patternType="none"/>
    </fill>
    <fill>
      <patternFill patternType="gray125"/>
    </fill>
    <fill>
      <patternFill patternType="solid">
        <fgColor rgb="FFFFFFFF"/>
        <bgColor rgb="FFDEEBF7"/>
      </patternFill>
    </fill>
    <fill>
      <patternFill patternType="solid">
        <fgColor rgb="FFFFFF00"/>
        <bgColor rgb="FFFFFF00"/>
      </patternFill>
    </fill>
    <fill>
      <patternFill patternType="solid">
        <fgColor rgb="FFD9E1F2"/>
        <bgColor rgb="FFDEEBF7"/>
      </patternFill>
    </fill>
    <fill>
      <patternFill patternType="solid">
        <fgColor theme="0"/>
        <bgColor rgb="FFDEEBF7"/>
      </patternFill>
    </fill>
    <fill>
      <patternFill patternType="solid">
        <fgColor theme="0"/>
        <bgColor indexed="64"/>
      </patternFill>
    </fill>
    <fill>
      <patternFill patternType="solid">
        <fgColor theme="4" tint="0.59999389629810485"/>
        <bgColor indexed="64"/>
      </patternFill>
    </fill>
    <fill>
      <patternFill patternType="solid">
        <fgColor theme="4" tint="0.59999389629810485"/>
        <bgColor rgb="FFDEEBF7"/>
      </patternFill>
    </fill>
    <fill>
      <patternFill patternType="solid">
        <fgColor rgb="FFFFFF00"/>
        <bgColor indexed="64"/>
      </patternFill>
    </fill>
    <fill>
      <patternFill patternType="solid">
        <fgColor rgb="FFFFFFFF"/>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CE4D6"/>
        <bgColor indexed="64"/>
      </patternFill>
    </fill>
    <fill>
      <patternFill patternType="solid">
        <fgColor rgb="FFDDEBF7"/>
        <bgColor indexed="64"/>
      </patternFill>
    </fill>
    <fill>
      <patternFill patternType="solid">
        <fgColor theme="9" tint="0.79998168889431442"/>
        <bgColor indexed="64"/>
      </patternFill>
    </fill>
    <fill>
      <patternFill patternType="solid">
        <fgColor rgb="FFFFFFFF"/>
        <bgColor rgb="FF000000"/>
      </patternFill>
    </fill>
    <fill>
      <patternFill patternType="solid">
        <fgColor rgb="FFFF0000"/>
        <bgColor indexed="64"/>
      </patternFill>
    </fill>
    <fill>
      <patternFill patternType="solid">
        <fgColor theme="6" tint="0.59999389629810485"/>
        <bgColor indexed="64"/>
      </patternFill>
    </fill>
    <fill>
      <patternFill patternType="solid">
        <fgColor theme="0" tint="-0.14999847407452621"/>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indexed="64"/>
      </top>
      <bottom style="thin">
        <color indexed="64"/>
      </bottom>
      <diagonal/>
    </border>
    <border>
      <left/>
      <right/>
      <top/>
      <bottom style="thin">
        <color indexed="64"/>
      </bottom>
      <diagonal/>
    </border>
    <border>
      <left style="thin">
        <color rgb="FF000000"/>
      </left>
      <right style="thin">
        <color rgb="FF000000"/>
      </right>
      <top/>
      <bottom style="thin">
        <color rgb="FF000000"/>
      </bottom>
      <diagonal/>
    </border>
    <border>
      <left/>
      <right style="thin">
        <color indexed="64"/>
      </right>
      <top/>
      <bottom/>
      <diagonal/>
    </border>
  </borders>
  <cellStyleXfs count="2">
    <xf numFmtId="0" fontId="0" fillId="0" borderId="0"/>
    <xf numFmtId="0" fontId="1" fillId="0" borderId="0"/>
  </cellStyleXfs>
  <cellXfs count="186">
    <xf numFmtId="0" fontId="0" fillId="0" borderId="0" xfId="0"/>
    <xf numFmtId="0" fontId="1" fillId="2" borderId="0" xfId="0" applyFont="1" applyFill="1"/>
    <xf numFmtId="0" fontId="0" fillId="2" borderId="0" xfId="0" applyFill="1" applyAlignment="1">
      <alignment horizontal="center" vertical="center"/>
    </xf>
    <xf numFmtId="0" fontId="1" fillId="0" borderId="0" xfId="0" applyFont="1" applyAlignment="1">
      <alignment horizontal="center" vertical="center"/>
    </xf>
    <xf numFmtId="49" fontId="1" fillId="0" borderId="0" xfId="0" applyNumberFormat="1" applyFont="1" applyAlignment="1">
      <alignment horizontal="center" vertical="center" wrapText="1"/>
    </xf>
    <xf numFmtId="0" fontId="1" fillId="0" borderId="0" xfId="0" applyFont="1"/>
    <xf numFmtId="0" fontId="2" fillId="3" borderId="1" xfId="0" applyFont="1" applyFill="1" applyBorder="1" applyAlignment="1">
      <alignment horizontal="center" vertical="center"/>
    </xf>
    <xf numFmtId="0" fontId="0" fillId="2" borderId="1" xfId="0" applyFill="1" applyBorder="1" applyAlignment="1">
      <alignment horizontal="center" vertical="center"/>
    </xf>
    <xf numFmtId="49" fontId="2" fillId="3" borderId="1" xfId="0" applyNumberFormat="1" applyFont="1" applyFill="1" applyBorder="1" applyAlignment="1">
      <alignment horizontal="center" vertical="center" wrapText="1"/>
    </xf>
    <xf numFmtId="20" fontId="0" fillId="2" borderId="1" xfId="0" applyNumberFormat="1" applyFill="1" applyBorder="1" applyAlignment="1">
      <alignment horizontal="center" vertical="center" wrapText="1"/>
    </xf>
    <xf numFmtId="0" fontId="0" fillId="2" borderId="1" xfId="0" applyFill="1" applyBorder="1" applyAlignment="1">
      <alignment horizontal="center" vertical="center" wrapText="1"/>
    </xf>
    <xf numFmtId="0" fontId="0" fillId="0" borderId="0" xfId="0" applyAlignment="1">
      <alignment horizontal="center" vertical="center"/>
    </xf>
    <xf numFmtId="0" fontId="1" fillId="2" borderId="0" xfId="1" applyFill="1"/>
    <xf numFmtId="0" fontId="1" fillId="0" borderId="0" xfId="1"/>
    <xf numFmtId="49" fontId="1" fillId="0" borderId="0" xfId="1" applyNumberFormat="1" applyAlignment="1">
      <alignment wrapText="1"/>
    </xf>
    <xf numFmtId="0" fontId="2" fillId="3" borderId="1" xfId="1" applyFont="1" applyFill="1" applyBorder="1"/>
    <xf numFmtId="0" fontId="1" fillId="2" borderId="1" xfId="1" applyFill="1" applyBorder="1"/>
    <xf numFmtId="0" fontId="1" fillId="2" borderId="1" xfId="1" applyFill="1" applyBorder="1" applyAlignment="1">
      <alignment horizontal="right"/>
    </xf>
    <xf numFmtId="0" fontId="1" fillId="0" borderId="1" xfId="1" applyBorder="1"/>
    <xf numFmtId="49" fontId="2" fillId="3" borderId="1" xfId="1" applyNumberFormat="1" applyFont="1" applyFill="1" applyBorder="1" applyAlignment="1">
      <alignment wrapText="1"/>
    </xf>
    <xf numFmtId="0" fontId="1" fillId="2" borderId="1" xfId="1" applyFill="1" applyBorder="1" applyAlignment="1">
      <alignment wrapText="1"/>
    </xf>
    <xf numFmtId="0" fontId="0" fillId="4" borderId="0" xfId="0" applyFill="1"/>
    <xf numFmtId="0" fontId="0" fillId="5" borderId="0" xfId="0" applyFill="1"/>
    <xf numFmtId="0" fontId="0" fillId="6" borderId="0" xfId="0" applyFill="1"/>
    <xf numFmtId="0" fontId="0" fillId="0" borderId="0" xfId="0" applyAlignment="1">
      <alignment horizontal="right"/>
    </xf>
    <xf numFmtId="0" fontId="0" fillId="0" borderId="0" xfId="0" applyAlignment="1">
      <alignment horizontal="left"/>
    </xf>
    <xf numFmtId="49" fontId="0" fillId="0" borderId="0" xfId="0" applyNumberFormat="1" applyAlignment="1">
      <alignment wrapText="1"/>
    </xf>
    <xf numFmtId="0" fontId="4" fillId="3" borderId="1" xfId="0" applyFont="1" applyFill="1" applyBorder="1" applyAlignment="1">
      <alignment horizontal="center" vertical="center"/>
    </xf>
    <xf numFmtId="0" fontId="0" fillId="5" borderId="1" xfId="0" applyFill="1" applyBorder="1" applyAlignment="1">
      <alignment horizontal="center" vertical="center"/>
    </xf>
    <xf numFmtId="0" fontId="1" fillId="2" borderId="1" xfId="0" applyFont="1" applyFill="1" applyBorder="1" applyAlignment="1">
      <alignment horizontal="center" vertical="center"/>
    </xf>
    <xf numFmtId="0" fontId="0" fillId="2" borderId="2" xfId="0" applyFill="1" applyBorder="1" applyAlignment="1">
      <alignment horizontal="center" vertical="center"/>
    </xf>
    <xf numFmtId="49" fontId="4" fillId="3" borderId="1" xfId="0" applyNumberFormat="1" applyFont="1" applyFill="1" applyBorder="1" applyAlignment="1">
      <alignment horizontal="center" vertical="center" wrapText="1"/>
    </xf>
    <xf numFmtId="0" fontId="0" fillId="5" borderId="1" xfId="0"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wrapText="1"/>
    </xf>
    <xf numFmtId="0" fontId="4" fillId="3" borderId="1" xfId="0" applyFont="1" applyFill="1" applyBorder="1"/>
    <xf numFmtId="0" fontId="4" fillId="3" borderId="5" xfId="0" applyFont="1" applyFill="1" applyBorder="1"/>
    <xf numFmtId="0" fontId="5" fillId="0" borderId="3" xfId="0" applyFont="1" applyBorder="1"/>
    <xf numFmtId="0" fontId="5" fillId="0" borderId="4" xfId="0" applyFont="1" applyBorder="1"/>
    <xf numFmtId="0" fontId="0" fillId="0" borderId="3" xfId="0" applyBorder="1"/>
    <xf numFmtId="0" fontId="0" fillId="0" borderId="4" xfId="0" applyBorder="1"/>
    <xf numFmtId="0" fontId="0" fillId="2" borderId="4" xfId="0" applyFill="1" applyBorder="1"/>
    <xf numFmtId="0" fontId="0" fillId="2" borderId="3" xfId="0" applyFill="1" applyBorder="1"/>
    <xf numFmtId="0" fontId="0" fillId="8" borderId="1" xfId="0" applyFill="1" applyBorder="1" applyAlignment="1">
      <alignment horizontal="center" vertical="center"/>
    </xf>
    <xf numFmtId="0" fontId="0" fillId="7" borderId="0" xfId="0" applyFill="1"/>
    <xf numFmtId="0" fontId="0" fillId="8" borderId="0" xfId="0" applyFill="1"/>
    <xf numFmtId="0" fontId="6" fillId="8" borderId="1" xfId="0" applyFont="1" applyFill="1" applyBorder="1" applyAlignment="1">
      <alignment horizontal="center" vertical="center"/>
    </xf>
    <xf numFmtId="0" fontId="0" fillId="8" borderId="1" xfId="0" applyFill="1" applyBorder="1" applyAlignment="1">
      <alignment horizontal="center" vertical="center" wrapText="1"/>
    </xf>
    <xf numFmtId="0" fontId="3" fillId="7" borderId="0" xfId="0" applyFont="1" applyFill="1"/>
    <xf numFmtId="0" fontId="3" fillId="7" borderId="1" xfId="0" applyFont="1" applyFill="1" applyBorder="1" applyAlignment="1">
      <alignment horizontal="center"/>
    </xf>
    <xf numFmtId="0" fontId="8" fillId="9" borderId="1" xfId="0" applyFont="1" applyFill="1" applyBorder="1"/>
    <xf numFmtId="0" fontId="8" fillId="9" borderId="1" xfId="0" applyFont="1" applyFill="1" applyBorder="1" applyAlignment="1">
      <alignment horizontal="right"/>
    </xf>
    <xf numFmtId="0" fontId="8" fillId="9" borderId="6" xfId="0" applyFont="1" applyFill="1" applyBorder="1"/>
    <xf numFmtId="0" fontId="8" fillId="9" borderId="7" xfId="0" applyFont="1" applyFill="1" applyBorder="1"/>
    <xf numFmtId="0" fontId="6" fillId="10" borderId="1" xfId="0" applyFont="1" applyFill="1" applyBorder="1" applyAlignment="1">
      <alignment wrapText="1"/>
    </xf>
    <xf numFmtId="0" fontId="6" fillId="10" borderId="5" xfId="0" applyFont="1" applyFill="1" applyBorder="1" applyAlignment="1">
      <alignment wrapText="1"/>
    </xf>
    <xf numFmtId="0" fontId="0" fillId="0" borderId="1" xfId="0" applyBorder="1"/>
    <xf numFmtId="0" fontId="6" fillId="10" borderId="8" xfId="0" applyFont="1" applyFill="1" applyBorder="1" applyAlignment="1">
      <alignment wrapText="1"/>
    </xf>
    <xf numFmtId="0" fontId="6" fillId="10" borderId="7" xfId="0" applyFont="1" applyFill="1" applyBorder="1" applyAlignment="1">
      <alignment wrapText="1"/>
    </xf>
    <xf numFmtId="0" fontId="0" fillId="10" borderId="0" xfId="0" applyFill="1"/>
    <xf numFmtId="0" fontId="6" fillId="10" borderId="3" xfId="0" applyFont="1" applyFill="1" applyBorder="1" applyAlignment="1">
      <alignment wrapText="1"/>
    </xf>
    <xf numFmtId="0" fontId="6" fillId="10" borderId="4" xfId="0" applyFont="1" applyFill="1" applyBorder="1" applyAlignment="1">
      <alignment wrapText="1"/>
    </xf>
    <xf numFmtId="0" fontId="6" fillId="10" borderId="9" xfId="0" applyFont="1" applyFill="1" applyBorder="1" applyAlignment="1">
      <alignment wrapText="1"/>
    </xf>
    <xf numFmtId="0" fontId="0" fillId="10" borderId="7" xfId="0" applyFill="1" applyBorder="1"/>
    <xf numFmtId="0" fontId="0" fillId="11" borderId="0" xfId="0" applyFill="1"/>
    <xf numFmtId="0" fontId="0" fillId="0" borderId="1" xfId="0" applyBorder="1" applyAlignment="1">
      <alignment horizontal="right"/>
    </xf>
    <xf numFmtId="0" fontId="0" fillId="6" borderId="6" xfId="0" applyFill="1" applyBorder="1"/>
    <xf numFmtId="0" fontId="0" fillId="12" borderId="1" xfId="0" applyFill="1" applyBorder="1"/>
    <xf numFmtId="0" fontId="0" fillId="12" borderId="1" xfId="0" applyFill="1" applyBorder="1" applyAlignment="1">
      <alignment horizontal="right"/>
    </xf>
    <xf numFmtId="0" fontId="0" fillId="12" borderId="0" xfId="0" applyFill="1"/>
    <xf numFmtId="0" fontId="0" fillId="11" borderId="1" xfId="0" applyFill="1" applyBorder="1"/>
    <xf numFmtId="0" fontId="0" fillId="11" borderId="1" xfId="0" applyFill="1" applyBorder="1" applyAlignment="1">
      <alignment horizontal="right"/>
    </xf>
    <xf numFmtId="0" fontId="0" fillId="6" borderId="1" xfId="0" applyFill="1" applyBorder="1" applyAlignment="1">
      <alignment horizontal="right"/>
    </xf>
    <xf numFmtId="0" fontId="6" fillId="6" borderId="3" xfId="0" applyFont="1" applyFill="1" applyBorder="1" applyAlignment="1">
      <alignment wrapText="1"/>
    </xf>
    <xf numFmtId="0" fontId="6" fillId="6" borderId="4" xfId="0" applyFont="1" applyFill="1" applyBorder="1" applyAlignment="1">
      <alignment wrapText="1"/>
    </xf>
    <xf numFmtId="0" fontId="0" fillId="6" borderId="1" xfId="0" applyFill="1" applyBorder="1"/>
    <xf numFmtId="0" fontId="6" fillId="6" borderId="9" xfId="0" applyFont="1" applyFill="1" applyBorder="1" applyAlignment="1">
      <alignment wrapText="1"/>
    </xf>
    <xf numFmtId="0" fontId="0" fillId="6" borderId="7" xfId="0" applyFill="1" applyBorder="1"/>
    <xf numFmtId="0" fontId="0" fillId="6" borderId="10" xfId="0" applyFill="1" applyBorder="1"/>
    <xf numFmtId="0" fontId="9" fillId="6" borderId="6" xfId="0" applyFont="1" applyFill="1" applyBorder="1"/>
    <xf numFmtId="49" fontId="8" fillId="9" borderId="1" xfId="0" applyNumberFormat="1" applyFont="1" applyFill="1" applyBorder="1" applyAlignment="1">
      <alignment wrapText="1"/>
    </xf>
    <xf numFmtId="0" fontId="0" fillId="0" borderId="1" xfId="0" applyBorder="1" applyAlignment="1">
      <alignment wrapText="1"/>
    </xf>
    <xf numFmtId="49" fontId="0" fillId="0" borderId="1" xfId="0" applyNumberFormat="1" applyBorder="1" applyAlignment="1">
      <alignment wrapText="1"/>
    </xf>
    <xf numFmtId="0" fontId="0" fillId="2" borderId="1" xfId="0" applyFill="1" applyBorder="1"/>
    <xf numFmtId="0" fontId="0" fillId="2" borderId="1" xfId="0" applyFill="1" applyBorder="1" applyAlignment="1">
      <alignment horizontal="right"/>
    </xf>
    <xf numFmtId="0" fontId="9" fillId="0" borderId="1" xfId="0" applyFont="1" applyBorder="1"/>
    <xf numFmtId="0" fontId="0" fillId="13" borderId="3" xfId="0" applyFill="1" applyBorder="1"/>
    <xf numFmtId="0" fontId="6" fillId="14" borderId="1" xfId="0" applyFont="1" applyFill="1" applyBorder="1"/>
    <xf numFmtId="0" fontId="6" fillId="14" borderId="1" xfId="0" applyFont="1" applyFill="1" applyBorder="1" applyAlignment="1">
      <alignment horizontal="right"/>
    </xf>
    <xf numFmtId="0" fontId="6" fillId="14" borderId="5" xfId="0" applyFont="1" applyFill="1" applyBorder="1"/>
    <xf numFmtId="0" fontId="9" fillId="14" borderId="5" xfId="0" applyFont="1" applyFill="1" applyBorder="1"/>
    <xf numFmtId="0" fontId="6" fillId="14" borderId="0" xfId="0" applyFont="1" applyFill="1"/>
    <xf numFmtId="0" fontId="6" fillId="14" borderId="3" xfId="0" applyFont="1" applyFill="1" applyBorder="1"/>
    <xf numFmtId="0" fontId="6" fillId="14" borderId="4" xfId="0" applyFont="1" applyFill="1" applyBorder="1"/>
    <xf numFmtId="0" fontId="9" fillId="14" borderId="4" xfId="0" applyFont="1" applyFill="1" applyBorder="1"/>
    <xf numFmtId="0" fontId="10" fillId="0" borderId="1" xfId="0" applyFont="1" applyBorder="1"/>
    <xf numFmtId="0" fontId="10" fillId="0" borderId="1" xfId="0" applyFont="1" applyBorder="1" applyAlignment="1">
      <alignment horizontal="right"/>
    </xf>
    <xf numFmtId="0" fontId="10" fillId="6" borderId="1" xfId="0" applyFont="1" applyFill="1" applyBorder="1"/>
    <xf numFmtId="0" fontId="10" fillId="12" borderId="1" xfId="0" applyFont="1" applyFill="1" applyBorder="1"/>
    <xf numFmtId="0" fontId="10" fillId="12" borderId="1" xfId="0" applyFont="1" applyFill="1" applyBorder="1" applyAlignment="1">
      <alignment horizontal="right"/>
    </xf>
    <xf numFmtId="0" fontId="0" fillId="13" borderId="1" xfId="0" applyFill="1" applyBorder="1"/>
    <xf numFmtId="0" fontId="0" fillId="13" borderId="1" xfId="0" applyFill="1" applyBorder="1" applyAlignment="1">
      <alignment horizontal="right"/>
    </xf>
    <xf numFmtId="0" fontId="10" fillId="13" borderId="1" xfId="0" applyFont="1" applyFill="1" applyBorder="1"/>
    <xf numFmtId="0" fontId="10" fillId="13" borderId="1" xfId="0" applyFont="1" applyFill="1" applyBorder="1" applyAlignment="1">
      <alignment horizontal="right"/>
    </xf>
    <xf numFmtId="0" fontId="0" fillId="14" borderId="1" xfId="0" applyFill="1" applyBorder="1"/>
    <xf numFmtId="0" fontId="0" fillId="14" borderId="1" xfId="0" applyFill="1" applyBorder="1" applyAlignment="1">
      <alignment horizontal="right"/>
    </xf>
    <xf numFmtId="0" fontId="0" fillId="14" borderId="1" xfId="0" applyFill="1" applyBorder="1" applyAlignment="1">
      <alignment wrapText="1"/>
    </xf>
    <xf numFmtId="0" fontId="0" fillId="14" borderId="0" xfId="0" applyFill="1"/>
    <xf numFmtId="49" fontId="0" fillId="14" borderId="1" xfId="0" applyNumberFormat="1" applyFill="1" applyBorder="1" applyAlignment="1">
      <alignment wrapText="1"/>
    </xf>
    <xf numFmtId="0" fontId="6" fillId="14" borderId="5" xfId="0" applyFont="1" applyFill="1" applyBorder="1" applyAlignment="1">
      <alignment wrapText="1"/>
    </xf>
    <xf numFmtId="0" fontId="6" fillId="14" borderId="4" xfId="0" applyFont="1" applyFill="1" applyBorder="1" applyAlignment="1">
      <alignment horizontal="right"/>
    </xf>
    <xf numFmtId="0" fontId="6" fillId="14" borderId="4" xfId="0" applyFont="1" applyFill="1" applyBorder="1" applyAlignment="1">
      <alignment wrapText="1"/>
    </xf>
    <xf numFmtId="0" fontId="6" fillId="14" borderId="11" xfId="0" applyFont="1" applyFill="1" applyBorder="1"/>
    <xf numFmtId="0" fontId="0" fillId="11" borderId="1" xfId="0" applyFill="1" applyBorder="1" applyAlignment="1">
      <alignment wrapText="1"/>
    </xf>
    <xf numFmtId="0" fontId="0" fillId="15" borderId="1" xfId="0" applyFill="1" applyBorder="1"/>
    <xf numFmtId="0" fontId="0" fillId="15" borderId="1" xfId="0" applyFill="1" applyBorder="1" applyAlignment="1">
      <alignment horizontal="right"/>
    </xf>
    <xf numFmtId="0" fontId="0" fillId="15" borderId="1" xfId="0" applyFill="1" applyBorder="1" applyAlignment="1">
      <alignment wrapText="1"/>
    </xf>
    <xf numFmtId="0" fontId="0" fillId="15" borderId="0" xfId="0" applyFill="1"/>
    <xf numFmtId="11" fontId="0" fillId="15" borderId="1" xfId="0" applyNumberFormat="1" applyFill="1" applyBorder="1" applyAlignment="1">
      <alignment horizontal="right"/>
    </xf>
    <xf numFmtId="11" fontId="0" fillId="11" borderId="1" xfId="0" applyNumberFormat="1" applyFill="1" applyBorder="1" applyAlignment="1">
      <alignment horizontal="right"/>
    </xf>
    <xf numFmtId="0" fontId="0" fillId="6" borderId="1" xfId="0" applyFill="1" applyBorder="1" applyAlignment="1">
      <alignment wrapText="1"/>
    </xf>
    <xf numFmtId="20" fontId="0" fillId="0" borderId="1" xfId="0" applyNumberFormat="1" applyBorder="1" applyAlignment="1">
      <alignment wrapText="1"/>
    </xf>
    <xf numFmtId="0" fontId="10" fillId="0" borderId="5" xfId="0" applyFont="1" applyBorder="1"/>
    <xf numFmtId="0" fontId="10" fillId="6" borderId="5" xfId="0" applyFont="1" applyFill="1" applyBorder="1"/>
    <xf numFmtId="0" fontId="10" fillId="0" borderId="5" xfId="0" applyFont="1" applyBorder="1" applyAlignment="1">
      <alignment horizontal="right"/>
    </xf>
    <xf numFmtId="0" fontId="10" fillId="0" borderId="5" xfId="0" applyFont="1" applyBorder="1" applyAlignment="1">
      <alignment wrapText="1"/>
    </xf>
    <xf numFmtId="0" fontId="10" fillId="0" borderId="3" xfId="0" applyFont="1" applyBorder="1"/>
    <xf numFmtId="0" fontId="10" fillId="0" borderId="4" xfId="0" applyFont="1" applyBorder="1"/>
    <xf numFmtId="0" fontId="10" fillId="6" borderId="4" xfId="0" applyFont="1" applyFill="1" applyBorder="1"/>
    <xf numFmtId="0" fontId="10" fillId="0" borderId="4" xfId="0" applyFont="1" applyBorder="1" applyAlignment="1">
      <alignment horizontal="right"/>
    </xf>
    <xf numFmtId="0" fontId="10" fillId="0" borderId="3" xfId="0" applyFont="1" applyBorder="1" applyAlignment="1">
      <alignment horizontal="right"/>
    </xf>
    <xf numFmtId="0" fontId="10" fillId="6" borderId="3" xfId="0" applyFont="1" applyFill="1" applyBorder="1"/>
    <xf numFmtId="0" fontId="7" fillId="0" borderId="0" xfId="0" applyFont="1"/>
    <xf numFmtId="0" fontId="10" fillId="0" borderId="3" xfId="0" applyFont="1" applyBorder="1" applyAlignment="1">
      <alignment wrapText="1"/>
    </xf>
    <xf numFmtId="0" fontId="6" fillId="0" borderId="3" xfId="0" applyFont="1" applyBorder="1"/>
    <xf numFmtId="0" fontId="6" fillId="0" borderId="4" xfId="0" applyFont="1" applyBorder="1"/>
    <xf numFmtId="0" fontId="6" fillId="16" borderId="4" xfId="0" applyFont="1" applyFill="1" applyBorder="1"/>
    <xf numFmtId="0" fontId="6" fillId="0" borderId="4" xfId="0" applyFont="1" applyBorder="1" applyAlignment="1">
      <alignment wrapText="1"/>
    </xf>
    <xf numFmtId="0" fontId="6" fillId="0" borderId="5" xfId="0" applyFont="1" applyBorder="1"/>
    <xf numFmtId="0" fontId="10" fillId="0" borderId="0" xfId="0" applyFont="1"/>
    <xf numFmtId="0" fontId="0" fillId="6" borderId="3" xfId="0" applyFill="1" applyBorder="1"/>
    <xf numFmtId="0" fontId="9" fillId="6" borderId="1" xfId="0" applyFont="1" applyFill="1" applyBorder="1"/>
    <xf numFmtId="0" fontId="11" fillId="17" borderId="1" xfId="0" applyFont="1" applyFill="1" applyBorder="1"/>
    <xf numFmtId="0" fontId="11" fillId="17" borderId="1" xfId="0" applyFont="1" applyFill="1" applyBorder="1" applyAlignment="1">
      <alignment horizontal="right"/>
    </xf>
    <xf numFmtId="0" fontId="11" fillId="17" borderId="3" xfId="0" applyFont="1" applyFill="1" applyBorder="1"/>
    <xf numFmtId="0" fontId="11" fillId="17" borderId="0" xfId="0" applyFont="1" applyFill="1" applyBorder="1"/>
    <xf numFmtId="0" fontId="11" fillId="17" borderId="9" xfId="0" applyFont="1" applyFill="1" applyBorder="1"/>
    <xf numFmtId="0" fontId="11" fillId="17" borderId="0" xfId="0" applyFont="1" applyFill="1"/>
    <xf numFmtId="0" fontId="12" fillId="17" borderId="1" xfId="0" applyFont="1" applyFill="1" applyBorder="1"/>
    <xf numFmtId="0" fontId="12" fillId="17" borderId="1" xfId="0" applyFont="1" applyFill="1" applyBorder="1" applyAlignment="1">
      <alignment horizontal="right"/>
    </xf>
    <xf numFmtId="0" fontId="12" fillId="17" borderId="3" xfId="0" applyFont="1" applyFill="1" applyBorder="1"/>
    <xf numFmtId="0" fontId="12" fillId="17" borderId="1" xfId="0" applyFont="1" applyFill="1" applyBorder="1" applyAlignment="1">
      <alignment wrapText="1"/>
    </xf>
    <xf numFmtId="0" fontId="12" fillId="17" borderId="0" xfId="0" applyFont="1" applyFill="1"/>
    <xf numFmtId="0" fontId="6" fillId="12" borderId="1" xfId="0" applyFont="1" applyFill="1" applyBorder="1"/>
    <xf numFmtId="0" fontId="6" fillId="0" borderId="1" xfId="0" applyFont="1" applyBorder="1"/>
    <xf numFmtId="0" fontId="6" fillId="13" borderId="1" xfId="0" applyFont="1" applyFill="1" applyBorder="1"/>
    <xf numFmtId="0" fontId="0" fillId="18" borderId="7" xfId="0" applyFill="1" applyBorder="1"/>
    <xf numFmtId="0" fontId="0" fillId="18" borderId="1" xfId="0" applyFill="1" applyBorder="1" applyAlignment="1">
      <alignment horizontal="right"/>
    </xf>
    <xf numFmtId="0" fontId="0" fillId="18" borderId="7" xfId="0" applyFill="1" applyBorder="1" applyAlignment="1">
      <alignment horizontal="right"/>
    </xf>
    <xf numFmtId="0" fontId="9" fillId="18" borderId="7" xfId="0" applyFont="1" applyFill="1" applyBorder="1"/>
    <xf numFmtId="0" fontId="0" fillId="18" borderId="0" xfId="0" applyFill="1"/>
    <xf numFmtId="0" fontId="0" fillId="18" borderId="7" xfId="0" applyFill="1" applyBorder="1" applyAlignment="1">
      <alignment wrapText="1"/>
    </xf>
    <xf numFmtId="0" fontId="0" fillId="18" borderId="1" xfId="0" applyFill="1" applyBorder="1"/>
    <xf numFmtId="0" fontId="9" fillId="18" borderId="1" xfId="0" applyFont="1" applyFill="1" applyBorder="1"/>
    <xf numFmtId="0" fontId="0" fillId="18" borderId="3" xfId="0" applyFill="1" applyBorder="1"/>
    <xf numFmtId="0" fontId="0" fillId="18" borderId="3" xfId="0" applyFill="1" applyBorder="1" applyAlignment="1">
      <alignment horizontal="right"/>
    </xf>
    <xf numFmtId="0" fontId="0" fillId="18" borderId="3" xfId="0" applyFill="1" applyBorder="1" applyAlignment="1">
      <alignment wrapText="1"/>
    </xf>
    <xf numFmtId="0" fontId="10" fillId="18" borderId="7" xfId="0" applyFont="1" applyFill="1" applyBorder="1" applyAlignment="1">
      <alignment horizontal="right"/>
    </xf>
    <xf numFmtId="0" fontId="10" fillId="18" borderId="1" xfId="0" applyFont="1" applyFill="1" applyBorder="1" applyAlignment="1">
      <alignment horizontal="right"/>
    </xf>
    <xf numFmtId="0" fontId="0" fillId="18" borderId="1" xfId="0" applyFill="1" applyBorder="1" applyAlignment="1">
      <alignment wrapText="1"/>
    </xf>
    <xf numFmtId="0" fontId="6" fillId="18" borderId="1" xfId="0" applyFont="1" applyFill="1" applyBorder="1"/>
    <xf numFmtId="0" fontId="6" fillId="18" borderId="7" xfId="0" applyFont="1" applyFill="1" applyBorder="1"/>
    <xf numFmtId="0" fontId="6" fillId="18" borderId="3" xfId="0" applyFont="1" applyFill="1" applyBorder="1"/>
    <xf numFmtId="0" fontId="0" fillId="18" borderId="0" xfId="0" applyFill="1" applyAlignment="1">
      <alignment horizontal="right"/>
    </xf>
    <xf numFmtId="0" fontId="0" fillId="19" borderId="1" xfId="0" applyFill="1" applyBorder="1"/>
    <xf numFmtId="0" fontId="0" fillId="19" borderId="1" xfId="0" applyFill="1" applyBorder="1" applyAlignment="1">
      <alignment horizontal="right"/>
    </xf>
    <xf numFmtId="0" fontId="9" fillId="19" borderId="1" xfId="0" applyFont="1" applyFill="1" applyBorder="1"/>
    <xf numFmtId="0" fontId="0" fillId="19" borderId="0" xfId="0" applyFill="1"/>
    <xf numFmtId="0" fontId="0" fillId="19" borderId="1" xfId="0" applyFill="1" applyBorder="1" applyAlignment="1">
      <alignment wrapText="1"/>
    </xf>
    <xf numFmtId="0" fontId="0" fillId="6" borderId="3" xfId="0" applyFill="1" applyBorder="1" applyAlignment="1">
      <alignment horizontal="right"/>
    </xf>
    <xf numFmtId="0" fontId="9" fillId="6" borderId="3" xfId="0" applyFont="1" applyFill="1" applyBorder="1"/>
    <xf numFmtId="0" fontId="12" fillId="17" borderId="4" xfId="0" applyFont="1" applyFill="1" applyBorder="1"/>
    <xf numFmtId="0" fontId="12" fillId="17" borderId="4" xfId="0" applyFont="1" applyFill="1" applyBorder="1" applyAlignment="1">
      <alignment horizontal="right"/>
    </xf>
    <xf numFmtId="0" fontId="12" fillId="17" borderId="5" xfId="0" applyFont="1" applyFill="1" applyBorder="1"/>
    <xf numFmtId="0" fontId="12" fillId="17" borderId="4" xfId="0" applyFont="1" applyFill="1" applyBorder="1" applyAlignment="1">
      <alignment wrapText="1"/>
    </xf>
  </cellXfs>
  <cellStyles count="2">
    <cellStyle name="Normal" xfId="0" builtinId="0"/>
    <cellStyle name="Normal 2" xfId="1" xr:uid="{00000000-0005-0000-0000-00002A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A9D18E"/>
      <rgbColor rgb="00808080"/>
      <rgbColor rgb="009999FF"/>
      <rgbColor rgb="00993366"/>
      <rgbColor rgb="00E7E6E6"/>
      <rgbColor rgb="00DEEBF7"/>
      <rgbColor rgb="00660066"/>
      <rgbColor rgb="00FF8080"/>
      <rgbColor rgb="000066CC"/>
      <rgbColor rgb="00D9E1F2"/>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3007216/Desktop/bit-debug-release-compare/Rosenburg-regmap/sub6_fdd_sb_zu67_r0.6.0_regmap.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3183814/Desktop/&#23492;&#23384;&#22120;/TDD/Vernon_regmap_0_5_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AddressTable"/>
      <sheetName val="TOP_CTRL_CMN"/>
      <sheetName val="TOP_CTRL_ORAN_LPHY"/>
      <sheetName val="TOP_CTRL_HW_Slaggard"/>
      <sheetName val="TOP_CTRL_HW"/>
      <sheetName val="TOP_CTRL_INTR"/>
      <sheetName val="TOP_CTRL_TEST"/>
    </sheetNames>
    <sheetDataSet>
      <sheetData sheetId="0">
        <row r="2">
          <cell r="A2" t="str">
            <v>FPGA_BASE_ADDR_FH_ORAN_RADIO_IF</v>
          </cell>
          <cell r="B2" t="str">
            <v>A0000000</v>
          </cell>
        </row>
        <row r="3">
          <cell r="A3" t="str">
            <v>FPGA_BASE_ADDR_FH_ETH1_AXI_DMA</v>
          </cell>
          <cell r="B3" t="str">
            <v>A0010000</v>
          </cell>
        </row>
        <row r="4">
          <cell r="A4" t="str">
            <v>FPGA_BASE_ADDR_FH_ETH1_GT_DRP</v>
          </cell>
          <cell r="B4" t="str">
            <v>A0020000</v>
          </cell>
        </row>
        <row r="5">
          <cell r="A5" t="str">
            <v>FPGA_BASE_ADDR_FH_ETH1_RX_TS_FIFO</v>
          </cell>
          <cell r="B5" t="str">
            <v>A0030000</v>
          </cell>
        </row>
        <row r="6">
          <cell r="A6" t="str">
            <v>FPGA_BASE_ADDR_FH_ETH1_TIMER_1588</v>
          </cell>
          <cell r="B6" t="str">
            <v>A0040000</v>
          </cell>
        </row>
        <row r="7">
          <cell r="A7" t="str">
            <v>FPGA_BASE_ADDR_FH_ETH1_RX_TS_FIFO</v>
          </cell>
          <cell r="B7" t="str">
            <v>A0050000</v>
          </cell>
        </row>
        <row r="8">
          <cell r="A8" t="str">
            <v>FPGA_BASE_ADDR_FH_ETH1_CORE</v>
          </cell>
          <cell r="B8" t="str">
            <v>A0060000</v>
          </cell>
        </row>
        <row r="9">
          <cell r="A9" t="str">
            <v>FPGA_BASE_ADDR_FH_ETH2_AXI_DMA</v>
          </cell>
          <cell r="B9" t="str">
            <v>A0110000</v>
          </cell>
        </row>
        <row r="10">
          <cell r="A10" t="str">
            <v>FPGA_BASE_ADDR_FH_ETH2_GT_DRP</v>
          </cell>
          <cell r="B10" t="str">
            <v>A0120000</v>
          </cell>
        </row>
        <row r="11">
          <cell r="A11" t="str">
            <v>FPGA_BASE_ADDR_FH_ETH2_RX_TS_FIFO</v>
          </cell>
          <cell r="B11" t="str">
            <v>A0130000</v>
          </cell>
        </row>
        <row r="12">
          <cell r="A12" t="str">
            <v>FPGA_BASE_ADDR_FH_ETH2_TIMER_1588</v>
          </cell>
          <cell r="B12" t="str">
            <v>A0140000</v>
          </cell>
        </row>
        <row r="13">
          <cell r="A13" t="str">
            <v>FPGA_BASE_ADDR_FH_ETH2_RX_TS_FIFO</v>
          </cell>
          <cell r="B13" t="str">
            <v>A0150000</v>
          </cell>
        </row>
        <row r="14">
          <cell r="A14" t="str">
            <v>FPGA_BASE_ADDR_FH_ETH2_CORE</v>
          </cell>
          <cell r="B14" t="str">
            <v>A0160000</v>
          </cell>
        </row>
        <row r="15">
          <cell r="A15" t="str">
            <v>FPGA_BASE_ADDR_TOP_CTRL_CMN</v>
          </cell>
          <cell r="B15" t="str">
            <v>A0260000</v>
          </cell>
        </row>
        <row r="16">
          <cell r="A16" t="str">
            <v>FPGA_BASE_ADDR_TOP_CTRL_ORAN_LPHY</v>
          </cell>
          <cell r="B16" t="str">
            <v>A0262000</v>
          </cell>
        </row>
        <row r="17">
          <cell r="A17" t="str">
            <v>FPGA_BASE_ADDR_TOP_CTRL_HW</v>
          </cell>
          <cell r="B17" t="str">
            <v>A0264000</v>
          </cell>
        </row>
        <row r="18">
          <cell r="A18" t="str">
            <v>FPGA_BASE_ADDR_TOP_CTRL_INTR</v>
          </cell>
          <cell r="B18" t="str">
            <v>A0266000</v>
          </cell>
        </row>
        <row r="19">
          <cell r="A19" t="str">
            <v>FPGA_BASE_ADDR_TOP_CTRL_TEST</v>
          </cell>
          <cell r="B19" t="str">
            <v>A0268000</v>
          </cell>
        </row>
        <row r="20">
          <cell r="A20" t="str">
            <v>FPGA_BASE_ADDR_RF_DATA_CONVERTER</v>
          </cell>
          <cell r="B20" t="str">
            <v>A1200000</v>
          </cell>
        </row>
        <row r="21">
          <cell r="A21" t="str">
            <v>FPGA_BASE_ADDR_DEBUG_RF_BUF</v>
          </cell>
          <cell r="B21" t="str">
            <v>A2000000</v>
          </cell>
        </row>
        <row r="22">
          <cell r="A22" t="str">
            <v>FPGA_BASE_ADDR_CFR</v>
          </cell>
          <cell r="B22" t="str">
            <v>A3000000</v>
          </cell>
        </row>
        <row r="23">
          <cell r="A23" t="str">
            <v>FPGA_BASE_ADDR_GPIO</v>
          </cell>
          <cell r="B23" t="str">
            <v>A4000000</v>
          </cell>
        </row>
        <row r="24">
          <cell r="A24" t="str">
            <v>FPGA_BASE_ADDR_I2C_0</v>
          </cell>
          <cell r="B24" t="str">
            <v>A4010000</v>
          </cell>
        </row>
        <row r="25">
          <cell r="A25" t="str">
            <v>FPGA_BASE_ADDR_I2C_1</v>
          </cell>
          <cell r="B25" t="str">
            <v>A4020000</v>
          </cell>
        </row>
        <row r="26">
          <cell r="A26" t="str">
            <v>FPGA_BASE_ADDR_ADC_DMA</v>
          </cell>
          <cell r="B26" t="str">
            <v>A5000000</v>
          </cell>
        </row>
        <row r="27">
          <cell r="A27" t="str">
            <v>FPGA_BASE_ADDR_DAC_DMA</v>
          </cell>
          <cell r="B27" t="str">
            <v>A5001000</v>
          </cell>
        </row>
        <row r="28">
          <cell r="A28" t="str">
            <v>FPGA_BASE_ADDR_GPIO_ADC</v>
          </cell>
          <cell r="B28" t="str">
            <v>A5002000</v>
          </cell>
        </row>
        <row r="29">
          <cell r="A29" t="str">
            <v>FPGA_BASE_ADDR_GPIO_DAC</v>
          </cell>
          <cell r="B29" t="str">
            <v>A5003000</v>
          </cell>
        </row>
        <row r="30">
          <cell r="A30" t="str">
            <v>FPGA_BASE_ADDR_DL_CHAN_FILTER0</v>
          </cell>
          <cell r="B30" t="str">
            <v>A6000000</v>
          </cell>
        </row>
        <row r="31">
          <cell r="A31" t="str">
            <v>FPGA_BASE_ADDR_DL_MIXER0</v>
          </cell>
          <cell r="B31" t="str">
            <v>A6040000</v>
          </cell>
        </row>
        <row r="32">
          <cell r="A32" t="str">
            <v>FPGA_BASE_ADDR_DL_CHAN_FILTER1</v>
          </cell>
          <cell r="B32" t="str">
            <v>A6080000</v>
          </cell>
        </row>
        <row r="33">
          <cell r="A33" t="str">
            <v>FPGA_BASE_ADDR_DL_MIXER1</v>
          </cell>
          <cell r="B33" t="str">
            <v>A60C0000</v>
          </cell>
        </row>
        <row r="34">
          <cell r="A34" t="str">
            <v>FPGA_BASE_ADDR_UL_CHAN_FILTER0</v>
          </cell>
          <cell r="B34" t="str">
            <v>A6600000</v>
          </cell>
        </row>
        <row r="35">
          <cell r="A35" t="str">
            <v>FPGA_BASE_ADDR_UL_MIXER0</v>
          </cell>
          <cell r="B35" t="str">
            <v>A6640000</v>
          </cell>
        </row>
        <row r="36">
          <cell r="A36" t="str">
            <v>FPGA_BASE_ADDR_UL_CHAN_FILTER1</v>
          </cell>
          <cell r="B36" t="str">
            <v>A6680000</v>
          </cell>
        </row>
        <row r="37">
          <cell r="A37" t="str">
            <v>FPGA_BASE_ADDR_UL_MIXER1</v>
          </cell>
          <cell r="B37" t="str">
            <v>A66C0000</v>
          </cell>
        </row>
        <row r="38">
          <cell r="A38" t="str">
            <v>FPGA_BASE_ADDR_XDFE_PRACH</v>
          </cell>
          <cell r="B38" t="str">
            <v>A6C00000</v>
          </cell>
        </row>
        <row r="39">
          <cell r="A39" t="str">
            <v>FPGA_BASE_ADDR_DPD_CTRL</v>
          </cell>
          <cell r="B39" t="str">
            <v>B0000000</v>
          </cell>
        </row>
        <row r="40">
          <cell r="A40" t="str">
            <v>FPGA_BASE_ADDR_DPD_USER</v>
          </cell>
          <cell r="B40" t="str">
            <v>B4000000</v>
          </cell>
        </row>
      </sheetData>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AddressTable"/>
      <sheetName val="TOP_CTRL_CMN"/>
      <sheetName val="TOP_CTRL_DL_DFE"/>
      <sheetName val="TOP_CTRL_UL_DFE"/>
      <sheetName val="TOP_CTRL_TEST"/>
      <sheetName val="TOP_CTRL_HW"/>
      <sheetName val="TOP_CTRL_ORAN_LPHY"/>
      <sheetName val="TOP_CTRL_INTR"/>
      <sheetName val="ORAN IF"/>
    </sheetNames>
    <sheetDataSet>
      <sheetData sheetId="0" refreshError="1">
        <row r="9">
          <cell r="A9" t="str">
            <v>FPGA_BASE_ADDR_TOP_CTRL_CMN</v>
          </cell>
          <cell r="B9" t="str">
            <v>A0262000</v>
          </cell>
        </row>
        <row r="10">
          <cell r="A10" t="str">
            <v>FPGA_BASE_ADDR_TOP_CTRL_DL_DFE</v>
          </cell>
          <cell r="B10" t="str">
            <v>A0264000</v>
          </cell>
        </row>
        <row r="11">
          <cell r="A11" t="str">
            <v>FPGA_BASE_ADDR_TOP_CTRL_UL_DFE</v>
          </cell>
          <cell r="B11" t="str">
            <v>A0266000</v>
          </cell>
        </row>
        <row r="12">
          <cell r="A12" t="str">
            <v>FPGA_BASE_ADDR_TOP_CTRL_ORAN_LPHY</v>
          </cell>
          <cell r="B12" t="str">
            <v>A0268000</v>
          </cell>
        </row>
        <row r="13">
          <cell r="A13" t="str">
            <v>FPGA_BASE_ADDR_TOP_CTRL_TEST</v>
          </cell>
          <cell r="B13" t="str">
            <v>A026A000</v>
          </cell>
        </row>
        <row r="14">
          <cell r="A14" t="str">
            <v>FPGA_BASE_ADDR_TOP_CTRL_HW</v>
          </cell>
          <cell r="B14" t="str">
            <v>A026C000</v>
          </cell>
        </row>
        <row r="15">
          <cell r="A15" t="str">
            <v>FPGA_BASE_ADDR_TOP_CTRL_INTR</v>
          </cell>
          <cell r="B15" t="str">
            <v>A026E000</v>
          </cell>
        </row>
        <row r="16">
          <cell r="A16" t="str">
            <v>FPGA_BASE_ADDR_RF_DATA_CONVERTER</v>
          </cell>
          <cell r="B16" t="str">
            <v>A1000000</v>
          </cell>
        </row>
        <row r="17">
          <cell r="A17" t="str">
            <v>FPGA_BASE_ADDR_CFR</v>
          </cell>
          <cell r="B17" t="str">
            <v>A3000000</v>
          </cell>
        </row>
        <row r="18">
          <cell r="A18" t="str">
            <v>FPGA_BASE_ADDR_GPIO0</v>
          </cell>
          <cell r="B18" t="str">
            <v>A4000000</v>
          </cell>
        </row>
        <row r="19">
          <cell r="A19" t="str">
            <v>FPGA_BASE_ADDR_I2C_SFP0</v>
          </cell>
          <cell r="B19" t="str">
            <v>A4010000</v>
          </cell>
        </row>
        <row r="20">
          <cell r="A20" t="str">
            <v>FPGA_BASE_ADDR_I2C_SFP1</v>
          </cell>
          <cell r="B20" t="str">
            <v>A4020000</v>
          </cell>
        </row>
        <row r="21">
          <cell r="A21" t="str">
            <v>FPGA_BASE_ADDR_I2C_PA1</v>
          </cell>
          <cell r="B21" t="str">
            <v>A4030000</v>
          </cell>
        </row>
        <row r="22">
          <cell r="A22" t="str">
            <v>FPGA_BASE_ADDR_I2C_PA2</v>
          </cell>
          <cell r="B22" t="str">
            <v>A4040000</v>
          </cell>
        </row>
        <row r="23">
          <cell r="A23" t="str">
            <v>FPGA_BASE_ADDR_DPD_CTRL</v>
          </cell>
          <cell r="B23" t="str">
            <v>B0000000</v>
          </cell>
        </row>
        <row r="24">
          <cell r="A24" t="str">
            <v>FPGA_BASE_ADDR_DPD_USER</v>
          </cell>
          <cell r="B24" t="str">
            <v>B4000000</v>
          </cell>
        </row>
        <row r="25">
          <cell r="A25" t="str">
            <v>FPGA_BASE_ADDR_DMA_ADC</v>
          </cell>
          <cell r="B25" t="str">
            <v>A8000000</v>
          </cell>
        </row>
        <row r="26">
          <cell r="A26" t="str">
            <v>FPGA_BASE_ADDR_DMA_DAC</v>
          </cell>
          <cell r="B26" t="str">
            <v>A8001000</v>
          </cell>
        </row>
        <row r="27">
          <cell r="A27" t="str">
            <v>FPGA_BASE_ADDR_GPIO_ADC</v>
          </cell>
          <cell r="B27" t="str">
            <v>A8002000</v>
          </cell>
        </row>
        <row r="28">
          <cell r="A28" t="str">
            <v>FPGA_BASE_ADDR_GPIO_DAC</v>
          </cell>
          <cell r="B28" t="str">
            <v>A0283000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E7E6E6"/>
  </sheetPr>
  <dimension ref="A1:E10"/>
  <sheetViews>
    <sheetView zoomScale="115" zoomScaleNormal="115" workbookViewId="0">
      <selection activeCell="B19" sqref="B19"/>
    </sheetView>
  </sheetViews>
  <sheetFormatPr defaultColWidth="8.5546875" defaultRowHeight="14.4"/>
  <cols>
    <col min="1" max="1" width="51.33203125" customWidth="1"/>
    <col min="2" max="2" width="21.6640625" customWidth="1"/>
    <col min="3" max="3" width="19.88671875" customWidth="1"/>
    <col min="4" max="4" width="10.6640625" customWidth="1"/>
    <col min="5" max="5" width="75.5546875" customWidth="1"/>
  </cols>
  <sheetData>
    <row r="1" spans="1:5">
      <c r="A1" s="36" t="s">
        <v>0</v>
      </c>
      <c r="B1" s="37" t="s">
        <v>1</v>
      </c>
      <c r="C1" s="37" t="s">
        <v>2</v>
      </c>
      <c r="D1" s="37" t="s">
        <v>3</v>
      </c>
      <c r="E1" s="37" t="s">
        <v>4</v>
      </c>
    </row>
    <row r="2" spans="1:5" ht="14.25" customHeight="1">
      <c r="A2" s="38" t="s">
        <v>5</v>
      </c>
      <c r="B2" s="39" t="s">
        <v>6</v>
      </c>
      <c r="C2" s="39" t="str">
        <f t="shared" ref="C2:C10" si="0">CONCATENATE(LEFT(B2,4),"_",RIGHT(B2,4))</f>
        <v>A026_2000</v>
      </c>
      <c r="D2" s="39" t="s">
        <v>7</v>
      </c>
      <c r="E2" s="39" t="s">
        <v>8</v>
      </c>
    </row>
    <row r="3" spans="1:5">
      <c r="A3" s="40" t="s">
        <v>9</v>
      </c>
      <c r="B3" s="41" t="s">
        <v>10</v>
      </c>
      <c r="C3" s="41" t="str">
        <f t="shared" si="0"/>
        <v>A026_A000</v>
      </c>
      <c r="D3" s="41" t="s">
        <v>7</v>
      </c>
      <c r="E3" s="41" t="s">
        <v>11</v>
      </c>
    </row>
    <row r="4" spans="1:5">
      <c r="A4" s="40" t="s">
        <v>12</v>
      </c>
      <c r="B4" s="41" t="s">
        <v>13</v>
      </c>
      <c r="C4" s="41" t="str">
        <f t="shared" si="0"/>
        <v>A026_C000</v>
      </c>
      <c r="D4" s="41" t="s">
        <v>7</v>
      </c>
      <c r="E4" s="41" t="s">
        <v>14</v>
      </c>
    </row>
    <row r="5" spans="1:5">
      <c r="A5" s="40" t="s">
        <v>15</v>
      </c>
      <c r="B5" s="41" t="s">
        <v>16</v>
      </c>
      <c r="C5" s="41" t="str">
        <f t="shared" si="0"/>
        <v>A026_E000</v>
      </c>
      <c r="D5" s="41" t="s">
        <v>7</v>
      </c>
      <c r="E5" s="42" t="s">
        <v>17</v>
      </c>
    </row>
    <row r="6" spans="1:5">
      <c r="A6" s="40" t="s">
        <v>18</v>
      </c>
      <c r="B6" s="41" t="s">
        <v>19</v>
      </c>
      <c r="C6" s="41" t="str">
        <f t="shared" si="0"/>
        <v>A400_0000</v>
      </c>
      <c r="D6" s="41" t="s">
        <v>20</v>
      </c>
      <c r="E6" s="41" t="s">
        <v>21</v>
      </c>
    </row>
    <row r="7" spans="1:5">
      <c r="A7" s="43" t="s">
        <v>22</v>
      </c>
      <c r="B7" s="42" t="s">
        <v>23</v>
      </c>
      <c r="C7" s="42" t="str">
        <f t="shared" si="0"/>
        <v>A401_0000</v>
      </c>
      <c r="D7" s="42" t="s">
        <v>24</v>
      </c>
      <c r="E7" s="42" t="s">
        <v>25</v>
      </c>
    </row>
    <row r="8" spans="1:5">
      <c r="A8" s="43" t="s">
        <v>26</v>
      </c>
      <c r="B8" s="42" t="s">
        <v>27</v>
      </c>
      <c r="C8" s="42" t="str">
        <f t="shared" si="0"/>
        <v>A402_0000</v>
      </c>
      <c r="D8" s="42" t="s">
        <v>24</v>
      </c>
      <c r="E8" s="42" t="s">
        <v>28</v>
      </c>
    </row>
    <row r="9" spans="1:5">
      <c r="A9" s="43" t="s">
        <v>29</v>
      </c>
      <c r="B9" s="42" t="s">
        <v>30</v>
      </c>
      <c r="C9" s="42" t="str">
        <f t="shared" si="0"/>
        <v>A403_0000</v>
      </c>
      <c r="D9" s="42" t="s">
        <v>24</v>
      </c>
      <c r="E9" s="42" t="s">
        <v>31</v>
      </c>
    </row>
    <row r="10" spans="1:5">
      <c r="A10" s="43" t="s">
        <v>32</v>
      </c>
      <c r="B10" s="42" t="s">
        <v>33</v>
      </c>
      <c r="C10" s="42" t="str">
        <f t="shared" si="0"/>
        <v>A404_0000</v>
      </c>
      <c r="D10" s="42" t="s">
        <v>24</v>
      </c>
      <c r="E10" s="42" t="s">
        <v>34</v>
      </c>
    </row>
  </sheetData>
  <pageMargins left="0.7" right="0.7" top="0.75" bottom="0.75" header="0.51180555555555496" footer="0.51180555555555496"/>
  <pageSetup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3B334-8331-453E-91EA-9C5FBB7E486D}">
  <dimension ref="A1:K617"/>
  <sheetViews>
    <sheetView tabSelected="1" zoomScale="55" zoomScaleNormal="55" workbookViewId="0">
      <selection activeCell="J13" sqref="J13"/>
    </sheetView>
  </sheetViews>
  <sheetFormatPr defaultRowHeight="14.4"/>
  <cols>
    <col min="1" max="1" width="43.44140625" customWidth="1"/>
    <col min="2" max="2" width="57.109375" customWidth="1"/>
    <col min="3" max="3" width="10.109375" style="24" customWidth="1"/>
    <col min="4" max="4" width="15.109375" bestFit="1" customWidth="1"/>
    <col min="5" max="5" width="9.6640625" bestFit="1" customWidth="1"/>
    <col min="6" max="6" width="42.6640625" style="23" customWidth="1"/>
    <col min="7" max="7" width="10.109375" customWidth="1"/>
    <col min="8" max="8" width="8.88671875" style="24"/>
    <col min="9" max="9" width="50.6640625" style="26" customWidth="1"/>
    <col min="10" max="10" width="63.6640625" bestFit="1" customWidth="1"/>
  </cols>
  <sheetData>
    <row r="1" spans="1:10">
      <c r="A1" s="51" t="s">
        <v>35</v>
      </c>
      <c r="B1" s="51" t="s">
        <v>36</v>
      </c>
      <c r="C1" s="52" t="s">
        <v>37</v>
      </c>
      <c r="D1" s="51" t="s">
        <v>38</v>
      </c>
      <c r="E1" s="51" t="s">
        <v>39</v>
      </c>
      <c r="F1" s="51" t="s">
        <v>40</v>
      </c>
      <c r="G1" s="51" t="s">
        <v>41</v>
      </c>
      <c r="H1" s="52" t="s">
        <v>42</v>
      </c>
      <c r="I1" s="81" t="s">
        <v>43</v>
      </c>
      <c r="J1" s="51" t="s">
        <v>44</v>
      </c>
    </row>
    <row r="2" spans="1:10">
      <c r="A2" s="57" t="s">
        <v>5</v>
      </c>
      <c r="B2" s="57" t="s">
        <v>45</v>
      </c>
      <c r="C2" s="66">
        <v>0</v>
      </c>
      <c r="D2" s="40" t="str">
        <f>DEC2HEX(HEX2DEC(INDEX([1]BaseAddressTable!$B$2:$B$94,(MATCH(A2,[1]BaseAddressTable!$A$2:$A$94,0))))+HEX2DEC(C2))</f>
        <v>A0260000</v>
      </c>
      <c r="E2" s="57" t="s">
        <v>46</v>
      </c>
      <c r="F2" s="76" t="s">
        <v>53</v>
      </c>
      <c r="G2" s="57" t="s">
        <v>54</v>
      </c>
      <c r="H2" s="66">
        <v>0</v>
      </c>
      <c r="I2" s="82" t="s">
        <v>55</v>
      </c>
      <c r="J2" s="57" t="str">
        <f>IF(E2="RW",CONCATENATE("ctrl.",F2), CONCATENATE("param.",F2))</f>
        <v>param.revision_num</v>
      </c>
    </row>
    <row r="3" spans="1:10">
      <c r="A3" s="57" t="s">
        <v>5</v>
      </c>
      <c r="B3" s="57" t="s">
        <v>45</v>
      </c>
      <c r="C3" s="66">
        <v>0</v>
      </c>
      <c r="D3" s="40" t="str">
        <f>DEC2HEX(HEX2DEC(INDEX([1]BaseAddressTable!$B$2:$B$94,(MATCH(A3,[1]BaseAddressTable!$A$2:$A$94,0))))+HEX2DEC(C3))</f>
        <v>A0260000</v>
      </c>
      <c r="E3" s="57" t="s">
        <v>46</v>
      </c>
      <c r="F3" s="76" t="s">
        <v>50</v>
      </c>
      <c r="G3" s="57" t="s">
        <v>51</v>
      </c>
      <c r="H3" s="66">
        <v>0</v>
      </c>
      <c r="I3" s="82" t="s">
        <v>52</v>
      </c>
      <c r="J3" s="57" t="str">
        <f t="shared" ref="J3:J6" si="0">IF(E3="RW",CONCATENATE("ctrl.",F3), CONCATENATE("param.",F3))</f>
        <v>param.minor_version</v>
      </c>
    </row>
    <row r="4" spans="1:10">
      <c r="A4" s="57" t="s">
        <v>5</v>
      </c>
      <c r="B4" s="57" t="s">
        <v>45</v>
      </c>
      <c r="C4" s="66">
        <v>0</v>
      </c>
      <c r="D4" s="40" t="str">
        <f>DEC2HEX(HEX2DEC(INDEX([1]BaseAddressTable!$B$2:$B$94,(MATCH(A4,[1]BaseAddressTable!$A$2:$A$94,0))))+HEX2DEC(C4))</f>
        <v>A0260000</v>
      </c>
      <c r="E4" s="57" t="s">
        <v>46</v>
      </c>
      <c r="F4" s="76" t="s">
        <v>47</v>
      </c>
      <c r="G4" s="57" t="s">
        <v>48</v>
      </c>
      <c r="H4" s="66">
        <v>0</v>
      </c>
      <c r="I4" s="83" t="s">
        <v>49</v>
      </c>
      <c r="J4" s="57" t="str">
        <f>IF(E4="RW",CONCATENATE("ctrl.",F4), CONCATENATE("param.",F4))</f>
        <v>param.major_version</v>
      </c>
    </row>
    <row r="5" spans="1:10">
      <c r="A5" s="84" t="s">
        <v>5</v>
      </c>
      <c r="B5" s="84" t="s">
        <v>56</v>
      </c>
      <c r="C5" s="85">
        <v>4</v>
      </c>
      <c r="D5" s="40" t="str">
        <f>DEC2HEX(HEX2DEC(INDEX([1]BaseAddressTable!$B$2:$B$94,(MATCH(A5,[1]BaseAddressTable!$A$2:$A$94,0))))+HEX2DEC(C5))</f>
        <v>A0260004</v>
      </c>
      <c r="E5" s="84" t="s">
        <v>46</v>
      </c>
      <c r="F5" s="84" t="s">
        <v>57</v>
      </c>
      <c r="G5" s="84" t="s">
        <v>58</v>
      </c>
      <c r="H5" s="85">
        <v>0</v>
      </c>
      <c r="I5" s="84" t="s">
        <v>1251</v>
      </c>
      <c r="J5" s="84" t="s">
        <v>59</v>
      </c>
    </row>
    <row r="6" spans="1:10">
      <c r="A6" s="57" t="s">
        <v>5</v>
      </c>
      <c r="B6" s="57" t="s">
        <v>60</v>
      </c>
      <c r="C6" s="66">
        <v>8</v>
      </c>
      <c r="D6" s="40" t="str">
        <f>DEC2HEX(HEX2DEC(INDEX([1]BaseAddressTable!$B$2:$B$94,(MATCH(A6,[1]BaseAddressTable!$A$2:$A$94,0))))+HEX2DEC(C6))</f>
        <v>A0260008</v>
      </c>
      <c r="E6" s="57" t="s">
        <v>61</v>
      </c>
      <c r="F6" s="76" t="s">
        <v>62</v>
      </c>
      <c r="G6" s="57" t="s">
        <v>54</v>
      </c>
      <c r="H6" s="66">
        <v>0</v>
      </c>
      <c r="I6" s="83"/>
      <c r="J6" s="57" t="str">
        <f t="shared" si="0"/>
        <v>ctrl.hw_id</v>
      </c>
    </row>
    <row r="7" spans="1:10" ht="28.8">
      <c r="A7" s="57" t="s">
        <v>5</v>
      </c>
      <c r="B7" s="57" t="s">
        <v>63</v>
      </c>
      <c r="C7" s="66" t="str">
        <f>DEC2HEX(HEX2DEC(C6)+4)</f>
        <v>C</v>
      </c>
      <c r="D7" s="40" t="str">
        <f>DEC2HEX(HEX2DEC(INDEX([1]BaseAddressTable!$B$2:$B$94,(MATCH(A7,[1]BaseAddressTable!$A$2:$A$94,0))))+HEX2DEC(C7))</f>
        <v>A026000C</v>
      </c>
      <c r="E7" s="57" t="s">
        <v>61</v>
      </c>
      <c r="F7" s="76" t="s">
        <v>65</v>
      </c>
      <c r="G7" s="57" t="s">
        <v>54</v>
      </c>
      <c r="H7" s="66">
        <v>0</v>
      </c>
      <c r="I7" s="82" t="s">
        <v>1252</v>
      </c>
      <c r="J7" s="57" t="s">
        <v>66</v>
      </c>
    </row>
    <row r="8" spans="1:10">
      <c r="A8" s="57" t="s">
        <v>5</v>
      </c>
      <c r="B8" s="57" t="s">
        <v>1253</v>
      </c>
      <c r="C8" s="66" t="str">
        <f>DEC2HEX(HEX2DEC(C7)+4)</f>
        <v>10</v>
      </c>
      <c r="D8" s="40" t="str">
        <f>DEC2HEX(HEX2DEC(INDEX([1]BaseAddressTable!$B$2:$B$94,(MATCH(A8,[1]BaseAddressTable!$A$2:$A$94,0))))+HEX2DEC(C8))</f>
        <v>A0260010</v>
      </c>
      <c r="E8" s="57" t="s">
        <v>61</v>
      </c>
      <c r="F8" s="76" t="s">
        <v>1254</v>
      </c>
      <c r="G8" s="57" t="s">
        <v>303</v>
      </c>
      <c r="H8" s="66">
        <v>177000</v>
      </c>
      <c r="I8" s="86" t="s">
        <v>1255</v>
      </c>
      <c r="J8" s="57" t="s">
        <v>1256</v>
      </c>
    </row>
    <row r="9" spans="1:10" s="23" customFormat="1">
      <c r="A9" s="76" t="s">
        <v>5</v>
      </c>
      <c r="B9" s="76" t="s">
        <v>1257</v>
      </c>
      <c r="C9" s="73">
        <v>14</v>
      </c>
      <c r="D9" s="141" t="str">
        <f>DEC2HEX(HEX2DEC(INDEX([1]BaseAddressTable!$B$2:$B$94,(MATCH(A9,[1]BaseAddressTable!$A$2:$A$94,0))))+HEX2DEC(C9))</f>
        <v>A0260014</v>
      </c>
      <c r="E9" s="76" t="s">
        <v>61</v>
      </c>
      <c r="F9" s="76" t="s">
        <v>1258</v>
      </c>
      <c r="G9" s="76" t="s">
        <v>91</v>
      </c>
      <c r="H9" s="73">
        <v>0</v>
      </c>
      <c r="I9" s="142" t="s">
        <v>1259</v>
      </c>
      <c r="J9" s="76" t="s">
        <v>1260</v>
      </c>
    </row>
    <row r="10" spans="1:10" s="23" customFormat="1">
      <c r="A10" s="76" t="s">
        <v>5</v>
      </c>
      <c r="B10" s="76" t="s">
        <v>1257</v>
      </c>
      <c r="C10" s="73">
        <v>14</v>
      </c>
      <c r="D10" s="141" t="str">
        <f>DEC2HEX(HEX2DEC(INDEX([1]BaseAddressTable!$B$2:$B$94,(MATCH(A10,[1]BaseAddressTable!$A$2:$A$94,0))))+HEX2DEC(C10))</f>
        <v>A0260014</v>
      </c>
      <c r="E10" s="76" t="s">
        <v>61</v>
      </c>
      <c r="F10" s="76" t="s">
        <v>1261</v>
      </c>
      <c r="G10" s="76" t="s">
        <v>138</v>
      </c>
      <c r="H10" s="73">
        <v>0</v>
      </c>
      <c r="I10" s="142" t="s">
        <v>1262</v>
      </c>
      <c r="J10" s="76" t="s">
        <v>1263</v>
      </c>
    </row>
    <row r="11" spans="1:10" s="146" customFormat="1">
      <c r="A11" s="143" t="s">
        <v>5</v>
      </c>
      <c r="B11" s="143" t="s">
        <v>1257</v>
      </c>
      <c r="C11" s="144">
        <v>14</v>
      </c>
      <c r="D11" s="145" t="str">
        <f>DEC2HEX(HEX2DEC(INDEX([1]BaseAddressTable!$B$2:$B$94,(MATCH(A11,[1]BaseAddressTable!$A$2:$A$94,0))))+HEX2DEC(C11))</f>
        <v>A0260014</v>
      </c>
      <c r="E11" s="143" t="s">
        <v>61</v>
      </c>
      <c r="F11" s="143" t="s">
        <v>1264</v>
      </c>
      <c r="G11" s="143" t="s">
        <v>142</v>
      </c>
      <c r="H11" s="144">
        <v>0</v>
      </c>
      <c r="I11" s="143" t="s">
        <v>1265</v>
      </c>
      <c r="J11" s="143" t="s">
        <v>1266</v>
      </c>
    </row>
    <row r="12" spans="1:10" s="147" customFormat="1">
      <c r="A12" s="143" t="s">
        <v>5</v>
      </c>
      <c r="B12" s="143" t="s">
        <v>1257</v>
      </c>
      <c r="C12" s="144">
        <v>14</v>
      </c>
      <c r="D12" s="145" t="str">
        <f>DEC2HEX(HEX2DEC(INDEX([1]BaseAddressTable!$B$2:$B$94,(MATCH(A12,[1]BaseAddressTable!$A$2:$A$94,0))))+HEX2DEC(C12))</f>
        <v>A0260014</v>
      </c>
      <c r="E12" s="143" t="s">
        <v>61</v>
      </c>
      <c r="F12" s="143" t="s">
        <v>1267</v>
      </c>
      <c r="G12" s="143" t="s">
        <v>146</v>
      </c>
      <c r="H12" s="144">
        <v>0</v>
      </c>
      <c r="I12" s="143" t="s">
        <v>1268</v>
      </c>
      <c r="J12" s="143" t="s">
        <v>1269</v>
      </c>
    </row>
    <row r="13" spans="1:10" s="23" customFormat="1">
      <c r="A13" s="141" t="s">
        <v>5</v>
      </c>
      <c r="B13" s="141" t="s">
        <v>1270</v>
      </c>
      <c r="C13" s="180" t="str">
        <f>DEC2HEX(HEX2DEC(C10)+4)</f>
        <v>18</v>
      </c>
      <c r="D13" s="141" t="str">
        <f>DEC2HEX(HEX2DEC(INDEX([1]BaseAddressTable!$B$2:$B$94,(MATCH(A13,[1]BaseAddressTable!$A$2:$A$94,0))))+HEX2DEC(C13))</f>
        <v>A0260018</v>
      </c>
      <c r="E13" s="141" t="s">
        <v>61</v>
      </c>
      <c r="F13" s="141" t="s">
        <v>1271</v>
      </c>
      <c r="G13" s="141" t="s">
        <v>91</v>
      </c>
      <c r="H13" s="180">
        <v>0</v>
      </c>
      <c r="I13" s="181" t="s">
        <v>1272</v>
      </c>
      <c r="J13" s="141" t="s">
        <v>1273</v>
      </c>
    </row>
    <row r="14" spans="1:10" s="23" customFormat="1">
      <c r="A14" s="76" t="s">
        <v>5</v>
      </c>
      <c r="B14" s="76" t="s">
        <v>1270</v>
      </c>
      <c r="C14" s="73" t="str">
        <f>C13</f>
        <v>18</v>
      </c>
      <c r="D14" s="141" t="str">
        <f>DEC2HEX(HEX2DEC(INDEX([1]BaseAddressTable!$B$2:$B$94,(MATCH(A14,[1]BaseAddressTable!$A$2:$A$94,0))))+HEX2DEC(C14))</f>
        <v>A0260018</v>
      </c>
      <c r="E14" s="76" t="s">
        <v>61</v>
      </c>
      <c r="F14" s="76" t="s">
        <v>1274</v>
      </c>
      <c r="G14" s="76" t="s">
        <v>138</v>
      </c>
      <c r="H14" s="73">
        <v>0</v>
      </c>
      <c r="I14" s="142" t="s">
        <v>1275</v>
      </c>
      <c r="J14" s="76" t="s">
        <v>1276</v>
      </c>
    </row>
    <row r="15" spans="1:10" s="148" customFormat="1">
      <c r="A15" s="143" t="s">
        <v>5</v>
      </c>
      <c r="B15" s="143" t="s">
        <v>1270</v>
      </c>
      <c r="C15" s="144" t="str">
        <f>DEC2HEX(HEX2DEC(C12)+4)</f>
        <v>18</v>
      </c>
      <c r="D15" s="145" t="str">
        <f>DEC2HEX(HEX2DEC(INDEX([1]BaseAddressTable!$B$2:$B$94,(MATCH(A15,[1]BaseAddressTable!$A$2:$A$94,0))))+HEX2DEC(C15))</f>
        <v>A0260018</v>
      </c>
      <c r="E15" s="143" t="s">
        <v>61</v>
      </c>
      <c r="F15" s="143" t="s">
        <v>1277</v>
      </c>
      <c r="G15" s="143" t="s">
        <v>142</v>
      </c>
      <c r="H15" s="144">
        <v>0</v>
      </c>
      <c r="I15" s="143" t="s">
        <v>1272</v>
      </c>
      <c r="J15" s="143" t="s">
        <v>1278</v>
      </c>
    </row>
    <row r="16" spans="1:10" s="148" customFormat="1">
      <c r="A16" s="143" t="s">
        <v>5</v>
      </c>
      <c r="B16" s="143" t="s">
        <v>1270</v>
      </c>
      <c r="C16" s="144" t="str">
        <f>C15</f>
        <v>18</v>
      </c>
      <c r="D16" s="145" t="str">
        <f>DEC2HEX(HEX2DEC(INDEX([1]BaseAddressTable!$B$2:$B$94,(MATCH(A16,[1]BaseAddressTable!$A$2:$A$94,0))))+HEX2DEC(C16))</f>
        <v>A0260018</v>
      </c>
      <c r="E16" s="143" t="s">
        <v>61</v>
      </c>
      <c r="F16" s="143" t="s">
        <v>1279</v>
      </c>
      <c r="G16" s="143" t="s">
        <v>146</v>
      </c>
      <c r="H16" s="144">
        <v>0</v>
      </c>
      <c r="I16" s="143" t="s">
        <v>1275</v>
      </c>
      <c r="J16" s="143" t="s">
        <v>1280</v>
      </c>
    </row>
    <row r="17" spans="1:11">
      <c r="A17" s="88" t="s">
        <v>5</v>
      </c>
      <c r="B17" s="88" t="s">
        <v>1281</v>
      </c>
      <c r="C17" s="89">
        <v>100</v>
      </c>
      <c r="D17" s="88" t="str">
        <f>DEC2HEX(HEX2DEC(INDEX([1]BaseAddressTable!$B$2:$B$94,(MATCH(A17,[1]BaseAddressTable!$A$2:$A$94,0))))+HEX2DEC(C17))</f>
        <v>A0260100</v>
      </c>
      <c r="E17" s="88" t="s">
        <v>61</v>
      </c>
      <c r="F17" s="88" t="s">
        <v>1282</v>
      </c>
      <c r="G17" s="88" t="s">
        <v>91</v>
      </c>
      <c r="H17" s="88">
        <v>0</v>
      </c>
      <c r="I17" s="88" t="s">
        <v>1283</v>
      </c>
      <c r="J17" s="88" t="s">
        <v>1284</v>
      </c>
      <c r="K17" s="88"/>
    </row>
    <row r="18" spans="1:11">
      <c r="A18" s="88" t="s">
        <v>5</v>
      </c>
      <c r="B18" s="88" t="s">
        <v>1285</v>
      </c>
      <c r="C18" s="89" t="str">
        <f>DEC2HEX(HEX2DEC(C17)+4)</f>
        <v>104</v>
      </c>
      <c r="D18" s="88" t="str">
        <f>DEC2HEX(HEX2DEC(INDEX([1]BaseAddressTable!$B$2:$B$94,(MATCH(A18,[1]BaseAddressTable!$A$2:$A$94,0))))+HEX2DEC(C18))</f>
        <v>A0260104</v>
      </c>
      <c r="E18" s="88" t="s">
        <v>61</v>
      </c>
      <c r="F18" s="88" t="s">
        <v>1286</v>
      </c>
      <c r="G18" s="88" t="s">
        <v>91</v>
      </c>
      <c r="H18" s="88">
        <v>0</v>
      </c>
      <c r="I18" s="88" t="s">
        <v>1287</v>
      </c>
      <c r="J18" s="88" t="s">
        <v>1288</v>
      </c>
      <c r="K18" s="88"/>
    </row>
    <row r="19" spans="1:11">
      <c r="A19" s="88" t="s">
        <v>5</v>
      </c>
      <c r="B19" s="88" t="s">
        <v>1289</v>
      </c>
      <c r="C19" s="89" t="str">
        <f>DEC2HEX(HEX2DEC(C18)+4)</f>
        <v>108</v>
      </c>
      <c r="D19" s="88" t="str">
        <f>DEC2HEX(HEX2DEC(INDEX([1]BaseAddressTable!$B$2:$B$94,(MATCH(A19,[1]BaseAddressTable!$A$2:$A$94,0))))+HEX2DEC(C19))</f>
        <v>A0260108</v>
      </c>
      <c r="E19" s="88" t="s">
        <v>61</v>
      </c>
      <c r="F19" s="88" t="s">
        <v>1290</v>
      </c>
      <c r="G19" s="88" t="s">
        <v>58</v>
      </c>
      <c r="H19" s="88">
        <v>0</v>
      </c>
      <c r="I19" s="88" t="s">
        <v>1291</v>
      </c>
      <c r="J19" s="88" t="s">
        <v>1292</v>
      </c>
      <c r="K19" s="88"/>
    </row>
    <row r="20" spans="1:11">
      <c r="A20" s="88" t="s">
        <v>5</v>
      </c>
      <c r="B20" s="90" t="s">
        <v>1293</v>
      </c>
      <c r="C20" s="89" t="str">
        <f>DEC2HEX(HEX2DEC(C19)+4)</f>
        <v>10C</v>
      </c>
      <c r="D20" s="88" t="str">
        <f>DEC2HEX(HEX2DEC(INDEX([1]BaseAddressTable!$B$2:$B$94,(MATCH(A20,[1]BaseAddressTable!$A$2:$A$94,0))))+HEX2DEC(C20))</f>
        <v>A026010C</v>
      </c>
      <c r="E20" s="90" t="s">
        <v>61</v>
      </c>
      <c r="F20" s="90" t="s">
        <v>1294</v>
      </c>
      <c r="G20" s="90" t="s">
        <v>91</v>
      </c>
      <c r="H20" s="90">
        <v>0</v>
      </c>
      <c r="I20" s="91" t="s">
        <v>1295</v>
      </c>
      <c r="J20" s="90" t="s">
        <v>1296</v>
      </c>
      <c r="K20" s="92"/>
    </row>
    <row r="21" spans="1:11">
      <c r="A21" s="93" t="s">
        <v>5</v>
      </c>
      <c r="B21" s="94" t="s">
        <v>1293</v>
      </c>
      <c r="C21" s="94">
        <v>110</v>
      </c>
      <c r="D21" s="88" t="str">
        <f>DEC2HEX(HEX2DEC(INDEX([1]BaseAddressTable!$B$2:$B$94,(MATCH(A21,[1]BaseAddressTable!$A$2:$A$94,0))))+HEX2DEC(C21))</f>
        <v>A0260110</v>
      </c>
      <c r="E21" s="94" t="s">
        <v>61</v>
      </c>
      <c r="F21" s="94" t="s">
        <v>1297</v>
      </c>
      <c r="G21" s="94" t="s">
        <v>138</v>
      </c>
      <c r="H21" s="94">
        <v>0</v>
      </c>
      <c r="I21" s="95" t="s">
        <v>1295</v>
      </c>
      <c r="J21" s="94" t="s">
        <v>1298</v>
      </c>
      <c r="K21" s="92"/>
    </row>
    <row r="22" spans="1:11">
      <c r="A22" s="93" t="s">
        <v>5</v>
      </c>
      <c r="B22" s="94" t="s">
        <v>1293</v>
      </c>
      <c r="C22" s="94">
        <v>110</v>
      </c>
      <c r="D22" s="88" t="str">
        <f>DEC2HEX(HEX2DEC(INDEX([1]BaseAddressTable!$B$2:$B$94,(MATCH(A22,[1]BaseAddressTable!$A$2:$A$94,0))))+HEX2DEC(C22))</f>
        <v>A0260110</v>
      </c>
      <c r="E22" s="94" t="s">
        <v>61</v>
      </c>
      <c r="F22" s="94" t="s">
        <v>1299</v>
      </c>
      <c r="G22" s="94" t="s">
        <v>146</v>
      </c>
      <c r="H22" s="94">
        <v>0</v>
      </c>
      <c r="I22" s="95" t="s">
        <v>1295</v>
      </c>
      <c r="J22" s="94" t="s">
        <v>1300</v>
      </c>
      <c r="K22" s="92"/>
    </row>
    <row r="23" spans="1:11">
      <c r="A23" s="93" t="s">
        <v>5</v>
      </c>
      <c r="B23" s="94" t="s">
        <v>1293</v>
      </c>
      <c r="C23" s="94">
        <v>110</v>
      </c>
      <c r="D23" s="88" t="str">
        <f>DEC2HEX(HEX2DEC(INDEX([1]BaseAddressTable!$B$2:$B$94,(MATCH(A23,[1]BaseAddressTable!$A$2:$A$94,0))))+HEX2DEC(C23))</f>
        <v>A0260110</v>
      </c>
      <c r="E23" s="94" t="s">
        <v>61</v>
      </c>
      <c r="F23" s="94" t="s">
        <v>1301</v>
      </c>
      <c r="G23" s="94" t="s">
        <v>150</v>
      </c>
      <c r="H23" s="94">
        <v>0</v>
      </c>
      <c r="I23" s="95" t="s">
        <v>1295</v>
      </c>
      <c r="J23" s="94" t="s">
        <v>1302</v>
      </c>
      <c r="K23" s="92"/>
    </row>
    <row r="24" spans="1:11">
      <c r="A24" s="93" t="s">
        <v>5</v>
      </c>
      <c r="B24" s="94" t="s">
        <v>1303</v>
      </c>
      <c r="C24" s="94">
        <v>114</v>
      </c>
      <c r="D24" s="88" t="str">
        <f>DEC2HEX(HEX2DEC(INDEX([1]BaseAddressTable!$B$2:$B$94,(MATCH(A24,[1]BaseAddressTable!$A$2:$A$94,0))))+HEX2DEC(C24))</f>
        <v>A0260114</v>
      </c>
      <c r="E24" s="94" t="s">
        <v>61</v>
      </c>
      <c r="F24" s="94" t="s">
        <v>1304</v>
      </c>
      <c r="G24" s="94" t="s">
        <v>91</v>
      </c>
      <c r="H24" s="94">
        <v>0</v>
      </c>
      <c r="I24" s="95" t="s">
        <v>1295</v>
      </c>
      <c r="J24" s="94" t="s">
        <v>1305</v>
      </c>
      <c r="K24" s="92"/>
    </row>
    <row r="25" spans="1:11">
      <c r="A25" s="93" t="s">
        <v>5</v>
      </c>
      <c r="B25" s="94" t="s">
        <v>1303</v>
      </c>
      <c r="C25" s="94">
        <v>114</v>
      </c>
      <c r="D25" s="88" t="str">
        <f>DEC2HEX(HEX2DEC(INDEX([1]BaseAddressTable!$B$2:$B$94,(MATCH(A25,[1]BaseAddressTable!$A$2:$A$94,0))))+HEX2DEC(C25))</f>
        <v>A0260114</v>
      </c>
      <c r="E25" s="94" t="s">
        <v>61</v>
      </c>
      <c r="F25" s="94" t="s">
        <v>1306</v>
      </c>
      <c r="G25" s="94" t="s">
        <v>138</v>
      </c>
      <c r="H25" s="94">
        <v>0</v>
      </c>
      <c r="I25" s="95" t="s">
        <v>1295</v>
      </c>
      <c r="J25" s="94" t="s">
        <v>1307</v>
      </c>
      <c r="K25" s="92"/>
    </row>
    <row r="26" spans="1:11">
      <c r="A26" s="93" t="s">
        <v>5</v>
      </c>
      <c r="B26" s="94" t="s">
        <v>1303</v>
      </c>
      <c r="C26" s="94">
        <v>114</v>
      </c>
      <c r="D26" s="88" t="str">
        <f>DEC2HEX(HEX2DEC(INDEX([1]BaseAddressTable!$B$2:$B$94,(MATCH(A26,[1]BaseAddressTable!$A$2:$A$94,0))))+HEX2DEC(C26))</f>
        <v>A0260114</v>
      </c>
      <c r="E26" s="94" t="s">
        <v>61</v>
      </c>
      <c r="F26" s="94" t="s">
        <v>1308</v>
      </c>
      <c r="G26" s="94" t="s">
        <v>146</v>
      </c>
      <c r="H26" s="94">
        <v>0</v>
      </c>
      <c r="I26" s="95" t="s">
        <v>1295</v>
      </c>
      <c r="J26" s="94" t="s">
        <v>1309</v>
      </c>
      <c r="K26" s="92" t="s">
        <v>942</v>
      </c>
    </row>
    <row r="27" spans="1:11">
      <c r="A27" s="93" t="s">
        <v>5</v>
      </c>
      <c r="B27" s="94" t="s">
        <v>1303</v>
      </c>
      <c r="C27" s="94">
        <v>114</v>
      </c>
      <c r="D27" s="88" t="str">
        <f>DEC2HEX(HEX2DEC(INDEX([1]BaseAddressTable!$B$2:$B$94,(MATCH(A27,[1]BaseAddressTable!$A$2:$A$94,0))))+HEX2DEC(C27))</f>
        <v>A0260114</v>
      </c>
      <c r="E27" s="94" t="s">
        <v>61</v>
      </c>
      <c r="F27" s="94" t="s">
        <v>1310</v>
      </c>
      <c r="G27" s="94" t="s">
        <v>150</v>
      </c>
      <c r="H27" s="94">
        <v>0</v>
      </c>
      <c r="I27" s="95" t="s">
        <v>1295</v>
      </c>
      <c r="J27" s="94" t="s">
        <v>1311</v>
      </c>
      <c r="K27" s="92" t="s">
        <v>942</v>
      </c>
    </row>
    <row r="28" spans="1:11">
      <c r="A28" s="96" t="s">
        <v>5</v>
      </c>
      <c r="B28" s="96" t="s">
        <v>1312</v>
      </c>
      <c r="C28" s="97">
        <v>200</v>
      </c>
      <c r="D28" s="40" t="str">
        <f>DEC2HEX(HEX2DEC(INDEX([1]BaseAddressTable!$B$2:$B$94,(MATCH(A28,[1]BaseAddressTable!$A$2:$A$94,0))))+HEX2DEC(C28))</f>
        <v>A0260200</v>
      </c>
      <c r="E28" s="96" t="s">
        <v>61</v>
      </c>
      <c r="F28" s="98" t="s">
        <v>1313</v>
      </c>
      <c r="G28" s="96" t="s">
        <v>91</v>
      </c>
      <c r="H28" s="97">
        <v>0</v>
      </c>
      <c r="I28" s="96" t="s">
        <v>1016</v>
      </c>
      <c r="J28" s="96" t="s">
        <v>1314</v>
      </c>
    </row>
    <row r="29" spans="1:11">
      <c r="A29" s="57" t="s">
        <v>5</v>
      </c>
      <c r="B29" s="57" t="s">
        <v>1312</v>
      </c>
      <c r="C29" s="66">
        <v>200</v>
      </c>
      <c r="D29" s="40" t="str">
        <f>DEC2HEX(HEX2DEC(INDEX([1]BaseAddressTable!$B$2:$B$94,(MATCH(A29,[1]BaseAddressTable!$A$2:$A$94,0))))+HEX2DEC(C29))</f>
        <v>A0260200</v>
      </c>
      <c r="E29" s="57" t="s">
        <v>61</v>
      </c>
      <c r="F29" s="76" t="s">
        <v>1315</v>
      </c>
      <c r="G29" s="57" t="s">
        <v>138</v>
      </c>
      <c r="H29" s="66">
        <v>0</v>
      </c>
      <c r="I29" s="57" t="s">
        <v>1019</v>
      </c>
      <c r="J29" s="57" t="s">
        <v>1316</v>
      </c>
    </row>
    <row r="30" spans="1:11">
      <c r="A30" s="99" t="s">
        <v>5</v>
      </c>
      <c r="B30" s="99" t="s">
        <v>1312</v>
      </c>
      <c r="C30" s="100">
        <v>200</v>
      </c>
      <c r="D30" s="87" t="str">
        <f>DEC2HEX(HEX2DEC(INDEX([1]BaseAddressTable!$B$2:$B$94,(MATCH(A30,[1]BaseAddressTable!$A$2:$A$94,0))))+HEX2DEC(C30))</f>
        <v>A0260200</v>
      </c>
      <c r="E30" s="99" t="s">
        <v>61</v>
      </c>
      <c r="F30" s="99" t="s">
        <v>1317</v>
      </c>
      <c r="G30" s="99" t="s">
        <v>142</v>
      </c>
      <c r="H30" s="100">
        <v>0</v>
      </c>
      <c r="I30" s="99" t="s">
        <v>1028</v>
      </c>
      <c r="J30" s="99" t="s">
        <v>1318</v>
      </c>
      <c r="K30" s="70"/>
    </row>
    <row r="31" spans="1:11">
      <c r="A31" s="68" t="s">
        <v>5</v>
      </c>
      <c r="B31" s="68" t="s">
        <v>1312</v>
      </c>
      <c r="C31" s="69">
        <v>200</v>
      </c>
      <c r="D31" s="87" t="str">
        <f>DEC2HEX(HEX2DEC(INDEX([1]BaseAddressTable!$B$2:$B$94,(MATCH(A31,[1]BaseAddressTable!$A$2:$A$94,0))))+HEX2DEC(C31))</f>
        <v>A0260200</v>
      </c>
      <c r="E31" s="68" t="s">
        <v>61</v>
      </c>
      <c r="F31" s="68" t="s">
        <v>1319</v>
      </c>
      <c r="G31" s="68" t="s">
        <v>146</v>
      </c>
      <c r="H31" s="69">
        <v>0</v>
      </c>
      <c r="I31" s="68" t="s">
        <v>1031</v>
      </c>
      <c r="J31" s="68" t="s">
        <v>1320</v>
      </c>
      <c r="K31" s="70"/>
    </row>
    <row r="32" spans="1:11">
      <c r="A32" s="57" t="s">
        <v>5</v>
      </c>
      <c r="B32" s="57" t="s">
        <v>1312</v>
      </c>
      <c r="C32" s="66">
        <v>200</v>
      </c>
      <c r="D32" s="40" t="str">
        <f>DEC2HEX(HEX2DEC(INDEX([1]BaseAddressTable!$B$2:$B$94,(MATCH(A32,[1]BaseAddressTable!$A$2:$A$94,0))))+HEX2DEC(C32))</f>
        <v>A0260200</v>
      </c>
      <c r="E32" s="57" t="s">
        <v>61</v>
      </c>
      <c r="F32" s="76" t="s">
        <v>1321</v>
      </c>
      <c r="G32" s="57" t="s">
        <v>128</v>
      </c>
      <c r="H32" s="66">
        <v>0</v>
      </c>
      <c r="I32" s="57" t="s">
        <v>1042</v>
      </c>
      <c r="J32" s="57" t="s">
        <v>1322</v>
      </c>
    </row>
    <row r="33" spans="1:11">
      <c r="A33" s="57" t="s">
        <v>5</v>
      </c>
      <c r="B33" s="57" t="s">
        <v>1312</v>
      </c>
      <c r="C33" s="66">
        <v>200</v>
      </c>
      <c r="D33" s="40" t="str">
        <f>DEC2HEX(HEX2DEC(INDEX([1]BaseAddressTable!$B$2:$B$94,(MATCH(A33,[1]BaseAddressTable!$A$2:$A$94,0))))+HEX2DEC(C33))</f>
        <v>A0260200</v>
      </c>
      <c r="E33" s="57" t="s">
        <v>61</v>
      </c>
      <c r="F33" s="76" t="s">
        <v>1323</v>
      </c>
      <c r="G33" s="57" t="s">
        <v>168</v>
      </c>
      <c r="H33" s="66">
        <v>0</v>
      </c>
      <c r="I33" s="57" t="s">
        <v>1046</v>
      </c>
      <c r="J33" s="57" t="s">
        <v>1324</v>
      </c>
    </row>
    <row r="34" spans="1:11">
      <c r="A34" s="68" t="s">
        <v>5</v>
      </c>
      <c r="B34" s="68" t="s">
        <v>1312</v>
      </c>
      <c r="C34" s="69">
        <v>200</v>
      </c>
      <c r="D34" s="87" t="str">
        <f>DEC2HEX(HEX2DEC(INDEX([1]BaseAddressTable!$B$2:$B$94,(MATCH(A34,[1]BaseAddressTable!$A$2:$A$94,0))))+HEX2DEC(C34))</f>
        <v>A0260200</v>
      </c>
      <c r="E34" s="68" t="s">
        <v>61</v>
      </c>
      <c r="F34" s="68" t="s">
        <v>1325</v>
      </c>
      <c r="G34" s="68" t="s">
        <v>1034</v>
      </c>
      <c r="H34" s="69">
        <v>0</v>
      </c>
      <c r="I34" s="68" t="s">
        <v>1058</v>
      </c>
      <c r="J34" s="68" t="s">
        <v>1326</v>
      </c>
      <c r="K34" s="70"/>
    </row>
    <row r="35" spans="1:11">
      <c r="A35" s="68" t="s">
        <v>5</v>
      </c>
      <c r="B35" s="68" t="s">
        <v>1312</v>
      </c>
      <c r="C35" s="69">
        <v>200</v>
      </c>
      <c r="D35" s="87" t="str">
        <f>DEC2HEX(HEX2DEC(INDEX([1]BaseAddressTable!$B$2:$B$94,(MATCH(A35,[1]BaseAddressTable!$A$2:$A$94,0))))+HEX2DEC(C35))</f>
        <v>A0260200</v>
      </c>
      <c r="E35" s="68" t="s">
        <v>61</v>
      </c>
      <c r="F35" s="68" t="s">
        <v>1327</v>
      </c>
      <c r="G35" s="68" t="s">
        <v>1038</v>
      </c>
      <c r="H35" s="69">
        <v>0</v>
      </c>
      <c r="I35" s="68" t="s">
        <v>1062</v>
      </c>
      <c r="J35" s="68" t="s">
        <v>1328</v>
      </c>
      <c r="K35" s="70"/>
    </row>
    <row r="36" spans="1:11">
      <c r="A36" s="57" t="s">
        <v>5</v>
      </c>
      <c r="B36" s="57" t="s">
        <v>1312</v>
      </c>
      <c r="C36" s="66">
        <v>200</v>
      </c>
      <c r="D36" s="40" t="str">
        <f>DEC2HEX(HEX2DEC(INDEX([1]BaseAddressTable!$B$2:$B$94,(MATCH(A36,[1]BaseAddressTable!$A$2:$A$94,0))))+HEX2DEC(C36))</f>
        <v>A0260200</v>
      </c>
      <c r="E36" s="57" t="s">
        <v>61</v>
      </c>
      <c r="F36" s="76" t="s">
        <v>2452</v>
      </c>
      <c r="G36" s="57" t="s">
        <v>289</v>
      </c>
      <c r="H36" s="66">
        <v>0</v>
      </c>
      <c r="I36" s="57" t="s">
        <v>2460</v>
      </c>
      <c r="J36" s="57" t="s">
        <v>2468</v>
      </c>
    </row>
    <row r="37" spans="1:11">
      <c r="A37" s="57" t="s">
        <v>5</v>
      </c>
      <c r="B37" s="57" t="s">
        <v>1312</v>
      </c>
      <c r="C37" s="66">
        <v>200</v>
      </c>
      <c r="D37" s="40" t="str">
        <f>DEC2HEX(HEX2DEC(INDEX([1]BaseAddressTable!$B$2:$B$94,(MATCH(A37,[1]BaseAddressTable!$A$2:$A$94,0))))+HEX2DEC(C37))</f>
        <v>A0260200</v>
      </c>
      <c r="E37" s="57" t="s">
        <v>61</v>
      </c>
      <c r="F37" s="76" t="s">
        <v>2453</v>
      </c>
      <c r="G37" s="57" t="s">
        <v>1045</v>
      </c>
      <c r="H37" s="66">
        <v>0</v>
      </c>
      <c r="I37" s="57" t="s">
        <v>2461</v>
      </c>
      <c r="J37" s="57" t="s">
        <v>2469</v>
      </c>
    </row>
    <row r="38" spans="1:11">
      <c r="A38" s="68" t="s">
        <v>5</v>
      </c>
      <c r="B38" s="68" t="s">
        <v>1312</v>
      </c>
      <c r="C38" s="69">
        <v>200</v>
      </c>
      <c r="D38" s="87" t="str">
        <f>DEC2HEX(HEX2DEC(INDEX([1]BaseAddressTable!$B$2:$B$94,(MATCH(A38,[1]BaseAddressTable!$A$2:$A$94,0))))+HEX2DEC(C38))</f>
        <v>A0260200</v>
      </c>
      <c r="E38" s="68" t="s">
        <v>61</v>
      </c>
      <c r="F38" s="99" t="s">
        <v>2454</v>
      </c>
      <c r="G38" s="68" t="s">
        <v>1049</v>
      </c>
      <c r="H38" s="69">
        <v>0</v>
      </c>
      <c r="I38" s="68" t="s">
        <v>2462</v>
      </c>
      <c r="J38" s="68" t="s">
        <v>2470</v>
      </c>
      <c r="K38" s="70"/>
    </row>
    <row r="39" spans="1:11">
      <c r="A39" s="68" t="s">
        <v>5</v>
      </c>
      <c r="B39" s="68" t="s">
        <v>1312</v>
      </c>
      <c r="C39" s="69">
        <v>200</v>
      </c>
      <c r="D39" s="87" t="str">
        <f>DEC2HEX(HEX2DEC(INDEX([1]BaseAddressTable!$B$2:$B$94,(MATCH(A39,[1]BaseAddressTable!$A$2:$A$94,0))))+HEX2DEC(C39))</f>
        <v>A0260200</v>
      </c>
      <c r="E39" s="68" t="s">
        <v>61</v>
      </c>
      <c r="F39" s="68" t="s">
        <v>2455</v>
      </c>
      <c r="G39" s="68" t="s">
        <v>1053</v>
      </c>
      <c r="H39" s="69">
        <v>0</v>
      </c>
      <c r="I39" s="68" t="s">
        <v>2463</v>
      </c>
      <c r="J39" s="68" t="s">
        <v>2471</v>
      </c>
      <c r="K39" s="70"/>
    </row>
    <row r="40" spans="1:11">
      <c r="A40" s="57" t="s">
        <v>5</v>
      </c>
      <c r="B40" s="57" t="s">
        <v>1312</v>
      </c>
      <c r="C40" s="66">
        <v>200</v>
      </c>
      <c r="D40" s="40" t="str">
        <f>DEC2HEX(HEX2DEC(INDEX([1]BaseAddressTable!$B$2:$B$94,(MATCH(A40,[1]BaseAddressTable!$A$2:$A$94,0))))+HEX2DEC(C40))</f>
        <v>A0260200</v>
      </c>
      <c r="E40" s="57" t="s">
        <v>61</v>
      </c>
      <c r="F40" s="98" t="s">
        <v>2456</v>
      </c>
      <c r="G40" s="57" t="s">
        <v>1057</v>
      </c>
      <c r="H40" s="66">
        <v>0</v>
      </c>
      <c r="I40" s="57" t="s">
        <v>2464</v>
      </c>
      <c r="J40" s="57" t="s">
        <v>2472</v>
      </c>
    </row>
    <row r="41" spans="1:11">
      <c r="A41" s="57" t="s">
        <v>5</v>
      </c>
      <c r="B41" s="57" t="s">
        <v>1312</v>
      </c>
      <c r="C41" s="66">
        <v>200</v>
      </c>
      <c r="D41" s="40" t="str">
        <f>DEC2HEX(HEX2DEC(INDEX([1]BaseAddressTable!$B$2:$B$94,(MATCH(A41,[1]BaseAddressTable!$A$2:$A$94,0))))+HEX2DEC(C41))</f>
        <v>A0260200</v>
      </c>
      <c r="E41" s="57" t="s">
        <v>61</v>
      </c>
      <c r="F41" s="76" t="s">
        <v>2457</v>
      </c>
      <c r="G41" s="57" t="s">
        <v>1061</v>
      </c>
      <c r="H41" s="66">
        <v>0</v>
      </c>
      <c r="I41" s="57" t="s">
        <v>2465</v>
      </c>
      <c r="J41" s="57" t="s">
        <v>2473</v>
      </c>
    </row>
    <row r="42" spans="1:11">
      <c r="A42" s="68" t="s">
        <v>5</v>
      </c>
      <c r="B42" s="68" t="s">
        <v>1312</v>
      </c>
      <c r="C42" s="69">
        <v>200</v>
      </c>
      <c r="D42" s="87" t="str">
        <f>DEC2HEX(HEX2DEC(INDEX([1]BaseAddressTable!$B$2:$B$94,(MATCH(A42,[1]BaseAddressTable!$A$2:$A$94,0))))+HEX2DEC(C42))</f>
        <v>A0260200</v>
      </c>
      <c r="E42" s="68" t="s">
        <v>61</v>
      </c>
      <c r="F42" s="99" t="s">
        <v>2458</v>
      </c>
      <c r="G42" s="68" t="s">
        <v>1065</v>
      </c>
      <c r="H42" s="69">
        <v>0</v>
      </c>
      <c r="I42" s="68" t="s">
        <v>2466</v>
      </c>
      <c r="J42" s="68" t="s">
        <v>2474</v>
      </c>
      <c r="K42" s="70"/>
    </row>
    <row r="43" spans="1:11">
      <c r="A43" s="68" t="s">
        <v>5</v>
      </c>
      <c r="B43" s="68" t="s">
        <v>1312</v>
      </c>
      <c r="C43" s="69">
        <v>200</v>
      </c>
      <c r="D43" s="87" t="str">
        <f>DEC2HEX(HEX2DEC(INDEX([1]BaseAddressTable!$B$2:$B$94,(MATCH(A43,[1]BaseAddressTable!$A$2:$A$94,0))))+HEX2DEC(C43))</f>
        <v>A0260200</v>
      </c>
      <c r="E43" s="68" t="s">
        <v>61</v>
      </c>
      <c r="F43" s="68" t="s">
        <v>2459</v>
      </c>
      <c r="G43" s="68" t="s">
        <v>1069</v>
      </c>
      <c r="H43" s="69">
        <v>0</v>
      </c>
      <c r="I43" s="68" t="s">
        <v>2467</v>
      </c>
      <c r="J43" s="68" t="s">
        <v>2475</v>
      </c>
      <c r="K43" s="70"/>
    </row>
    <row r="44" spans="1:11" ht="43.2">
      <c r="A44" s="57" t="s">
        <v>5</v>
      </c>
      <c r="B44" s="57" t="s">
        <v>1329</v>
      </c>
      <c r="C44" s="66" t="str">
        <f>DEC2HEX(HEX2DEC(C41)+4)</f>
        <v>204</v>
      </c>
      <c r="D44" s="40" t="str">
        <f>DEC2HEX(HEX2DEC(INDEX([1]BaseAddressTable!$B$2:$B$94,(MATCH(A44,[1]BaseAddressTable!$A$2:$A$94,0))))+HEX2DEC(C44))</f>
        <v>A0260204</v>
      </c>
      <c r="E44" s="57" t="s">
        <v>61</v>
      </c>
      <c r="F44" s="76" t="s">
        <v>1330</v>
      </c>
      <c r="G44" s="57" t="s">
        <v>99</v>
      </c>
      <c r="H44" s="66">
        <v>0</v>
      </c>
      <c r="I44" s="82" t="s">
        <v>1331</v>
      </c>
      <c r="J44" s="57" t="s">
        <v>1332</v>
      </c>
    </row>
    <row r="45" spans="1:11" ht="43.2">
      <c r="A45" s="57" t="s">
        <v>5</v>
      </c>
      <c r="B45" s="57" t="s">
        <v>1329</v>
      </c>
      <c r="C45" s="66" t="str">
        <f>C44</f>
        <v>204</v>
      </c>
      <c r="D45" s="40" t="str">
        <f>DEC2HEX(HEX2DEC(INDEX([1]BaseAddressTable!$B$2:$B$94,(MATCH(A45,[1]BaseAddressTable!$A$2:$A$94,0))))+HEX2DEC(C45))</f>
        <v>A0260204</v>
      </c>
      <c r="E45" s="57" t="s">
        <v>61</v>
      </c>
      <c r="F45" s="76" t="s">
        <v>1333</v>
      </c>
      <c r="G45" s="57" t="s">
        <v>972</v>
      </c>
      <c r="H45" s="66">
        <v>0</v>
      </c>
      <c r="I45" s="82" t="s">
        <v>1331</v>
      </c>
      <c r="J45" s="57" t="s">
        <v>1334</v>
      </c>
    </row>
    <row r="46" spans="1:11" s="153" customFormat="1" ht="43.2">
      <c r="A46" s="149" t="s">
        <v>5</v>
      </c>
      <c r="B46" s="149" t="s">
        <v>1329</v>
      </c>
      <c r="C46" s="150" t="str">
        <f>DEC2HEX(HEX2DEC(C43)+4)</f>
        <v>204</v>
      </c>
      <c r="D46" s="151" t="str">
        <f>DEC2HEX(HEX2DEC(INDEX([1]BaseAddressTable!$B$2:$B$94,(MATCH(A46,[1]BaseAddressTable!$A$2:$A$94,0))))+HEX2DEC(C46))</f>
        <v>A0260204</v>
      </c>
      <c r="E46" s="149" t="s">
        <v>61</v>
      </c>
      <c r="F46" s="149" t="s">
        <v>1335</v>
      </c>
      <c r="G46" s="149" t="s">
        <v>1084</v>
      </c>
      <c r="H46" s="150">
        <v>0</v>
      </c>
      <c r="I46" s="152" t="s">
        <v>1331</v>
      </c>
      <c r="J46" s="149" t="s">
        <v>1336</v>
      </c>
    </row>
    <row r="47" spans="1:11" s="153" customFormat="1" ht="43.2">
      <c r="A47" s="149" t="s">
        <v>5</v>
      </c>
      <c r="B47" s="149" t="s">
        <v>1329</v>
      </c>
      <c r="C47" s="150" t="str">
        <f>C46</f>
        <v>204</v>
      </c>
      <c r="D47" s="151" t="str">
        <f>DEC2HEX(HEX2DEC(INDEX([1]BaseAddressTable!$B$2:$B$94,(MATCH(A47,[1]BaseAddressTable!$A$2:$A$94,0))))+HEX2DEC(C47))</f>
        <v>A0260204</v>
      </c>
      <c r="E47" s="149" t="s">
        <v>61</v>
      </c>
      <c r="F47" s="149" t="s">
        <v>1337</v>
      </c>
      <c r="G47" s="149" t="s">
        <v>1088</v>
      </c>
      <c r="H47" s="150">
        <v>0</v>
      </c>
      <c r="I47" s="152" t="s">
        <v>1331</v>
      </c>
      <c r="J47" s="149" t="s">
        <v>1338</v>
      </c>
    </row>
    <row r="48" spans="1:11">
      <c r="A48" s="57" t="s">
        <v>5</v>
      </c>
      <c r="B48" s="57" t="s">
        <v>1339</v>
      </c>
      <c r="C48" s="66" t="str">
        <f>DEC2HEX(HEX2DEC(C45)+4)</f>
        <v>208</v>
      </c>
      <c r="D48" s="40" t="str">
        <f>DEC2HEX(HEX2DEC(INDEX([1]BaseAddressTable!$B$2:$B$94,(MATCH(A48,[1]BaseAddressTable!$A$2:$A$94,0))))+HEX2DEC(C48))</f>
        <v>A0260208</v>
      </c>
      <c r="E48" s="57" t="s">
        <v>61</v>
      </c>
      <c r="F48" s="96" t="s">
        <v>1340</v>
      </c>
      <c r="G48" s="96" t="s">
        <v>91</v>
      </c>
      <c r="H48" s="97">
        <v>1</v>
      </c>
      <c r="I48" s="96" t="s">
        <v>1341</v>
      </c>
      <c r="J48" s="96" t="s">
        <v>1342</v>
      </c>
    </row>
    <row r="49" spans="1:10">
      <c r="A49" s="57" t="s">
        <v>5</v>
      </c>
      <c r="B49" s="57" t="s">
        <v>1339</v>
      </c>
      <c r="C49" s="66" t="str">
        <f>C48</f>
        <v>208</v>
      </c>
      <c r="D49" s="40" t="str">
        <f>DEC2HEX(HEX2DEC(INDEX([1]BaseAddressTable!$B$2:$B$94,(MATCH(A49,[1]BaseAddressTable!$A$2:$A$94,0))))+HEX2DEC(C49))</f>
        <v>A0260208</v>
      </c>
      <c r="E49" s="57" t="s">
        <v>61</v>
      </c>
      <c r="F49" s="57" t="s">
        <v>1343</v>
      </c>
      <c r="G49" s="57" t="s">
        <v>138</v>
      </c>
      <c r="H49" s="97">
        <v>1</v>
      </c>
      <c r="I49" s="57" t="s">
        <v>1344</v>
      </c>
      <c r="J49" s="57" t="s">
        <v>1345</v>
      </c>
    </row>
    <row r="50" spans="1:10">
      <c r="A50" s="101" t="s">
        <v>5</v>
      </c>
      <c r="B50" s="101" t="s">
        <v>1339</v>
      </c>
      <c r="C50" s="102" t="str">
        <f t="shared" ref="C50:C63" si="1">C49</f>
        <v>208</v>
      </c>
      <c r="D50" s="87" t="str">
        <f>DEC2HEX(HEX2DEC(INDEX([1]BaseAddressTable!$B$2:$B$94,(MATCH(A50,[1]BaseAddressTable!$A$2:$A$94,0))))+HEX2DEC(C50))</f>
        <v>A0260208</v>
      </c>
      <c r="E50" s="101" t="s">
        <v>61</v>
      </c>
      <c r="F50" s="99" t="s">
        <v>1346</v>
      </c>
      <c r="G50" s="103" t="s">
        <v>142</v>
      </c>
      <c r="H50" s="104">
        <v>1</v>
      </c>
      <c r="I50" s="103" t="s">
        <v>1347</v>
      </c>
      <c r="J50" s="99" t="s">
        <v>1348</v>
      </c>
    </row>
    <row r="51" spans="1:10">
      <c r="A51" s="101" t="s">
        <v>5</v>
      </c>
      <c r="B51" s="101" t="s">
        <v>1339</v>
      </c>
      <c r="C51" s="102" t="str">
        <f t="shared" si="1"/>
        <v>208</v>
      </c>
      <c r="D51" s="87" t="str">
        <f>DEC2HEX(HEX2DEC(INDEX([1]BaseAddressTable!$B$2:$B$94,(MATCH(A51,[1]BaseAddressTable!$A$2:$A$94,0))))+HEX2DEC(C51))</f>
        <v>A0260208</v>
      </c>
      <c r="E51" s="101" t="s">
        <v>61</v>
      </c>
      <c r="F51" s="154" t="s">
        <v>1349</v>
      </c>
      <c r="G51" s="101" t="s">
        <v>146</v>
      </c>
      <c r="H51" s="104">
        <v>1</v>
      </c>
      <c r="I51" s="156" t="s">
        <v>1350</v>
      </c>
      <c r="J51" s="154" t="s">
        <v>1351</v>
      </c>
    </row>
    <row r="52" spans="1:10">
      <c r="A52" s="57" t="s">
        <v>5</v>
      </c>
      <c r="B52" s="57" t="s">
        <v>1339</v>
      </c>
      <c r="C52" s="66" t="str">
        <f t="shared" si="1"/>
        <v>208</v>
      </c>
      <c r="D52" s="40" t="str">
        <f>DEC2HEX(HEX2DEC(INDEX([1]BaseAddressTable!$B$2:$B$94,(MATCH(A52,[1]BaseAddressTable!$A$2:$A$94,0))))+HEX2DEC(C52))</f>
        <v>A0260208</v>
      </c>
      <c r="E52" s="57" t="s">
        <v>61</v>
      </c>
      <c r="F52" s="155" t="s">
        <v>1352</v>
      </c>
      <c r="G52" s="57" t="s">
        <v>128</v>
      </c>
      <c r="H52" s="97">
        <v>1</v>
      </c>
      <c r="I52" s="155" t="s">
        <v>1353</v>
      </c>
      <c r="J52" s="155" t="s">
        <v>1354</v>
      </c>
    </row>
    <row r="53" spans="1:10">
      <c r="A53" s="57" t="s">
        <v>5</v>
      </c>
      <c r="B53" s="57" t="s">
        <v>1339</v>
      </c>
      <c r="C53" s="66" t="str">
        <f t="shared" si="1"/>
        <v>208</v>
      </c>
      <c r="D53" s="40" t="str">
        <f>DEC2HEX(HEX2DEC(INDEX([1]BaseAddressTable!$B$2:$B$94,(MATCH(A53,[1]BaseAddressTable!$A$2:$A$94,0))))+HEX2DEC(C53))</f>
        <v>A0260208</v>
      </c>
      <c r="E53" s="57" t="s">
        <v>61</v>
      </c>
      <c r="F53" s="155" t="s">
        <v>1355</v>
      </c>
      <c r="G53" s="57" t="s">
        <v>168</v>
      </c>
      <c r="H53" s="97">
        <v>1</v>
      </c>
      <c r="I53" s="155" t="s">
        <v>1356</v>
      </c>
      <c r="J53" s="155" t="s">
        <v>1357</v>
      </c>
    </row>
    <row r="54" spans="1:10">
      <c r="A54" s="101" t="s">
        <v>5</v>
      </c>
      <c r="B54" s="101" t="s">
        <v>1339</v>
      </c>
      <c r="C54" s="102" t="str">
        <f t="shared" si="1"/>
        <v>208</v>
      </c>
      <c r="D54" s="87" t="str">
        <f>DEC2HEX(HEX2DEC(INDEX([1]BaseAddressTable!$B$2:$B$94,(MATCH(A54,[1]BaseAddressTable!$A$2:$A$94,0))))+HEX2DEC(C54))</f>
        <v>A0260208</v>
      </c>
      <c r="E54" s="101" t="s">
        <v>61</v>
      </c>
      <c r="F54" s="99" t="s">
        <v>1358</v>
      </c>
      <c r="G54" s="101" t="s">
        <v>1034</v>
      </c>
      <c r="H54" s="104">
        <v>1</v>
      </c>
      <c r="I54" s="156" t="s">
        <v>1359</v>
      </c>
      <c r="J54" s="99" t="s">
        <v>1360</v>
      </c>
    </row>
    <row r="55" spans="1:10">
      <c r="A55" s="101" t="s">
        <v>5</v>
      </c>
      <c r="B55" s="101" t="s">
        <v>1339</v>
      </c>
      <c r="C55" s="102" t="str">
        <f t="shared" si="1"/>
        <v>208</v>
      </c>
      <c r="D55" s="87" t="str">
        <f>DEC2HEX(HEX2DEC(INDEX([1]BaseAddressTable!$B$2:$B$94,(MATCH(A55,[1]BaseAddressTable!$A$2:$A$94,0))))+HEX2DEC(C55))</f>
        <v>A0260208</v>
      </c>
      <c r="E55" s="101" t="s">
        <v>61</v>
      </c>
      <c r="F55" s="154" t="s">
        <v>1361</v>
      </c>
      <c r="G55" s="101" t="s">
        <v>1038</v>
      </c>
      <c r="H55" s="104">
        <v>1</v>
      </c>
      <c r="I55" s="156" t="s">
        <v>1362</v>
      </c>
      <c r="J55" s="154" t="s">
        <v>1363</v>
      </c>
    </row>
    <row r="56" spans="1:10">
      <c r="A56" s="57" t="s">
        <v>5</v>
      </c>
      <c r="B56" s="57" t="s">
        <v>1339</v>
      </c>
      <c r="C56" s="66" t="str">
        <f t="shared" si="1"/>
        <v>208</v>
      </c>
      <c r="D56" s="40" t="str">
        <f>DEC2HEX(HEX2DEC(INDEX([1]BaseAddressTable!$B$2:$B$94,(MATCH(A56,[1]BaseAddressTable!$A$2:$A$94,0))))+HEX2DEC(C56))</f>
        <v>A0260208</v>
      </c>
      <c r="E56" s="57" t="s">
        <v>61</v>
      </c>
      <c r="F56" s="155" t="s">
        <v>2476</v>
      </c>
      <c r="G56" s="57" t="s">
        <v>289</v>
      </c>
      <c r="H56" s="97">
        <v>1</v>
      </c>
      <c r="I56" s="155" t="s">
        <v>2484</v>
      </c>
      <c r="J56" s="155" t="s">
        <v>2492</v>
      </c>
    </row>
    <row r="57" spans="1:10">
      <c r="A57" s="57" t="s">
        <v>5</v>
      </c>
      <c r="B57" s="57" t="s">
        <v>1339</v>
      </c>
      <c r="C57" s="66" t="str">
        <f t="shared" si="1"/>
        <v>208</v>
      </c>
      <c r="D57" s="40" t="str">
        <f>DEC2HEX(HEX2DEC(INDEX([1]BaseAddressTable!$B$2:$B$94,(MATCH(A57,[1]BaseAddressTable!$A$2:$A$94,0))))+HEX2DEC(C57))</f>
        <v>A0260208</v>
      </c>
      <c r="E57" s="57" t="s">
        <v>61</v>
      </c>
      <c r="F57" s="155" t="s">
        <v>2477</v>
      </c>
      <c r="G57" s="57" t="s">
        <v>1045</v>
      </c>
      <c r="H57" s="97">
        <v>1</v>
      </c>
      <c r="I57" s="155" t="s">
        <v>2485</v>
      </c>
      <c r="J57" s="155" t="s">
        <v>2493</v>
      </c>
    </row>
    <row r="58" spans="1:10">
      <c r="A58" s="101" t="s">
        <v>5</v>
      </c>
      <c r="B58" s="101" t="s">
        <v>1339</v>
      </c>
      <c r="C58" s="102" t="str">
        <f t="shared" si="1"/>
        <v>208</v>
      </c>
      <c r="D58" s="87" t="str">
        <f>DEC2HEX(HEX2DEC(INDEX([1]BaseAddressTable!$B$2:$B$94,(MATCH(A58,[1]BaseAddressTable!$A$2:$A$94,0))))+HEX2DEC(C58))</f>
        <v>A0260208</v>
      </c>
      <c r="E58" s="101" t="s">
        <v>61</v>
      </c>
      <c r="F58" s="99" t="s">
        <v>2478</v>
      </c>
      <c r="G58" s="101" t="s">
        <v>1049</v>
      </c>
      <c r="H58" s="104">
        <v>1</v>
      </c>
      <c r="I58" s="156" t="s">
        <v>2486</v>
      </c>
      <c r="J58" s="99" t="s">
        <v>2494</v>
      </c>
    </row>
    <row r="59" spans="1:10">
      <c r="A59" s="101" t="s">
        <v>5</v>
      </c>
      <c r="B59" s="101" t="s">
        <v>1339</v>
      </c>
      <c r="C59" s="102" t="str">
        <f t="shared" si="1"/>
        <v>208</v>
      </c>
      <c r="D59" s="87" t="str">
        <f>DEC2HEX(HEX2DEC(INDEX([1]BaseAddressTable!$B$2:$B$94,(MATCH(A59,[1]BaseAddressTable!$A$2:$A$94,0))))+HEX2DEC(C59))</f>
        <v>A0260208</v>
      </c>
      <c r="E59" s="101" t="s">
        <v>61</v>
      </c>
      <c r="F59" s="154" t="s">
        <v>2479</v>
      </c>
      <c r="G59" s="101" t="s">
        <v>1053</v>
      </c>
      <c r="H59" s="104">
        <v>1</v>
      </c>
      <c r="I59" s="156" t="s">
        <v>2487</v>
      </c>
      <c r="J59" s="154" t="s">
        <v>2495</v>
      </c>
    </row>
    <row r="60" spans="1:10">
      <c r="A60" s="57" t="s">
        <v>5</v>
      </c>
      <c r="B60" s="57" t="s">
        <v>1339</v>
      </c>
      <c r="C60" s="66" t="str">
        <f t="shared" si="1"/>
        <v>208</v>
      </c>
      <c r="D60" s="40" t="str">
        <f>DEC2HEX(HEX2DEC(INDEX([1]BaseAddressTable!$B$2:$B$94,(MATCH(A60,[1]BaseAddressTable!$A$2:$A$94,0))))+HEX2DEC(C60))</f>
        <v>A0260208</v>
      </c>
      <c r="E60" s="57" t="s">
        <v>61</v>
      </c>
      <c r="F60" s="155" t="s">
        <v>2480</v>
      </c>
      <c r="G60" s="57" t="s">
        <v>1057</v>
      </c>
      <c r="H60" s="97">
        <v>1</v>
      </c>
      <c r="I60" s="155" t="s">
        <v>2488</v>
      </c>
      <c r="J60" s="155" t="s">
        <v>2496</v>
      </c>
    </row>
    <row r="61" spans="1:10">
      <c r="A61" s="57" t="s">
        <v>5</v>
      </c>
      <c r="B61" s="57" t="s">
        <v>1339</v>
      </c>
      <c r="C61" s="66" t="str">
        <f t="shared" si="1"/>
        <v>208</v>
      </c>
      <c r="D61" s="40" t="str">
        <f>DEC2HEX(HEX2DEC(INDEX([1]BaseAddressTable!$B$2:$B$94,(MATCH(A61,[1]BaseAddressTable!$A$2:$A$94,0))))+HEX2DEC(C61))</f>
        <v>A0260208</v>
      </c>
      <c r="E61" s="57" t="s">
        <v>61</v>
      </c>
      <c r="F61" s="155" t="s">
        <v>2481</v>
      </c>
      <c r="G61" s="57" t="s">
        <v>1061</v>
      </c>
      <c r="H61" s="97">
        <v>1</v>
      </c>
      <c r="I61" s="155" t="s">
        <v>2489</v>
      </c>
      <c r="J61" s="155" t="s">
        <v>2497</v>
      </c>
    </row>
    <row r="62" spans="1:10">
      <c r="A62" s="101" t="s">
        <v>5</v>
      </c>
      <c r="B62" s="101" t="s">
        <v>1339</v>
      </c>
      <c r="C62" s="102" t="str">
        <f t="shared" si="1"/>
        <v>208</v>
      </c>
      <c r="D62" s="87" t="str">
        <f>DEC2HEX(HEX2DEC(INDEX([1]BaseAddressTable!$B$2:$B$94,(MATCH(A62,[1]BaseAddressTable!$A$2:$A$94,0))))+HEX2DEC(C62))</f>
        <v>A0260208</v>
      </c>
      <c r="E62" s="101" t="s">
        <v>61</v>
      </c>
      <c r="F62" s="99" t="s">
        <v>2482</v>
      </c>
      <c r="G62" s="101" t="s">
        <v>1065</v>
      </c>
      <c r="H62" s="104">
        <v>1</v>
      </c>
      <c r="I62" s="156" t="s">
        <v>2490</v>
      </c>
      <c r="J62" s="99" t="s">
        <v>2498</v>
      </c>
    </row>
    <row r="63" spans="1:10">
      <c r="A63" s="101" t="s">
        <v>5</v>
      </c>
      <c r="B63" s="101" t="s">
        <v>1339</v>
      </c>
      <c r="C63" s="102" t="str">
        <f t="shared" si="1"/>
        <v>208</v>
      </c>
      <c r="D63" s="87" t="str">
        <f>DEC2HEX(HEX2DEC(INDEX([1]BaseAddressTable!$B$2:$B$94,(MATCH(A63,[1]BaseAddressTable!$A$2:$A$94,0))))+HEX2DEC(C63))</f>
        <v>A0260208</v>
      </c>
      <c r="E63" s="101" t="s">
        <v>61</v>
      </c>
      <c r="F63" s="154" t="s">
        <v>2483</v>
      </c>
      <c r="G63" s="101" t="s">
        <v>1069</v>
      </c>
      <c r="H63" s="104">
        <v>1</v>
      </c>
      <c r="I63" s="156" t="s">
        <v>2491</v>
      </c>
      <c r="J63" s="154" t="s">
        <v>2499</v>
      </c>
    </row>
    <row r="64" spans="1:10" s="161" customFormat="1">
      <c r="A64" s="157" t="s">
        <v>5</v>
      </c>
      <c r="B64" s="157" t="s">
        <v>1364</v>
      </c>
      <c r="C64" s="158" t="str">
        <f>DEC2HEX(HEX2DEC(C61)+4)</f>
        <v>20C</v>
      </c>
      <c r="D64" s="157" t="str">
        <f>DEC2HEX(HEX2DEC(INDEX([1]BaseAddressTable!$B$2:$B$94,(MATCH(A64,[1]BaseAddressTable!$A$2:$A$94,0))))+HEX2DEC(C64))</f>
        <v>A026020C</v>
      </c>
      <c r="E64" s="157" t="s">
        <v>61</v>
      </c>
      <c r="F64" s="157" t="s">
        <v>1365</v>
      </c>
      <c r="G64" s="157" t="s">
        <v>54</v>
      </c>
      <c r="H64" s="159" t="s">
        <v>1366</v>
      </c>
      <c r="I64" s="160" t="s">
        <v>1367</v>
      </c>
      <c r="J64" s="157" t="s">
        <v>1368</v>
      </c>
    </row>
    <row r="65" spans="1:10" s="161" customFormat="1">
      <c r="A65" s="157" t="s">
        <v>5</v>
      </c>
      <c r="B65" s="157" t="s">
        <v>1364</v>
      </c>
      <c r="C65" s="159" t="str">
        <f>C64</f>
        <v>20C</v>
      </c>
      <c r="D65" s="157" t="str">
        <f>DEC2HEX(HEX2DEC(INDEX([1]BaseAddressTable!$B$2:$B$94,(MATCH(A65,[1]BaseAddressTable!$A$2:$A$94,0))))+HEX2DEC(C65))</f>
        <v>A026020C</v>
      </c>
      <c r="E65" s="157" t="s">
        <v>61</v>
      </c>
      <c r="F65" s="157" t="s">
        <v>1369</v>
      </c>
      <c r="G65" s="157" t="s">
        <v>1084</v>
      </c>
      <c r="H65" s="159">
        <v>0</v>
      </c>
      <c r="I65" s="160" t="s">
        <v>1370</v>
      </c>
      <c r="J65" s="157" t="s">
        <v>1371</v>
      </c>
    </row>
    <row r="66" spans="1:10" s="161" customFormat="1">
      <c r="A66" s="157" t="s">
        <v>5</v>
      </c>
      <c r="B66" s="157" t="s">
        <v>1364</v>
      </c>
      <c r="C66" s="159" t="str">
        <f>C65</f>
        <v>20C</v>
      </c>
      <c r="D66" s="157" t="str">
        <f>DEC2HEX(HEX2DEC(INDEX([1]BaseAddressTable!$B$2:$B$94,(MATCH(A66,[1]BaseAddressTable!$A$2:$A$94,0))))+HEX2DEC(C66))</f>
        <v>A026020C</v>
      </c>
      <c r="E66" s="157" t="s">
        <v>61</v>
      </c>
      <c r="F66" s="157" t="s">
        <v>1372</v>
      </c>
      <c r="G66" s="157" t="s">
        <v>393</v>
      </c>
      <c r="H66" s="159">
        <v>0</v>
      </c>
      <c r="I66" s="162" t="s">
        <v>1373</v>
      </c>
      <c r="J66" s="157" t="s">
        <v>1374</v>
      </c>
    </row>
    <row r="67" spans="1:10" s="161" customFormat="1">
      <c r="A67" s="157" t="s">
        <v>5</v>
      </c>
      <c r="B67" s="157" t="s">
        <v>1375</v>
      </c>
      <c r="C67" s="159" t="str">
        <f>DEC2HEX(HEX2DEC(C64)+4)</f>
        <v>210</v>
      </c>
      <c r="D67" s="157" t="str">
        <f>DEC2HEX(HEX2DEC(INDEX([1]BaseAddressTable!$B$2:$B$94,(MATCH(A67,[1]BaseAddressTable!$A$2:$A$94,0))))+HEX2DEC(C67))</f>
        <v>A0260210</v>
      </c>
      <c r="E67" s="157" t="s">
        <v>61</v>
      </c>
      <c r="F67" s="157" t="s">
        <v>1376</v>
      </c>
      <c r="G67" s="157" t="s">
        <v>54</v>
      </c>
      <c r="H67" s="159" t="s">
        <v>1366</v>
      </c>
      <c r="I67" s="160" t="s">
        <v>1367</v>
      </c>
      <c r="J67" s="157" t="s">
        <v>1377</v>
      </c>
    </row>
    <row r="68" spans="1:10" s="161" customFormat="1">
      <c r="A68" s="157" t="s">
        <v>5</v>
      </c>
      <c r="B68" s="157" t="s">
        <v>1375</v>
      </c>
      <c r="C68" s="159" t="str">
        <f>DEC2HEX(HEX2DEC(C65)+4)</f>
        <v>210</v>
      </c>
      <c r="D68" s="157" t="str">
        <f>DEC2HEX(HEX2DEC(INDEX([1]BaseAddressTable!$B$2:$B$94,(MATCH(A68,[1]BaseAddressTable!$A$2:$A$94,0))))+HEX2DEC(C68))</f>
        <v>A0260210</v>
      </c>
      <c r="E68" s="157" t="s">
        <v>61</v>
      </c>
      <c r="F68" s="157" t="s">
        <v>1378</v>
      </c>
      <c r="G68" s="157" t="s">
        <v>1084</v>
      </c>
      <c r="H68" s="159">
        <v>0</v>
      </c>
      <c r="I68" s="160" t="s">
        <v>1370</v>
      </c>
      <c r="J68" s="157" t="s">
        <v>1379</v>
      </c>
    </row>
    <row r="69" spans="1:10" s="161" customFormat="1">
      <c r="A69" s="157" t="s">
        <v>5</v>
      </c>
      <c r="B69" s="157" t="s">
        <v>1375</v>
      </c>
      <c r="C69" s="159" t="str">
        <f>DEC2HEX(HEX2DEC(C66)+4)</f>
        <v>210</v>
      </c>
      <c r="D69" s="157" t="str">
        <f>DEC2HEX(HEX2DEC(INDEX([1]BaseAddressTable!$B$2:$B$94,(MATCH(A69,[1]BaseAddressTable!$A$2:$A$94,0))))+HEX2DEC(C69))</f>
        <v>A0260210</v>
      </c>
      <c r="E69" s="157" t="s">
        <v>61</v>
      </c>
      <c r="F69" s="157" t="s">
        <v>1380</v>
      </c>
      <c r="G69" s="157" t="s">
        <v>393</v>
      </c>
      <c r="H69" s="159">
        <v>0</v>
      </c>
      <c r="I69" s="162" t="s">
        <v>1373</v>
      </c>
      <c r="J69" s="157" t="s">
        <v>1381</v>
      </c>
    </row>
    <row r="70" spans="1:10" s="161" customFormat="1">
      <c r="A70" s="157" t="s">
        <v>5</v>
      </c>
      <c r="B70" s="157" t="s">
        <v>1382</v>
      </c>
      <c r="C70" s="159" t="str">
        <f>DEC2HEX(HEX2DEC(C67)+4)</f>
        <v>214</v>
      </c>
      <c r="D70" s="157" t="str">
        <f>DEC2HEX(HEX2DEC(INDEX([1]BaseAddressTable!$B$2:$B$94,(MATCH(A70,[1]BaseAddressTable!$A$2:$A$94,0))))+HEX2DEC(C70))</f>
        <v>A0260214</v>
      </c>
      <c r="E70" s="157" t="s">
        <v>61</v>
      </c>
      <c r="F70" s="157" t="s">
        <v>1383</v>
      </c>
      <c r="G70" s="157" t="s">
        <v>54</v>
      </c>
      <c r="H70" s="159" t="s">
        <v>1366</v>
      </c>
      <c r="I70" s="160" t="s">
        <v>1367</v>
      </c>
      <c r="J70" s="157" t="s">
        <v>1384</v>
      </c>
    </row>
    <row r="71" spans="1:10" s="161" customFormat="1">
      <c r="A71" s="157" t="s">
        <v>5</v>
      </c>
      <c r="B71" s="157" t="s">
        <v>1382</v>
      </c>
      <c r="C71" s="159" t="str">
        <f>C72</f>
        <v>214</v>
      </c>
      <c r="D71" s="157" t="str">
        <f>DEC2HEX(HEX2DEC(INDEX([1]BaseAddressTable!$B$2:$B$94,(MATCH(A71,[1]BaseAddressTable!$A$2:$A$94,0))))+HEX2DEC(C71))</f>
        <v>A0260214</v>
      </c>
      <c r="E71" s="157" t="s">
        <v>61</v>
      </c>
      <c r="F71" s="157" t="s">
        <v>1385</v>
      </c>
      <c r="G71" s="157" t="s">
        <v>1084</v>
      </c>
      <c r="H71" s="159">
        <v>0</v>
      </c>
      <c r="I71" s="160" t="s">
        <v>1370</v>
      </c>
      <c r="J71" s="157" t="s">
        <v>1386</v>
      </c>
    </row>
    <row r="72" spans="1:10" s="161" customFormat="1">
      <c r="A72" s="157" t="s">
        <v>5</v>
      </c>
      <c r="B72" s="157" t="s">
        <v>1382</v>
      </c>
      <c r="C72" s="159" t="str">
        <f>DEC2HEX(HEX2DEC(C67)+4)</f>
        <v>214</v>
      </c>
      <c r="D72" s="157" t="str">
        <f>DEC2HEX(HEX2DEC(INDEX([1]BaseAddressTable!$B$2:$B$94,(MATCH(A72,[1]BaseAddressTable!$A$2:$A$94,0))))+HEX2DEC(C72))</f>
        <v>A0260214</v>
      </c>
      <c r="E72" s="157" t="s">
        <v>61</v>
      </c>
      <c r="F72" s="157" t="s">
        <v>1387</v>
      </c>
      <c r="G72" s="157" t="s">
        <v>393</v>
      </c>
      <c r="H72" s="159">
        <v>0</v>
      </c>
      <c r="I72" s="162" t="s">
        <v>1373</v>
      </c>
      <c r="J72" s="157" t="s">
        <v>1388</v>
      </c>
    </row>
    <row r="73" spans="1:10" s="161" customFormat="1">
      <c r="A73" s="163" t="s">
        <v>5</v>
      </c>
      <c r="B73" s="163" t="s">
        <v>1389</v>
      </c>
      <c r="C73" s="159" t="str">
        <f>DEC2HEX(HEX2DEC(C70)+4)</f>
        <v>218</v>
      </c>
      <c r="D73" s="163" t="str">
        <f>DEC2HEX(HEX2DEC(INDEX([1]BaseAddressTable!$B$2:$B$94,(MATCH(A73,[1]BaseAddressTable!$A$2:$A$94,0))))+HEX2DEC(C73))</f>
        <v>A0260218</v>
      </c>
      <c r="E73" s="163" t="s">
        <v>61</v>
      </c>
      <c r="F73" s="163" t="s">
        <v>1390</v>
      </c>
      <c r="G73" s="163" t="s">
        <v>54</v>
      </c>
      <c r="H73" s="158" t="s">
        <v>1366</v>
      </c>
      <c r="I73" s="164" t="s">
        <v>1367</v>
      </c>
      <c r="J73" s="163" t="s">
        <v>1391</v>
      </c>
    </row>
    <row r="74" spans="1:10" s="161" customFormat="1">
      <c r="A74" s="163" t="s">
        <v>5</v>
      </c>
      <c r="B74" s="163" t="s">
        <v>1389</v>
      </c>
      <c r="C74" s="158" t="str">
        <f>C75</f>
        <v>218</v>
      </c>
      <c r="D74" s="163" t="str">
        <f>DEC2HEX(HEX2DEC(INDEX([1]BaseAddressTable!$B$2:$B$94,(MATCH(A74,[1]BaseAddressTable!$A$2:$A$94,0))))+HEX2DEC(C74))</f>
        <v>A0260218</v>
      </c>
      <c r="E74" s="163" t="s">
        <v>61</v>
      </c>
      <c r="F74" s="163" t="s">
        <v>1392</v>
      </c>
      <c r="G74" s="163" t="s">
        <v>1084</v>
      </c>
      <c r="H74" s="158">
        <v>0</v>
      </c>
      <c r="I74" s="164" t="s">
        <v>1370</v>
      </c>
      <c r="J74" s="163" t="s">
        <v>1393</v>
      </c>
    </row>
    <row r="75" spans="1:10" s="161" customFormat="1">
      <c r="A75" s="165" t="s">
        <v>5</v>
      </c>
      <c r="B75" s="165" t="s">
        <v>1389</v>
      </c>
      <c r="C75" s="166" t="str">
        <f>DEC2HEX(HEX2DEC(C70)+4)</f>
        <v>218</v>
      </c>
      <c r="D75" s="165" t="str">
        <f>DEC2HEX(HEX2DEC(INDEX([1]BaseAddressTable!$B$2:$B$94,(MATCH(A75,[1]BaseAddressTable!$A$2:$A$94,0))))+HEX2DEC(C75))</f>
        <v>A0260218</v>
      </c>
      <c r="E75" s="165" t="s">
        <v>61</v>
      </c>
      <c r="F75" s="165" t="s">
        <v>1394</v>
      </c>
      <c r="G75" s="165" t="s">
        <v>393</v>
      </c>
      <c r="H75" s="166">
        <v>0</v>
      </c>
      <c r="I75" s="167" t="s">
        <v>1373</v>
      </c>
      <c r="J75" s="165" t="s">
        <v>1395</v>
      </c>
    </row>
    <row r="76" spans="1:10" s="161" customFormat="1">
      <c r="A76" s="163" t="s">
        <v>5</v>
      </c>
      <c r="B76" s="163" t="s">
        <v>1396</v>
      </c>
      <c r="C76" s="168" t="str">
        <f>DEC2HEX(HEX2DEC(C73)+4)</f>
        <v>21C</v>
      </c>
      <c r="D76" s="163" t="str">
        <f>DEC2HEX(HEX2DEC(INDEX([1]BaseAddressTable!$B$2:$B$94,(MATCH(A76,[1]BaseAddressTable!$A$2:$A$94,0))))+HEX2DEC(C76))</f>
        <v>A026021C</v>
      </c>
      <c r="E76" s="163" t="s">
        <v>61</v>
      </c>
      <c r="F76" s="171" t="s">
        <v>2512</v>
      </c>
      <c r="G76" s="163" t="s">
        <v>54</v>
      </c>
      <c r="H76" s="158" t="s">
        <v>1366</v>
      </c>
      <c r="I76" s="164" t="s">
        <v>1367</v>
      </c>
      <c r="J76" s="163" t="s">
        <v>1398</v>
      </c>
    </row>
    <row r="77" spans="1:10" s="161" customFormat="1">
      <c r="A77" s="163" t="s">
        <v>5</v>
      </c>
      <c r="B77" s="163" t="s">
        <v>1396</v>
      </c>
      <c r="C77" s="169" t="str">
        <f>C78</f>
        <v>21C</v>
      </c>
      <c r="D77" s="163" t="str">
        <f>DEC2HEX(HEX2DEC(INDEX([1]BaseAddressTable!$B$2:$B$94,(MATCH(A77,[1]BaseAddressTable!$A$2:$A$94,0))))+HEX2DEC(C77))</f>
        <v>A026021C</v>
      </c>
      <c r="E77" s="163" t="s">
        <v>61</v>
      </c>
      <c r="F77" s="171" t="s">
        <v>2513</v>
      </c>
      <c r="G77" s="163" t="s">
        <v>1084</v>
      </c>
      <c r="H77" s="158">
        <v>0</v>
      </c>
      <c r="I77" s="164" t="s">
        <v>1370</v>
      </c>
      <c r="J77" s="163" t="s">
        <v>1400</v>
      </c>
    </row>
    <row r="78" spans="1:10" s="161" customFormat="1">
      <c r="A78" s="163" t="s">
        <v>5</v>
      </c>
      <c r="B78" s="163" t="s">
        <v>1396</v>
      </c>
      <c r="C78" s="169" t="str">
        <f>DEC2HEX(HEX2DEC(C75)+4)</f>
        <v>21C</v>
      </c>
      <c r="D78" s="163" t="str">
        <f>DEC2HEX(HEX2DEC(INDEX([1]BaseAddressTable!$B$2:$B$94,(MATCH(A78,[1]BaseAddressTable!$A$2:$A$94,0))))+HEX2DEC(C78))</f>
        <v>A026021C</v>
      </c>
      <c r="E78" s="163" t="s">
        <v>61</v>
      </c>
      <c r="F78" s="171" t="s">
        <v>2514</v>
      </c>
      <c r="G78" s="163" t="s">
        <v>393</v>
      </c>
      <c r="H78" s="158">
        <v>0</v>
      </c>
      <c r="I78" s="170" t="s">
        <v>1373</v>
      </c>
      <c r="J78" s="163" t="s">
        <v>1402</v>
      </c>
    </row>
    <row r="79" spans="1:10" s="161" customFormat="1">
      <c r="A79" s="163" t="s">
        <v>5</v>
      </c>
      <c r="B79" s="163" t="s">
        <v>1403</v>
      </c>
      <c r="C79" s="168" t="str">
        <f>DEC2HEX(HEX2DEC(C76)+4)</f>
        <v>220</v>
      </c>
      <c r="D79" s="163" t="str">
        <f>DEC2HEX(HEX2DEC(INDEX([1]BaseAddressTable!$B$2:$B$94,(MATCH(A79,[1]BaseAddressTable!$A$2:$A$94,0))))+HEX2DEC(C79))</f>
        <v>A0260220</v>
      </c>
      <c r="E79" s="163" t="s">
        <v>61</v>
      </c>
      <c r="F79" s="171" t="s">
        <v>2515</v>
      </c>
      <c r="G79" s="163" t="s">
        <v>54</v>
      </c>
      <c r="H79" s="158" t="s">
        <v>1366</v>
      </c>
      <c r="I79" s="164" t="s">
        <v>1367</v>
      </c>
      <c r="J79" s="163" t="s">
        <v>1405</v>
      </c>
    </row>
    <row r="80" spans="1:10" s="161" customFormat="1">
      <c r="A80" s="163" t="s">
        <v>5</v>
      </c>
      <c r="B80" s="163" t="s">
        <v>1403</v>
      </c>
      <c r="C80" s="158" t="str">
        <f>C81</f>
        <v>220</v>
      </c>
      <c r="D80" s="163" t="str">
        <f>DEC2HEX(HEX2DEC(INDEX([1]BaseAddressTable!$B$2:$B$94,(MATCH(A80,[1]BaseAddressTable!$A$2:$A$94,0))))+HEX2DEC(C80))</f>
        <v>A0260220</v>
      </c>
      <c r="E80" s="163" t="s">
        <v>61</v>
      </c>
      <c r="F80" s="171" t="s">
        <v>2516</v>
      </c>
      <c r="G80" s="163" t="s">
        <v>1084</v>
      </c>
      <c r="H80" s="158">
        <v>0</v>
      </c>
      <c r="I80" s="164" t="s">
        <v>1370</v>
      </c>
      <c r="J80" s="163" t="s">
        <v>1407</v>
      </c>
    </row>
    <row r="81" spans="1:10" s="161" customFormat="1">
      <c r="A81" s="163" t="s">
        <v>5</v>
      </c>
      <c r="B81" s="163" t="s">
        <v>1403</v>
      </c>
      <c r="C81" s="158" t="str">
        <f>DEC2HEX(HEX2DEC(C78)+4)</f>
        <v>220</v>
      </c>
      <c r="D81" s="163" t="str">
        <f>DEC2HEX(HEX2DEC(INDEX([1]BaseAddressTable!$B$2:$B$94,(MATCH(A81,[1]BaseAddressTable!$A$2:$A$94,0))))+HEX2DEC(C81))</f>
        <v>A0260220</v>
      </c>
      <c r="E81" s="163" t="s">
        <v>61</v>
      </c>
      <c r="F81" s="171" t="s">
        <v>2517</v>
      </c>
      <c r="G81" s="163" t="s">
        <v>393</v>
      </c>
      <c r="H81" s="158">
        <v>0</v>
      </c>
      <c r="I81" s="170" t="s">
        <v>1373</v>
      </c>
      <c r="J81" s="163" t="s">
        <v>1409</v>
      </c>
    </row>
    <row r="82" spans="1:10" s="161" customFormat="1">
      <c r="A82" s="163" t="s">
        <v>5</v>
      </c>
      <c r="B82" s="163" t="s">
        <v>1410</v>
      </c>
      <c r="C82" s="158" t="str">
        <f>C83</f>
        <v>224</v>
      </c>
      <c r="D82" s="163" t="str">
        <f>DEC2HEX(HEX2DEC(INDEX([1]BaseAddressTable!$B$2:$B$94,(MATCH(A82,[1]BaseAddressTable!$A$2:$A$94,0))))+HEX2DEC(C82))</f>
        <v>A0260224</v>
      </c>
      <c r="E82" s="163" t="s">
        <v>61</v>
      </c>
      <c r="F82" s="171" t="s">
        <v>2518</v>
      </c>
      <c r="G82" s="163" t="s">
        <v>54</v>
      </c>
      <c r="H82" s="158" t="s">
        <v>1366</v>
      </c>
      <c r="I82" s="164" t="s">
        <v>1367</v>
      </c>
      <c r="J82" s="163" t="s">
        <v>1412</v>
      </c>
    </row>
    <row r="83" spans="1:10" s="161" customFormat="1">
      <c r="A83" s="163" t="s">
        <v>5</v>
      </c>
      <c r="B83" s="163" t="s">
        <v>1410</v>
      </c>
      <c r="C83" s="158" t="str">
        <f>C84</f>
        <v>224</v>
      </c>
      <c r="D83" s="163" t="str">
        <f>DEC2HEX(HEX2DEC(INDEX([1]BaseAddressTable!$B$2:$B$94,(MATCH(A83,[1]BaseAddressTable!$A$2:$A$94,0))))+HEX2DEC(C83))</f>
        <v>A0260224</v>
      </c>
      <c r="E83" s="163" t="s">
        <v>61</v>
      </c>
      <c r="F83" s="171" t="s">
        <v>2519</v>
      </c>
      <c r="G83" s="163" t="s">
        <v>1084</v>
      </c>
      <c r="H83" s="158">
        <v>0</v>
      </c>
      <c r="I83" s="164" t="s">
        <v>1370</v>
      </c>
      <c r="J83" s="163" t="s">
        <v>1414</v>
      </c>
    </row>
    <row r="84" spans="1:10" s="161" customFormat="1">
      <c r="A84" s="163" t="s">
        <v>5</v>
      </c>
      <c r="B84" s="163" t="s">
        <v>1410</v>
      </c>
      <c r="C84" s="158" t="str">
        <f>DEC2HEX(HEX2DEC(C79)+4)</f>
        <v>224</v>
      </c>
      <c r="D84" s="163" t="str">
        <f>DEC2HEX(HEX2DEC(INDEX([1]BaseAddressTable!$B$2:$B$94,(MATCH(A84,[1]BaseAddressTable!$A$2:$A$94,0))))+HEX2DEC(C84))</f>
        <v>A0260224</v>
      </c>
      <c r="E84" s="163" t="s">
        <v>61</v>
      </c>
      <c r="F84" s="171" t="s">
        <v>2520</v>
      </c>
      <c r="G84" s="163" t="s">
        <v>393</v>
      </c>
      <c r="H84" s="158">
        <v>0</v>
      </c>
      <c r="I84" s="170" t="s">
        <v>1373</v>
      </c>
      <c r="J84" s="163" t="s">
        <v>1416</v>
      </c>
    </row>
    <row r="85" spans="1:10" s="161" customFormat="1">
      <c r="A85" s="163" t="s">
        <v>5</v>
      </c>
      <c r="B85" s="163" t="s">
        <v>1417</v>
      </c>
      <c r="C85" s="158" t="str">
        <f>C86</f>
        <v>228</v>
      </c>
      <c r="D85" s="163" t="str">
        <f>DEC2HEX(HEX2DEC(INDEX([1]BaseAddressTable!$B$2:$B$94,(MATCH(A85,[1]BaseAddressTable!$A$2:$A$94,0))))+HEX2DEC(C85))</f>
        <v>A0260228</v>
      </c>
      <c r="E85" s="163" t="s">
        <v>61</v>
      </c>
      <c r="F85" s="171" t="s">
        <v>2521</v>
      </c>
      <c r="G85" s="163" t="s">
        <v>54</v>
      </c>
      <c r="H85" s="158" t="s">
        <v>1366</v>
      </c>
      <c r="I85" s="164" t="s">
        <v>1367</v>
      </c>
      <c r="J85" s="163" t="s">
        <v>1419</v>
      </c>
    </row>
    <row r="86" spans="1:10" s="161" customFormat="1">
      <c r="A86" s="163" t="s">
        <v>5</v>
      </c>
      <c r="B86" s="163" t="s">
        <v>1417</v>
      </c>
      <c r="C86" s="158" t="str">
        <f>C87</f>
        <v>228</v>
      </c>
      <c r="D86" s="163" t="str">
        <f>DEC2HEX(HEX2DEC(INDEX([1]BaseAddressTable!$B$2:$B$94,(MATCH(A86,[1]BaseAddressTable!$A$2:$A$94,0))))+HEX2DEC(C86))</f>
        <v>A0260228</v>
      </c>
      <c r="E86" s="163" t="s">
        <v>61</v>
      </c>
      <c r="F86" s="171" t="s">
        <v>2522</v>
      </c>
      <c r="G86" s="163" t="s">
        <v>1084</v>
      </c>
      <c r="H86" s="158">
        <v>0</v>
      </c>
      <c r="I86" s="164" t="s">
        <v>1370</v>
      </c>
      <c r="J86" s="163" t="s">
        <v>1421</v>
      </c>
    </row>
    <row r="87" spans="1:10" s="161" customFormat="1">
      <c r="A87" s="163" t="s">
        <v>5</v>
      </c>
      <c r="B87" s="163" t="s">
        <v>1417</v>
      </c>
      <c r="C87" s="158" t="str">
        <f>DEC2HEX(HEX2DEC(C82)+4)</f>
        <v>228</v>
      </c>
      <c r="D87" s="163" t="str">
        <f>DEC2HEX(HEX2DEC(INDEX([1]BaseAddressTable!$B$2:$B$94,(MATCH(A87,[1]BaseAddressTable!$A$2:$A$94,0))))+HEX2DEC(C87))</f>
        <v>A0260228</v>
      </c>
      <c r="E87" s="163" t="s">
        <v>61</v>
      </c>
      <c r="F87" s="171" t="s">
        <v>2523</v>
      </c>
      <c r="G87" s="163" t="s">
        <v>393</v>
      </c>
      <c r="H87" s="158">
        <v>0</v>
      </c>
      <c r="I87" s="170" t="s">
        <v>1373</v>
      </c>
      <c r="J87" s="163" t="s">
        <v>1423</v>
      </c>
    </row>
    <row r="88" spans="1:10" s="161" customFormat="1">
      <c r="A88" s="163" t="s">
        <v>5</v>
      </c>
      <c r="B88" s="163" t="s">
        <v>1424</v>
      </c>
      <c r="C88" s="158" t="str">
        <f>C89</f>
        <v>22C</v>
      </c>
      <c r="D88" s="163" t="str">
        <f>DEC2HEX(HEX2DEC(INDEX([1]BaseAddressTable!$B$2:$B$94,(MATCH(A88,[1]BaseAddressTable!$A$2:$A$94,0))))+HEX2DEC(C88))</f>
        <v>A026022C</v>
      </c>
      <c r="E88" s="163" t="s">
        <v>61</v>
      </c>
      <c r="F88" s="172" t="s">
        <v>1397</v>
      </c>
      <c r="G88" s="163" t="s">
        <v>54</v>
      </c>
      <c r="H88" s="158" t="s">
        <v>1366</v>
      </c>
      <c r="I88" s="164" t="s">
        <v>1367</v>
      </c>
      <c r="J88" s="163" t="s">
        <v>1425</v>
      </c>
    </row>
    <row r="89" spans="1:10" s="161" customFormat="1">
      <c r="A89" s="163" t="s">
        <v>5</v>
      </c>
      <c r="B89" s="163" t="s">
        <v>1424</v>
      </c>
      <c r="C89" s="158" t="str">
        <f>C90</f>
        <v>22C</v>
      </c>
      <c r="D89" s="163" t="str">
        <f>DEC2HEX(HEX2DEC(INDEX([1]BaseAddressTable!$B$2:$B$94,(MATCH(A89,[1]BaseAddressTable!$A$2:$A$94,0))))+HEX2DEC(C89))</f>
        <v>A026022C</v>
      </c>
      <c r="E89" s="163" t="s">
        <v>61</v>
      </c>
      <c r="F89" s="172" t="s">
        <v>1399</v>
      </c>
      <c r="G89" s="163" t="s">
        <v>1084</v>
      </c>
      <c r="H89" s="158">
        <v>0</v>
      </c>
      <c r="I89" s="164" t="s">
        <v>1370</v>
      </c>
      <c r="J89" s="163" t="s">
        <v>1426</v>
      </c>
    </row>
    <row r="90" spans="1:10" s="161" customFormat="1">
      <c r="A90" s="163" t="s">
        <v>5</v>
      </c>
      <c r="B90" s="163" t="s">
        <v>1424</v>
      </c>
      <c r="C90" s="158" t="str">
        <f>DEC2HEX(HEX2DEC(C87)+4)</f>
        <v>22C</v>
      </c>
      <c r="D90" s="163" t="str">
        <f>DEC2HEX(HEX2DEC(INDEX([1]BaseAddressTable!$B$2:$B$94,(MATCH(A90,[1]BaseAddressTable!$A$2:$A$94,0))))+HEX2DEC(C90))</f>
        <v>A026022C</v>
      </c>
      <c r="E90" s="163" t="s">
        <v>61</v>
      </c>
      <c r="F90" s="172" t="s">
        <v>1401</v>
      </c>
      <c r="G90" s="163" t="s">
        <v>393</v>
      </c>
      <c r="H90" s="158">
        <v>0</v>
      </c>
      <c r="I90" s="170" t="s">
        <v>1373</v>
      </c>
      <c r="J90" s="163" t="s">
        <v>1427</v>
      </c>
    </row>
    <row r="91" spans="1:10" s="161" customFormat="1">
      <c r="A91" s="163" t="s">
        <v>5</v>
      </c>
      <c r="B91" s="163" t="s">
        <v>1428</v>
      </c>
      <c r="C91" s="158" t="str">
        <f>C92</f>
        <v>230</v>
      </c>
      <c r="D91" s="163" t="str">
        <f>DEC2HEX(HEX2DEC(INDEX([1]BaseAddressTable!$B$2:$B$94,(MATCH(A91,[1]BaseAddressTable!$A$2:$A$94,0))))+HEX2DEC(C91))</f>
        <v>A0260230</v>
      </c>
      <c r="E91" s="163" t="s">
        <v>61</v>
      </c>
      <c r="F91" s="172" t="s">
        <v>1404</v>
      </c>
      <c r="G91" s="163" t="s">
        <v>54</v>
      </c>
      <c r="H91" s="158" t="s">
        <v>1366</v>
      </c>
      <c r="I91" s="164" t="s">
        <v>1367</v>
      </c>
      <c r="J91" s="163" t="s">
        <v>1429</v>
      </c>
    </row>
    <row r="92" spans="1:10" s="161" customFormat="1">
      <c r="A92" s="163" t="s">
        <v>5</v>
      </c>
      <c r="B92" s="163" t="s">
        <v>1428</v>
      </c>
      <c r="C92" s="158" t="str">
        <f>C93</f>
        <v>230</v>
      </c>
      <c r="D92" s="163" t="str">
        <f>DEC2HEX(HEX2DEC(INDEX([1]BaseAddressTable!$B$2:$B$94,(MATCH(A92,[1]BaseAddressTable!$A$2:$A$94,0))))+HEX2DEC(C92))</f>
        <v>A0260230</v>
      </c>
      <c r="E92" s="163" t="s">
        <v>61</v>
      </c>
      <c r="F92" s="172" t="s">
        <v>1406</v>
      </c>
      <c r="G92" s="163" t="s">
        <v>1084</v>
      </c>
      <c r="H92" s="158">
        <v>0</v>
      </c>
      <c r="I92" s="164" t="s">
        <v>1370</v>
      </c>
      <c r="J92" s="163" t="s">
        <v>1430</v>
      </c>
    </row>
    <row r="93" spans="1:10" s="161" customFormat="1">
      <c r="A93" s="163" t="s">
        <v>5</v>
      </c>
      <c r="B93" s="163" t="s">
        <v>1428</v>
      </c>
      <c r="C93" s="158" t="str">
        <f>DEC2HEX(HEX2DEC(C90)+4)</f>
        <v>230</v>
      </c>
      <c r="D93" s="163" t="str">
        <f>DEC2HEX(HEX2DEC(INDEX([1]BaseAddressTable!$B$2:$B$94,(MATCH(A93,[1]BaseAddressTable!$A$2:$A$94,0))))+HEX2DEC(C93))</f>
        <v>A0260230</v>
      </c>
      <c r="E93" s="163" t="s">
        <v>61</v>
      </c>
      <c r="F93" s="172" t="s">
        <v>1408</v>
      </c>
      <c r="G93" s="163" t="s">
        <v>393</v>
      </c>
      <c r="H93" s="158">
        <v>0</v>
      </c>
      <c r="I93" s="170" t="s">
        <v>1373</v>
      </c>
      <c r="J93" s="163" t="s">
        <v>1431</v>
      </c>
    </row>
    <row r="94" spans="1:10" s="161" customFormat="1">
      <c r="A94" s="163" t="s">
        <v>5</v>
      </c>
      <c r="B94" s="163" t="s">
        <v>1432</v>
      </c>
      <c r="C94" s="158" t="str">
        <f>C95</f>
        <v>234</v>
      </c>
      <c r="D94" s="163" t="str">
        <f>DEC2HEX(HEX2DEC(INDEX([1]BaseAddressTable!$B$2:$B$94,(MATCH(A94,[1]BaseAddressTable!$A$2:$A$94,0))))+HEX2DEC(C94))</f>
        <v>A0260234</v>
      </c>
      <c r="E94" s="163" t="s">
        <v>61</v>
      </c>
      <c r="F94" s="172" t="s">
        <v>1411</v>
      </c>
      <c r="G94" s="163" t="s">
        <v>54</v>
      </c>
      <c r="H94" s="158" t="s">
        <v>1366</v>
      </c>
      <c r="I94" s="164" t="s">
        <v>1367</v>
      </c>
      <c r="J94" s="163" t="s">
        <v>1433</v>
      </c>
    </row>
    <row r="95" spans="1:10" s="161" customFormat="1">
      <c r="A95" s="163" t="s">
        <v>5</v>
      </c>
      <c r="B95" s="163" t="s">
        <v>1432</v>
      </c>
      <c r="C95" s="158" t="str">
        <f>C96</f>
        <v>234</v>
      </c>
      <c r="D95" s="163" t="str">
        <f>DEC2HEX(HEX2DEC(INDEX([1]BaseAddressTable!$B$2:$B$94,(MATCH(A95,[1]BaseAddressTable!$A$2:$A$94,0))))+HEX2DEC(C95))</f>
        <v>A0260234</v>
      </c>
      <c r="E95" s="163" t="s">
        <v>61</v>
      </c>
      <c r="F95" s="172" t="s">
        <v>1413</v>
      </c>
      <c r="G95" s="163" t="s">
        <v>1084</v>
      </c>
      <c r="H95" s="158">
        <v>0</v>
      </c>
      <c r="I95" s="164" t="s">
        <v>1370</v>
      </c>
      <c r="J95" s="163" t="s">
        <v>1434</v>
      </c>
    </row>
    <row r="96" spans="1:10" s="161" customFormat="1">
      <c r="A96" s="163" t="s">
        <v>5</v>
      </c>
      <c r="B96" s="163" t="s">
        <v>1432</v>
      </c>
      <c r="C96" s="158" t="str">
        <f>DEC2HEX(HEX2DEC(C91)+4)</f>
        <v>234</v>
      </c>
      <c r="D96" s="163" t="str">
        <f>DEC2HEX(HEX2DEC(INDEX([1]BaseAddressTable!$B$2:$B$94,(MATCH(A96,[1]BaseAddressTable!$A$2:$A$94,0))))+HEX2DEC(C96))</f>
        <v>A0260234</v>
      </c>
      <c r="E96" s="163" t="s">
        <v>61</v>
      </c>
      <c r="F96" s="172" t="s">
        <v>1415</v>
      </c>
      <c r="G96" s="163" t="s">
        <v>393</v>
      </c>
      <c r="H96" s="158">
        <v>0</v>
      </c>
      <c r="I96" s="170" t="s">
        <v>1373</v>
      </c>
      <c r="J96" s="163" t="s">
        <v>1435</v>
      </c>
    </row>
    <row r="97" spans="1:10" s="161" customFormat="1">
      <c r="A97" s="163" t="s">
        <v>5</v>
      </c>
      <c r="B97" s="163" t="s">
        <v>1436</v>
      </c>
      <c r="C97" s="158" t="str">
        <f>C98</f>
        <v>238</v>
      </c>
      <c r="D97" s="163" t="str">
        <f>DEC2HEX(HEX2DEC(INDEX([1]BaseAddressTable!$B$2:$B$94,(MATCH(A97,[1]BaseAddressTable!$A$2:$A$94,0))))+HEX2DEC(C97))</f>
        <v>A0260238</v>
      </c>
      <c r="E97" s="163" t="s">
        <v>61</v>
      </c>
      <c r="F97" s="171" t="s">
        <v>1418</v>
      </c>
      <c r="G97" s="163" t="s">
        <v>54</v>
      </c>
      <c r="H97" s="158" t="s">
        <v>1366</v>
      </c>
      <c r="I97" s="164" t="s">
        <v>1367</v>
      </c>
      <c r="J97" s="163" t="s">
        <v>1437</v>
      </c>
    </row>
    <row r="98" spans="1:10" s="161" customFormat="1">
      <c r="A98" s="163" t="s">
        <v>5</v>
      </c>
      <c r="B98" s="163" t="s">
        <v>1436</v>
      </c>
      <c r="C98" s="158" t="str">
        <f>C99</f>
        <v>238</v>
      </c>
      <c r="D98" s="163" t="str">
        <f>DEC2HEX(HEX2DEC(INDEX([1]BaseAddressTable!$B$2:$B$94,(MATCH(A98,[1]BaseAddressTable!$A$2:$A$94,0))))+HEX2DEC(C98))</f>
        <v>A0260238</v>
      </c>
      <c r="E98" s="163" t="s">
        <v>61</v>
      </c>
      <c r="F98" s="171" t="s">
        <v>1420</v>
      </c>
      <c r="G98" s="163" t="s">
        <v>1084</v>
      </c>
      <c r="H98" s="158">
        <v>0</v>
      </c>
      <c r="I98" s="164" t="s">
        <v>1370</v>
      </c>
      <c r="J98" s="163" t="s">
        <v>1438</v>
      </c>
    </row>
    <row r="99" spans="1:10" s="161" customFormat="1">
      <c r="A99" s="163" t="s">
        <v>5</v>
      </c>
      <c r="B99" s="163" t="s">
        <v>1436</v>
      </c>
      <c r="C99" s="158" t="str">
        <f>DEC2HEX(HEX2DEC(C94)+4)</f>
        <v>238</v>
      </c>
      <c r="D99" s="163" t="str">
        <f>DEC2HEX(HEX2DEC(INDEX([1]BaseAddressTable!$B$2:$B$94,(MATCH(A99,[1]BaseAddressTable!$A$2:$A$94,0))))+HEX2DEC(C99))</f>
        <v>A0260238</v>
      </c>
      <c r="E99" s="163" t="s">
        <v>61</v>
      </c>
      <c r="F99" s="173" t="s">
        <v>1422</v>
      </c>
      <c r="G99" s="163" t="s">
        <v>393</v>
      </c>
      <c r="H99" s="158">
        <v>0</v>
      </c>
      <c r="I99" s="170" t="s">
        <v>1373</v>
      </c>
      <c r="J99" s="163" t="s">
        <v>1439</v>
      </c>
    </row>
    <row r="100" spans="1:10" s="161" customFormat="1">
      <c r="A100" s="163" t="s">
        <v>5</v>
      </c>
      <c r="B100" s="163" t="s">
        <v>1440</v>
      </c>
      <c r="C100" s="158" t="str">
        <f>C101</f>
        <v>23C</v>
      </c>
      <c r="D100" s="163" t="str">
        <f>DEC2HEX(HEX2DEC(INDEX([1]BaseAddressTable!$B$2:$B$94,(MATCH(A100,[1]BaseAddressTable!$A$2:$A$94,0))))+HEX2DEC(C100))</f>
        <v>A026023C</v>
      </c>
      <c r="E100" s="163" t="s">
        <v>61</v>
      </c>
      <c r="F100" s="171" t="s">
        <v>2500</v>
      </c>
      <c r="G100" s="163" t="s">
        <v>54</v>
      </c>
      <c r="H100" s="158" t="s">
        <v>1366</v>
      </c>
      <c r="I100" s="164" t="s">
        <v>1367</v>
      </c>
      <c r="J100" s="163" t="s">
        <v>1441</v>
      </c>
    </row>
    <row r="101" spans="1:10" s="161" customFormat="1">
      <c r="A101" s="163" t="s">
        <v>5</v>
      </c>
      <c r="B101" s="163" t="s">
        <v>1440</v>
      </c>
      <c r="C101" s="158" t="str">
        <f>C102</f>
        <v>23C</v>
      </c>
      <c r="D101" s="163" t="str">
        <f>DEC2HEX(HEX2DEC(INDEX([1]BaseAddressTable!$B$2:$B$94,(MATCH(A101,[1]BaseAddressTable!$A$2:$A$94,0))))+HEX2DEC(C101))</f>
        <v>A026023C</v>
      </c>
      <c r="E101" s="163" t="s">
        <v>61</v>
      </c>
      <c r="F101" s="171" t="s">
        <v>2501</v>
      </c>
      <c r="G101" s="163" t="s">
        <v>1084</v>
      </c>
      <c r="H101" s="158">
        <v>0</v>
      </c>
      <c r="I101" s="164" t="s">
        <v>1370</v>
      </c>
      <c r="J101" s="163" t="s">
        <v>1442</v>
      </c>
    </row>
    <row r="102" spans="1:10" s="161" customFormat="1">
      <c r="A102" s="163" t="s">
        <v>5</v>
      </c>
      <c r="B102" s="163" t="s">
        <v>1440</v>
      </c>
      <c r="C102" s="158" t="str">
        <f>DEC2HEX(HEX2DEC(C99)+4)</f>
        <v>23C</v>
      </c>
      <c r="D102" s="163" t="str">
        <f>DEC2HEX(HEX2DEC(INDEX([1]BaseAddressTable!$B$2:$B$94,(MATCH(A102,[1]BaseAddressTable!$A$2:$A$94,0))))+HEX2DEC(C102))</f>
        <v>A026023C</v>
      </c>
      <c r="E102" s="163" t="s">
        <v>61</v>
      </c>
      <c r="F102" s="171" t="s">
        <v>2502</v>
      </c>
      <c r="G102" s="163" t="s">
        <v>393</v>
      </c>
      <c r="H102" s="158">
        <v>0</v>
      </c>
      <c r="I102" s="170" t="s">
        <v>1373</v>
      </c>
      <c r="J102" s="163" t="s">
        <v>1443</v>
      </c>
    </row>
    <row r="103" spans="1:10" s="161" customFormat="1">
      <c r="A103" s="163" t="s">
        <v>5</v>
      </c>
      <c r="B103" s="163" t="s">
        <v>1444</v>
      </c>
      <c r="C103" s="158" t="str">
        <f>C104</f>
        <v>240</v>
      </c>
      <c r="D103" s="163" t="str">
        <f>DEC2HEX(HEX2DEC(INDEX([1]BaseAddressTable!$B$2:$B$94,(MATCH(A103,[1]BaseAddressTable!$A$2:$A$94,0))))+HEX2DEC(C103))</f>
        <v>A0260240</v>
      </c>
      <c r="E103" s="163" t="s">
        <v>61</v>
      </c>
      <c r="F103" s="171" t="s">
        <v>2503</v>
      </c>
      <c r="G103" s="163" t="s">
        <v>54</v>
      </c>
      <c r="H103" s="158" t="s">
        <v>1366</v>
      </c>
      <c r="I103" s="164" t="s">
        <v>1367</v>
      </c>
      <c r="J103" s="163" t="s">
        <v>1445</v>
      </c>
    </row>
    <row r="104" spans="1:10" s="161" customFormat="1">
      <c r="A104" s="163" t="s">
        <v>5</v>
      </c>
      <c r="B104" s="163" t="s">
        <v>1444</v>
      </c>
      <c r="C104" s="158" t="str">
        <f>C105</f>
        <v>240</v>
      </c>
      <c r="D104" s="163" t="str">
        <f>DEC2HEX(HEX2DEC(INDEX([1]BaseAddressTable!$B$2:$B$94,(MATCH(A104,[1]BaseAddressTable!$A$2:$A$94,0))))+HEX2DEC(C104))</f>
        <v>A0260240</v>
      </c>
      <c r="E104" s="163" t="s">
        <v>61</v>
      </c>
      <c r="F104" s="171" t="s">
        <v>2504</v>
      </c>
      <c r="G104" s="163" t="s">
        <v>1084</v>
      </c>
      <c r="H104" s="158">
        <v>0</v>
      </c>
      <c r="I104" s="164" t="s">
        <v>1370</v>
      </c>
      <c r="J104" s="163" t="s">
        <v>1446</v>
      </c>
    </row>
    <row r="105" spans="1:10" s="161" customFormat="1">
      <c r="A105" s="163" t="s">
        <v>5</v>
      </c>
      <c r="B105" s="163" t="s">
        <v>1444</v>
      </c>
      <c r="C105" s="158" t="str">
        <f>DEC2HEX(HEX2DEC(C102)+4)</f>
        <v>240</v>
      </c>
      <c r="D105" s="163" t="str">
        <f>DEC2HEX(HEX2DEC(INDEX([1]BaseAddressTable!$B$2:$B$94,(MATCH(A105,[1]BaseAddressTable!$A$2:$A$94,0))))+HEX2DEC(C105))</f>
        <v>A0260240</v>
      </c>
      <c r="E105" s="163" t="s">
        <v>61</v>
      </c>
      <c r="F105" s="171" t="s">
        <v>2505</v>
      </c>
      <c r="G105" s="163" t="s">
        <v>393</v>
      </c>
      <c r="H105" s="158">
        <v>0</v>
      </c>
      <c r="I105" s="170" t="s">
        <v>1373</v>
      </c>
      <c r="J105" s="163" t="s">
        <v>1447</v>
      </c>
    </row>
    <row r="106" spans="1:10" s="161" customFormat="1">
      <c r="A106" s="163" t="s">
        <v>5</v>
      </c>
      <c r="B106" s="163" t="s">
        <v>1448</v>
      </c>
      <c r="C106" s="158" t="str">
        <f>C107</f>
        <v>244</v>
      </c>
      <c r="D106" s="163" t="str">
        <f>DEC2HEX(HEX2DEC(INDEX([1]BaseAddressTable!$B$2:$B$94,(MATCH(A106,[1]BaseAddressTable!$A$2:$A$94,0))))+HEX2DEC(C106))</f>
        <v>A0260244</v>
      </c>
      <c r="E106" s="163" t="s">
        <v>61</v>
      </c>
      <c r="F106" s="171" t="s">
        <v>2506</v>
      </c>
      <c r="G106" s="163" t="s">
        <v>54</v>
      </c>
      <c r="H106" s="158" t="s">
        <v>1366</v>
      </c>
      <c r="I106" s="164" t="s">
        <v>1367</v>
      </c>
      <c r="J106" s="163" t="s">
        <v>1449</v>
      </c>
    </row>
    <row r="107" spans="1:10" s="161" customFormat="1">
      <c r="A107" s="163" t="s">
        <v>5</v>
      </c>
      <c r="B107" s="163" t="s">
        <v>1448</v>
      </c>
      <c r="C107" s="158" t="str">
        <f>C108</f>
        <v>244</v>
      </c>
      <c r="D107" s="163" t="str">
        <f>DEC2HEX(HEX2DEC(INDEX([1]BaseAddressTable!$B$2:$B$94,(MATCH(A107,[1]BaseAddressTable!$A$2:$A$94,0))))+HEX2DEC(C107))</f>
        <v>A0260244</v>
      </c>
      <c r="E107" s="163" t="s">
        <v>61</v>
      </c>
      <c r="F107" s="171" t="s">
        <v>2507</v>
      </c>
      <c r="G107" s="163" t="s">
        <v>1084</v>
      </c>
      <c r="H107" s="158">
        <v>0</v>
      </c>
      <c r="I107" s="164" t="s">
        <v>1370</v>
      </c>
      <c r="J107" s="163" t="s">
        <v>1450</v>
      </c>
    </row>
    <row r="108" spans="1:10" s="161" customFormat="1">
      <c r="A108" s="163" t="s">
        <v>5</v>
      </c>
      <c r="B108" s="163" t="s">
        <v>1448</v>
      </c>
      <c r="C108" s="158" t="str">
        <f>DEC2HEX(HEX2DEC(C103)+4)</f>
        <v>244</v>
      </c>
      <c r="D108" s="163" t="str">
        <f>DEC2HEX(HEX2DEC(INDEX([1]BaseAddressTable!$B$2:$B$94,(MATCH(A108,[1]BaseAddressTable!$A$2:$A$94,0))))+HEX2DEC(C108))</f>
        <v>A0260244</v>
      </c>
      <c r="E108" s="163" t="s">
        <v>61</v>
      </c>
      <c r="F108" s="171" t="s">
        <v>2508</v>
      </c>
      <c r="G108" s="163" t="s">
        <v>393</v>
      </c>
      <c r="H108" s="158">
        <v>0</v>
      </c>
      <c r="I108" s="170" t="s">
        <v>1373</v>
      </c>
      <c r="J108" s="163" t="s">
        <v>1451</v>
      </c>
    </row>
    <row r="109" spans="1:10" s="161" customFormat="1">
      <c r="A109" s="163" t="s">
        <v>5</v>
      </c>
      <c r="B109" s="163" t="s">
        <v>1452</v>
      </c>
      <c r="C109" s="158" t="str">
        <f>C110</f>
        <v>248</v>
      </c>
      <c r="D109" s="163" t="str">
        <f>DEC2HEX(HEX2DEC(INDEX([1]BaseAddressTable!$B$2:$B$94,(MATCH(A109,[1]BaseAddressTable!$A$2:$A$94,0))))+HEX2DEC(C109))</f>
        <v>A0260248</v>
      </c>
      <c r="E109" s="163" t="s">
        <v>61</v>
      </c>
      <c r="F109" s="171" t="s">
        <v>2509</v>
      </c>
      <c r="G109" s="163" t="s">
        <v>54</v>
      </c>
      <c r="H109" s="158" t="s">
        <v>1366</v>
      </c>
      <c r="I109" s="164" t="s">
        <v>1367</v>
      </c>
      <c r="J109" s="163" t="s">
        <v>1453</v>
      </c>
    </row>
    <row r="110" spans="1:10" s="161" customFormat="1">
      <c r="A110" s="163" t="s">
        <v>5</v>
      </c>
      <c r="B110" s="163" t="s">
        <v>1452</v>
      </c>
      <c r="C110" s="158" t="str">
        <f>C111</f>
        <v>248</v>
      </c>
      <c r="D110" s="163" t="str">
        <f>DEC2HEX(HEX2DEC(INDEX([1]BaseAddressTable!$B$2:$B$94,(MATCH(A110,[1]BaseAddressTable!$A$2:$A$94,0))))+HEX2DEC(C110))</f>
        <v>A0260248</v>
      </c>
      <c r="E110" s="163" t="s">
        <v>61</v>
      </c>
      <c r="F110" s="171" t="s">
        <v>2510</v>
      </c>
      <c r="G110" s="163" t="s">
        <v>1084</v>
      </c>
      <c r="H110" s="158">
        <v>0</v>
      </c>
      <c r="I110" s="164" t="s">
        <v>1370</v>
      </c>
      <c r="J110" s="163" t="s">
        <v>1454</v>
      </c>
    </row>
    <row r="111" spans="1:10" s="161" customFormat="1">
      <c r="A111" s="163" t="s">
        <v>5</v>
      </c>
      <c r="B111" s="163" t="s">
        <v>1452</v>
      </c>
      <c r="C111" s="158" t="str">
        <f>DEC2HEX(HEX2DEC(C106)+4)</f>
        <v>248</v>
      </c>
      <c r="D111" s="163" t="str">
        <f>DEC2HEX(HEX2DEC(INDEX([1]BaseAddressTable!$B$2:$B$94,(MATCH(A111,[1]BaseAddressTable!$A$2:$A$94,0))))+HEX2DEC(C111))</f>
        <v>A0260248</v>
      </c>
      <c r="E111" s="163" t="s">
        <v>61</v>
      </c>
      <c r="F111" s="171" t="s">
        <v>2511</v>
      </c>
      <c r="G111" s="163" t="s">
        <v>393</v>
      </c>
      <c r="H111" s="158">
        <v>0</v>
      </c>
      <c r="I111" s="170" t="s">
        <v>1373</v>
      </c>
      <c r="J111" s="163" t="s">
        <v>1455</v>
      </c>
    </row>
    <row r="112" spans="1:10" s="161" customFormat="1">
      <c r="A112" s="163" t="s">
        <v>5</v>
      </c>
      <c r="B112" s="163" t="s">
        <v>1456</v>
      </c>
      <c r="C112" s="174" t="str">
        <f>C113</f>
        <v>24C</v>
      </c>
      <c r="D112" s="163" t="str">
        <f>DEC2HEX(HEX2DEC(INDEX([1]BaseAddressTable!$B$2:$B$94,(MATCH(A112,[1]BaseAddressTable!$A$2:$A$94,0))))+HEX2DEC(C114))</f>
        <v>A026024C</v>
      </c>
      <c r="E112" s="163" t="s">
        <v>61</v>
      </c>
      <c r="F112" s="163" t="s">
        <v>1457</v>
      </c>
      <c r="G112" s="163" t="s">
        <v>54</v>
      </c>
      <c r="H112" s="158" t="s">
        <v>1458</v>
      </c>
      <c r="I112" s="164" t="s">
        <v>1459</v>
      </c>
      <c r="J112" s="163" t="s">
        <v>1460</v>
      </c>
    </row>
    <row r="113" spans="1:10" s="161" customFormat="1">
      <c r="A113" s="163" t="s">
        <v>5</v>
      </c>
      <c r="B113" s="163" t="s">
        <v>1456</v>
      </c>
      <c r="C113" s="158" t="str">
        <f>C114</f>
        <v>24C</v>
      </c>
      <c r="D113" s="163" t="str">
        <f>DEC2HEX(HEX2DEC(INDEX([1]BaseAddressTable!$B$2:$B$94,(MATCH(A113,[1]BaseAddressTable!$A$2:$A$94,0))))+HEX2DEC(C113))</f>
        <v>A026024C</v>
      </c>
      <c r="E113" s="163" t="s">
        <v>61</v>
      </c>
      <c r="F113" s="163" t="s">
        <v>1461</v>
      </c>
      <c r="G113" s="163" t="s">
        <v>1084</v>
      </c>
      <c r="H113" s="158">
        <v>1</v>
      </c>
      <c r="I113" s="164" t="s">
        <v>1462</v>
      </c>
      <c r="J113" s="163" t="s">
        <v>1463</v>
      </c>
    </row>
    <row r="114" spans="1:10" s="161" customFormat="1">
      <c r="A114" s="163" t="s">
        <v>5</v>
      </c>
      <c r="B114" s="163" t="s">
        <v>1456</v>
      </c>
      <c r="C114" s="158" t="str">
        <f>DEC2HEX(HEX2DEC(C111)+4)</f>
        <v>24C</v>
      </c>
      <c r="D114" s="163" t="str">
        <f>DEC2HEX(HEX2DEC(INDEX([1]BaseAddressTable!$B$2:$B$94,(MATCH(A114,[1]BaseAddressTable!$A$2:$A$94,0))))+HEX2DEC(C114))</f>
        <v>A026024C</v>
      </c>
      <c r="E114" s="163" t="s">
        <v>61</v>
      </c>
      <c r="F114" s="163" t="s">
        <v>1464</v>
      </c>
      <c r="G114" s="163" t="s">
        <v>393</v>
      </c>
      <c r="H114" s="158">
        <v>0</v>
      </c>
      <c r="I114" s="170" t="s">
        <v>1373</v>
      </c>
      <c r="J114" s="163" t="s">
        <v>1465</v>
      </c>
    </row>
    <row r="115" spans="1:10" s="161" customFormat="1">
      <c r="A115" s="163" t="s">
        <v>5</v>
      </c>
      <c r="B115" s="163" t="s">
        <v>1466</v>
      </c>
      <c r="C115" s="158" t="str">
        <f>DEC2HEX(HEX2DEC(C114)+4)</f>
        <v>250</v>
      </c>
      <c r="D115" s="163" t="str">
        <f>DEC2HEX(HEX2DEC(INDEX([1]BaseAddressTable!$B$2:$B$94,(MATCH(A115,[1]BaseAddressTable!$A$2:$A$94,0))))+HEX2DEC(C115))</f>
        <v>A0260250</v>
      </c>
      <c r="E115" s="163" t="s">
        <v>61</v>
      </c>
      <c r="F115" s="163" t="s">
        <v>1467</v>
      </c>
      <c r="G115" s="163" t="s">
        <v>54</v>
      </c>
      <c r="H115" s="158" t="s">
        <v>1458</v>
      </c>
      <c r="I115" s="164" t="s">
        <v>1459</v>
      </c>
      <c r="J115" s="163" t="s">
        <v>1468</v>
      </c>
    </row>
    <row r="116" spans="1:10" s="161" customFormat="1">
      <c r="A116" s="163" t="s">
        <v>5</v>
      </c>
      <c r="B116" s="163" t="s">
        <v>1466</v>
      </c>
      <c r="C116" s="158" t="str">
        <f>DEC2HEX(HEX2DEC(C113)+4)</f>
        <v>250</v>
      </c>
      <c r="D116" s="163" t="str">
        <f>DEC2HEX(HEX2DEC(INDEX([1]BaseAddressTable!$B$2:$B$94,(MATCH(A116,[1]BaseAddressTable!$A$2:$A$94,0))))+HEX2DEC(C116))</f>
        <v>A0260250</v>
      </c>
      <c r="E116" s="163" t="s">
        <v>61</v>
      </c>
      <c r="F116" s="163" t="s">
        <v>1469</v>
      </c>
      <c r="G116" s="163" t="s">
        <v>1084</v>
      </c>
      <c r="H116" s="158">
        <v>1</v>
      </c>
      <c r="I116" s="164" t="s">
        <v>1462</v>
      </c>
      <c r="J116" s="163" t="s">
        <v>1470</v>
      </c>
    </row>
    <row r="117" spans="1:10" s="161" customFormat="1">
      <c r="A117" s="163" t="s">
        <v>5</v>
      </c>
      <c r="B117" s="163" t="s">
        <v>1466</v>
      </c>
      <c r="C117" s="158" t="str">
        <f>DEC2HEX(HEX2DEC(C113)+4)</f>
        <v>250</v>
      </c>
      <c r="D117" s="163" t="str">
        <f>DEC2HEX(HEX2DEC(INDEX([1]BaseAddressTable!$B$2:$B$94,(MATCH(A117,[1]BaseAddressTable!$A$2:$A$94,0))))+HEX2DEC(C117))</f>
        <v>A0260250</v>
      </c>
      <c r="E117" s="163" t="s">
        <v>61</v>
      </c>
      <c r="F117" s="163" t="s">
        <v>1471</v>
      </c>
      <c r="G117" s="163" t="s">
        <v>393</v>
      </c>
      <c r="H117" s="158">
        <v>0</v>
      </c>
      <c r="I117" s="170" t="s">
        <v>1373</v>
      </c>
      <c r="J117" s="163" t="s">
        <v>1472</v>
      </c>
    </row>
    <row r="118" spans="1:10" s="161" customFormat="1">
      <c r="A118" s="163" t="s">
        <v>5</v>
      </c>
      <c r="B118" s="163" t="s">
        <v>1473</v>
      </c>
      <c r="C118" s="158" t="str">
        <f>DEC2HEX(HEX2DEC(C115)+4)</f>
        <v>254</v>
      </c>
      <c r="D118" s="163" t="str">
        <f>DEC2HEX(HEX2DEC(INDEX([1]BaseAddressTable!$B$2:$B$94,(MATCH(A118,[1]BaseAddressTable!$A$2:$A$94,0))))+HEX2DEC(C118))</f>
        <v>A0260254</v>
      </c>
      <c r="E118" s="163" t="s">
        <v>61</v>
      </c>
      <c r="F118" s="163" t="s">
        <v>1474</v>
      </c>
      <c r="G118" s="163" t="s">
        <v>54</v>
      </c>
      <c r="H118" s="158" t="s">
        <v>1458</v>
      </c>
      <c r="I118" s="164" t="s">
        <v>1459</v>
      </c>
      <c r="J118" s="163" t="s">
        <v>1475</v>
      </c>
    </row>
    <row r="119" spans="1:10" s="161" customFormat="1">
      <c r="A119" s="163" t="s">
        <v>5</v>
      </c>
      <c r="B119" s="163" t="s">
        <v>1473</v>
      </c>
      <c r="C119" s="158" t="str">
        <f>DEC2HEX(HEX2DEC(C116)+4)</f>
        <v>254</v>
      </c>
      <c r="D119" s="163" t="str">
        <f>DEC2HEX(HEX2DEC(INDEX([1]BaseAddressTable!$B$2:$B$94,(MATCH(A119,[1]BaseAddressTable!$A$2:$A$94,0))))+HEX2DEC(C119))</f>
        <v>A0260254</v>
      </c>
      <c r="E119" s="163" t="s">
        <v>61</v>
      </c>
      <c r="F119" s="163" t="s">
        <v>1476</v>
      </c>
      <c r="G119" s="163" t="s">
        <v>1084</v>
      </c>
      <c r="H119" s="158">
        <v>1</v>
      </c>
      <c r="I119" s="164" t="s">
        <v>1462</v>
      </c>
      <c r="J119" s="163" t="s">
        <v>1477</v>
      </c>
    </row>
    <row r="120" spans="1:10" s="161" customFormat="1">
      <c r="A120" s="163" t="s">
        <v>5</v>
      </c>
      <c r="B120" s="163" t="s">
        <v>1473</v>
      </c>
      <c r="C120" s="158" t="str">
        <f>DEC2HEX(HEX2DEC(C117)+4)</f>
        <v>254</v>
      </c>
      <c r="D120" s="163" t="str">
        <f>DEC2HEX(HEX2DEC(INDEX([1]BaseAddressTable!$B$2:$B$94,(MATCH(A120,[1]BaseAddressTable!$A$2:$A$94,0))))+HEX2DEC(C120))</f>
        <v>A0260254</v>
      </c>
      <c r="E120" s="163" t="s">
        <v>61</v>
      </c>
      <c r="F120" s="163" t="s">
        <v>1478</v>
      </c>
      <c r="G120" s="163" t="s">
        <v>393</v>
      </c>
      <c r="H120" s="158">
        <v>0</v>
      </c>
      <c r="I120" s="170" t="s">
        <v>1373</v>
      </c>
      <c r="J120" s="163" t="s">
        <v>1479</v>
      </c>
    </row>
    <row r="121" spans="1:10" s="161" customFormat="1">
      <c r="A121" s="163" t="s">
        <v>5</v>
      </c>
      <c r="B121" s="163" t="s">
        <v>1480</v>
      </c>
      <c r="C121" s="158" t="str">
        <f>DEC2HEX(HEX2DEC(C118)+4)</f>
        <v>258</v>
      </c>
      <c r="D121" s="163" t="str">
        <f>DEC2HEX(HEX2DEC(INDEX([1]BaseAddressTable!$B$2:$B$94,(MATCH(A121,[1]BaseAddressTable!$A$2:$A$94,0))))+HEX2DEC(C121))</f>
        <v>A0260258</v>
      </c>
      <c r="E121" s="163" t="s">
        <v>61</v>
      </c>
      <c r="F121" s="163" t="s">
        <v>1481</v>
      </c>
      <c r="G121" s="163" t="s">
        <v>54</v>
      </c>
      <c r="H121" s="158" t="s">
        <v>1458</v>
      </c>
      <c r="I121" s="164" t="s">
        <v>1459</v>
      </c>
      <c r="J121" s="163" t="s">
        <v>1482</v>
      </c>
    </row>
    <row r="122" spans="1:10" s="161" customFormat="1">
      <c r="A122" s="163" t="s">
        <v>5</v>
      </c>
      <c r="B122" s="163" t="s">
        <v>1480</v>
      </c>
      <c r="C122" s="158" t="str">
        <f>DEC2HEX(HEX2DEC(C118)+4)</f>
        <v>258</v>
      </c>
      <c r="D122" s="163" t="str">
        <f>DEC2HEX(HEX2DEC(INDEX([1]BaseAddressTable!$B$2:$B$94,(MATCH(A122,[1]BaseAddressTable!$A$2:$A$94,0))))+HEX2DEC(C122))</f>
        <v>A0260258</v>
      </c>
      <c r="E122" s="163" t="s">
        <v>61</v>
      </c>
      <c r="F122" s="163" t="s">
        <v>1483</v>
      </c>
      <c r="G122" s="163" t="s">
        <v>1084</v>
      </c>
      <c r="H122" s="158">
        <v>1</v>
      </c>
      <c r="I122" s="164" t="s">
        <v>1462</v>
      </c>
      <c r="J122" s="163" t="s">
        <v>1484</v>
      </c>
    </row>
    <row r="123" spans="1:10" s="161" customFormat="1">
      <c r="A123" s="163" t="s">
        <v>5</v>
      </c>
      <c r="B123" s="163" t="s">
        <v>1480</v>
      </c>
      <c r="C123" s="158" t="str">
        <f>DEC2HEX(HEX2DEC(C118)+4)</f>
        <v>258</v>
      </c>
      <c r="D123" s="163" t="str">
        <f>DEC2HEX(HEX2DEC(INDEX([1]BaseAddressTable!$B$2:$B$94,(MATCH(A123,[1]BaseAddressTable!$A$2:$A$94,0))))+HEX2DEC(C123))</f>
        <v>A0260258</v>
      </c>
      <c r="E123" s="163" t="s">
        <v>61</v>
      </c>
      <c r="F123" s="163" t="s">
        <v>1485</v>
      </c>
      <c r="G123" s="163" t="s">
        <v>393</v>
      </c>
      <c r="H123" s="158">
        <v>0</v>
      </c>
      <c r="I123" s="170" t="s">
        <v>1373</v>
      </c>
      <c r="J123" s="163" t="s">
        <v>1486</v>
      </c>
    </row>
    <row r="124" spans="1:10" s="161" customFormat="1">
      <c r="A124" s="163" t="s">
        <v>5</v>
      </c>
      <c r="B124" s="163" t="s">
        <v>1487</v>
      </c>
      <c r="C124" s="158" t="str">
        <f>C125</f>
        <v>25C</v>
      </c>
      <c r="D124" s="163" t="str">
        <f>DEC2HEX(HEX2DEC(INDEX([1]BaseAddressTable!$B$2:$B$94,(MATCH(A124,[1]BaseAddressTable!$A$2:$A$94,0))))+HEX2DEC(C124))</f>
        <v>A026025C</v>
      </c>
      <c r="E124" s="163" t="s">
        <v>61</v>
      </c>
      <c r="F124" s="171" t="s">
        <v>2524</v>
      </c>
      <c r="G124" s="163" t="s">
        <v>54</v>
      </c>
      <c r="H124" s="158" t="s">
        <v>1366</v>
      </c>
      <c r="I124" s="164" t="s">
        <v>1488</v>
      </c>
      <c r="J124" s="163" t="s">
        <v>1489</v>
      </c>
    </row>
    <row r="125" spans="1:10" s="161" customFormat="1">
      <c r="A125" s="163" t="s">
        <v>5</v>
      </c>
      <c r="B125" s="163" t="s">
        <v>1487</v>
      </c>
      <c r="C125" s="158" t="str">
        <f>C126</f>
        <v>25C</v>
      </c>
      <c r="D125" s="163" t="str">
        <f>DEC2HEX(HEX2DEC(INDEX([1]BaseAddressTable!$B$2:$B$94,(MATCH(A125,[1]BaseAddressTable!$A$2:$A$94,0))))+HEX2DEC(C125))</f>
        <v>A026025C</v>
      </c>
      <c r="E125" s="163" t="s">
        <v>61</v>
      </c>
      <c r="F125" s="171" t="s">
        <v>2525</v>
      </c>
      <c r="G125" s="163" t="s">
        <v>1084</v>
      </c>
      <c r="H125" s="158">
        <v>0</v>
      </c>
      <c r="I125" s="164" t="s">
        <v>1462</v>
      </c>
      <c r="J125" s="163" t="s">
        <v>1490</v>
      </c>
    </row>
    <row r="126" spans="1:10" s="161" customFormat="1">
      <c r="A126" s="163" t="s">
        <v>5</v>
      </c>
      <c r="B126" s="163" t="s">
        <v>1487</v>
      </c>
      <c r="C126" s="158" t="str">
        <f>DEC2HEX(HEX2DEC(C121)+4)</f>
        <v>25C</v>
      </c>
      <c r="D126" s="163" t="str">
        <f>DEC2HEX(HEX2DEC(INDEX([1]BaseAddressTable!$B$2:$B$94,(MATCH(A126,[1]BaseAddressTable!$A$2:$A$94,0))))+HEX2DEC(C126))</f>
        <v>A026025C</v>
      </c>
      <c r="E126" s="163" t="s">
        <v>61</v>
      </c>
      <c r="F126" s="171" t="s">
        <v>2526</v>
      </c>
      <c r="G126" s="163" t="s">
        <v>393</v>
      </c>
      <c r="H126" s="158">
        <v>0</v>
      </c>
      <c r="I126" s="170" t="s">
        <v>1373</v>
      </c>
      <c r="J126" s="163" t="s">
        <v>1491</v>
      </c>
    </row>
    <row r="127" spans="1:10" s="161" customFormat="1">
      <c r="A127" s="163" t="s">
        <v>5</v>
      </c>
      <c r="B127" s="163" t="s">
        <v>1492</v>
      </c>
      <c r="C127" s="158" t="str">
        <f>DEC2HEX(HEX2DEC(C125)+4)</f>
        <v>260</v>
      </c>
      <c r="D127" s="163" t="str">
        <f>DEC2HEX(HEX2DEC(INDEX([1]BaseAddressTable!$B$2:$B$94,(MATCH(A127,[1]BaseAddressTable!$A$2:$A$94,0))))+HEX2DEC(C127))</f>
        <v>A0260260</v>
      </c>
      <c r="E127" s="163" t="s">
        <v>61</v>
      </c>
      <c r="F127" s="171" t="s">
        <v>2527</v>
      </c>
      <c r="G127" s="163" t="s">
        <v>54</v>
      </c>
      <c r="H127" s="158" t="s">
        <v>1366</v>
      </c>
      <c r="I127" s="164" t="s">
        <v>1493</v>
      </c>
      <c r="J127" s="163" t="s">
        <v>1494</v>
      </c>
    </row>
    <row r="128" spans="1:10" s="161" customFormat="1">
      <c r="A128" s="163" t="s">
        <v>5</v>
      </c>
      <c r="B128" s="163" t="s">
        <v>1492</v>
      </c>
      <c r="C128" s="158" t="str">
        <f>DEC2HEX(HEX2DEC(C126)+4)</f>
        <v>260</v>
      </c>
      <c r="D128" s="163" t="str">
        <f>DEC2HEX(HEX2DEC(INDEX([1]BaseAddressTable!$B$2:$B$94,(MATCH(A128,[1]BaseAddressTable!$A$2:$A$94,0))))+HEX2DEC(C128))</f>
        <v>A0260260</v>
      </c>
      <c r="E128" s="163" t="s">
        <v>61</v>
      </c>
      <c r="F128" s="171" t="s">
        <v>2528</v>
      </c>
      <c r="G128" s="163" t="s">
        <v>1084</v>
      </c>
      <c r="H128" s="158">
        <v>0</v>
      </c>
      <c r="I128" s="164" t="s">
        <v>1370</v>
      </c>
      <c r="J128" s="163" t="s">
        <v>1495</v>
      </c>
    </row>
    <row r="129" spans="1:11" s="161" customFormat="1" ht="28.8">
      <c r="A129" s="163" t="s">
        <v>5</v>
      </c>
      <c r="B129" s="163" t="s">
        <v>1492</v>
      </c>
      <c r="C129" s="158" t="str">
        <f>DEC2HEX(HEX2DEC(C124)+4)</f>
        <v>260</v>
      </c>
      <c r="D129" s="163" t="str">
        <f>DEC2HEX(HEX2DEC(INDEX([1]BaseAddressTable!$B$2:$B$94,(MATCH(A129,[1]BaseAddressTable!$A$2:$A$94,0))))+HEX2DEC(C129))</f>
        <v>A0260260</v>
      </c>
      <c r="E129" s="163" t="s">
        <v>61</v>
      </c>
      <c r="F129" s="171" t="s">
        <v>2529</v>
      </c>
      <c r="G129" s="163" t="s">
        <v>393</v>
      </c>
      <c r="H129" s="158">
        <v>0</v>
      </c>
      <c r="I129" s="170" t="s">
        <v>1496</v>
      </c>
      <c r="J129" s="163" t="s">
        <v>1497</v>
      </c>
    </row>
    <row r="130" spans="1:11" s="161" customFormat="1">
      <c r="A130" s="163" t="s">
        <v>5</v>
      </c>
      <c r="B130" s="163" t="s">
        <v>1498</v>
      </c>
      <c r="C130" s="158" t="str">
        <f>C131</f>
        <v>264</v>
      </c>
      <c r="D130" s="163" t="str">
        <f>DEC2HEX(HEX2DEC(INDEX([1]BaseAddressTable!$B$2:$B$94,(MATCH(A130,[1]BaseAddressTable!$A$2:$A$94,0))))+HEX2DEC(C130))</f>
        <v>A0260264</v>
      </c>
      <c r="E130" s="163" t="s">
        <v>61</v>
      </c>
      <c r="F130" s="171" t="s">
        <v>2530</v>
      </c>
      <c r="G130" s="163" t="s">
        <v>54</v>
      </c>
      <c r="H130" s="158" t="s">
        <v>1366</v>
      </c>
      <c r="I130" s="164" t="s">
        <v>1499</v>
      </c>
      <c r="J130" s="163" t="s">
        <v>1500</v>
      </c>
    </row>
    <row r="131" spans="1:11" s="161" customFormat="1">
      <c r="A131" s="163" t="s">
        <v>5</v>
      </c>
      <c r="B131" s="163" t="s">
        <v>1498</v>
      </c>
      <c r="C131" s="158" t="str">
        <f>C132</f>
        <v>264</v>
      </c>
      <c r="D131" s="163" t="str">
        <f>DEC2HEX(HEX2DEC(INDEX([1]BaseAddressTable!$B$2:$B$94,(MATCH(A131,[1]BaseAddressTable!$A$2:$A$94,0))))+HEX2DEC(C131))</f>
        <v>A0260264</v>
      </c>
      <c r="E131" s="163" t="s">
        <v>61</v>
      </c>
      <c r="F131" s="171" t="s">
        <v>2531</v>
      </c>
      <c r="G131" s="163" t="s">
        <v>1084</v>
      </c>
      <c r="H131" s="158">
        <v>0</v>
      </c>
      <c r="I131" s="164" t="s">
        <v>1370</v>
      </c>
      <c r="J131" s="163" t="s">
        <v>1501</v>
      </c>
    </row>
    <row r="132" spans="1:11" s="161" customFormat="1" ht="28.8">
      <c r="A132" s="163" t="s">
        <v>5</v>
      </c>
      <c r="B132" s="163" t="s">
        <v>1498</v>
      </c>
      <c r="C132" s="158" t="str">
        <f>DEC2HEX(HEX2DEC(C127)+4)</f>
        <v>264</v>
      </c>
      <c r="D132" s="163" t="str">
        <f>DEC2HEX(HEX2DEC(INDEX([1]BaseAddressTable!$B$2:$B$94,(MATCH(A132,[1]BaseAddressTable!$A$2:$A$94,0))))+HEX2DEC(C132))</f>
        <v>A0260264</v>
      </c>
      <c r="E132" s="163" t="s">
        <v>61</v>
      </c>
      <c r="F132" s="171" t="s">
        <v>2532</v>
      </c>
      <c r="G132" s="163" t="s">
        <v>393</v>
      </c>
      <c r="H132" s="158">
        <v>0</v>
      </c>
      <c r="I132" s="170" t="s">
        <v>1502</v>
      </c>
      <c r="J132" s="163" t="s">
        <v>1503</v>
      </c>
    </row>
    <row r="133" spans="1:11" s="161" customFormat="1">
      <c r="A133" s="163" t="s">
        <v>5</v>
      </c>
      <c r="B133" s="163" t="s">
        <v>1504</v>
      </c>
      <c r="C133" s="158" t="str">
        <f>C134</f>
        <v>268</v>
      </c>
      <c r="D133" s="163" t="str">
        <f>DEC2HEX(HEX2DEC(INDEX([1]BaseAddressTable!$B$2:$B$94,(MATCH(A133,[1]BaseAddressTable!$A$2:$A$94,0))))+HEX2DEC(C133))</f>
        <v>A0260268</v>
      </c>
      <c r="E133" s="163" t="s">
        <v>61</v>
      </c>
      <c r="F133" s="171" t="s">
        <v>2533</v>
      </c>
      <c r="G133" s="163" t="s">
        <v>54</v>
      </c>
      <c r="H133" s="158" t="s">
        <v>1366</v>
      </c>
      <c r="I133" s="164" t="s">
        <v>1499</v>
      </c>
      <c r="J133" s="163" t="s">
        <v>1505</v>
      </c>
    </row>
    <row r="134" spans="1:11" s="161" customFormat="1">
      <c r="A134" s="163" t="s">
        <v>5</v>
      </c>
      <c r="B134" s="163" t="s">
        <v>1504</v>
      </c>
      <c r="C134" s="158" t="str">
        <f>C135</f>
        <v>268</v>
      </c>
      <c r="D134" s="163" t="str">
        <f>DEC2HEX(HEX2DEC(INDEX([1]BaseAddressTable!$B$2:$B$94,(MATCH(A134,[1]BaseAddressTable!$A$2:$A$94,0))))+HEX2DEC(C134))</f>
        <v>A0260268</v>
      </c>
      <c r="E134" s="163" t="s">
        <v>61</v>
      </c>
      <c r="F134" s="171" t="s">
        <v>2534</v>
      </c>
      <c r="G134" s="163" t="s">
        <v>1084</v>
      </c>
      <c r="H134" s="158">
        <v>0</v>
      </c>
      <c r="I134" s="164" t="s">
        <v>1506</v>
      </c>
      <c r="J134" s="163" t="s">
        <v>1507</v>
      </c>
    </row>
    <row r="135" spans="1:11" s="161" customFormat="1" ht="28.8">
      <c r="A135" s="163" t="s">
        <v>5</v>
      </c>
      <c r="B135" s="163" t="s">
        <v>1504</v>
      </c>
      <c r="C135" s="158" t="str">
        <f>DEC2HEX(HEX2DEC(C130)+4)</f>
        <v>268</v>
      </c>
      <c r="D135" s="163" t="str">
        <f>DEC2HEX(HEX2DEC(INDEX([1]BaseAddressTable!$B$2:$B$94,(MATCH(A135,[1]BaseAddressTable!$A$2:$A$94,0))))+HEX2DEC(C135))</f>
        <v>A0260268</v>
      </c>
      <c r="E135" s="163" t="s">
        <v>61</v>
      </c>
      <c r="F135" s="171" t="s">
        <v>2535</v>
      </c>
      <c r="G135" s="163" t="s">
        <v>393</v>
      </c>
      <c r="H135" s="158">
        <v>0</v>
      </c>
      <c r="I135" s="170" t="s">
        <v>1508</v>
      </c>
      <c r="J135" s="163" t="s">
        <v>1509</v>
      </c>
    </row>
    <row r="136" spans="1:11" ht="43.2">
      <c r="A136" s="105" t="s">
        <v>5</v>
      </c>
      <c r="B136" s="105" t="s">
        <v>1510</v>
      </c>
      <c r="C136" s="106" t="str">
        <f>DEC2HEX(HEX2DEC(C135)+4)</f>
        <v>26C</v>
      </c>
      <c r="D136" s="105" t="str">
        <f>DEC2HEX(HEX2DEC(INDEX([1]BaseAddressTable!$B$2:$B$96,(MATCH(A136,[1]BaseAddressTable!$A$2:$A$96,0))))+HEX2DEC(C136))</f>
        <v>A026026C</v>
      </c>
      <c r="E136" s="105" t="s">
        <v>61</v>
      </c>
      <c r="F136" s="105" t="s">
        <v>1511</v>
      </c>
      <c r="G136" s="105" t="s">
        <v>99</v>
      </c>
      <c r="H136" s="106">
        <v>0</v>
      </c>
      <c r="I136" s="107" t="s">
        <v>1512</v>
      </c>
      <c r="J136" s="105" t="s">
        <v>1513</v>
      </c>
      <c r="K136" s="108"/>
    </row>
    <row r="137" spans="1:11" ht="43.2">
      <c r="A137" s="105" t="s">
        <v>5</v>
      </c>
      <c r="B137" s="105" t="s">
        <v>1510</v>
      </c>
      <c r="C137" s="106" t="str">
        <f>C136</f>
        <v>26C</v>
      </c>
      <c r="D137" s="105" t="str">
        <f>DEC2HEX(HEX2DEC(INDEX([1]BaseAddressTable!$B$2:$B$96,(MATCH(A137,[1]BaseAddressTable!$A$2:$A$96,0))))+HEX2DEC(C137))</f>
        <v>A026026C</v>
      </c>
      <c r="E137" s="105" t="s">
        <v>61</v>
      </c>
      <c r="F137" s="105" t="s">
        <v>1514</v>
      </c>
      <c r="G137" s="105" t="s">
        <v>1134</v>
      </c>
      <c r="H137" s="106">
        <v>0</v>
      </c>
      <c r="I137" s="107" t="s">
        <v>1515</v>
      </c>
      <c r="J137" s="105" t="s">
        <v>1516</v>
      </c>
      <c r="K137" s="108"/>
    </row>
    <row r="138" spans="1:11" ht="43.2">
      <c r="A138" s="105" t="s">
        <v>5</v>
      </c>
      <c r="B138" s="105" t="s">
        <v>1510</v>
      </c>
      <c r="C138" s="106" t="str">
        <f t="shared" ref="C138:C143" si="2">C137</f>
        <v>26C</v>
      </c>
      <c r="D138" s="105" t="str">
        <f>DEC2HEX(HEX2DEC(INDEX([1]BaseAddressTable!$B$2:$B$96,(MATCH(A138,[1]BaseAddressTable!$A$2:$A$96,0))))+HEX2DEC(C138))</f>
        <v>A026026C</v>
      </c>
      <c r="E138" s="105" t="s">
        <v>61</v>
      </c>
      <c r="F138" s="105" t="s">
        <v>1517</v>
      </c>
      <c r="G138" s="105" t="s">
        <v>972</v>
      </c>
      <c r="H138" s="106">
        <v>0</v>
      </c>
      <c r="I138" s="107" t="s">
        <v>1518</v>
      </c>
      <c r="J138" s="105" t="s">
        <v>1519</v>
      </c>
      <c r="K138" s="108"/>
    </row>
    <row r="139" spans="1:11" ht="43.2">
      <c r="A139" s="105" t="s">
        <v>5</v>
      </c>
      <c r="B139" s="105" t="s">
        <v>1510</v>
      </c>
      <c r="C139" s="106" t="str">
        <f t="shared" si="2"/>
        <v>26C</v>
      </c>
      <c r="D139" s="105" t="str">
        <f>DEC2HEX(HEX2DEC(INDEX([1]BaseAddressTable!$B$2:$B$96,(MATCH(A139,[1]BaseAddressTable!$A$2:$A$96,0))))+HEX2DEC(C139))</f>
        <v>A026026C</v>
      </c>
      <c r="E139" s="105" t="s">
        <v>61</v>
      </c>
      <c r="F139" s="105" t="s">
        <v>1520</v>
      </c>
      <c r="G139" s="105" t="s">
        <v>1139</v>
      </c>
      <c r="H139" s="106">
        <v>0</v>
      </c>
      <c r="I139" s="107" t="s">
        <v>1521</v>
      </c>
      <c r="J139" s="105" t="s">
        <v>1522</v>
      </c>
      <c r="K139" s="108"/>
    </row>
    <row r="140" spans="1:11" ht="43.2">
      <c r="A140" s="105" t="s">
        <v>5</v>
      </c>
      <c r="B140" s="105" t="s">
        <v>1510</v>
      </c>
      <c r="C140" s="106" t="str">
        <f t="shared" si="2"/>
        <v>26C</v>
      </c>
      <c r="D140" s="105" t="str">
        <f>DEC2HEX(HEX2DEC(INDEX([1]BaseAddressTable!$B$2:$B$96,(MATCH(A140,[1]BaseAddressTable!$A$2:$A$96,0))))+HEX2DEC(C140))</f>
        <v>A026026C</v>
      </c>
      <c r="E140" s="105" t="s">
        <v>61</v>
      </c>
      <c r="F140" s="105" t="s">
        <v>1523</v>
      </c>
      <c r="G140" s="105" t="s">
        <v>1084</v>
      </c>
      <c r="H140" s="106">
        <v>0</v>
      </c>
      <c r="I140" s="107" t="s">
        <v>1524</v>
      </c>
      <c r="J140" s="105" t="s">
        <v>1525</v>
      </c>
      <c r="K140" s="108"/>
    </row>
    <row r="141" spans="1:11" ht="43.2">
      <c r="A141" s="105" t="s">
        <v>5</v>
      </c>
      <c r="B141" s="105" t="s">
        <v>1510</v>
      </c>
      <c r="C141" s="106" t="str">
        <f t="shared" si="2"/>
        <v>26C</v>
      </c>
      <c r="D141" s="105" t="str">
        <f>DEC2HEX(HEX2DEC(INDEX([1]BaseAddressTable!$B$2:$B$96,(MATCH(A141,[1]BaseAddressTable!$A$2:$A$96,0))))+HEX2DEC(C141))</f>
        <v>A026026C</v>
      </c>
      <c r="E141" s="105" t="s">
        <v>61</v>
      </c>
      <c r="F141" s="105" t="s">
        <v>1526</v>
      </c>
      <c r="G141" s="105" t="s">
        <v>1527</v>
      </c>
      <c r="H141" s="106">
        <v>0</v>
      </c>
      <c r="I141" s="107" t="s">
        <v>1528</v>
      </c>
      <c r="J141" s="105" t="s">
        <v>1529</v>
      </c>
      <c r="K141" s="108"/>
    </row>
    <row r="142" spans="1:11" ht="43.2">
      <c r="A142" s="105" t="s">
        <v>5</v>
      </c>
      <c r="B142" s="105" t="s">
        <v>1510</v>
      </c>
      <c r="C142" s="106" t="str">
        <f t="shared" si="2"/>
        <v>26C</v>
      </c>
      <c r="D142" s="105" t="str">
        <f>DEC2HEX(HEX2DEC(INDEX([1]BaseAddressTable!$B$2:$B$96,(MATCH(A142,[1]BaseAddressTable!$A$2:$A$96,0))))+HEX2DEC(C142))</f>
        <v>A026026C</v>
      </c>
      <c r="E142" s="105" t="s">
        <v>61</v>
      </c>
      <c r="F142" s="105" t="s">
        <v>1530</v>
      </c>
      <c r="G142" s="105" t="s">
        <v>1088</v>
      </c>
      <c r="H142" s="106">
        <v>0</v>
      </c>
      <c r="I142" s="107" t="s">
        <v>1531</v>
      </c>
      <c r="J142" s="105" t="s">
        <v>1532</v>
      </c>
      <c r="K142" s="108"/>
    </row>
    <row r="143" spans="1:11" ht="43.2">
      <c r="A143" s="105" t="s">
        <v>5</v>
      </c>
      <c r="B143" s="105" t="s">
        <v>1510</v>
      </c>
      <c r="C143" s="106" t="str">
        <f t="shared" si="2"/>
        <v>26C</v>
      </c>
      <c r="D143" s="105" t="str">
        <f>DEC2HEX(HEX2DEC(INDEX([1]BaseAddressTable!$B$2:$B$96,(MATCH(A143,[1]BaseAddressTable!$A$2:$A$96,0))))+HEX2DEC(C143))</f>
        <v>A026026C</v>
      </c>
      <c r="E143" s="105" t="s">
        <v>61</v>
      </c>
      <c r="F143" s="105" t="s">
        <v>1533</v>
      </c>
      <c r="G143" s="105" t="s">
        <v>1534</v>
      </c>
      <c r="H143" s="106">
        <v>0</v>
      </c>
      <c r="I143" s="107" t="s">
        <v>1535</v>
      </c>
      <c r="J143" s="105" t="s">
        <v>1536</v>
      </c>
      <c r="K143" s="108"/>
    </row>
    <row r="144" spans="1:11" ht="43.2">
      <c r="A144" s="105" t="s">
        <v>5</v>
      </c>
      <c r="B144" s="105" t="s">
        <v>1537</v>
      </c>
      <c r="C144" s="106" t="str">
        <f>DEC2HEX(HEX2DEC(C142)+4)</f>
        <v>270</v>
      </c>
      <c r="D144" s="105" t="str">
        <f>DEC2HEX(HEX2DEC(INDEX([1]BaseAddressTable!$B$2:$B$96,(MATCH(A144,[1]BaseAddressTable!$A$2:$A$96,0))))+HEX2DEC(C144))</f>
        <v>A0260270</v>
      </c>
      <c r="E144" s="105" t="s">
        <v>61</v>
      </c>
      <c r="F144" s="105" t="s">
        <v>1538</v>
      </c>
      <c r="G144" s="105" t="s">
        <v>99</v>
      </c>
      <c r="H144" s="106">
        <v>0</v>
      </c>
      <c r="I144" s="107" t="s">
        <v>1512</v>
      </c>
      <c r="J144" s="105" t="s">
        <v>1539</v>
      </c>
      <c r="K144" s="108"/>
    </row>
    <row r="145" spans="1:11" ht="43.2">
      <c r="A145" s="105" t="s">
        <v>5</v>
      </c>
      <c r="B145" s="105" t="s">
        <v>1537</v>
      </c>
      <c r="C145" s="106" t="str">
        <f>C144</f>
        <v>270</v>
      </c>
      <c r="D145" s="105" t="str">
        <f>DEC2HEX(HEX2DEC(INDEX([1]BaseAddressTable!$B$2:$B$96,(MATCH(A145,[1]BaseAddressTable!$A$2:$A$96,0))))+HEX2DEC(C145))</f>
        <v>A0260270</v>
      </c>
      <c r="E145" s="105" t="s">
        <v>61</v>
      </c>
      <c r="F145" s="105" t="s">
        <v>1540</v>
      </c>
      <c r="G145" s="105" t="s">
        <v>1134</v>
      </c>
      <c r="H145" s="106">
        <v>0</v>
      </c>
      <c r="I145" s="107" t="s">
        <v>1515</v>
      </c>
      <c r="J145" s="105" t="s">
        <v>1541</v>
      </c>
      <c r="K145" s="108"/>
    </row>
    <row r="146" spans="1:11" ht="43.2">
      <c r="A146" s="105" t="s">
        <v>5</v>
      </c>
      <c r="B146" s="105" t="s">
        <v>1537</v>
      </c>
      <c r="C146" s="106" t="str">
        <f t="shared" ref="C146:C151" si="3">C145</f>
        <v>270</v>
      </c>
      <c r="D146" s="105" t="str">
        <f>DEC2HEX(HEX2DEC(INDEX([1]BaseAddressTable!$B$2:$B$96,(MATCH(A146,[1]BaseAddressTable!$A$2:$A$96,0))))+HEX2DEC(C146))</f>
        <v>A0260270</v>
      </c>
      <c r="E146" s="105" t="s">
        <v>61</v>
      </c>
      <c r="F146" s="105" t="s">
        <v>1542</v>
      </c>
      <c r="G146" s="105" t="s">
        <v>972</v>
      </c>
      <c r="H146" s="106">
        <v>0</v>
      </c>
      <c r="I146" s="107" t="s">
        <v>1518</v>
      </c>
      <c r="J146" s="105" t="s">
        <v>1543</v>
      </c>
      <c r="K146" s="108"/>
    </row>
    <row r="147" spans="1:11" ht="43.2">
      <c r="A147" s="105" t="s">
        <v>5</v>
      </c>
      <c r="B147" s="105" t="s">
        <v>1537</v>
      </c>
      <c r="C147" s="106" t="str">
        <f t="shared" si="3"/>
        <v>270</v>
      </c>
      <c r="D147" s="105" t="str">
        <f>DEC2HEX(HEX2DEC(INDEX([1]BaseAddressTable!$B$2:$B$96,(MATCH(A147,[1]BaseAddressTable!$A$2:$A$96,0))))+HEX2DEC(C147))</f>
        <v>A0260270</v>
      </c>
      <c r="E147" s="105" t="s">
        <v>61</v>
      </c>
      <c r="F147" s="105" t="s">
        <v>1544</v>
      </c>
      <c r="G147" s="105" t="s">
        <v>1139</v>
      </c>
      <c r="H147" s="106">
        <v>0</v>
      </c>
      <c r="I147" s="107" t="s">
        <v>1521</v>
      </c>
      <c r="J147" s="105" t="s">
        <v>1545</v>
      </c>
      <c r="K147" s="108"/>
    </row>
    <row r="148" spans="1:11" ht="43.2">
      <c r="A148" s="105" t="s">
        <v>5</v>
      </c>
      <c r="B148" s="105" t="s">
        <v>1537</v>
      </c>
      <c r="C148" s="106" t="str">
        <f t="shared" si="3"/>
        <v>270</v>
      </c>
      <c r="D148" s="105" t="str">
        <f>DEC2HEX(HEX2DEC(INDEX([1]BaseAddressTable!$B$2:$B$96,(MATCH(A148,[1]BaseAddressTable!$A$2:$A$96,0))))+HEX2DEC(C148))</f>
        <v>A0260270</v>
      </c>
      <c r="E148" s="105" t="s">
        <v>61</v>
      </c>
      <c r="F148" s="105" t="s">
        <v>1546</v>
      </c>
      <c r="G148" s="105" t="s">
        <v>1084</v>
      </c>
      <c r="H148" s="106">
        <v>0</v>
      </c>
      <c r="I148" s="107" t="s">
        <v>1524</v>
      </c>
      <c r="J148" s="105" t="s">
        <v>1547</v>
      </c>
      <c r="K148" s="108"/>
    </row>
    <row r="149" spans="1:11" ht="43.2">
      <c r="A149" s="105" t="s">
        <v>5</v>
      </c>
      <c r="B149" s="105" t="s">
        <v>1537</v>
      </c>
      <c r="C149" s="106" t="str">
        <f t="shared" si="3"/>
        <v>270</v>
      </c>
      <c r="D149" s="105" t="str">
        <f>DEC2HEX(HEX2DEC(INDEX([1]BaseAddressTable!$B$2:$B$96,(MATCH(A149,[1]BaseAddressTable!$A$2:$A$96,0))))+HEX2DEC(C149))</f>
        <v>A0260270</v>
      </c>
      <c r="E149" s="105" t="s">
        <v>61</v>
      </c>
      <c r="F149" s="105" t="s">
        <v>1548</v>
      </c>
      <c r="G149" s="105" t="s">
        <v>1527</v>
      </c>
      <c r="H149" s="106">
        <v>0</v>
      </c>
      <c r="I149" s="107" t="s">
        <v>1528</v>
      </c>
      <c r="J149" s="105" t="s">
        <v>1549</v>
      </c>
      <c r="K149" s="108"/>
    </row>
    <row r="150" spans="1:11" ht="43.2">
      <c r="A150" s="105" t="s">
        <v>5</v>
      </c>
      <c r="B150" s="105" t="s">
        <v>1537</v>
      </c>
      <c r="C150" s="106" t="str">
        <f t="shared" si="3"/>
        <v>270</v>
      </c>
      <c r="D150" s="105" t="str">
        <f>DEC2HEX(HEX2DEC(INDEX([1]BaseAddressTable!$B$2:$B$96,(MATCH(A150,[1]BaseAddressTable!$A$2:$A$96,0))))+HEX2DEC(C150))</f>
        <v>A0260270</v>
      </c>
      <c r="E150" s="105" t="s">
        <v>61</v>
      </c>
      <c r="F150" s="105" t="s">
        <v>1550</v>
      </c>
      <c r="G150" s="105" t="s">
        <v>1088</v>
      </c>
      <c r="H150" s="106">
        <v>0</v>
      </c>
      <c r="I150" s="107" t="s">
        <v>1531</v>
      </c>
      <c r="J150" s="105" t="s">
        <v>1551</v>
      </c>
      <c r="K150" s="108"/>
    </row>
    <row r="151" spans="1:11" ht="43.2">
      <c r="A151" s="105" t="s">
        <v>5</v>
      </c>
      <c r="B151" s="105" t="s">
        <v>1537</v>
      </c>
      <c r="C151" s="106" t="str">
        <f t="shared" si="3"/>
        <v>270</v>
      </c>
      <c r="D151" s="105" t="str">
        <f>DEC2HEX(HEX2DEC(INDEX([1]BaseAddressTable!$B$2:$B$96,(MATCH(A151,[1]BaseAddressTable!$A$2:$A$96,0))))+HEX2DEC(C151))</f>
        <v>A0260270</v>
      </c>
      <c r="E151" s="105" t="s">
        <v>61</v>
      </c>
      <c r="F151" s="105" t="s">
        <v>1552</v>
      </c>
      <c r="G151" s="105" t="s">
        <v>1534</v>
      </c>
      <c r="H151" s="106">
        <v>0</v>
      </c>
      <c r="I151" s="107" t="s">
        <v>1535</v>
      </c>
      <c r="J151" s="105" t="s">
        <v>1553</v>
      </c>
      <c r="K151" s="108"/>
    </row>
    <row r="152" spans="1:11">
      <c r="A152" s="105" t="s">
        <v>5</v>
      </c>
      <c r="B152" s="105" t="s">
        <v>1554</v>
      </c>
      <c r="C152" s="105" t="str">
        <f>DEC2HEX(HEX2DEC(C151)+4)</f>
        <v>274</v>
      </c>
      <c r="D152" s="105" t="str">
        <f>DEC2HEX(HEX2DEC(INDEX([1]BaseAddressTable!$B$2:$B$94,(MATCH(A152,[1]BaseAddressTable!$A$2:$A$94,0))))+HEX2DEC(C152))</f>
        <v>A0260274</v>
      </c>
      <c r="E152" s="105" t="s">
        <v>61</v>
      </c>
      <c r="F152" s="105" t="s">
        <v>1555</v>
      </c>
      <c r="G152" s="105" t="s">
        <v>99</v>
      </c>
      <c r="H152" s="105">
        <v>0</v>
      </c>
      <c r="I152" s="105" t="s">
        <v>1556</v>
      </c>
      <c r="J152" s="105" t="s">
        <v>1557</v>
      </c>
      <c r="K152" s="105"/>
    </row>
    <row r="153" spans="1:11">
      <c r="A153" s="105" t="s">
        <v>5</v>
      </c>
      <c r="B153" s="105" t="s">
        <v>1558</v>
      </c>
      <c r="C153" s="105" t="str">
        <f>DEC2HEX(HEX2DEC(C152)+4)</f>
        <v>278</v>
      </c>
      <c r="D153" s="105" t="str">
        <f>DEC2HEX(HEX2DEC(INDEX([1]BaseAddressTable!$B$2:$B$94,(MATCH(A153,[1]BaseAddressTable!$A$2:$A$94,0))))+HEX2DEC(C153))</f>
        <v>A0260278</v>
      </c>
      <c r="E153" s="105" t="s">
        <v>61</v>
      </c>
      <c r="F153" s="105" t="s">
        <v>1559</v>
      </c>
      <c r="G153" s="105" t="s">
        <v>99</v>
      </c>
      <c r="H153" s="105">
        <v>0</v>
      </c>
      <c r="I153" s="105" t="s">
        <v>1560</v>
      </c>
      <c r="J153" s="105" t="s">
        <v>1561</v>
      </c>
      <c r="K153" s="105"/>
    </row>
    <row r="154" spans="1:11">
      <c r="A154" s="57" t="s">
        <v>5</v>
      </c>
      <c r="B154" s="57" t="s">
        <v>1562</v>
      </c>
      <c r="C154" s="66">
        <v>400</v>
      </c>
      <c r="D154" s="57" t="str">
        <f>DEC2HEX(HEX2DEC(INDEX([1]BaseAddressTable!$B$2:$B$94,(MATCH(A154,[1]BaseAddressTable!$A$2:$A$94,0))))+HEX2DEC(C154))</f>
        <v>A0260400</v>
      </c>
      <c r="E154" s="57" t="s">
        <v>61</v>
      </c>
      <c r="F154" s="76" t="s">
        <v>1563</v>
      </c>
      <c r="G154" s="57" t="s">
        <v>91</v>
      </c>
      <c r="H154" s="66">
        <v>0</v>
      </c>
      <c r="I154" s="57" t="s">
        <v>1016</v>
      </c>
      <c r="J154" s="57" t="s">
        <v>1564</v>
      </c>
    </row>
    <row r="155" spans="1:11">
      <c r="A155" s="57" t="s">
        <v>5</v>
      </c>
      <c r="B155" s="57" t="s">
        <v>1562</v>
      </c>
      <c r="C155" s="66">
        <v>400</v>
      </c>
      <c r="D155" s="57" t="str">
        <f>DEC2HEX(HEX2DEC(INDEX([1]BaseAddressTable!$B$2:$B$94,(MATCH(A155,[1]BaseAddressTable!$A$2:$A$94,0))))+HEX2DEC(C155))</f>
        <v>A0260400</v>
      </c>
      <c r="E155" s="57" t="s">
        <v>61</v>
      </c>
      <c r="F155" s="76" t="s">
        <v>1565</v>
      </c>
      <c r="G155" s="57" t="s">
        <v>138</v>
      </c>
      <c r="H155" s="66">
        <v>0</v>
      </c>
      <c r="I155" s="57" t="s">
        <v>1019</v>
      </c>
      <c r="J155" s="57" t="s">
        <v>1566</v>
      </c>
    </row>
    <row r="156" spans="1:11">
      <c r="A156" s="68" t="s">
        <v>5</v>
      </c>
      <c r="B156" s="68" t="s">
        <v>1562</v>
      </c>
      <c r="C156" s="69">
        <v>400</v>
      </c>
      <c r="D156" s="101" t="str">
        <f>DEC2HEX(HEX2DEC(INDEX([1]BaseAddressTable!$B$2:$B$94,(MATCH(A156,[1]BaseAddressTable!$A$2:$A$94,0))))+HEX2DEC(C156))</f>
        <v>A0260400</v>
      </c>
      <c r="E156" s="68" t="s">
        <v>61</v>
      </c>
      <c r="F156" s="68" t="s">
        <v>1567</v>
      </c>
      <c r="G156" s="68" t="s">
        <v>142</v>
      </c>
      <c r="H156" s="69">
        <v>0</v>
      </c>
      <c r="I156" s="68" t="s">
        <v>1028</v>
      </c>
      <c r="J156" s="68" t="s">
        <v>1568</v>
      </c>
      <c r="K156" s="70"/>
    </row>
    <row r="157" spans="1:11">
      <c r="A157" s="68" t="s">
        <v>5</v>
      </c>
      <c r="B157" s="68" t="s">
        <v>1562</v>
      </c>
      <c r="C157" s="69">
        <v>400</v>
      </c>
      <c r="D157" s="101" t="str">
        <f>DEC2HEX(HEX2DEC(INDEX([1]BaseAddressTable!$B$2:$B$94,(MATCH(A157,[1]BaseAddressTable!$A$2:$A$94,0))))+HEX2DEC(C157))</f>
        <v>A0260400</v>
      </c>
      <c r="E157" s="68" t="s">
        <v>61</v>
      </c>
      <c r="F157" s="68" t="s">
        <v>1569</v>
      </c>
      <c r="G157" s="68" t="s">
        <v>146</v>
      </c>
      <c r="H157" s="69">
        <v>0</v>
      </c>
      <c r="I157" s="68" t="s">
        <v>1031</v>
      </c>
      <c r="J157" s="68" t="s">
        <v>1570</v>
      </c>
      <c r="K157" s="70"/>
    </row>
    <row r="158" spans="1:11">
      <c r="A158" s="57" t="s">
        <v>5</v>
      </c>
      <c r="B158" s="57" t="s">
        <v>1562</v>
      </c>
      <c r="C158" s="66">
        <v>400</v>
      </c>
      <c r="D158" s="57" t="str">
        <f>DEC2HEX(HEX2DEC(INDEX([1]BaseAddressTable!$B$2:$B$94,(MATCH(A158,[1]BaseAddressTable!$A$2:$A$94,0))))+HEX2DEC(C158))</f>
        <v>A0260400</v>
      </c>
      <c r="E158" s="57" t="s">
        <v>61</v>
      </c>
      <c r="F158" s="76" t="s">
        <v>1571</v>
      </c>
      <c r="G158" s="57" t="s">
        <v>128</v>
      </c>
      <c r="H158" s="66">
        <v>0</v>
      </c>
      <c r="I158" s="57" t="s">
        <v>1042</v>
      </c>
      <c r="J158" s="57" t="s">
        <v>1572</v>
      </c>
    </row>
    <row r="159" spans="1:11">
      <c r="A159" s="57" t="s">
        <v>5</v>
      </c>
      <c r="B159" s="57" t="s">
        <v>1562</v>
      </c>
      <c r="C159" s="66">
        <v>400</v>
      </c>
      <c r="D159" s="57" t="str">
        <f>DEC2HEX(HEX2DEC(INDEX([1]BaseAddressTable!$B$2:$B$94,(MATCH(A159,[1]BaseAddressTable!$A$2:$A$94,0))))+HEX2DEC(C159))</f>
        <v>A0260400</v>
      </c>
      <c r="E159" s="57" t="s">
        <v>61</v>
      </c>
      <c r="F159" s="76" t="s">
        <v>1573</v>
      </c>
      <c r="G159" s="57" t="s">
        <v>168</v>
      </c>
      <c r="H159" s="66">
        <v>0</v>
      </c>
      <c r="I159" s="57" t="s">
        <v>1046</v>
      </c>
      <c r="J159" s="57" t="s">
        <v>1574</v>
      </c>
    </row>
    <row r="160" spans="1:11">
      <c r="A160" s="68" t="s">
        <v>5</v>
      </c>
      <c r="B160" s="68" t="s">
        <v>1562</v>
      </c>
      <c r="C160" s="69">
        <v>400</v>
      </c>
      <c r="D160" s="101" t="str">
        <f>DEC2HEX(HEX2DEC(INDEX([1]BaseAddressTable!$B$2:$B$94,(MATCH(A160,[1]BaseAddressTable!$A$2:$A$94,0))))+HEX2DEC(C160))</f>
        <v>A0260400</v>
      </c>
      <c r="E160" s="68" t="s">
        <v>61</v>
      </c>
      <c r="F160" s="68" t="s">
        <v>1575</v>
      </c>
      <c r="G160" s="68" t="s">
        <v>1034</v>
      </c>
      <c r="H160" s="69">
        <v>0</v>
      </c>
      <c r="I160" s="68" t="s">
        <v>1058</v>
      </c>
      <c r="J160" s="68" t="s">
        <v>1576</v>
      </c>
      <c r="K160" s="70"/>
    </row>
    <row r="161" spans="1:11">
      <c r="A161" s="68" t="s">
        <v>5</v>
      </c>
      <c r="B161" s="68" t="s">
        <v>1562</v>
      </c>
      <c r="C161" s="69">
        <v>400</v>
      </c>
      <c r="D161" s="101" t="str">
        <f>DEC2HEX(HEX2DEC(INDEX([1]BaseAddressTable!$B$2:$B$94,(MATCH(A161,[1]BaseAddressTable!$A$2:$A$94,0))))+HEX2DEC(C161))</f>
        <v>A0260400</v>
      </c>
      <c r="E161" s="68" t="s">
        <v>61</v>
      </c>
      <c r="F161" s="68" t="s">
        <v>1577</v>
      </c>
      <c r="G161" s="68" t="s">
        <v>1038</v>
      </c>
      <c r="H161" s="69">
        <v>0</v>
      </c>
      <c r="I161" s="68" t="s">
        <v>1062</v>
      </c>
      <c r="J161" s="68" t="s">
        <v>1578</v>
      </c>
      <c r="K161" s="70"/>
    </row>
    <row r="162" spans="1:11">
      <c r="A162" s="57" t="s">
        <v>5</v>
      </c>
      <c r="B162" s="57" t="s">
        <v>1562</v>
      </c>
      <c r="C162" s="66">
        <v>400</v>
      </c>
      <c r="D162" s="57" t="str">
        <f>DEC2HEX(HEX2DEC(INDEX([1]BaseAddressTable!$B$2:$B$94,(MATCH(A162,[1]BaseAddressTable!$A$2:$A$94,0))))+HEX2DEC(C162))</f>
        <v>A0260400</v>
      </c>
      <c r="E162" s="57" t="s">
        <v>61</v>
      </c>
      <c r="F162" s="76" t="s">
        <v>2536</v>
      </c>
      <c r="G162" s="57" t="s">
        <v>289</v>
      </c>
      <c r="H162" s="66">
        <v>0</v>
      </c>
      <c r="I162" s="57" t="s">
        <v>2460</v>
      </c>
      <c r="J162" s="57" t="s">
        <v>2544</v>
      </c>
    </row>
    <row r="163" spans="1:11">
      <c r="A163" s="57" t="s">
        <v>5</v>
      </c>
      <c r="B163" s="57" t="s">
        <v>1562</v>
      </c>
      <c r="C163" s="66">
        <v>400</v>
      </c>
      <c r="D163" s="57" t="str">
        <f>DEC2HEX(HEX2DEC(INDEX([1]BaseAddressTable!$B$2:$B$94,(MATCH(A163,[1]BaseAddressTable!$A$2:$A$94,0))))+HEX2DEC(C163))</f>
        <v>A0260400</v>
      </c>
      <c r="E163" s="57" t="s">
        <v>61</v>
      </c>
      <c r="F163" s="76" t="s">
        <v>2537</v>
      </c>
      <c r="G163" s="57" t="s">
        <v>1045</v>
      </c>
      <c r="H163" s="66">
        <v>0</v>
      </c>
      <c r="I163" s="57" t="s">
        <v>2461</v>
      </c>
      <c r="J163" s="57" t="s">
        <v>2545</v>
      </c>
    </row>
    <row r="164" spans="1:11">
      <c r="A164" s="68" t="s">
        <v>5</v>
      </c>
      <c r="B164" s="68" t="s">
        <v>1562</v>
      </c>
      <c r="C164" s="69">
        <v>400</v>
      </c>
      <c r="D164" s="101" t="str">
        <f>DEC2HEX(HEX2DEC(INDEX([1]BaseAddressTable!$B$2:$B$94,(MATCH(A164,[1]BaseAddressTable!$A$2:$A$94,0))))+HEX2DEC(C164))</f>
        <v>A0260400</v>
      </c>
      <c r="E164" s="68" t="s">
        <v>61</v>
      </c>
      <c r="F164" s="68" t="s">
        <v>2538</v>
      </c>
      <c r="G164" s="68" t="s">
        <v>1049</v>
      </c>
      <c r="H164" s="69">
        <v>0</v>
      </c>
      <c r="I164" s="68" t="s">
        <v>2462</v>
      </c>
      <c r="J164" s="68" t="s">
        <v>2546</v>
      </c>
      <c r="K164" s="70"/>
    </row>
    <row r="165" spans="1:11">
      <c r="A165" s="68" t="s">
        <v>5</v>
      </c>
      <c r="B165" s="68" t="s">
        <v>1562</v>
      </c>
      <c r="C165" s="69">
        <v>400</v>
      </c>
      <c r="D165" s="101" t="str">
        <f>DEC2HEX(HEX2DEC(INDEX([1]BaseAddressTable!$B$2:$B$94,(MATCH(A165,[1]BaseAddressTable!$A$2:$A$94,0))))+HEX2DEC(C165))</f>
        <v>A0260400</v>
      </c>
      <c r="E165" s="68" t="s">
        <v>61</v>
      </c>
      <c r="F165" s="68" t="s">
        <v>2539</v>
      </c>
      <c r="G165" s="68" t="s">
        <v>1053</v>
      </c>
      <c r="H165" s="69">
        <v>0</v>
      </c>
      <c r="I165" s="68" t="s">
        <v>2463</v>
      </c>
      <c r="J165" s="68" t="s">
        <v>2547</v>
      </c>
      <c r="K165" s="70"/>
    </row>
    <row r="166" spans="1:11">
      <c r="A166" s="57" t="s">
        <v>5</v>
      </c>
      <c r="B166" s="57" t="s">
        <v>1562</v>
      </c>
      <c r="C166" s="66">
        <v>400</v>
      </c>
      <c r="D166" s="57" t="str">
        <f>DEC2HEX(HEX2DEC(INDEX([1]BaseAddressTable!$B$2:$B$94,(MATCH(A166,[1]BaseAddressTable!$A$2:$A$94,0))))+HEX2DEC(C166))</f>
        <v>A0260400</v>
      </c>
      <c r="E166" s="57" t="s">
        <v>61</v>
      </c>
      <c r="F166" s="76" t="s">
        <v>2540</v>
      </c>
      <c r="G166" s="57" t="s">
        <v>1057</v>
      </c>
      <c r="H166" s="66">
        <v>0</v>
      </c>
      <c r="I166" s="57" t="s">
        <v>2464</v>
      </c>
      <c r="J166" s="57" t="s">
        <v>2548</v>
      </c>
    </row>
    <row r="167" spans="1:11">
      <c r="A167" s="57" t="s">
        <v>5</v>
      </c>
      <c r="B167" s="57" t="s">
        <v>1562</v>
      </c>
      <c r="C167" s="66">
        <v>400</v>
      </c>
      <c r="D167" s="57" t="str">
        <f>DEC2HEX(HEX2DEC(INDEX([1]BaseAddressTable!$B$2:$B$94,(MATCH(A167,[1]BaseAddressTable!$A$2:$A$94,0))))+HEX2DEC(C167))</f>
        <v>A0260400</v>
      </c>
      <c r="E167" s="57" t="s">
        <v>61</v>
      </c>
      <c r="F167" s="76" t="s">
        <v>2541</v>
      </c>
      <c r="G167" s="57" t="s">
        <v>1061</v>
      </c>
      <c r="H167" s="66">
        <v>0</v>
      </c>
      <c r="I167" s="57" t="s">
        <v>2465</v>
      </c>
      <c r="J167" s="57" t="s">
        <v>2549</v>
      </c>
    </row>
    <row r="168" spans="1:11">
      <c r="A168" s="68" t="s">
        <v>5</v>
      </c>
      <c r="B168" s="68" t="s">
        <v>1562</v>
      </c>
      <c r="C168" s="69">
        <v>400</v>
      </c>
      <c r="D168" s="101" t="str">
        <f>DEC2HEX(HEX2DEC(INDEX([1]BaseAddressTable!$B$2:$B$94,(MATCH(A168,[1]BaseAddressTable!$A$2:$A$94,0))))+HEX2DEC(C168))</f>
        <v>A0260400</v>
      </c>
      <c r="E168" s="68" t="s">
        <v>61</v>
      </c>
      <c r="F168" s="68" t="s">
        <v>2542</v>
      </c>
      <c r="G168" s="68" t="s">
        <v>1065</v>
      </c>
      <c r="H168" s="69">
        <v>0</v>
      </c>
      <c r="I168" s="68" t="s">
        <v>2466</v>
      </c>
      <c r="J168" s="68" t="s">
        <v>2550</v>
      </c>
      <c r="K168" s="70"/>
    </row>
    <row r="169" spans="1:11">
      <c r="A169" s="68" t="s">
        <v>5</v>
      </c>
      <c r="B169" s="68" t="s">
        <v>1562</v>
      </c>
      <c r="C169" s="69">
        <v>400</v>
      </c>
      <c r="D169" s="101" t="str">
        <f>DEC2HEX(HEX2DEC(INDEX([1]BaseAddressTable!$B$2:$B$94,(MATCH(A169,[1]BaseAddressTable!$A$2:$A$94,0))))+HEX2DEC(C169))</f>
        <v>A0260400</v>
      </c>
      <c r="E169" s="68" t="s">
        <v>61</v>
      </c>
      <c r="F169" s="68" t="s">
        <v>2543</v>
      </c>
      <c r="G169" s="68" t="s">
        <v>1069</v>
      </c>
      <c r="H169" s="69">
        <v>0</v>
      </c>
      <c r="I169" s="68" t="s">
        <v>2467</v>
      </c>
      <c r="J169" s="68" t="s">
        <v>2551</v>
      </c>
      <c r="K169" s="70"/>
    </row>
    <row r="170" spans="1:11" ht="43.2">
      <c r="A170" s="57" t="s">
        <v>5</v>
      </c>
      <c r="B170" s="57" t="s">
        <v>1579</v>
      </c>
      <c r="C170" s="66" t="str">
        <f>DEC2HEX(HEX2DEC(C167)+4)</f>
        <v>404</v>
      </c>
      <c r="D170" s="57" t="str">
        <f>DEC2HEX(HEX2DEC(INDEX([1]BaseAddressTable!$B$2:$B$94,(MATCH(A170,[1]BaseAddressTable!$A$2:$A$94,0))))+HEX2DEC(C170))</f>
        <v>A0260404</v>
      </c>
      <c r="E170" s="57" t="s">
        <v>61</v>
      </c>
      <c r="F170" s="76" t="s">
        <v>1580</v>
      </c>
      <c r="G170" s="57" t="s">
        <v>99</v>
      </c>
      <c r="H170" s="66">
        <v>0</v>
      </c>
      <c r="I170" s="82" t="s">
        <v>1331</v>
      </c>
      <c r="J170" s="57" t="s">
        <v>1581</v>
      </c>
    </row>
    <row r="171" spans="1:11" ht="43.2">
      <c r="A171" s="57" t="s">
        <v>5</v>
      </c>
      <c r="B171" s="57" t="s">
        <v>1579</v>
      </c>
      <c r="C171" s="66" t="s">
        <v>1582</v>
      </c>
      <c r="D171" s="57" t="str">
        <f>DEC2HEX(HEX2DEC(INDEX([1]BaseAddressTable!$B$2:$B$94,(MATCH(A171,[1]BaseAddressTable!$A$2:$A$94,0))))+HEX2DEC(C171))</f>
        <v>A0260404</v>
      </c>
      <c r="E171" s="57" t="s">
        <v>61</v>
      </c>
      <c r="F171" s="76" t="s">
        <v>1583</v>
      </c>
      <c r="G171" s="57" t="s">
        <v>972</v>
      </c>
      <c r="H171" s="66">
        <v>0</v>
      </c>
      <c r="I171" s="82" t="s">
        <v>1331</v>
      </c>
      <c r="J171" s="57" t="s">
        <v>1584</v>
      </c>
    </row>
    <row r="172" spans="1:11" s="153" customFormat="1" ht="43.2">
      <c r="A172" s="149" t="s">
        <v>5</v>
      </c>
      <c r="B172" s="149" t="s">
        <v>1579</v>
      </c>
      <c r="C172" s="150" t="str">
        <f>DEC2HEX(HEX2DEC(C169)+4)</f>
        <v>404</v>
      </c>
      <c r="D172" s="149" t="str">
        <f>DEC2HEX(HEX2DEC(INDEX([1]BaseAddressTable!$B$2:$B$94,(MATCH(A172,[1]BaseAddressTable!$A$2:$A$94,0))))+HEX2DEC(C172))</f>
        <v>A0260404</v>
      </c>
      <c r="E172" s="149" t="s">
        <v>61</v>
      </c>
      <c r="F172" s="149" t="s">
        <v>1585</v>
      </c>
      <c r="G172" s="149" t="s">
        <v>1084</v>
      </c>
      <c r="H172" s="150">
        <v>0</v>
      </c>
      <c r="I172" s="152" t="s">
        <v>1331</v>
      </c>
      <c r="J172" s="149" t="s">
        <v>1586</v>
      </c>
    </row>
    <row r="173" spans="1:11" s="153" customFormat="1" ht="43.2">
      <c r="A173" s="149" t="s">
        <v>5</v>
      </c>
      <c r="B173" s="149" t="s">
        <v>1579</v>
      </c>
      <c r="C173" s="150" t="s">
        <v>1582</v>
      </c>
      <c r="D173" s="149" t="str">
        <f>DEC2HEX(HEX2DEC(INDEX([1]BaseAddressTable!$B$2:$B$94,(MATCH(A173,[1]BaseAddressTable!$A$2:$A$94,0))))+HEX2DEC(C173))</f>
        <v>A0260404</v>
      </c>
      <c r="E173" s="149" t="s">
        <v>61</v>
      </c>
      <c r="F173" s="149" t="s">
        <v>1587</v>
      </c>
      <c r="G173" s="149" t="s">
        <v>1088</v>
      </c>
      <c r="H173" s="150">
        <v>0</v>
      </c>
      <c r="I173" s="152" t="s">
        <v>1331</v>
      </c>
      <c r="J173" s="149" t="s">
        <v>1588</v>
      </c>
    </row>
    <row r="174" spans="1:11" s="178" customFormat="1">
      <c r="A174" s="175" t="s">
        <v>5</v>
      </c>
      <c r="B174" s="175" t="s">
        <v>1589</v>
      </c>
      <c r="C174" s="176" t="str">
        <f>C175</f>
        <v>408</v>
      </c>
      <c r="D174" s="175" t="str">
        <f>DEC2HEX(HEX2DEC(INDEX([1]BaseAddressTable!$B$2:$B$94,(MATCH(A174,[1]BaseAddressTable!$A$2:$A$94,0))))+HEX2DEC(C174))</f>
        <v>A0260408</v>
      </c>
      <c r="E174" s="175" t="s">
        <v>61</v>
      </c>
      <c r="F174" s="175" t="s">
        <v>1590</v>
      </c>
      <c r="G174" s="175" t="s">
        <v>54</v>
      </c>
      <c r="H174" s="176" t="s">
        <v>1366</v>
      </c>
      <c r="I174" s="177" t="s">
        <v>1367</v>
      </c>
      <c r="J174" s="175" t="s">
        <v>1591</v>
      </c>
    </row>
    <row r="175" spans="1:11" s="178" customFormat="1">
      <c r="A175" s="175" t="s">
        <v>5</v>
      </c>
      <c r="B175" s="175" t="s">
        <v>1589</v>
      </c>
      <c r="C175" s="176" t="str">
        <f>C176</f>
        <v>408</v>
      </c>
      <c r="D175" s="175" t="str">
        <f>DEC2HEX(HEX2DEC(INDEX([1]BaseAddressTable!$B$2:$B$94,(MATCH(A175,[1]BaseAddressTable!$A$2:$A$94,0))))+HEX2DEC(C175))</f>
        <v>A0260408</v>
      </c>
      <c r="E175" s="175" t="s">
        <v>61</v>
      </c>
      <c r="F175" s="175" t="s">
        <v>1592</v>
      </c>
      <c r="G175" s="175" t="s">
        <v>1084</v>
      </c>
      <c r="H175" s="176">
        <v>0</v>
      </c>
      <c r="I175" s="177" t="s">
        <v>1370</v>
      </c>
      <c r="J175" s="175" t="s">
        <v>1593</v>
      </c>
    </row>
    <row r="176" spans="1:11" s="178" customFormat="1">
      <c r="A176" s="175" t="s">
        <v>5</v>
      </c>
      <c r="B176" s="175" t="s">
        <v>1589</v>
      </c>
      <c r="C176" s="176" t="str">
        <f>DEC2HEX(HEX2DEC(C173)+4)</f>
        <v>408</v>
      </c>
      <c r="D176" s="175" t="str">
        <f>DEC2HEX(HEX2DEC(INDEX([1]BaseAddressTable!$B$2:$B$94,(MATCH(A176,[1]BaseAddressTable!$A$2:$A$94,0))))+HEX2DEC(C176))</f>
        <v>A0260408</v>
      </c>
      <c r="E176" s="175" t="s">
        <v>61</v>
      </c>
      <c r="F176" s="175" t="s">
        <v>1594</v>
      </c>
      <c r="G176" s="175" t="s">
        <v>393</v>
      </c>
      <c r="H176" s="176">
        <v>0</v>
      </c>
      <c r="I176" s="179" t="s">
        <v>1373</v>
      </c>
      <c r="J176" s="175" t="s">
        <v>1595</v>
      </c>
    </row>
    <row r="177" spans="1:10" s="178" customFormat="1">
      <c r="A177" s="175" t="s">
        <v>5</v>
      </c>
      <c r="B177" s="175" t="s">
        <v>1596</v>
      </c>
      <c r="C177" s="176" t="str">
        <f>C178</f>
        <v>40C</v>
      </c>
      <c r="D177" s="175" t="str">
        <f>DEC2HEX(HEX2DEC(INDEX([1]BaseAddressTable!$B$2:$B$94,(MATCH(A177,[1]BaseAddressTable!$A$2:$A$94,0))))+HEX2DEC(C177))</f>
        <v>A026040C</v>
      </c>
      <c r="E177" s="175" t="s">
        <v>61</v>
      </c>
      <c r="F177" s="175" t="s">
        <v>1597</v>
      </c>
      <c r="G177" s="175" t="s">
        <v>54</v>
      </c>
      <c r="H177" s="176" t="s">
        <v>1366</v>
      </c>
      <c r="I177" s="177" t="s">
        <v>1367</v>
      </c>
      <c r="J177" s="175" t="s">
        <v>1598</v>
      </c>
    </row>
    <row r="178" spans="1:10" s="178" customFormat="1">
      <c r="A178" s="175" t="s">
        <v>5</v>
      </c>
      <c r="B178" s="175" t="s">
        <v>1596</v>
      </c>
      <c r="C178" s="176" t="str">
        <f>C179</f>
        <v>40C</v>
      </c>
      <c r="D178" s="175" t="str">
        <f>DEC2HEX(HEX2DEC(INDEX([1]BaseAddressTable!$B$2:$B$94,(MATCH(A178,[1]BaseAddressTable!$A$2:$A$94,0))))+HEX2DEC(C178))</f>
        <v>A026040C</v>
      </c>
      <c r="E178" s="175" t="s">
        <v>61</v>
      </c>
      <c r="F178" s="175" t="s">
        <v>1599</v>
      </c>
      <c r="G178" s="175" t="s">
        <v>1084</v>
      </c>
      <c r="H178" s="176">
        <v>0</v>
      </c>
      <c r="I178" s="177" t="s">
        <v>1370</v>
      </c>
      <c r="J178" s="175" t="s">
        <v>1600</v>
      </c>
    </row>
    <row r="179" spans="1:10" s="178" customFormat="1">
      <c r="A179" s="175" t="s">
        <v>5</v>
      </c>
      <c r="B179" s="175" t="s">
        <v>1596</v>
      </c>
      <c r="C179" s="176" t="str">
        <f>DEC2HEX(HEX2DEC(C174)+4)</f>
        <v>40C</v>
      </c>
      <c r="D179" s="175" t="str">
        <f>DEC2HEX(HEX2DEC(INDEX([1]BaseAddressTable!$B$2:$B$94,(MATCH(A179,[1]BaseAddressTable!$A$2:$A$94,0))))+HEX2DEC(C179))</f>
        <v>A026040C</v>
      </c>
      <c r="E179" s="175" t="s">
        <v>61</v>
      </c>
      <c r="F179" s="175" t="s">
        <v>1601</v>
      </c>
      <c r="G179" s="175" t="s">
        <v>393</v>
      </c>
      <c r="H179" s="176">
        <v>0</v>
      </c>
      <c r="I179" s="179" t="s">
        <v>1373</v>
      </c>
      <c r="J179" s="175" t="s">
        <v>1602</v>
      </c>
    </row>
    <row r="180" spans="1:10" s="178" customFormat="1">
      <c r="A180" s="175" t="s">
        <v>5</v>
      </c>
      <c r="B180" s="175" t="s">
        <v>1603</v>
      </c>
      <c r="C180" s="176" t="str">
        <f>C181</f>
        <v>410</v>
      </c>
      <c r="D180" s="175" t="str">
        <f>DEC2HEX(HEX2DEC(INDEX([1]BaseAddressTable!$B$2:$B$94,(MATCH(A180,[1]BaseAddressTable!$A$2:$A$94,0))))+HEX2DEC(C180))</f>
        <v>A0260410</v>
      </c>
      <c r="E180" s="175" t="s">
        <v>61</v>
      </c>
      <c r="F180" s="175" t="s">
        <v>1604</v>
      </c>
      <c r="G180" s="175" t="s">
        <v>54</v>
      </c>
      <c r="H180" s="176" t="s">
        <v>1366</v>
      </c>
      <c r="I180" s="177" t="s">
        <v>1367</v>
      </c>
      <c r="J180" s="175" t="s">
        <v>1605</v>
      </c>
    </row>
    <row r="181" spans="1:10" s="178" customFormat="1">
      <c r="A181" s="175" t="s">
        <v>5</v>
      </c>
      <c r="B181" s="175" t="s">
        <v>1603</v>
      </c>
      <c r="C181" s="176" t="str">
        <f>C182</f>
        <v>410</v>
      </c>
      <c r="D181" s="175" t="str">
        <f>DEC2HEX(HEX2DEC(INDEX([1]BaseAddressTable!$B$2:$B$94,(MATCH(A181,[1]BaseAddressTable!$A$2:$A$94,0))))+HEX2DEC(C181))</f>
        <v>A0260410</v>
      </c>
      <c r="E181" s="175" t="s">
        <v>61</v>
      </c>
      <c r="F181" s="175" t="s">
        <v>1606</v>
      </c>
      <c r="G181" s="175" t="s">
        <v>1084</v>
      </c>
      <c r="H181" s="176">
        <v>0</v>
      </c>
      <c r="I181" s="177" t="s">
        <v>1370</v>
      </c>
      <c r="J181" s="175" t="s">
        <v>1607</v>
      </c>
    </row>
    <row r="182" spans="1:10" s="178" customFormat="1">
      <c r="A182" s="175" t="s">
        <v>5</v>
      </c>
      <c r="B182" s="175" t="s">
        <v>1603</v>
      </c>
      <c r="C182" s="176" t="str">
        <f>DEC2HEX(HEX2DEC(C177)+4)</f>
        <v>410</v>
      </c>
      <c r="D182" s="175" t="str">
        <f>DEC2HEX(HEX2DEC(INDEX([1]BaseAddressTable!$B$2:$B$94,(MATCH(A182,[1]BaseAddressTable!$A$2:$A$94,0))))+HEX2DEC(C182))</f>
        <v>A0260410</v>
      </c>
      <c r="E182" s="175" t="s">
        <v>61</v>
      </c>
      <c r="F182" s="175" t="s">
        <v>1608</v>
      </c>
      <c r="G182" s="175" t="s">
        <v>393</v>
      </c>
      <c r="H182" s="176">
        <v>0</v>
      </c>
      <c r="I182" s="179" t="s">
        <v>1373</v>
      </c>
      <c r="J182" s="175" t="s">
        <v>1609</v>
      </c>
    </row>
    <row r="183" spans="1:10" s="178" customFormat="1">
      <c r="A183" s="175" t="s">
        <v>5</v>
      </c>
      <c r="B183" s="175" t="s">
        <v>1610</v>
      </c>
      <c r="C183" s="176" t="str">
        <f>C184</f>
        <v>414</v>
      </c>
      <c r="D183" s="175" t="str">
        <f>DEC2HEX(HEX2DEC(INDEX([1]BaseAddressTable!$B$2:$B$94,(MATCH(A183,[1]BaseAddressTable!$A$2:$A$94,0))))+HEX2DEC(C183))</f>
        <v>A0260414</v>
      </c>
      <c r="E183" s="175" t="s">
        <v>61</v>
      </c>
      <c r="F183" s="175" t="s">
        <v>1611</v>
      </c>
      <c r="G183" s="175" t="s">
        <v>54</v>
      </c>
      <c r="H183" s="176" t="s">
        <v>1366</v>
      </c>
      <c r="I183" s="177" t="s">
        <v>1367</v>
      </c>
      <c r="J183" s="175" t="s">
        <v>1612</v>
      </c>
    </row>
    <row r="184" spans="1:10" s="178" customFormat="1">
      <c r="A184" s="175" t="s">
        <v>5</v>
      </c>
      <c r="B184" s="175" t="s">
        <v>1610</v>
      </c>
      <c r="C184" s="176" t="str">
        <f>C185</f>
        <v>414</v>
      </c>
      <c r="D184" s="175" t="str">
        <f>DEC2HEX(HEX2DEC(INDEX([1]BaseAddressTable!$B$2:$B$94,(MATCH(A184,[1]BaseAddressTable!$A$2:$A$94,0))))+HEX2DEC(C184))</f>
        <v>A0260414</v>
      </c>
      <c r="E184" s="175" t="s">
        <v>61</v>
      </c>
      <c r="F184" s="175" t="s">
        <v>1613</v>
      </c>
      <c r="G184" s="175" t="s">
        <v>1084</v>
      </c>
      <c r="H184" s="176">
        <v>0</v>
      </c>
      <c r="I184" s="177" t="s">
        <v>1370</v>
      </c>
      <c r="J184" s="175" t="s">
        <v>1614</v>
      </c>
    </row>
    <row r="185" spans="1:10" s="178" customFormat="1">
      <c r="A185" s="175" t="s">
        <v>5</v>
      </c>
      <c r="B185" s="175" t="s">
        <v>1610</v>
      </c>
      <c r="C185" s="176" t="str">
        <f>DEC2HEX(HEX2DEC(C180)+4)</f>
        <v>414</v>
      </c>
      <c r="D185" s="175" t="str">
        <f>DEC2HEX(HEX2DEC(INDEX([1]BaseAddressTable!$B$2:$B$94,(MATCH(A185,[1]BaseAddressTable!$A$2:$A$94,0))))+HEX2DEC(C185))</f>
        <v>A0260414</v>
      </c>
      <c r="E185" s="175" t="s">
        <v>61</v>
      </c>
      <c r="F185" s="175" t="s">
        <v>1615</v>
      </c>
      <c r="G185" s="175" t="s">
        <v>393</v>
      </c>
      <c r="H185" s="176">
        <v>0</v>
      </c>
      <c r="I185" s="179" t="s">
        <v>1373</v>
      </c>
      <c r="J185" s="175" t="s">
        <v>1616</v>
      </c>
    </row>
    <row r="186" spans="1:10" s="178" customFormat="1">
      <c r="A186" s="175" t="s">
        <v>5</v>
      </c>
      <c r="B186" s="175" t="s">
        <v>1617</v>
      </c>
      <c r="C186" s="176" t="str">
        <f>C187</f>
        <v>418</v>
      </c>
      <c r="D186" s="175" t="str">
        <f>DEC2HEX(HEX2DEC(INDEX([1]BaseAddressTable!$B$2:$B$94,(MATCH(A186,[1]BaseAddressTable!$A$2:$A$94,0))))+HEX2DEC(C186))</f>
        <v>A0260418</v>
      </c>
      <c r="E186" s="175" t="s">
        <v>61</v>
      </c>
      <c r="F186" s="175" t="s">
        <v>1618</v>
      </c>
      <c r="G186" s="175" t="s">
        <v>54</v>
      </c>
      <c r="H186" s="176" t="s">
        <v>1366</v>
      </c>
      <c r="I186" s="177" t="s">
        <v>1367</v>
      </c>
      <c r="J186" s="175" t="s">
        <v>1619</v>
      </c>
    </row>
    <row r="187" spans="1:10" s="178" customFormat="1">
      <c r="A187" s="175" t="s">
        <v>5</v>
      </c>
      <c r="B187" s="175" t="s">
        <v>1617</v>
      </c>
      <c r="C187" s="176" t="str">
        <f>C188</f>
        <v>418</v>
      </c>
      <c r="D187" s="175" t="str">
        <f>DEC2HEX(HEX2DEC(INDEX([1]BaseAddressTable!$B$2:$B$94,(MATCH(A187,[1]BaseAddressTable!$A$2:$A$94,0))))+HEX2DEC(C187))</f>
        <v>A0260418</v>
      </c>
      <c r="E187" s="175" t="s">
        <v>61</v>
      </c>
      <c r="F187" s="175" t="s">
        <v>1620</v>
      </c>
      <c r="G187" s="175" t="s">
        <v>1084</v>
      </c>
      <c r="H187" s="176">
        <v>0</v>
      </c>
      <c r="I187" s="177" t="s">
        <v>1370</v>
      </c>
      <c r="J187" s="175" t="s">
        <v>1621</v>
      </c>
    </row>
    <row r="188" spans="1:10" s="178" customFormat="1">
      <c r="A188" s="175" t="s">
        <v>5</v>
      </c>
      <c r="B188" s="175" t="s">
        <v>1617</v>
      </c>
      <c r="C188" s="176" t="str">
        <f>DEC2HEX(HEX2DEC(C183)+4)</f>
        <v>418</v>
      </c>
      <c r="D188" s="175" t="str">
        <f>DEC2HEX(HEX2DEC(INDEX([1]BaseAddressTable!$B$2:$B$94,(MATCH(A188,[1]BaseAddressTable!$A$2:$A$94,0))))+HEX2DEC(C188))</f>
        <v>A0260418</v>
      </c>
      <c r="E188" s="175" t="s">
        <v>61</v>
      </c>
      <c r="F188" s="175" t="s">
        <v>1622</v>
      </c>
      <c r="G188" s="175" t="s">
        <v>393</v>
      </c>
      <c r="H188" s="176">
        <v>0</v>
      </c>
      <c r="I188" s="179" t="s">
        <v>1373</v>
      </c>
      <c r="J188" s="175" t="s">
        <v>1623</v>
      </c>
    </row>
    <row r="189" spans="1:10" s="178" customFormat="1">
      <c r="A189" s="175" t="s">
        <v>5</v>
      </c>
      <c r="B189" s="175" t="s">
        <v>1624</v>
      </c>
      <c r="C189" s="176" t="str">
        <f>C190</f>
        <v>41C</v>
      </c>
      <c r="D189" s="175" t="str">
        <f>DEC2HEX(HEX2DEC(INDEX([1]BaseAddressTable!$B$2:$B$94,(MATCH(A189,[1]BaseAddressTable!$A$2:$A$94,0))))+HEX2DEC(C189))</f>
        <v>A026041C</v>
      </c>
      <c r="E189" s="175" t="s">
        <v>61</v>
      </c>
      <c r="F189" s="175" t="s">
        <v>1625</v>
      </c>
      <c r="G189" s="175" t="s">
        <v>54</v>
      </c>
      <c r="H189" s="176" t="s">
        <v>1366</v>
      </c>
      <c r="I189" s="177" t="s">
        <v>1367</v>
      </c>
      <c r="J189" s="175" t="s">
        <v>1626</v>
      </c>
    </row>
    <row r="190" spans="1:10" s="178" customFormat="1">
      <c r="A190" s="175" t="s">
        <v>5</v>
      </c>
      <c r="B190" s="175" t="s">
        <v>1624</v>
      </c>
      <c r="C190" s="176" t="str">
        <f>C191</f>
        <v>41C</v>
      </c>
      <c r="D190" s="175" t="str">
        <f>DEC2HEX(HEX2DEC(INDEX([1]BaseAddressTable!$B$2:$B$94,(MATCH(A190,[1]BaseAddressTable!$A$2:$A$94,0))))+HEX2DEC(C190))</f>
        <v>A026041C</v>
      </c>
      <c r="E190" s="175" t="s">
        <v>61</v>
      </c>
      <c r="F190" s="175" t="s">
        <v>1627</v>
      </c>
      <c r="G190" s="175" t="s">
        <v>1084</v>
      </c>
      <c r="H190" s="176">
        <v>0</v>
      </c>
      <c r="I190" s="177" t="s">
        <v>1370</v>
      </c>
      <c r="J190" s="175" t="s">
        <v>1628</v>
      </c>
    </row>
    <row r="191" spans="1:10" s="178" customFormat="1">
      <c r="A191" s="175" t="s">
        <v>5</v>
      </c>
      <c r="B191" s="175" t="s">
        <v>1624</v>
      </c>
      <c r="C191" s="176" t="str">
        <f>DEC2HEX(HEX2DEC(C186)+4)</f>
        <v>41C</v>
      </c>
      <c r="D191" s="175" t="str">
        <f>DEC2HEX(HEX2DEC(INDEX([1]BaseAddressTable!$B$2:$B$94,(MATCH(A191,[1]BaseAddressTable!$A$2:$A$94,0))))+HEX2DEC(C191))</f>
        <v>A026041C</v>
      </c>
      <c r="E191" s="175" t="s">
        <v>61</v>
      </c>
      <c r="F191" s="175" t="s">
        <v>1629</v>
      </c>
      <c r="G191" s="175" t="s">
        <v>393</v>
      </c>
      <c r="H191" s="176">
        <v>0</v>
      </c>
      <c r="I191" s="179" t="s">
        <v>1373</v>
      </c>
      <c r="J191" s="175" t="s">
        <v>1630</v>
      </c>
    </row>
    <row r="192" spans="1:10" s="178" customFormat="1">
      <c r="A192" s="175" t="s">
        <v>5</v>
      </c>
      <c r="B192" s="175" t="s">
        <v>1631</v>
      </c>
      <c r="C192" s="176" t="str">
        <f>C193</f>
        <v>420</v>
      </c>
      <c r="D192" s="175" t="str">
        <f>DEC2HEX(HEX2DEC(INDEX([1]BaseAddressTable!$B$2:$B$94,(MATCH(A192,[1]BaseAddressTable!$A$2:$A$94,0))))+HEX2DEC(C192))</f>
        <v>A0260420</v>
      </c>
      <c r="E192" s="175" t="s">
        <v>61</v>
      </c>
      <c r="F192" s="175" t="s">
        <v>1632</v>
      </c>
      <c r="G192" s="175" t="s">
        <v>54</v>
      </c>
      <c r="H192" s="176" t="s">
        <v>1366</v>
      </c>
      <c r="I192" s="177" t="s">
        <v>1367</v>
      </c>
      <c r="J192" s="175" t="s">
        <v>1633</v>
      </c>
    </row>
    <row r="193" spans="1:10" s="178" customFormat="1">
      <c r="A193" s="175" t="s">
        <v>5</v>
      </c>
      <c r="B193" s="175" t="s">
        <v>1631</v>
      </c>
      <c r="C193" s="176" t="str">
        <f>C194</f>
        <v>420</v>
      </c>
      <c r="D193" s="175" t="str">
        <f>DEC2HEX(HEX2DEC(INDEX([1]BaseAddressTable!$B$2:$B$94,(MATCH(A193,[1]BaseAddressTable!$A$2:$A$94,0))))+HEX2DEC(C193))</f>
        <v>A0260420</v>
      </c>
      <c r="E193" s="175" t="s">
        <v>61</v>
      </c>
      <c r="F193" s="175" t="s">
        <v>1634</v>
      </c>
      <c r="G193" s="175" t="s">
        <v>1084</v>
      </c>
      <c r="H193" s="176">
        <v>0</v>
      </c>
      <c r="I193" s="177" t="s">
        <v>1370</v>
      </c>
      <c r="J193" s="175" t="s">
        <v>1635</v>
      </c>
    </row>
    <row r="194" spans="1:10" s="178" customFormat="1">
      <c r="A194" s="175" t="s">
        <v>5</v>
      </c>
      <c r="B194" s="175" t="s">
        <v>1631</v>
      </c>
      <c r="C194" s="176" t="str">
        <f>DEC2HEX(HEX2DEC(C189)+4)</f>
        <v>420</v>
      </c>
      <c r="D194" s="175" t="str">
        <f>DEC2HEX(HEX2DEC(INDEX([1]BaseAddressTable!$B$2:$B$94,(MATCH(A194,[1]BaseAddressTable!$A$2:$A$94,0))))+HEX2DEC(C194))</f>
        <v>A0260420</v>
      </c>
      <c r="E194" s="175" t="s">
        <v>61</v>
      </c>
      <c r="F194" s="175" t="s">
        <v>1636</v>
      </c>
      <c r="G194" s="175" t="s">
        <v>393</v>
      </c>
      <c r="H194" s="176">
        <v>0</v>
      </c>
      <c r="I194" s="179" t="s">
        <v>1373</v>
      </c>
      <c r="J194" s="175" t="s">
        <v>1637</v>
      </c>
    </row>
    <row r="195" spans="1:10" s="178" customFormat="1">
      <c r="A195" s="175" t="s">
        <v>5</v>
      </c>
      <c r="B195" s="175" t="s">
        <v>1638</v>
      </c>
      <c r="C195" s="176" t="str">
        <f>C196</f>
        <v>424</v>
      </c>
      <c r="D195" s="175" t="str">
        <f>DEC2HEX(HEX2DEC(INDEX([1]BaseAddressTable!$B$2:$B$94,(MATCH(A195,[1]BaseAddressTable!$A$2:$A$94,0))))+HEX2DEC(C195))</f>
        <v>A0260424</v>
      </c>
      <c r="E195" s="175" t="s">
        <v>61</v>
      </c>
      <c r="F195" s="175" t="s">
        <v>1639</v>
      </c>
      <c r="G195" s="175" t="s">
        <v>54</v>
      </c>
      <c r="H195" s="176" t="s">
        <v>1366</v>
      </c>
      <c r="I195" s="177" t="s">
        <v>1367</v>
      </c>
      <c r="J195" s="175" t="s">
        <v>1640</v>
      </c>
    </row>
    <row r="196" spans="1:10" s="178" customFormat="1">
      <c r="A196" s="175" t="s">
        <v>5</v>
      </c>
      <c r="B196" s="175" t="s">
        <v>1638</v>
      </c>
      <c r="C196" s="176" t="str">
        <f>C197</f>
        <v>424</v>
      </c>
      <c r="D196" s="175" t="str">
        <f>DEC2HEX(HEX2DEC(INDEX([1]BaseAddressTable!$B$2:$B$94,(MATCH(A196,[1]BaseAddressTable!$A$2:$A$94,0))))+HEX2DEC(C196))</f>
        <v>A0260424</v>
      </c>
      <c r="E196" s="175" t="s">
        <v>61</v>
      </c>
      <c r="F196" s="175" t="s">
        <v>1641</v>
      </c>
      <c r="G196" s="175" t="s">
        <v>1084</v>
      </c>
      <c r="H196" s="176">
        <v>0</v>
      </c>
      <c r="I196" s="177" t="s">
        <v>1370</v>
      </c>
      <c r="J196" s="175" t="s">
        <v>1642</v>
      </c>
    </row>
    <row r="197" spans="1:10" s="178" customFormat="1">
      <c r="A197" s="175" t="s">
        <v>5</v>
      </c>
      <c r="B197" s="175" t="s">
        <v>1638</v>
      </c>
      <c r="C197" s="176" t="str">
        <f>DEC2HEX(HEX2DEC(C192)+4)</f>
        <v>424</v>
      </c>
      <c r="D197" s="175" t="str">
        <f>DEC2HEX(HEX2DEC(INDEX([1]BaseAddressTable!$B$2:$B$94,(MATCH(A197,[1]BaseAddressTable!$A$2:$A$94,0))))+HEX2DEC(C197))</f>
        <v>A0260424</v>
      </c>
      <c r="E197" s="175" t="s">
        <v>61</v>
      </c>
      <c r="F197" s="175" t="s">
        <v>1643</v>
      </c>
      <c r="G197" s="175" t="s">
        <v>393</v>
      </c>
      <c r="H197" s="176">
        <v>0</v>
      </c>
      <c r="I197" s="179" t="s">
        <v>1373</v>
      </c>
      <c r="J197" s="175" t="s">
        <v>1644</v>
      </c>
    </row>
    <row r="198" spans="1:10" s="178" customFormat="1">
      <c r="A198" s="175" t="s">
        <v>5</v>
      </c>
      <c r="B198" s="175" t="s">
        <v>1645</v>
      </c>
      <c r="C198" s="176" t="str">
        <f>C199</f>
        <v>428</v>
      </c>
      <c r="D198" s="175" t="str">
        <f>DEC2HEX(HEX2DEC(INDEX([1]BaseAddressTable!$B$2:$B$94,(MATCH(A198,[1]BaseAddressTable!$A$2:$A$94,0))))+HEX2DEC(C198))</f>
        <v>A0260428</v>
      </c>
      <c r="E198" s="175" t="s">
        <v>61</v>
      </c>
      <c r="F198" s="175" t="s">
        <v>1646</v>
      </c>
      <c r="G198" s="175" t="s">
        <v>54</v>
      </c>
      <c r="H198" s="176" t="s">
        <v>1366</v>
      </c>
      <c r="I198" s="177" t="s">
        <v>1367</v>
      </c>
      <c r="J198" s="175" t="s">
        <v>1647</v>
      </c>
    </row>
    <row r="199" spans="1:10" s="178" customFormat="1">
      <c r="A199" s="175" t="s">
        <v>5</v>
      </c>
      <c r="B199" s="175" t="s">
        <v>1645</v>
      </c>
      <c r="C199" s="176" t="str">
        <f>C200</f>
        <v>428</v>
      </c>
      <c r="D199" s="175" t="str">
        <f>DEC2HEX(HEX2DEC(INDEX([1]BaseAddressTable!$B$2:$B$94,(MATCH(A199,[1]BaseAddressTable!$A$2:$A$94,0))))+HEX2DEC(C199))</f>
        <v>A0260428</v>
      </c>
      <c r="E199" s="175" t="s">
        <v>61</v>
      </c>
      <c r="F199" s="175" t="s">
        <v>1648</v>
      </c>
      <c r="G199" s="175" t="s">
        <v>1084</v>
      </c>
      <c r="H199" s="176">
        <v>0</v>
      </c>
      <c r="I199" s="177" t="s">
        <v>1370</v>
      </c>
      <c r="J199" s="175" t="s">
        <v>1649</v>
      </c>
    </row>
    <row r="200" spans="1:10" s="178" customFormat="1">
      <c r="A200" s="175" t="s">
        <v>5</v>
      </c>
      <c r="B200" s="175" t="s">
        <v>1645</v>
      </c>
      <c r="C200" s="176" t="str">
        <f>DEC2HEX(HEX2DEC(C195)+4)</f>
        <v>428</v>
      </c>
      <c r="D200" s="175" t="str">
        <f>DEC2HEX(HEX2DEC(INDEX([1]BaseAddressTable!$B$2:$B$94,(MATCH(A200,[1]BaseAddressTable!$A$2:$A$94,0))))+HEX2DEC(C200))</f>
        <v>A0260428</v>
      </c>
      <c r="E200" s="175" t="s">
        <v>61</v>
      </c>
      <c r="F200" s="175" t="s">
        <v>1650</v>
      </c>
      <c r="G200" s="175" t="s">
        <v>393</v>
      </c>
      <c r="H200" s="176">
        <v>0</v>
      </c>
      <c r="I200" s="179" t="s">
        <v>1373</v>
      </c>
      <c r="J200" s="175" t="s">
        <v>1651</v>
      </c>
    </row>
    <row r="201" spans="1:10" s="178" customFormat="1">
      <c r="A201" s="175" t="s">
        <v>5</v>
      </c>
      <c r="B201" s="175" t="s">
        <v>1652</v>
      </c>
      <c r="C201" s="176" t="str">
        <f>C202</f>
        <v>42C</v>
      </c>
      <c r="D201" s="175" t="str">
        <f>DEC2HEX(HEX2DEC(INDEX([1]BaseAddressTable!$B$2:$B$94,(MATCH(A201,[1]BaseAddressTable!$A$2:$A$94,0))))+HEX2DEC(C201))</f>
        <v>A026042C</v>
      </c>
      <c r="E201" s="175" t="s">
        <v>61</v>
      </c>
      <c r="F201" s="175" t="s">
        <v>1653</v>
      </c>
      <c r="G201" s="175" t="s">
        <v>54</v>
      </c>
      <c r="H201" s="176" t="s">
        <v>1366</v>
      </c>
      <c r="I201" s="177" t="s">
        <v>1367</v>
      </c>
      <c r="J201" s="175" t="s">
        <v>1654</v>
      </c>
    </row>
    <row r="202" spans="1:10" s="178" customFormat="1">
      <c r="A202" s="175" t="s">
        <v>5</v>
      </c>
      <c r="B202" s="175" t="s">
        <v>1652</v>
      </c>
      <c r="C202" s="176" t="str">
        <f>C203</f>
        <v>42C</v>
      </c>
      <c r="D202" s="175" t="str">
        <f>DEC2HEX(HEX2DEC(INDEX([1]BaseAddressTable!$B$2:$B$94,(MATCH(A202,[1]BaseAddressTable!$A$2:$A$94,0))))+HEX2DEC(C202))</f>
        <v>A026042C</v>
      </c>
      <c r="E202" s="175" t="s">
        <v>61</v>
      </c>
      <c r="F202" s="175" t="s">
        <v>1655</v>
      </c>
      <c r="G202" s="175" t="s">
        <v>1084</v>
      </c>
      <c r="H202" s="176">
        <v>0</v>
      </c>
      <c r="I202" s="177" t="s">
        <v>1370</v>
      </c>
      <c r="J202" s="175" t="s">
        <v>1656</v>
      </c>
    </row>
    <row r="203" spans="1:10" s="178" customFormat="1">
      <c r="A203" s="175" t="s">
        <v>5</v>
      </c>
      <c r="B203" s="175" t="s">
        <v>1652</v>
      </c>
      <c r="C203" s="176" t="str">
        <f>DEC2HEX(HEX2DEC(C198)+4)</f>
        <v>42C</v>
      </c>
      <c r="D203" s="175" t="str">
        <f>DEC2HEX(HEX2DEC(INDEX([1]BaseAddressTable!$B$2:$B$94,(MATCH(A203,[1]BaseAddressTable!$A$2:$A$94,0))))+HEX2DEC(C203))</f>
        <v>A026042C</v>
      </c>
      <c r="E203" s="175" t="s">
        <v>61</v>
      </c>
      <c r="F203" s="175" t="s">
        <v>1657</v>
      </c>
      <c r="G203" s="175" t="s">
        <v>393</v>
      </c>
      <c r="H203" s="176">
        <v>0</v>
      </c>
      <c r="I203" s="179" t="s">
        <v>1373</v>
      </c>
      <c r="J203" s="175" t="s">
        <v>1658</v>
      </c>
    </row>
    <row r="204" spans="1:10" s="178" customFormat="1">
      <c r="A204" s="175" t="s">
        <v>5</v>
      </c>
      <c r="B204" s="175" t="s">
        <v>1659</v>
      </c>
      <c r="C204" s="176" t="str">
        <f>C205</f>
        <v>430</v>
      </c>
      <c r="D204" s="175" t="str">
        <f>DEC2HEX(HEX2DEC(INDEX([1]BaseAddressTable!$B$2:$B$94,(MATCH(A204,[1]BaseAddressTable!$A$2:$A$94,0))))+HEX2DEC(C204))</f>
        <v>A0260430</v>
      </c>
      <c r="E204" s="175" t="s">
        <v>61</v>
      </c>
      <c r="F204" s="175" t="s">
        <v>1660</v>
      </c>
      <c r="G204" s="175" t="s">
        <v>54</v>
      </c>
      <c r="H204" s="176" t="s">
        <v>1366</v>
      </c>
      <c r="I204" s="177" t="s">
        <v>1367</v>
      </c>
      <c r="J204" s="175" t="s">
        <v>1661</v>
      </c>
    </row>
    <row r="205" spans="1:10" s="178" customFormat="1">
      <c r="A205" s="175" t="s">
        <v>5</v>
      </c>
      <c r="B205" s="175" t="s">
        <v>1659</v>
      </c>
      <c r="C205" s="176" t="str">
        <f>C206</f>
        <v>430</v>
      </c>
      <c r="D205" s="175" t="str">
        <f>DEC2HEX(HEX2DEC(INDEX([1]BaseAddressTable!$B$2:$B$94,(MATCH(A205,[1]BaseAddressTable!$A$2:$A$94,0))))+HEX2DEC(C205))</f>
        <v>A0260430</v>
      </c>
      <c r="E205" s="175" t="s">
        <v>61</v>
      </c>
      <c r="F205" s="175" t="s">
        <v>1662</v>
      </c>
      <c r="G205" s="175" t="s">
        <v>1084</v>
      </c>
      <c r="H205" s="176">
        <v>0</v>
      </c>
      <c r="I205" s="177" t="s">
        <v>1370</v>
      </c>
      <c r="J205" s="175" t="s">
        <v>1663</v>
      </c>
    </row>
    <row r="206" spans="1:10" s="178" customFormat="1">
      <c r="A206" s="175" t="s">
        <v>5</v>
      </c>
      <c r="B206" s="175" t="s">
        <v>1659</v>
      </c>
      <c r="C206" s="176" t="str">
        <f>DEC2HEX(HEX2DEC(C201)+4)</f>
        <v>430</v>
      </c>
      <c r="D206" s="175" t="str">
        <f>DEC2HEX(HEX2DEC(INDEX([1]BaseAddressTable!$B$2:$B$94,(MATCH(A206,[1]BaseAddressTable!$A$2:$A$94,0))))+HEX2DEC(C206))</f>
        <v>A0260430</v>
      </c>
      <c r="E206" s="175" t="s">
        <v>61</v>
      </c>
      <c r="F206" s="175" t="s">
        <v>1664</v>
      </c>
      <c r="G206" s="175" t="s">
        <v>393</v>
      </c>
      <c r="H206" s="176">
        <v>0</v>
      </c>
      <c r="I206" s="179" t="s">
        <v>1373</v>
      </c>
      <c r="J206" s="175" t="s">
        <v>1665</v>
      </c>
    </row>
    <row r="207" spans="1:10" s="178" customFormat="1">
      <c r="A207" s="175" t="s">
        <v>5</v>
      </c>
      <c r="B207" s="175" t="s">
        <v>1666</v>
      </c>
      <c r="C207" s="176" t="str">
        <f>C208</f>
        <v>434</v>
      </c>
      <c r="D207" s="175" t="str">
        <f>DEC2HEX(HEX2DEC(INDEX([1]BaseAddressTable!$B$2:$B$94,(MATCH(A207,[1]BaseAddressTable!$A$2:$A$94,0))))+HEX2DEC(C207))</f>
        <v>A0260434</v>
      </c>
      <c r="E207" s="175" t="s">
        <v>61</v>
      </c>
      <c r="F207" s="175" t="s">
        <v>1667</v>
      </c>
      <c r="G207" s="175" t="s">
        <v>54</v>
      </c>
      <c r="H207" s="176" t="s">
        <v>1366</v>
      </c>
      <c r="I207" s="177" t="s">
        <v>1367</v>
      </c>
      <c r="J207" s="175" t="s">
        <v>1668</v>
      </c>
    </row>
    <row r="208" spans="1:10" s="178" customFormat="1">
      <c r="A208" s="175" t="s">
        <v>5</v>
      </c>
      <c r="B208" s="175" t="s">
        <v>1666</v>
      </c>
      <c r="C208" s="176" t="str">
        <f>C209</f>
        <v>434</v>
      </c>
      <c r="D208" s="175" t="str">
        <f>DEC2HEX(HEX2DEC(INDEX([1]BaseAddressTable!$B$2:$B$94,(MATCH(A208,[1]BaseAddressTable!$A$2:$A$94,0))))+HEX2DEC(C208))</f>
        <v>A0260434</v>
      </c>
      <c r="E208" s="175" t="s">
        <v>61</v>
      </c>
      <c r="F208" s="175" t="s">
        <v>1669</v>
      </c>
      <c r="G208" s="175" t="s">
        <v>1084</v>
      </c>
      <c r="H208" s="176">
        <v>0</v>
      </c>
      <c r="I208" s="177" t="s">
        <v>1370</v>
      </c>
      <c r="J208" s="175" t="s">
        <v>1670</v>
      </c>
    </row>
    <row r="209" spans="1:10" s="178" customFormat="1">
      <c r="A209" s="175" t="s">
        <v>5</v>
      </c>
      <c r="B209" s="175" t="s">
        <v>1666</v>
      </c>
      <c r="C209" s="176" t="str">
        <f>DEC2HEX(HEX2DEC(C204)+4)</f>
        <v>434</v>
      </c>
      <c r="D209" s="175" t="str">
        <f>DEC2HEX(HEX2DEC(INDEX([1]BaseAddressTable!$B$2:$B$94,(MATCH(A209,[1]BaseAddressTable!$A$2:$A$94,0))))+HEX2DEC(C209))</f>
        <v>A0260434</v>
      </c>
      <c r="E209" s="175" t="s">
        <v>61</v>
      </c>
      <c r="F209" s="175" t="s">
        <v>1671</v>
      </c>
      <c r="G209" s="175" t="s">
        <v>393</v>
      </c>
      <c r="H209" s="176">
        <v>0</v>
      </c>
      <c r="I209" s="179" t="s">
        <v>1373</v>
      </c>
      <c r="J209" s="175" t="s">
        <v>1672</v>
      </c>
    </row>
    <row r="210" spans="1:10" s="178" customFormat="1">
      <c r="A210" s="175" t="s">
        <v>5</v>
      </c>
      <c r="B210" s="175" t="s">
        <v>1673</v>
      </c>
      <c r="C210" s="176" t="str">
        <f>C211</f>
        <v>438</v>
      </c>
      <c r="D210" s="175" t="str">
        <f>DEC2HEX(HEX2DEC(INDEX([1]BaseAddressTable!$B$2:$B$94,(MATCH(A210,[1]BaseAddressTable!$A$2:$A$94,0))))+HEX2DEC(C210))</f>
        <v>A0260438</v>
      </c>
      <c r="E210" s="175" t="s">
        <v>61</v>
      </c>
      <c r="F210" s="175" t="s">
        <v>1674</v>
      </c>
      <c r="G210" s="175" t="s">
        <v>54</v>
      </c>
      <c r="H210" s="176" t="s">
        <v>1366</v>
      </c>
      <c r="I210" s="177" t="s">
        <v>1367</v>
      </c>
      <c r="J210" s="175" t="s">
        <v>1675</v>
      </c>
    </row>
    <row r="211" spans="1:10" s="178" customFormat="1">
      <c r="A211" s="175" t="s">
        <v>5</v>
      </c>
      <c r="B211" s="175" t="s">
        <v>1673</v>
      </c>
      <c r="C211" s="176" t="str">
        <f>C212</f>
        <v>438</v>
      </c>
      <c r="D211" s="175" t="str">
        <f>DEC2HEX(HEX2DEC(INDEX([1]BaseAddressTable!$B$2:$B$94,(MATCH(A211,[1]BaseAddressTable!$A$2:$A$94,0))))+HEX2DEC(C211))</f>
        <v>A0260438</v>
      </c>
      <c r="E211" s="175" t="s">
        <v>61</v>
      </c>
      <c r="F211" s="175" t="s">
        <v>1676</v>
      </c>
      <c r="G211" s="175" t="s">
        <v>1084</v>
      </c>
      <c r="H211" s="176">
        <v>0</v>
      </c>
      <c r="I211" s="177" t="s">
        <v>1370</v>
      </c>
      <c r="J211" s="175" t="s">
        <v>1677</v>
      </c>
    </row>
    <row r="212" spans="1:10" s="178" customFormat="1">
      <c r="A212" s="175" t="s">
        <v>5</v>
      </c>
      <c r="B212" s="175" t="s">
        <v>1673</v>
      </c>
      <c r="C212" s="176" t="str">
        <f>DEC2HEX(HEX2DEC(C207)+4)</f>
        <v>438</v>
      </c>
      <c r="D212" s="175" t="str">
        <f>DEC2HEX(HEX2DEC(INDEX([1]BaseAddressTable!$B$2:$B$94,(MATCH(A212,[1]BaseAddressTable!$A$2:$A$94,0))))+HEX2DEC(C212))</f>
        <v>A0260438</v>
      </c>
      <c r="E212" s="175" t="s">
        <v>61</v>
      </c>
      <c r="F212" s="175" t="s">
        <v>1678</v>
      </c>
      <c r="G212" s="175" t="s">
        <v>393</v>
      </c>
      <c r="H212" s="176">
        <v>0</v>
      </c>
      <c r="I212" s="179" t="s">
        <v>1373</v>
      </c>
      <c r="J212" s="175" t="s">
        <v>1679</v>
      </c>
    </row>
    <row r="213" spans="1:10" s="178" customFormat="1">
      <c r="A213" s="175" t="s">
        <v>5</v>
      </c>
      <c r="B213" s="175" t="s">
        <v>1680</v>
      </c>
      <c r="C213" s="176" t="str">
        <f>C214</f>
        <v>43C</v>
      </c>
      <c r="D213" s="175" t="str">
        <f>DEC2HEX(HEX2DEC(INDEX([1]BaseAddressTable!$B$2:$B$94,(MATCH(A213,[1]BaseAddressTable!$A$2:$A$94,0))))+HEX2DEC(C213))</f>
        <v>A026043C</v>
      </c>
      <c r="E213" s="175" t="s">
        <v>61</v>
      </c>
      <c r="F213" s="175" t="s">
        <v>1681</v>
      </c>
      <c r="G213" s="175" t="s">
        <v>54</v>
      </c>
      <c r="H213" s="176" t="s">
        <v>1366</v>
      </c>
      <c r="I213" s="177" t="s">
        <v>1367</v>
      </c>
      <c r="J213" s="175" t="s">
        <v>1682</v>
      </c>
    </row>
    <row r="214" spans="1:10" s="178" customFormat="1">
      <c r="A214" s="175" t="s">
        <v>5</v>
      </c>
      <c r="B214" s="175" t="s">
        <v>1680</v>
      </c>
      <c r="C214" s="176" t="str">
        <f>C215</f>
        <v>43C</v>
      </c>
      <c r="D214" s="175" t="str">
        <f>DEC2HEX(HEX2DEC(INDEX([1]BaseAddressTable!$B$2:$B$94,(MATCH(A214,[1]BaseAddressTable!$A$2:$A$94,0))))+HEX2DEC(C214))</f>
        <v>A026043C</v>
      </c>
      <c r="E214" s="175" t="s">
        <v>61</v>
      </c>
      <c r="F214" s="175" t="s">
        <v>1683</v>
      </c>
      <c r="G214" s="175" t="s">
        <v>1084</v>
      </c>
      <c r="H214" s="176">
        <v>0</v>
      </c>
      <c r="I214" s="177" t="s">
        <v>1370</v>
      </c>
      <c r="J214" s="175" t="s">
        <v>1684</v>
      </c>
    </row>
    <row r="215" spans="1:10" s="178" customFormat="1">
      <c r="A215" s="175" t="s">
        <v>5</v>
      </c>
      <c r="B215" s="175" t="s">
        <v>1680</v>
      </c>
      <c r="C215" s="176" t="str">
        <f>DEC2HEX(HEX2DEC(C210)+4)</f>
        <v>43C</v>
      </c>
      <c r="D215" s="175" t="str">
        <f>DEC2HEX(HEX2DEC(INDEX([1]BaseAddressTable!$B$2:$B$94,(MATCH(A215,[1]BaseAddressTable!$A$2:$A$94,0))))+HEX2DEC(C215))</f>
        <v>A026043C</v>
      </c>
      <c r="E215" s="175" t="s">
        <v>61</v>
      </c>
      <c r="F215" s="175" t="s">
        <v>1685</v>
      </c>
      <c r="G215" s="175" t="s">
        <v>393</v>
      </c>
      <c r="H215" s="176">
        <v>0</v>
      </c>
      <c r="I215" s="179" t="s">
        <v>1373</v>
      </c>
      <c r="J215" s="175" t="s">
        <v>1686</v>
      </c>
    </row>
    <row r="216" spans="1:10" s="178" customFormat="1">
      <c r="A216" s="175" t="s">
        <v>5</v>
      </c>
      <c r="B216" s="175" t="s">
        <v>1687</v>
      </c>
      <c r="C216" s="176" t="str">
        <f>C217</f>
        <v>440</v>
      </c>
      <c r="D216" s="175" t="str">
        <f>DEC2HEX(HEX2DEC(INDEX([1]BaseAddressTable!$B$2:$B$94,(MATCH(A216,[1]BaseAddressTable!$A$2:$A$94,0))))+HEX2DEC(C216))</f>
        <v>A0260440</v>
      </c>
      <c r="E216" s="175" t="s">
        <v>61</v>
      </c>
      <c r="F216" s="175" t="s">
        <v>1688</v>
      </c>
      <c r="G216" s="175" t="s">
        <v>54</v>
      </c>
      <c r="H216" s="176" t="s">
        <v>1366</v>
      </c>
      <c r="I216" s="177" t="s">
        <v>1367</v>
      </c>
      <c r="J216" s="175" t="s">
        <v>1689</v>
      </c>
    </row>
    <row r="217" spans="1:10" s="178" customFormat="1">
      <c r="A217" s="175" t="s">
        <v>5</v>
      </c>
      <c r="B217" s="175" t="s">
        <v>1687</v>
      </c>
      <c r="C217" s="176" t="str">
        <f>C218</f>
        <v>440</v>
      </c>
      <c r="D217" s="175" t="str">
        <f>DEC2HEX(HEX2DEC(INDEX([1]BaseAddressTable!$B$2:$B$94,(MATCH(A217,[1]BaseAddressTable!$A$2:$A$94,0))))+HEX2DEC(C217))</f>
        <v>A0260440</v>
      </c>
      <c r="E217" s="175" t="s">
        <v>61</v>
      </c>
      <c r="F217" s="175" t="s">
        <v>1690</v>
      </c>
      <c r="G217" s="175" t="s">
        <v>1084</v>
      </c>
      <c r="H217" s="176">
        <v>0</v>
      </c>
      <c r="I217" s="177" t="s">
        <v>1370</v>
      </c>
      <c r="J217" s="175" t="s">
        <v>1691</v>
      </c>
    </row>
    <row r="218" spans="1:10" s="178" customFormat="1">
      <c r="A218" s="175" t="s">
        <v>5</v>
      </c>
      <c r="B218" s="175" t="s">
        <v>1687</v>
      </c>
      <c r="C218" s="176" t="str">
        <f>DEC2HEX(HEX2DEC(C213)+4)</f>
        <v>440</v>
      </c>
      <c r="D218" s="175" t="str">
        <f>DEC2HEX(HEX2DEC(INDEX([1]BaseAddressTable!$B$2:$B$94,(MATCH(A218,[1]BaseAddressTable!$A$2:$A$94,0))))+HEX2DEC(C218))</f>
        <v>A0260440</v>
      </c>
      <c r="E218" s="175" t="s">
        <v>61</v>
      </c>
      <c r="F218" s="175" t="s">
        <v>1692</v>
      </c>
      <c r="G218" s="175" t="s">
        <v>393</v>
      </c>
      <c r="H218" s="176">
        <v>0</v>
      </c>
      <c r="I218" s="179" t="s">
        <v>1373</v>
      </c>
      <c r="J218" s="175" t="s">
        <v>1693</v>
      </c>
    </row>
    <row r="219" spans="1:10" s="178" customFormat="1">
      <c r="A219" s="175" t="s">
        <v>5</v>
      </c>
      <c r="B219" s="175" t="s">
        <v>1694</v>
      </c>
      <c r="C219" s="176" t="str">
        <f>C220</f>
        <v>444</v>
      </c>
      <c r="D219" s="175" t="str">
        <f>DEC2HEX(HEX2DEC(INDEX([1]BaseAddressTable!$B$2:$B$94,(MATCH(A219,[1]BaseAddressTable!$A$2:$A$94,0))))+HEX2DEC(C219))</f>
        <v>A0260444</v>
      </c>
      <c r="E219" s="175" t="s">
        <v>61</v>
      </c>
      <c r="F219" s="175" t="s">
        <v>1695</v>
      </c>
      <c r="G219" s="175" t="s">
        <v>54</v>
      </c>
      <c r="H219" s="176" t="s">
        <v>1366</v>
      </c>
      <c r="I219" s="177" t="s">
        <v>1367</v>
      </c>
      <c r="J219" s="175" t="s">
        <v>1696</v>
      </c>
    </row>
    <row r="220" spans="1:10" s="178" customFormat="1">
      <c r="A220" s="175" t="s">
        <v>5</v>
      </c>
      <c r="B220" s="175" t="s">
        <v>1694</v>
      </c>
      <c r="C220" s="176" t="str">
        <f>C221</f>
        <v>444</v>
      </c>
      <c r="D220" s="175" t="str">
        <f>DEC2HEX(HEX2DEC(INDEX([1]BaseAddressTable!$B$2:$B$94,(MATCH(A220,[1]BaseAddressTable!$A$2:$A$94,0))))+HEX2DEC(C220))</f>
        <v>A0260444</v>
      </c>
      <c r="E220" s="175" t="s">
        <v>61</v>
      </c>
      <c r="F220" s="175" t="s">
        <v>1697</v>
      </c>
      <c r="G220" s="175" t="s">
        <v>1084</v>
      </c>
      <c r="H220" s="176">
        <v>0</v>
      </c>
      <c r="I220" s="177" t="s">
        <v>1370</v>
      </c>
      <c r="J220" s="175" t="s">
        <v>1698</v>
      </c>
    </row>
    <row r="221" spans="1:10" s="178" customFormat="1">
      <c r="A221" s="175" t="s">
        <v>5</v>
      </c>
      <c r="B221" s="175" t="s">
        <v>1694</v>
      </c>
      <c r="C221" s="176" t="str">
        <f>DEC2HEX(HEX2DEC(C216)+4)</f>
        <v>444</v>
      </c>
      <c r="D221" s="175" t="str">
        <f>DEC2HEX(HEX2DEC(INDEX([1]BaseAddressTable!$B$2:$B$94,(MATCH(A221,[1]BaseAddressTable!$A$2:$A$94,0))))+HEX2DEC(C221))</f>
        <v>A0260444</v>
      </c>
      <c r="E221" s="175" t="s">
        <v>61</v>
      </c>
      <c r="F221" s="175" t="s">
        <v>1699</v>
      </c>
      <c r="G221" s="175" t="s">
        <v>393</v>
      </c>
      <c r="H221" s="176">
        <v>0</v>
      </c>
      <c r="I221" s="179" t="s">
        <v>1373</v>
      </c>
      <c r="J221" s="175" t="s">
        <v>1700</v>
      </c>
    </row>
    <row r="222" spans="1:10" s="178" customFormat="1">
      <c r="A222" s="175" t="s">
        <v>5</v>
      </c>
      <c r="B222" s="175" t="s">
        <v>1701</v>
      </c>
      <c r="C222" s="176" t="str">
        <f>C223</f>
        <v>448</v>
      </c>
      <c r="D222" s="175" t="str">
        <f>DEC2HEX(HEX2DEC(INDEX([1]BaseAddressTable!$B$2:$B$94,(MATCH(A222,[1]BaseAddressTable!$A$2:$A$94,0))))+HEX2DEC(C222))</f>
        <v>A0260448</v>
      </c>
      <c r="E222" s="175" t="s">
        <v>61</v>
      </c>
      <c r="F222" s="175" t="s">
        <v>1702</v>
      </c>
      <c r="G222" s="175" t="s">
        <v>54</v>
      </c>
      <c r="H222" s="176" t="s">
        <v>1366</v>
      </c>
      <c r="I222" s="177" t="s">
        <v>1367</v>
      </c>
      <c r="J222" s="175" t="s">
        <v>1703</v>
      </c>
    </row>
    <row r="223" spans="1:10" s="178" customFormat="1">
      <c r="A223" s="175" t="s">
        <v>5</v>
      </c>
      <c r="B223" s="175" t="s">
        <v>1701</v>
      </c>
      <c r="C223" s="176" t="str">
        <f>C224</f>
        <v>448</v>
      </c>
      <c r="D223" s="175" t="str">
        <f>DEC2HEX(HEX2DEC(INDEX([1]BaseAddressTable!$B$2:$B$94,(MATCH(A223,[1]BaseAddressTable!$A$2:$A$94,0))))+HEX2DEC(C223))</f>
        <v>A0260448</v>
      </c>
      <c r="E223" s="175" t="s">
        <v>61</v>
      </c>
      <c r="F223" s="175" t="s">
        <v>1704</v>
      </c>
      <c r="G223" s="175" t="s">
        <v>1084</v>
      </c>
      <c r="H223" s="176">
        <v>1</v>
      </c>
      <c r="I223" s="177" t="s">
        <v>1370</v>
      </c>
      <c r="J223" s="175" t="s">
        <v>1705</v>
      </c>
    </row>
    <row r="224" spans="1:10" s="178" customFormat="1">
      <c r="A224" s="175" t="s">
        <v>5</v>
      </c>
      <c r="B224" s="175" t="s">
        <v>1701</v>
      </c>
      <c r="C224" s="176" t="str">
        <f>DEC2HEX(HEX2DEC(C219)+4)</f>
        <v>448</v>
      </c>
      <c r="D224" s="175" t="str">
        <f>DEC2HEX(HEX2DEC(INDEX([1]BaseAddressTable!$B$2:$B$94,(MATCH(A224,[1]BaseAddressTable!$A$2:$A$94,0))))+HEX2DEC(C224))</f>
        <v>A0260448</v>
      </c>
      <c r="E224" s="175" t="s">
        <v>61</v>
      </c>
      <c r="F224" s="175" t="s">
        <v>1706</v>
      </c>
      <c r="G224" s="175" t="s">
        <v>393</v>
      </c>
      <c r="H224" s="176">
        <v>0</v>
      </c>
      <c r="I224" s="179" t="s">
        <v>1373</v>
      </c>
      <c r="J224" s="175" t="s">
        <v>1707</v>
      </c>
    </row>
    <row r="225" spans="1:10" s="178" customFormat="1">
      <c r="A225" s="175" t="s">
        <v>5</v>
      </c>
      <c r="B225" s="175" t="s">
        <v>1708</v>
      </c>
      <c r="C225" s="176" t="str">
        <f t="shared" ref="C225:C231" si="4">DEC2HEX(HEX2DEC(C222)+4)</f>
        <v>44C</v>
      </c>
      <c r="D225" s="175" t="str">
        <f>DEC2HEX(HEX2DEC(INDEX([1]BaseAddressTable!$B$2:$B$94,(MATCH(A225,[1]BaseAddressTable!$A$2:$A$94,0))))+HEX2DEC(C225))</f>
        <v>A026044C</v>
      </c>
      <c r="E225" s="175" t="s">
        <v>61</v>
      </c>
      <c r="F225" s="175" t="s">
        <v>1709</v>
      </c>
      <c r="G225" s="175" t="s">
        <v>54</v>
      </c>
      <c r="H225" s="176" t="s">
        <v>1366</v>
      </c>
      <c r="I225" s="177" t="s">
        <v>1367</v>
      </c>
      <c r="J225" s="175" t="s">
        <v>1710</v>
      </c>
    </row>
    <row r="226" spans="1:10" s="178" customFormat="1">
      <c r="A226" s="175" t="s">
        <v>5</v>
      </c>
      <c r="B226" s="175" t="s">
        <v>1708</v>
      </c>
      <c r="C226" s="176" t="str">
        <f t="shared" si="4"/>
        <v>44C</v>
      </c>
      <c r="D226" s="175" t="str">
        <f>DEC2HEX(HEX2DEC(INDEX([1]BaseAddressTable!$B$2:$B$94,(MATCH(A226,[1]BaseAddressTable!$A$2:$A$94,0))))+HEX2DEC(C226))</f>
        <v>A026044C</v>
      </c>
      <c r="E226" s="175" t="s">
        <v>61</v>
      </c>
      <c r="F226" s="175" t="s">
        <v>1711</v>
      </c>
      <c r="G226" s="175" t="s">
        <v>1084</v>
      </c>
      <c r="H226" s="176">
        <v>1</v>
      </c>
      <c r="I226" s="177" t="s">
        <v>1370</v>
      </c>
      <c r="J226" s="175" t="s">
        <v>1712</v>
      </c>
    </row>
    <row r="227" spans="1:10" s="178" customFormat="1">
      <c r="A227" s="175" t="s">
        <v>5</v>
      </c>
      <c r="B227" s="175" t="s">
        <v>1708</v>
      </c>
      <c r="C227" s="176" t="str">
        <f t="shared" si="4"/>
        <v>44C</v>
      </c>
      <c r="D227" s="175" t="str">
        <f>DEC2HEX(HEX2DEC(INDEX([1]BaseAddressTable!$B$2:$B$94,(MATCH(A227,[1]BaseAddressTable!$A$2:$A$94,0))))+HEX2DEC(C227))</f>
        <v>A026044C</v>
      </c>
      <c r="E227" s="175" t="s">
        <v>61</v>
      </c>
      <c r="F227" s="175" t="s">
        <v>1713</v>
      </c>
      <c r="G227" s="175" t="s">
        <v>393</v>
      </c>
      <c r="H227" s="176">
        <v>0</v>
      </c>
      <c r="I227" s="179" t="s">
        <v>1373</v>
      </c>
      <c r="J227" s="175" t="s">
        <v>1714</v>
      </c>
    </row>
    <row r="228" spans="1:10" s="178" customFormat="1">
      <c r="A228" s="175" t="s">
        <v>5</v>
      </c>
      <c r="B228" s="175" t="s">
        <v>1715</v>
      </c>
      <c r="C228" s="176" t="str">
        <f t="shared" si="4"/>
        <v>450</v>
      </c>
      <c r="D228" s="175" t="str">
        <f>DEC2HEX(HEX2DEC(INDEX([1]BaseAddressTable!$B$2:$B$94,(MATCH(A228,[1]BaseAddressTable!$A$2:$A$94,0))))+HEX2DEC(C228))</f>
        <v>A0260450</v>
      </c>
      <c r="E228" s="175" t="s">
        <v>61</v>
      </c>
      <c r="F228" s="175" t="s">
        <v>1716</v>
      </c>
      <c r="G228" s="175" t="s">
        <v>54</v>
      </c>
      <c r="H228" s="176" t="s">
        <v>1366</v>
      </c>
      <c r="I228" s="177" t="s">
        <v>1367</v>
      </c>
      <c r="J228" s="175" t="s">
        <v>1717</v>
      </c>
    </row>
    <row r="229" spans="1:10" s="178" customFormat="1">
      <c r="A229" s="175" t="s">
        <v>5</v>
      </c>
      <c r="B229" s="175" t="s">
        <v>1715</v>
      </c>
      <c r="C229" s="176" t="str">
        <f t="shared" si="4"/>
        <v>450</v>
      </c>
      <c r="D229" s="175" t="str">
        <f>DEC2HEX(HEX2DEC(INDEX([1]BaseAddressTable!$B$2:$B$94,(MATCH(A229,[1]BaseAddressTable!$A$2:$A$94,0))))+HEX2DEC(C229))</f>
        <v>A0260450</v>
      </c>
      <c r="E229" s="175" t="s">
        <v>61</v>
      </c>
      <c r="F229" s="175" t="s">
        <v>1718</v>
      </c>
      <c r="G229" s="175" t="s">
        <v>1084</v>
      </c>
      <c r="H229" s="176">
        <v>1</v>
      </c>
      <c r="I229" s="177" t="s">
        <v>1370</v>
      </c>
      <c r="J229" s="175" t="s">
        <v>1719</v>
      </c>
    </row>
    <row r="230" spans="1:10" s="178" customFormat="1">
      <c r="A230" s="175" t="s">
        <v>5</v>
      </c>
      <c r="B230" s="175" t="s">
        <v>1715</v>
      </c>
      <c r="C230" s="176" t="str">
        <f t="shared" si="4"/>
        <v>450</v>
      </c>
      <c r="D230" s="175" t="str">
        <f>DEC2HEX(HEX2DEC(INDEX([1]BaseAddressTable!$B$2:$B$94,(MATCH(A230,[1]BaseAddressTable!$A$2:$A$94,0))))+HEX2DEC(C230))</f>
        <v>A0260450</v>
      </c>
      <c r="E230" s="175" t="s">
        <v>61</v>
      </c>
      <c r="F230" s="175" t="s">
        <v>1720</v>
      </c>
      <c r="G230" s="175" t="s">
        <v>393</v>
      </c>
      <c r="H230" s="176">
        <v>0</v>
      </c>
      <c r="I230" s="179" t="s">
        <v>1373</v>
      </c>
      <c r="J230" s="175" t="s">
        <v>1721</v>
      </c>
    </row>
    <row r="231" spans="1:10" s="178" customFormat="1">
      <c r="A231" s="175" t="s">
        <v>5</v>
      </c>
      <c r="B231" s="175" t="s">
        <v>1722</v>
      </c>
      <c r="C231" s="176" t="str">
        <f t="shared" si="4"/>
        <v>454</v>
      </c>
      <c r="D231" s="175" t="str">
        <f>DEC2HEX(HEX2DEC(INDEX([1]BaseAddressTable!$B$2:$B$94,(MATCH(A231,[1]BaseAddressTable!$A$2:$A$94,0))))+HEX2DEC(C231))</f>
        <v>A0260454</v>
      </c>
      <c r="E231" s="175" t="s">
        <v>61</v>
      </c>
      <c r="F231" s="175" t="s">
        <v>1723</v>
      </c>
      <c r="G231" s="175" t="s">
        <v>54</v>
      </c>
      <c r="H231" s="176" t="s">
        <v>1366</v>
      </c>
      <c r="I231" s="177" t="s">
        <v>1367</v>
      </c>
      <c r="J231" s="175" t="s">
        <v>1724</v>
      </c>
    </row>
    <row r="232" spans="1:10" s="178" customFormat="1">
      <c r="A232" s="175" t="s">
        <v>5</v>
      </c>
      <c r="B232" s="175" t="s">
        <v>1722</v>
      </c>
      <c r="C232" s="176" t="str">
        <f>DEC2HEX(HEX2DEC(C228)+4)</f>
        <v>454</v>
      </c>
      <c r="D232" s="175" t="str">
        <f>DEC2HEX(HEX2DEC(INDEX([1]BaseAddressTable!$B$2:$B$94,(MATCH(A232,[1]BaseAddressTable!$A$2:$A$94,0))))+HEX2DEC(C232))</f>
        <v>A0260454</v>
      </c>
      <c r="E232" s="175" t="s">
        <v>61</v>
      </c>
      <c r="F232" s="175" t="s">
        <v>1725</v>
      </c>
      <c r="G232" s="175" t="s">
        <v>1084</v>
      </c>
      <c r="H232" s="176">
        <v>1</v>
      </c>
      <c r="I232" s="177" t="s">
        <v>1370</v>
      </c>
      <c r="J232" s="175" t="s">
        <v>1726</v>
      </c>
    </row>
    <row r="233" spans="1:10" s="178" customFormat="1">
      <c r="A233" s="175" t="s">
        <v>5</v>
      </c>
      <c r="B233" s="175" t="s">
        <v>1722</v>
      </c>
      <c r="C233" s="176" t="str">
        <f>DEC2HEX(HEX2DEC(C228)+4)</f>
        <v>454</v>
      </c>
      <c r="D233" s="175" t="str">
        <f>DEC2HEX(HEX2DEC(INDEX([1]BaseAddressTable!$B$2:$B$94,(MATCH(A233,[1]BaseAddressTable!$A$2:$A$94,0))))+HEX2DEC(C233))</f>
        <v>A0260454</v>
      </c>
      <c r="E233" s="175" t="s">
        <v>61</v>
      </c>
      <c r="F233" s="175" t="s">
        <v>1727</v>
      </c>
      <c r="G233" s="175" t="s">
        <v>393</v>
      </c>
      <c r="H233" s="176">
        <v>0</v>
      </c>
      <c r="I233" s="179" t="s">
        <v>1373</v>
      </c>
      <c r="J233" s="175" t="s">
        <v>1728</v>
      </c>
    </row>
    <row r="234" spans="1:10" ht="57.6">
      <c r="A234" s="57" t="s">
        <v>5</v>
      </c>
      <c r="B234" s="57" t="s">
        <v>1729</v>
      </c>
      <c r="C234" s="66">
        <v>500</v>
      </c>
      <c r="D234" s="57" t="str">
        <f>DEC2HEX(HEX2DEC(INDEX([1]BaseAddressTable!$B$2:$B$94,(MATCH(A234,[1]BaseAddressTable!$A$2:$A$94,0))))+HEX2DEC(C234))</f>
        <v>A0260500</v>
      </c>
      <c r="E234" s="57" t="s">
        <v>61</v>
      </c>
      <c r="F234" s="76" t="s">
        <v>1730</v>
      </c>
      <c r="G234" s="57" t="s">
        <v>58</v>
      </c>
      <c r="H234" s="66">
        <v>0</v>
      </c>
      <c r="I234" s="82" t="s">
        <v>1291</v>
      </c>
      <c r="J234" s="57" t="s">
        <v>1731</v>
      </c>
    </row>
    <row r="235" spans="1:10" ht="57.6">
      <c r="A235" s="57" t="s">
        <v>5</v>
      </c>
      <c r="B235" s="57" t="s">
        <v>1732</v>
      </c>
      <c r="C235" s="66" t="str">
        <f>DEC2HEX(HEX2DEC(C234)+4)</f>
        <v>504</v>
      </c>
      <c r="D235" s="57" t="str">
        <f>DEC2HEX(HEX2DEC(INDEX([1]BaseAddressTable!$B$2:$B$94,(MATCH(A235,[1]BaseAddressTable!$A$2:$A$94,0))))+HEX2DEC(C235))</f>
        <v>A0260504</v>
      </c>
      <c r="E235" s="57" t="s">
        <v>61</v>
      </c>
      <c r="F235" s="76" t="s">
        <v>1733</v>
      </c>
      <c r="G235" s="57" t="s">
        <v>58</v>
      </c>
      <c r="H235" s="66">
        <v>0</v>
      </c>
      <c r="I235" s="82" t="s">
        <v>1734</v>
      </c>
      <c r="J235" s="57" t="s">
        <v>1735</v>
      </c>
    </row>
    <row r="236" spans="1:10" s="153" customFormat="1" ht="57.6">
      <c r="A236" s="149" t="s">
        <v>5</v>
      </c>
      <c r="B236" s="149" t="s">
        <v>1736</v>
      </c>
      <c r="C236" s="150" t="str">
        <f t="shared" ref="C236:C245" si="5">DEC2HEX(HEX2DEC(C235)+4)</f>
        <v>508</v>
      </c>
      <c r="D236" s="149" t="str">
        <f>DEC2HEX(HEX2DEC(INDEX([1]BaseAddressTable!$B$2:$B$94,(MATCH(A236,[1]BaseAddressTable!$A$2:$A$94,0))))+HEX2DEC(C236))</f>
        <v>A0260508</v>
      </c>
      <c r="E236" s="149" t="s">
        <v>61</v>
      </c>
      <c r="F236" s="149" t="s">
        <v>1737</v>
      </c>
      <c r="G236" s="149" t="s">
        <v>58</v>
      </c>
      <c r="H236" s="150">
        <v>0</v>
      </c>
      <c r="I236" s="152" t="s">
        <v>1291</v>
      </c>
      <c r="J236" s="149" t="s">
        <v>1738</v>
      </c>
    </row>
    <row r="237" spans="1:10" s="153" customFormat="1" ht="57.6">
      <c r="A237" s="149" t="s">
        <v>5</v>
      </c>
      <c r="B237" s="149" t="s">
        <v>1739</v>
      </c>
      <c r="C237" s="150" t="str">
        <f t="shared" si="5"/>
        <v>50C</v>
      </c>
      <c r="D237" s="149" t="str">
        <f>DEC2HEX(HEX2DEC(INDEX([1]BaseAddressTable!$B$2:$B$94,(MATCH(A237,[1]BaseAddressTable!$A$2:$A$94,0))))+HEX2DEC(C237))</f>
        <v>A026050C</v>
      </c>
      <c r="E237" s="149" t="s">
        <v>61</v>
      </c>
      <c r="F237" s="149" t="s">
        <v>1740</v>
      </c>
      <c r="G237" s="149" t="s">
        <v>58</v>
      </c>
      <c r="H237" s="150">
        <v>0</v>
      </c>
      <c r="I237" s="152" t="s">
        <v>1734</v>
      </c>
      <c r="J237" s="149" t="s">
        <v>1741</v>
      </c>
    </row>
    <row r="238" spans="1:10" ht="57.6">
      <c r="A238" s="57" t="s">
        <v>5</v>
      </c>
      <c r="B238" s="57" t="s">
        <v>1742</v>
      </c>
      <c r="C238" s="73" t="str">
        <f t="shared" si="5"/>
        <v>510</v>
      </c>
      <c r="D238" s="57" t="str">
        <f>DEC2HEX(HEX2DEC(INDEX([1]BaseAddressTable!$B$2:$B$94,(MATCH(A238,[1]BaseAddressTable!$A$2:$A$94,0))))+HEX2DEC(C238))</f>
        <v>A0260510</v>
      </c>
      <c r="E238" s="57" t="s">
        <v>61</v>
      </c>
      <c r="F238" s="76" t="s">
        <v>1743</v>
      </c>
      <c r="G238" s="57" t="s">
        <v>58</v>
      </c>
      <c r="H238" s="66">
        <v>0</v>
      </c>
      <c r="I238" s="82" t="s">
        <v>1744</v>
      </c>
      <c r="J238" s="57" t="s">
        <v>1745</v>
      </c>
    </row>
    <row r="239" spans="1:10" ht="57.6">
      <c r="A239" s="57" t="s">
        <v>5</v>
      </c>
      <c r="B239" s="57" t="s">
        <v>1746</v>
      </c>
      <c r="C239" s="66" t="str">
        <f t="shared" si="5"/>
        <v>514</v>
      </c>
      <c r="D239" s="57" t="str">
        <f>DEC2HEX(HEX2DEC(INDEX([1]BaseAddressTable!$B$2:$B$94,(MATCH(A239,[1]BaseAddressTable!$A$2:$A$94,0))))+HEX2DEC(C239))</f>
        <v>A0260514</v>
      </c>
      <c r="E239" s="57" t="s">
        <v>61</v>
      </c>
      <c r="F239" s="76" t="s">
        <v>1747</v>
      </c>
      <c r="G239" s="57" t="s">
        <v>58</v>
      </c>
      <c r="H239" s="66">
        <v>0</v>
      </c>
      <c r="I239" s="82" t="s">
        <v>1748</v>
      </c>
      <c r="J239" s="57" t="s">
        <v>1749</v>
      </c>
    </row>
    <row r="240" spans="1:10" s="153" customFormat="1" ht="57.6">
      <c r="A240" s="149" t="s">
        <v>5</v>
      </c>
      <c r="B240" s="149" t="s">
        <v>1750</v>
      </c>
      <c r="C240" s="150" t="str">
        <f t="shared" si="5"/>
        <v>518</v>
      </c>
      <c r="D240" s="149" t="str">
        <f>DEC2HEX(HEX2DEC(INDEX([1]BaseAddressTable!$B$2:$B$94,(MATCH(A240,[1]BaseAddressTable!$A$2:$A$94,0))))+HEX2DEC(C240))</f>
        <v>A0260518</v>
      </c>
      <c r="E240" s="149" t="s">
        <v>61</v>
      </c>
      <c r="F240" s="149" t="s">
        <v>1751</v>
      </c>
      <c r="G240" s="149" t="s">
        <v>58</v>
      </c>
      <c r="H240" s="150">
        <v>0</v>
      </c>
      <c r="I240" s="152" t="s">
        <v>1744</v>
      </c>
      <c r="J240" s="149" t="s">
        <v>1752</v>
      </c>
    </row>
    <row r="241" spans="1:10" s="153" customFormat="1" ht="57.6">
      <c r="A241" s="149" t="s">
        <v>5</v>
      </c>
      <c r="B241" s="149" t="s">
        <v>1753</v>
      </c>
      <c r="C241" s="150" t="str">
        <f t="shared" si="5"/>
        <v>51C</v>
      </c>
      <c r="D241" s="149" t="str">
        <f>DEC2HEX(HEX2DEC(INDEX([1]BaseAddressTable!$B$2:$B$94,(MATCH(A241,[1]BaseAddressTable!$A$2:$A$94,0))))+HEX2DEC(C241))</f>
        <v>A026051C</v>
      </c>
      <c r="E241" s="149" t="s">
        <v>61</v>
      </c>
      <c r="F241" s="149" t="s">
        <v>1754</v>
      </c>
      <c r="G241" s="149" t="s">
        <v>58</v>
      </c>
      <c r="H241" s="150">
        <v>0</v>
      </c>
      <c r="I241" s="152" t="s">
        <v>1748</v>
      </c>
      <c r="J241" s="149" t="s">
        <v>1755</v>
      </c>
    </row>
    <row r="242" spans="1:10" ht="57.6">
      <c r="A242" s="57" t="s">
        <v>5</v>
      </c>
      <c r="B242" s="57" t="s">
        <v>1756</v>
      </c>
      <c r="C242" s="66" t="str">
        <f t="shared" si="5"/>
        <v>520</v>
      </c>
      <c r="D242" s="57" t="str">
        <f>DEC2HEX(HEX2DEC(INDEX([1]BaseAddressTable!$B$2:$B$94,(MATCH(A242,[1]BaseAddressTable!$A$2:$A$94,0))))+HEX2DEC(C242))</f>
        <v>A0260520</v>
      </c>
      <c r="E242" s="57" t="s">
        <v>61</v>
      </c>
      <c r="F242" s="76" t="s">
        <v>1757</v>
      </c>
      <c r="G242" s="57" t="s">
        <v>58</v>
      </c>
      <c r="H242" s="66">
        <v>0</v>
      </c>
      <c r="I242" s="82" t="s">
        <v>1758</v>
      </c>
      <c r="J242" s="57" t="s">
        <v>1759</v>
      </c>
    </row>
    <row r="243" spans="1:10" ht="57.6">
      <c r="A243" s="57" t="s">
        <v>5</v>
      </c>
      <c r="B243" s="57" t="s">
        <v>1760</v>
      </c>
      <c r="C243" s="66" t="str">
        <f t="shared" si="5"/>
        <v>524</v>
      </c>
      <c r="D243" s="57" t="str">
        <f>DEC2HEX(HEX2DEC(INDEX([1]BaseAddressTable!$B$2:$B$94,(MATCH(A243,[1]BaseAddressTable!$A$2:$A$94,0))))+HEX2DEC(C243))</f>
        <v>A0260524</v>
      </c>
      <c r="E243" s="57" t="s">
        <v>61</v>
      </c>
      <c r="F243" s="76" t="s">
        <v>1761</v>
      </c>
      <c r="G243" s="57" t="s">
        <v>58</v>
      </c>
      <c r="H243" s="66">
        <v>0</v>
      </c>
      <c r="I243" s="82" t="s">
        <v>1762</v>
      </c>
      <c r="J243" s="57" t="s">
        <v>1763</v>
      </c>
    </row>
    <row r="244" spans="1:10" s="153" customFormat="1" ht="57.6">
      <c r="A244" s="149" t="s">
        <v>5</v>
      </c>
      <c r="B244" s="149" t="s">
        <v>1764</v>
      </c>
      <c r="C244" s="150" t="str">
        <f t="shared" si="5"/>
        <v>528</v>
      </c>
      <c r="D244" s="149" t="str">
        <f>DEC2HEX(HEX2DEC(INDEX([1]BaseAddressTable!$B$2:$B$94,(MATCH(A244,[1]BaseAddressTable!$A$2:$A$94,0))))+HEX2DEC(C244))</f>
        <v>A0260528</v>
      </c>
      <c r="E244" s="149" t="s">
        <v>61</v>
      </c>
      <c r="F244" s="149" t="s">
        <v>1765</v>
      </c>
      <c r="G244" s="149" t="s">
        <v>58</v>
      </c>
      <c r="H244" s="150">
        <v>0</v>
      </c>
      <c r="I244" s="152" t="s">
        <v>1758</v>
      </c>
      <c r="J244" s="149" t="s">
        <v>1766</v>
      </c>
    </row>
    <row r="245" spans="1:10" s="153" customFormat="1" ht="57.6">
      <c r="A245" s="149" t="s">
        <v>5</v>
      </c>
      <c r="B245" s="149" t="s">
        <v>1767</v>
      </c>
      <c r="C245" s="150" t="str">
        <f t="shared" si="5"/>
        <v>52C</v>
      </c>
      <c r="D245" s="149" t="str">
        <f>DEC2HEX(HEX2DEC(INDEX([1]BaseAddressTable!$B$2:$B$94,(MATCH(A245,[1]BaseAddressTable!$A$2:$A$94,0))))+HEX2DEC(C245))</f>
        <v>A026052C</v>
      </c>
      <c r="E245" s="149" t="s">
        <v>61</v>
      </c>
      <c r="F245" s="149" t="s">
        <v>1768</v>
      </c>
      <c r="G245" s="149" t="s">
        <v>58</v>
      </c>
      <c r="H245" s="150">
        <v>0</v>
      </c>
      <c r="I245" s="152" t="s">
        <v>1762</v>
      </c>
      <c r="J245" s="149" t="s">
        <v>1769</v>
      </c>
    </row>
    <row r="246" spans="1:10">
      <c r="A246" s="105" t="s">
        <v>5</v>
      </c>
      <c r="B246" s="105" t="s">
        <v>1770</v>
      </c>
      <c r="C246" s="106">
        <v>600</v>
      </c>
      <c r="D246" s="105" t="str">
        <f>DEC2HEX(HEX2DEC(INDEX([1]BaseAddressTable!$B$2:$B$94,(MATCH(A246,[1]BaseAddressTable!$A$2:$A$94,0))))+HEX2DEC(C246))</f>
        <v>A0260600</v>
      </c>
      <c r="E246" s="105" t="s">
        <v>46</v>
      </c>
      <c r="F246" s="105" t="s">
        <v>1771</v>
      </c>
      <c r="G246" s="105" t="s">
        <v>91</v>
      </c>
      <c r="H246" s="105">
        <v>0</v>
      </c>
      <c r="I246" s="109" t="s">
        <v>1772</v>
      </c>
      <c r="J246" s="105" t="str">
        <f>IF(E246="RW",CONCATENATE("ctrl.",F246), CONCATENATE("param.",F246))</f>
        <v>param.eth_core_speed</v>
      </c>
    </row>
    <row r="247" spans="1:10" ht="28.8">
      <c r="A247" s="105" t="s">
        <v>5</v>
      </c>
      <c r="B247" s="105" t="s">
        <v>1773</v>
      </c>
      <c r="C247" s="106" t="str">
        <f>DEC2HEX(HEX2DEC(C246)+4)</f>
        <v>604</v>
      </c>
      <c r="D247" s="105" t="str">
        <f>DEC2HEX(HEX2DEC(INDEX([1]BaseAddressTable!$B$2:$B$94,(MATCH(A247,[1]BaseAddressTable!$A$2:$A$94,0))))+HEX2DEC(C247))</f>
        <v>A0260604</v>
      </c>
      <c r="E247" s="105" t="s">
        <v>61</v>
      </c>
      <c r="F247" s="105" t="s">
        <v>1774</v>
      </c>
      <c r="G247" s="105" t="s">
        <v>91</v>
      </c>
      <c r="H247" s="105">
        <v>0</v>
      </c>
      <c r="I247" s="109" t="s">
        <v>1775</v>
      </c>
      <c r="J247" s="105" t="str">
        <f>IF(E247="RW",CONCATENATE("ctrl.",F247), CONCATENATE("param.",F247))</f>
        <v>ctrl.eth_dl_to_ul_lpbk</v>
      </c>
    </row>
    <row r="248" spans="1:10" ht="43.2">
      <c r="A248" s="105" t="s">
        <v>5</v>
      </c>
      <c r="B248" s="90" t="s">
        <v>1776</v>
      </c>
      <c r="C248" s="106" t="str">
        <f>DEC2HEX(HEX2DEC(C247)+4)</f>
        <v>608</v>
      </c>
      <c r="D248" s="105" t="str">
        <f>DEC2HEX(HEX2DEC(INDEX([1]BaseAddressTable!$B$2:$B$94,(MATCH(A248,[1]BaseAddressTable!$A$2:$A$94,0))))+HEX2DEC(C248))</f>
        <v>A0260608</v>
      </c>
      <c r="E248" s="90" t="s">
        <v>61</v>
      </c>
      <c r="F248" s="90" t="s">
        <v>1777</v>
      </c>
      <c r="G248" s="90" t="s">
        <v>91</v>
      </c>
      <c r="H248" s="90">
        <v>1</v>
      </c>
      <c r="I248" s="110" t="s">
        <v>1778</v>
      </c>
      <c r="J248" s="110" t="s">
        <v>1779</v>
      </c>
    </row>
    <row r="249" spans="1:10" ht="43.2">
      <c r="A249" s="105" t="s">
        <v>5</v>
      </c>
      <c r="B249" s="94" t="s">
        <v>1776</v>
      </c>
      <c r="C249" s="111" t="str">
        <f>C248</f>
        <v>608</v>
      </c>
      <c r="D249" s="105" t="str">
        <f>DEC2HEX(HEX2DEC(INDEX([1]BaseAddressTable!$B$2:$B$94,(MATCH(A249,[1]BaseAddressTable!$A$2:$A$94,0))))+HEX2DEC(C249))</f>
        <v>A0260608</v>
      </c>
      <c r="E249" s="94" t="s">
        <v>61</v>
      </c>
      <c r="F249" s="94" t="s">
        <v>1780</v>
      </c>
      <c r="G249" s="94" t="s">
        <v>150</v>
      </c>
      <c r="H249" s="94">
        <v>0</v>
      </c>
      <c r="I249" s="112" t="s">
        <v>1781</v>
      </c>
      <c r="J249" s="112" t="s">
        <v>1782</v>
      </c>
    </row>
    <row r="250" spans="1:10" ht="57.6">
      <c r="A250" s="105" t="s">
        <v>5</v>
      </c>
      <c r="B250" s="94" t="s">
        <v>1776</v>
      </c>
      <c r="C250" s="111" t="str">
        <f>C249</f>
        <v>608</v>
      </c>
      <c r="D250" s="105" t="str">
        <f>DEC2HEX(HEX2DEC(INDEX([1]BaseAddressTable!$B$2:$B$94,(MATCH(A250,[1]BaseAddressTable!$A$2:$A$94,0))))+HEX2DEC(C250))</f>
        <v>A0260608</v>
      </c>
      <c r="E250" s="94" t="s">
        <v>61</v>
      </c>
      <c r="F250" s="113" t="s">
        <v>1783</v>
      </c>
      <c r="G250" s="94" t="s">
        <v>128</v>
      </c>
      <c r="H250" s="94">
        <v>0</v>
      </c>
      <c r="I250" s="112" t="s">
        <v>1784</v>
      </c>
      <c r="J250" s="112" t="s">
        <v>1785</v>
      </c>
    </row>
    <row r="251" spans="1:10" ht="28.8">
      <c r="A251" s="105" t="s">
        <v>5</v>
      </c>
      <c r="B251" s="94" t="s">
        <v>1786</v>
      </c>
      <c r="C251" s="111" t="str">
        <f>DEC2HEX(HEX2DEC(C250)+4)</f>
        <v>60C</v>
      </c>
      <c r="D251" s="105" t="str">
        <f>DEC2HEX(HEX2DEC(INDEX([1]BaseAddressTable!$B$2:$B$94,(MATCH(A251,[1]BaseAddressTable!$A$2:$A$94,0))))+HEX2DEC(C251))</f>
        <v>A026060C</v>
      </c>
      <c r="E251" s="94" t="s">
        <v>61</v>
      </c>
      <c r="F251" s="90" t="s">
        <v>1787</v>
      </c>
      <c r="G251" s="94" t="s">
        <v>58</v>
      </c>
      <c r="H251" s="94" t="s">
        <v>1788</v>
      </c>
      <c r="I251" s="112" t="s">
        <v>1789</v>
      </c>
      <c r="J251" s="112" t="s">
        <v>1790</v>
      </c>
    </row>
    <row r="252" spans="1:10" ht="28.8">
      <c r="A252" s="105" t="s">
        <v>5</v>
      </c>
      <c r="B252" s="94" t="s">
        <v>1791</v>
      </c>
      <c r="C252" s="111" t="str">
        <f>DEC2HEX(HEX2DEC(C251)+4)</f>
        <v>610</v>
      </c>
      <c r="D252" s="105" t="str">
        <f>DEC2HEX(HEX2DEC(INDEX([1]BaseAddressTable!$B$2:$B$94,(MATCH(A252,[1]BaseAddressTable!$A$2:$A$94,0))))+HEX2DEC(C252))</f>
        <v>A0260610</v>
      </c>
      <c r="E252" s="94" t="s">
        <v>61</v>
      </c>
      <c r="F252" s="94" t="s">
        <v>1792</v>
      </c>
      <c r="G252" s="94" t="s">
        <v>54</v>
      </c>
      <c r="H252" s="94" t="s">
        <v>1366</v>
      </c>
      <c r="I252" s="112" t="s">
        <v>1793</v>
      </c>
      <c r="J252" s="112" t="s">
        <v>1794</v>
      </c>
    </row>
    <row r="253" spans="1:10" ht="28.8">
      <c r="A253" s="105" t="s">
        <v>5</v>
      </c>
      <c r="B253" s="94" t="s">
        <v>1795</v>
      </c>
      <c r="C253" s="111" t="str">
        <f t="shared" ref="C253:C261" si="6">DEC2HEX(HEX2DEC(C252)+4)</f>
        <v>614</v>
      </c>
      <c r="D253" s="105" t="str">
        <f>DEC2HEX(HEX2DEC(INDEX([1]BaseAddressTable!$B$2:$B$94,(MATCH(A253,[1]BaseAddressTable!$A$2:$A$94,0))))+HEX2DEC(C253))</f>
        <v>A0260614</v>
      </c>
      <c r="E253" s="94" t="s">
        <v>61</v>
      </c>
      <c r="F253" s="94" t="s">
        <v>1796</v>
      </c>
      <c r="G253" s="94" t="s">
        <v>58</v>
      </c>
      <c r="H253" s="94" t="s">
        <v>1788</v>
      </c>
      <c r="I253" s="112" t="s">
        <v>1789</v>
      </c>
      <c r="J253" s="112" t="s">
        <v>1797</v>
      </c>
    </row>
    <row r="254" spans="1:10" ht="28.8">
      <c r="A254" s="105" t="s">
        <v>5</v>
      </c>
      <c r="B254" s="94" t="s">
        <v>1798</v>
      </c>
      <c r="C254" s="111" t="str">
        <f t="shared" si="6"/>
        <v>618</v>
      </c>
      <c r="D254" s="105" t="str">
        <f>DEC2HEX(HEX2DEC(INDEX([1]BaseAddressTable!$B$2:$B$94,(MATCH(A254,[1]BaseAddressTable!$A$2:$A$94,0))))+HEX2DEC(C254))</f>
        <v>A0260618</v>
      </c>
      <c r="E254" s="94" t="s">
        <v>61</v>
      </c>
      <c r="F254" s="94" t="s">
        <v>1799</v>
      </c>
      <c r="G254" s="94" t="s">
        <v>54</v>
      </c>
      <c r="H254" s="94" t="s">
        <v>1366</v>
      </c>
      <c r="I254" s="112" t="s">
        <v>1793</v>
      </c>
      <c r="J254" s="112" t="s">
        <v>1800</v>
      </c>
    </row>
    <row r="255" spans="1:10" s="153" customFormat="1" ht="28.8">
      <c r="A255" s="149" t="s">
        <v>5</v>
      </c>
      <c r="B255" s="182" t="s">
        <v>1801</v>
      </c>
      <c r="C255" s="183" t="str">
        <f t="shared" si="6"/>
        <v>61C</v>
      </c>
      <c r="D255" s="149" t="str">
        <f>DEC2HEX(HEX2DEC(INDEX([1]BaseAddressTable!$B$2:$B$94,(MATCH(A255,[1]BaseAddressTable!$A$2:$A$94,0))))+HEX2DEC(C255))</f>
        <v>A026061C</v>
      </c>
      <c r="E255" s="182" t="s">
        <v>61</v>
      </c>
      <c r="F255" s="184" t="s">
        <v>1802</v>
      </c>
      <c r="G255" s="182" t="s">
        <v>58</v>
      </c>
      <c r="H255" s="182" t="s">
        <v>1788</v>
      </c>
      <c r="I255" s="185" t="s">
        <v>1789</v>
      </c>
      <c r="J255" s="185" t="s">
        <v>1803</v>
      </c>
    </row>
    <row r="256" spans="1:10" s="153" customFormat="1" ht="28.8">
      <c r="A256" s="149" t="s">
        <v>5</v>
      </c>
      <c r="B256" s="182" t="s">
        <v>1804</v>
      </c>
      <c r="C256" s="183" t="str">
        <f t="shared" si="6"/>
        <v>620</v>
      </c>
      <c r="D256" s="149" t="str">
        <f>DEC2HEX(HEX2DEC(INDEX([1]BaseAddressTable!$B$2:$B$94,(MATCH(A256,[1]BaseAddressTable!$A$2:$A$94,0))))+HEX2DEC(C256))</f>
        <v>A0260620</v>
      </c>
      <c r="E256" s="182" t="s">
        <v>61</v>
      </c>
      <c r="F256" s="182" t="s">
        <v>1805</v>
      </c>
      <c r="G256" s="182" t="s">
        <v>54</v>
      </c>
      <c r="H256" s="182" t="s">
        <v>1366</v>
      </c>
      <c r="I256" s="185" t="s">
        <v>1793</v>
      </c>
      <c r="J256" s="185" t="s">
        <v>1806</v>
      </c>
    </row>
    <row r="257" spans="1:11" s="153" customFormat="1" ht="28.8">
      <c r="A257" s="149" t="s">
        <v>5</v>
      </c>
      <c r="B257" s="182" t="s">
        <v>1807</v>
      </c>
      <c r="C257" s="183" t="str">
        <f t="shared" si="6"/>
        <v>624</v>
      </c>
      <c r="D257" s="149" t="str">
        <f>DEC2HEX(HEX2DEC(INDEX([1]BaseAddressTable!$B$2:$B$94,(MATCH(A257,[1]BaseAddressTable!$A$2:$A$94,0))))+HEX2DEC(C257))</f>
        <v>A0260624</v>
      </c>
      <c r="E257" s="182" t="s">
        <v>61</v>
      </c>
      <c r="F257" s="182" t="s">
        <v>1808</v>
      </c>
      <c r="G257" s="182" t="s">
        <v>58</v>
      </c>
      <c r="H257" s="182" t="s">
        <v>1788</v>
      </c>
      <c r="I257" s="185" t="s">
        <v>1789</v>
      </c>
      <c r="J257" s="185" t="s">
        <v>1809</v>
      </c>
    </row>
    <row r="258" spans="1:11" s="153" customFormat="1" ht="28.8">
      <c r="A258" s="149" t="s">
        <v>5</v>
      </c>
      <c r="B258" s="182" t="s">
        <v>1810</v>
      </c>
      <c r="C258" s="183" t="str">
        <f t="shared" si="6"/>
        <v>628</v>
      </c>
      <c r="D258" s="149" t="str">
        <f>DEC2HEX(HEX2DEC(INDEX([1]BaseAddressTable!$B$2:$B$94,(MATCH(A258,[1]BaseAddressTable!$A$2:$A$94,0))))+HEX2DEC(C258))</f>
        <v>A0260628</v>
      </c>
      <c r="E258" s="182" t="s">
        <v>61</v>
      </c>
      <c r="F258" s="182" t="s">
        <v>1811</v>
      </c>
      <c r="G258" s="182" t="s">
        <v>54</v>
      </c>
      <c r="H258" s="182" t="s">
        <v>1366</v>
      </c>
      <c r="I258" s="185" t="s">
        <v>1793</v>
      </c>
      <c r="J258" s="185" t="s">
        <v>1812</v>
      </c>
    </row>
    <row r="259" spans="1:11">
      <c r="A259" s="105" t="s">
        <v>5</v>
      </c>
      <c r="B259" s="94" t="s">
        <v>1813</v>
      </c>
      <c r="C259" s="111" t="str">
        <f t="shared" si="6"/>
        <v>62C</v>
      </c>
      <c r="D259" s="105" t="str">
        <f>DEC2HEX(HEX2DEC(INDEX([1]BaseAddressTable!$B$2:$B$94,(MATCH(A259,[1]BaseAddressTable!$A$2:$A$94,0))))+HEX2DEC(C259))</f>
        <v>A026062C</v>
      </c>
      <c r="E259" s="94" t="s">
        <v>61</v>
      </c>
      <c r="F259" s="113" t="s">
        <v>1814</v>
      </c>
      <c r="G259" s="94" t="s">
        <v>91</v>
      </c>
      <c r="H259" s="94">
        <v>0</v>
      </c>
      <c r="I259" s="112" t="s">
        <v>1815</v>
      </c>
      <c r="J259" s="112" t="s">
        <v>1816</v>
      </c>
    </row>
    <row r="260" spans="1:11">
      <c r="A260" s="105" t="s">
        <v>5</v>
      </c>
      <c r="B260" s="94" t="s">
        <v>1817</v>
      </c>
      <c r="C260" s="111" t="str">
        <f t="shared" si="6"/>
        <v>630</v>
      </c>
      <c r="D260" s="105" t="str">
        <f>DEC2HEX(HEX2DEC(INDEX([1]BaseAddressTable!$B$2:$B$94,(MATCH(A260,[1]BaseAddressTable!$A$2:$A$94,0))))+HEX2DEC(C260))</f>
        <v>A0260630</v>
      </c>
      <c r="E260" s="94" t="s">
        <v>46</v>
      </c>
      <c r="F260" s="90" t="s">
        <v>1818</v>
      </c>
      <c r="G260" s="94" t="s">
        <v>58</v>
      </c>
      <c r="H260" s="94">
        <v>0</v>
      </c>
      <c r="I260" s="112" t="s">
        <v>1819</v>
      </c>
      <c r="J260" s="112" t="s">
        <v>1820</v>
      </c>
    </row>
    <row r="261" spans="1:11">
      <c r="A261" s="105" t="s">
        <v>5</v>
      </c>
      <c r="B261" s="94" t="s">
        <v>1821</v>
      </c>
      <c r="C261" s="111" t="str">
        <f t="shared" si="6"/>
        <v>634</v>
      </c>
      <c r="D261" s="105" t="str">
        <f>DEC2HEX(HEX2DEC(INDEX([1]BaseAddressTable!$B$2:$B$94,(MATCH(A261,[1]BaseAddressTable!$A$2:$A$94,0))))+HEX2DEC(C261))</f>
        <v>A0260634</v>
      </c>
      <c r="E261" s="94" t="s">
        <v>46</v>
      </c>
      <c r="F261" s="94" t="s">
        <v>1822</v>
      </c>
      <c r="G261" s="94" t="s">
        <v>58</v>
      </c>
      <c r="H261" s="94">
        <v>0</v>
      </c>
      <c r="I261" s="112" t="s">
        <v>1823</v>
      </c>
      <c r="J261" s="112" t="s">
        <v>1824</v>
      </c>
    </row>
    <row r="262" spans="1:11">
      <c r="A262" s="57" t="s">
        <v>5</v>
      </c>
      <c r="B262" s="57" t="s">
        <v>1825</v>
      </c>
      <c r="C262" s="66">
        <v>1000</v>
      </c>
      <c r="D262" s="105" t="str">
        <f>DEC2HEX(HEX2DEC(INDEX([1]BaseAddressTable!$B$2:$B$94,(MATCH(A262,[1]BaseAddressTable!$A$2:$A$94,0))))+HEX2DEC(C262))</f>
        <v>A0261000</v>
      </c>
      <c r="E262" s="57" t="s">
        <v>46</v>
      </c>
      <c r="F262" s="76" t="s">
        <v>1826</v>
      </c>
      <c r="G262" s="57" t="s">
        <v>91</v>
      </c>
      <c r="H262" s="66">
        <v>1</v>
      </c>
      <c r="I262" s="82" t="s">
        <v>1827</v>
      </c>
      <c r="J262" s="57" t="str">
        <f>IF(E262="RW",CONCATENATE("ctrl.",F262), CONCATENATE("param.",F262))</f>
        <v>param.fh_mode</v>
      </c>
    </row>
    <row r="263" spans="1:11">
      <c r="A263" s="57" t="s">
        <v>5</v>
      </c>
      <c r="B263" s="57" t="s">
        <v>1825</v>
      </c>
      <c r="C263" s="66">
        <v>1000</v>
      </c>
      <c r="D263" s="105" t="str">
        <f>DEC2HEX(HEX2DEC(INDEX([1]BaseAddressTable!$B$2:$B$94,(MATCH(A263,[1]BaseAddressTable!$A$2:$A$94,0))))+HEX2DEC(C263))</f>
        <v>A0261000</v>
      </c>
      <c r="E263" s="57" t="s">
        <v>46</v>
      </c>
      <c r="F263" s="76" t="s">
        <v>1828</v>
      </c>
      <c r="G263" s="57" t="s">
        <v>1829</v>
      </c>
      <c r="H263" s="66">
        <v>1</v>
      </c>
      <c r="I263" s="82" t="s">
        <v>1830</v>
      </c>
      <c r="J263" s="57" t="str">
        <f t="shared" ref="J263:J326" si="7">IF(E263="RW",CONCATENATE("ctrl.",F263), CONCATENATE("param.",F263))</f>
        <v>param.num_eth_cores</v>
      </c>
    </row>
    <row r="264" spans="1:11">
      <c r="A264" s="57" t="s">
        <v>5</v>
      </c>
      <c r="B264" s="57" t="s">
        <v>1825</v>
      </c>
      <c r="C264" s="66">
        <v>1000</v>
      </c>
      <c r="D264" s="105" t="str">
        <f>DEC2HEX(HEX2DEC(INDEX([1]BaseAddressTable!$B$2:$B$94,(MATCH(A264,[1]BaseAddressTable!$A$2:$A$94,0))))+HEX2DEC(C264))</f>
        <v>A0261000</v>
      </c>
      <c r="E264" s="57" t="s">
        <v>46</v>
      </c>
      <c r="F264" s="76" t="s">
        <v>1831</v>
      </c>
      <c r="G264" s="57" t="s">
        <v>150</v>
      </c>
      <c r="H264" s="66">
        <v>1</v>
      </c>
      <c r="I264" s="82" t="s">
        <v>1832</v>
      </c>
      <c r="J264" s="57" t="str">
        <f t="shared" si="7"/>
        <v>param.fdd_supported</v>
      </c>
    </row>
    <row r="265" spans="1:11">
      <c r="A265" s="57" t="s">
        <v>5</v>
      </c>
      <c r="B265" s="57" t="s">
        <v>1825</v>
      </c>
      <c r="C265" s="66">
        <v>1000</v>
      </c>
      <c r="D265" s="105" t="str">
        <f>DEC2HEX(HEX2DEC(INDEX([1]BaseAddressTable!$B$2:$B$94,(MATCH(A265,[1]BaseAddressTable!$A$2:$A$94,0))))+HEX2DEC(C265))</f>
        <v>A0261000</v>
      </c>
      <c r="E265" s="57" t="s">
        <v>46</v>
      </c>
      <c r="F265" s="76" t="s">
        <v>1833</v>
      </c>
      <c r="G265" s="57" t="s">
        <v>154</v>
      </c>
      <c r="H265" s="66">
        <v>0</v>
      </c>
      <c r="I265" s="82" t="s">
        <v>1834</v>
      </c>
      <c r="J265" s="57" t="str">
        <f t="shared" si="7"/>
        <v>param.tdd_supported</v>
      </c>
    </row>
    <row r="266" spans="1:11">
      <c r="A266" s="71" t="s">
        <v>5</v>
      </c>
      <c r="B266" s="71" t="s">
        <v>1825</v>
      </c>
      <c r="C266" s="72">
        <v>1000</v>
      </c>
      <c r="D266" s="105" t="str">
        <f>DEC2HEX(HEX2DEC(INDEX([1]BaseAddressTable!$B$2:$B$94,(MATCH(A266,[1]BaseAddressTable!$A$2:$A$94,0))))+HEX2DEC(C266))</f>
        <v>A0261000</v>
      </c>
      <c r="E266" s="71" t="s">
        <v>46</v>
      </c>
      <c r="F266" s="71" t="s">
        <v>1835</v>
      </c>
      <c r="G266" s="71" t="s">
        <v>158</v>
      </c>
      <c r="H266" s="72">
        <v>0</v>
      </c>
      <c r="I266" s="114" t="s">
        <v>1836</v>
      </c>
      <c r="J266" s="71" t="str">
        <f t="shared" si="7"/>
        <v>param.nr_5g_supported</v>
      </c>
      <c r="K266" s="65"/>
    </row>
    <row r="267" spans="1:11">
      <c r="A267" s="71" t="s">
        <v>5</v>
      </c>
      <c r="B267" s="71" t="s">
        <v>1825</v>
      </c>
      <c r="C267" s="72">
        <v>1000</v>
      </c>
      <c r="D267" s="105" t="str">
        <f>DEC2HEX(HEX2DEC(INDEX([1]BaseAddressTable!$B$2:$B$94,(MATCH(A267,[1]BaseAddressTable!$A$2:$A$94,0))))+HEX2DEC(C267))</f>
        <v>A0261000</v>
      </c>
      <c r="E267" s="71" t="s">
        <v>46</v>
      </c>
      <c r="F267" s="71" t="s">
        <v>1837</v>
      </c>
      <c r="G267" s="71" t="s">
        <v>162</v>
      </c>
      <c r="H267" s="72">
        <v>0</v>
      </c>
      <c r="I267" s="114" t="s">
        <v>1838</v>
      </c>
      <c r="J267" s="71" t="str">
        <f t="shared" si="7"/>
        <v>param.nbiot_supported</v>
      </c>
      <c r="K267" s="65"/>
    </row>
    <row r="268" spans="1:11">
      <c r="A268" s="57" t="s">
        <v>5</v>
      </c>
      <c r="B268" s="57" t="s">
        <v>1825</v>
      </c>
      <c r="C268" s="66">
        <v>1000</v>
      </c>
      <c r="D268" s="105" t="str">
        <f>DEC2HEX(HEX2DEC(INDEX([1]BaseAddressTable!$B$2:$B$94,(MATCH(A268,[1]BaseAddressTable!$A$2:$A$94,0))))+HEX2DEC(C268))</f>
        <v>A0261000</v>
      </c>
      <c r="E268" s="57" t="s">
        <v>46</v>
      </c>
      <c r="F268" s="76" t="s">
        <v>1839</v>
      </c>
      <c r="G268" s="57" t="s">
        <v>72</v>
      </c>
      <c r="H268" s="66">
        <v>4</v>
      </c>
      <c r="I268" s="82" t="s">
        <v>1840</v>
      </c>
      <c r="J268" s="57" t="str">
        <f t="shared" si="7"/>
        <v>param.max_supported_antennas</v>
      </c>
    </row>
    <row r="269" spans="1:11">
      <c r="A269" s="57" t="s">
        <v>5</v>
      </c>
      <c r="B269" s="57" t="s">
        <v>1825</v>
      </c>
      <c r="C269" s="66">
        <v>1000</v>
      </c>
      <c r="D269" s="105" t="str">
        <f>DEC2HEX(HEX2DEC(INDEX([1]BaseAddressTable!$B$2:$B$94,(MATCH(A269,[1]BaseAddressTable!$A$2:$A$94,0))))+HEX2DEC(C269))</f>
        <v>A0261000</v>
      </c>
      <c r="E269" s="57" t="s">
        <v>46</v>
      </c>
      <c r="F269" s="76" t="s">
        <v>1841</v>
      </c>
      <c r="G269" s="57" t="s">
        <v>1084</v>
      </c>
      <c r="H269" s="66">
        <v>4</v>
      </c>
      <c r="I269" s="82" t="s">
        <v>1842</v>
      </c>
      <c r="J269" s="57" t="str">
        <f t="shared" si="7"/>
        <v>param.max_supported_carriers</v>
      </c>
    </row>
    <row r="270" spans="1:11">
      <c r="A270" s="57" t="s">
        <v>5</v>
      </c>
      <c r="B270" s="57" t="s">
        <v>1825</v>
      </c>
      <c r="C270" s="66">
        <v>1000</v>
      </c>
      <c r="D270" s="105" t="str">
        <f>DEC2HEX(HEX2DEC(INDEX([1]BaseAddressTable!$B$2:$B$94,(MATCH(A270,[1]BaseAddressTable!$A$2:$A$94,0))))+HEX2DEC(C270))</f>
        <v>A0261000</v>
      </c>
      <c r="E270" s="57" t="s">
        <v>46</v>
      </c>
      <c r="F270" s="76" t="s">
        <v>1843</v>
      </c>
      <c r="G270" s="57" t="s">
        <v>1527</v>
      </c>
      <c r="H270" s="66">
        <v>16</v>
      </c>
      <c r="I270" s="82" t="s">
        <v>1844</v>
      </c>
      <c r="J270" s="57" t="str">
        <f t="shared" si="7"/>
        <v>param.max_precision</v>
      </c>
    </row>
    <row r="271" spans="1:11">
      <c r="A271" s="71" t="s">
        <v>5</v>
      </c>
      <c r="B271" s="71" t="s">
        <v>1825</v>
      </c>
      <c r="C271" s="72">
        <v>1000</v>
      </c>
      <c r="D271" s="105" t="str">
        <f>DEC2HEX(HEX2DEC(INDEX([1]BaseAddressTable!$B$2:$B$94,(MATCH(A271,[1]BaseAddressTable!$A$2:$A$94,0))))+HEX2DEC(C271))</f>
        <v>A0261000</v>
      </c>
      <c r="E271" s="71" t="s">
        <v>46</v>
      </c>
      <c r="F271" s="71" t="s">
        <v>1845</v>
      </c>
      <c r="G271" s="71" t="s">
        <v>48</v>
      </c>
      <c r="H271" s="72">
        <v>16</v>
      </c>
      <c r="I271" s="114" t="s">
        <v>1846</v>
      </c>
      <c r="J271" s="71" t="str">
        <f t="shared" si="7"/>
        <v>param.max_sections_per_symbol</v>
      </c>
      <c r="K271" s="65"/>
    </row>
    <row r="272" spans="1:11" ht="28.8">
      <c r="A272" s="57" t="s">
        <v>5</v>
      </c>
      <c r="B272" s="57" t="s">
        <v>1847</v>
      </c>
      <c r="C272" s="66" t="str">
        <f>DEC2HEX(HEX2DEC(C270)+4)</f>
        <v>1004</v>
      </c>
      <c r="D272" s="105" t="str">
        <f>DEC2HEX(HEX2DEC(INDEX([1]BaseAddressTable!$B$2:$B$94,(MATCH(A272,[1]BaseAddressTable!$A$2:$A$94,0))))+HEX2DEC(C272))</f>
        <v>A0261004</v>
      </c>
      <c r="E272" s="57" t="s">
        <v>46</v>
      </c>
      <c r="F272" s="76" t="s">
        <v>1848</v>
      </c>
      <c r="G272" s="57" t="s">
        <v>91</v>
      </c>
      <c r="H272" s="66">
        <v>0</v>
      </c>
      <c r="I272" s="82" t="s">
        <v>1849</v>
      </c>
      <c r="J272" s="57" t="str">
        <f t="shared" si="7"/>
        <v>param.extended_cp_supported</v>
      </c>
    </row>
    <row r="273" spans="1:11">
      <c r="A273" s="71" t="s">
        <v>5</v>
      </c>
      <c r="B273" s="71" t="s">
        <v>1847</v>
      </c>
      <c r="C273" s="72" t="str">
        <f>DEC2HEX(HEX2DEC(C271)+4)</f>
        <v>1004</v>
      </c>
      <c r="D273" s="105" t="str">
        <f>DEC2HEX(HEX2DEC(INDEX([1]BaseAddressTable!$B$2:$B$94,(MATCH(A273,[1]BaseAddressTable!$A$2:$A$94,0))))+HEX2DEC(C273))</f>
        <v>A0261004</v>
      </c>
      <c r="E273" s="71" t="s">
        <v>46</v>
      </c>
      <c r="F273" s="71" t="s">
        <v>1850</v>
      </c>
      <c r="G273" s="71" t="s">
        <v>138</v>
      </c>
      <c r="H273" s="72">
        <v>0</v>
      </c>
      <c r="I273" s="114" t="s">
        <v>1851</v>
      </c>
      <c r="J273" s="71" t="str">
        <f t="shared" si="7"/>
        <v>param.multiple_numerology_supported</v>
      </c>
      <c r="K273" s="65"/>
    </row>
    <row r="274" spans="1:11">
      <c r="A274" s="71" t="s">
        <v>5</v>
      </c>
      <c r="B274" s="71" t="s">
        <v>1852</v>
      </c>
      <c r="C274" s="72" t="str">
        <f>DEC2HEX(HEX2DEC(C272)+4)</f>
        <v>1008</v>
      </c>
      <c r="D274" s="105" t="str">
        <f>DEC2HEX(HEX2DEC(INDEX([1]BaseAddressTable!$B$2:$B$94,(MATCH(A274,[1]BaseAddressTable!$A$2:$A$94,0))))+HEX2DEC(C274))</f>
        <v>A0261008</v>
      </c>
      <c r="E274" s="71" t="s">
        <v>46</v>
      </c>
      <c r="F274" s="71" t="s">
        <v>1853</v>
      </c>
      <c r="G274" s="71" t="s">
        <v>99</v>
      </c>
      <c r="H274" s="72">
        <v>3</v>
      </c>
      <c r="I274" s="114" t="s">
        <v>1854</v>
      </c>
      <c r="J274" s="71" t="str">
        <f t="shared" si="7"/>
        <v>param.num0_5mhz_fft_size</v>
      </c>
      <c r="K274" s="65"/>
    </row>
    <row r="275" spans="1:11">
      <c r="A275" s="71" t="s">
        <v>5</v>
      </c>
      <c r="B275" s="71" t="s">
        <v>1852</v>
      </c>
      <c r="C275" s="72" t="str">
        <f t="shared" ref="C275:C305" si="8">C274</f>
        <v>1008</v>
      </c>
      <c r="D275" s="105" t="str">
        <f>DEC2HEX(HEX2DEC(INDEX([1]BaseAddressTable!$B$2:$B$94,(MATCH(A275,[1]BaseAddressTable!$A$2:$A$94,0))))+HEX2DEC(C275))</f>
        <v>A0261008</v>
      </c>
      <c r="E275" s="71" t="s">
        <v>46</v>
      </c>
      <c r="F275" s="71" t="s">
        <v>1855</v>
      </c>
      <c r="G275" s="71" t="s">
        <v>1134</v>
      </c>
      <c r="H275" s="72">
        <v>4</v>
      </c>
      <c r="I275" s="114" t="s">
        <v>1854</v>
      </c>
      <c r="J275" s="71" t="str">
        <f t="shared" si="7"/>
        <v>param.num1_5mhz_fft_size</v>
      </c>
      <c r="K275" s="65"/>
    </row>
    <row r="276" spans="1:11">
      <c r="A276" s="71" t="s">
        <v>5</v>
      </c>
      <c r="B276" s="71" t="s">
        <v>1852</v>
      </c>
      <c r="C276" s="72" t="str">
        <f t="shared" si="8"/>
        <v>1008</v>
      </c>
      <c r="D276" s="105" t="str">
        <f>DEC2HEX(HEX2DEC(INDEX([1]BaseAddressTable!$B$2:$B$94,(MATCH(A276,[1]BaseAddressTable!$A$2:$A$94,0))))+HEX2DEC(C276))</f>
        <v>A0261008</v>
      </c>
      <c r="E276" s="71" t="s">
        <v>46</v>
      </c>
      <c r="F276" s="71" t="s">
        <v>1856</v>
      </c>
      <c r="G276" s="71" t="s">
        <v>972</v>
      </c>
      <c r="H276" s="72">
        <v>2</v>
      </c>
      <c r="I276" s="114" t="s">
        <v>1854</v>
      </c>
      <c r="J276" s="71" t="str">
        <f t="shared" si="7"/>
        <v>param.num0_10mhz_fft_size</v>
      </c>
      <c r="K276" s="65"/>
    </row>
    <row r="277" spans="1:11">
      <c r="A277" s="71" t="s">
        <v>5</v>
      </c>
      <c r="B277" s="71" t="s">
        <v>1852</v>
      </c>
      <c r="C277" s="72" t="str">
        <f t="shared" si="8"/>
        <v>1008</v>
      </c>
      <c r="D277" s="105" t="str">
        <f>DEC2HEX(HEX2DEC(INDEX([1]BaseAddressTable!$B$2:$B$94,(MATCH(A277,[1]BaseAddressTable!$A$2:$A$94,0))))+HEX2DEC(C277))</f>
        <v>A0261008</v>
      </c>
      <c r="E277" s="71" t="s">
        <v>46</v>
      </c>
      <c r="F277" s="71" t="s">
        <v>1857</v>
      </c>
      <c r="G277" s="71" t="s">
        <v>1139</v>
      </c>
      <c r="H277" s="72">
        <v>3</v>
      </c>
      <c r="I277" s="114" t="s">
        <v>1854</v>
      </c>
      <c r="J277" s="71" t="str">
        <f t="shared" si="7"/>
        <v>param.num1_10mhz_fft_size</v>
      </c>
      <c r="K277" s="65"/>
    </row>
    <row r="278" spans="1:11">
      <c r="A278" s="71" t="s">
        <v>5</v>
      </c>
      <c r="B278" s="71" t="s">
        <v>1852</v>
      </c>
      <c r="C278" s="72" t="str">
        <f t="shared" si="8"/>
        <v>1008</v>
      </c>
      <c r="D278" s="105" t="str">
        <f>DEC2HEX(HEX2DEC(INDEX([1]BaseAddressTable!$B$2:$B$94,(MATCH(A278,[1]BaseAddressTable!$A$2:$A$94,0))))+HEX2DEC(C278))</f>
        <v>A0261008</v>
      </c>
      <c r="E278" s="71" t="s">
        <v>46</v>
      </c>
      <c r="F278" s="71" t="s">
        <v>1858</v>
      </c>
      <c r="G278" s="71" t="s">
        <v>1084</v>
      </c>
      <c r="H278" s="72">
        <v>4</v>
      </c>
      <c r="I278" s="114" t="s">
        <v>1854</v>
      </c>
      <c r="J278" s="71" t="str">
        <f t="shared" si="7"/>
        <v>param.num2_10mhz_fft_size</v>
      </c>
      <c r="K278" s="65"/>
    </row>
    <row r="279" spans="1:11">
      <c r="A279" s="71" t="s">
        <v>5</v>
      </c>
      <c r="B279" s="71" t="s">
        <v>1852</v>
      </c>
      <c r="C279" s="72" t="str">
        <f t="shared" si="8"/>
        <v>1008</v>
      </c>
      <c r="D279" s="105" t="str">
        <f>DEC2HEX(HEX2DEC(INDEX([1]BaseAddressTable!$B$2:$B$94,(MATCH(A279,[1]BaseAddressTable!$A$2:$A$94,0))))+HEX2DEC(C279))</f>
        <v>A0261008</v>
      </c>
      <c r="E279" s="71" t="s">
        <v>46</v>
      </c>
      <c r="F279" s="71" t="s">
        <v>1859</v>
      </c>
      <c r="G279" s="71" t="s">
        <v>1527</v>
      </c>
      <c r="H279" s="72">
        <v>1</v>
      </c>
      <c r="I279" s="114" t="s">
        <v>1854</v>
      </c>
      <c r="J279" s="71" t="str">
        <f t="shared" si="7"/>
        <v>param.num0_15mhz_fft_size</v>
      </c>
      <c r="K279" s="65"/>
    </row>
    <row r="280" spans="1:11">
      <c r="A280" s="71" t="s">
        <v>5</v>
      </c>
      <c r="B280" s="71" t="s">
        <v>1852</v>
      </c>
      <c r="C280" s="72" t="str">
        <f t="shared" si="8"/>
        <v>1008</v>
      </c>
      <c r="D280" s="105" t="str">
        <f>DEC2HEX(HEX2DEC(INDEX([1]BaseAddressTable!$B$2:$B$94,(MATCH(A280,[1]BaseAddressTable!$A$2:$A$94,0))))+HEX2DEC(C280))</f>
        <v>A0261008</v>
      </c>
      <c r="E280" s="71" t="s">
        <v>46</v>
      </c>
      <c r="F280" s="71" t="s">
        <v>1860</v>
      </c>
      <c r="G280" s="71" t="s">
        <v>1088</v>
      </c>
      <c r="H280" s="72">
        <v>2</v>
      </c>
      <c r="I280" s="114" t="s">
        <v>1854</v>
      </c>
      <c r="J280" s="71" t="str">
        <f t="shared" si="7"/>
        <v>param.num1_15mhz_fft_size</v>
      </c>
      <c r="K280" s="65"/>
    </row>
    <row r="281" spans="1:11">
      <c r="A281" s="71" t="s">
        <v>5</v>
      </c>
      <c r="B281" s="71" t="s">
        <v>1852</v>
      </c>
      <c r="C281" s="72" t="str">
        <f t="shared" si="8"/>
        <v>1008</v>
      </c>
      <c r="D281" s="105" t="str">
        <f>DEC2HEX(HEX2DEC(INDEX([1]BaseAddressTable!$B$2:$B$94,(MATCH(A281,[1]BaseAddressTable!$A$2:$A$94,0))))+HEX2DEC(C281))</f>
        <v>A0261008</v>
      </c>
      <c r="E281" s="71" t="s">
        <v>46</v>
      </c>
      <c r="F281" s="71" t="s">
        <v>1861</v>
      </c>
      <c r="G281" s="71" t="s">
        <v>1534</v>
      </c>
      <c r="H281" s="72">
        <v>3</v>
      </c>
      <c r="I281" s="114" t="s">
        <v>1854</v>
      </c>
      <c r="J281" s="71" t="str">
        <f t="shared" si="7"/>
        <v>param.num2_15mhz_fft_size</v>
      </c>
      <c r="K281" s="65"/>
    </row>
    <row r="282" spans="1:11">
      <c r="A282" s="71" t="s">
        <v>5</v>
      </c>
      <c r="B282" s="71" t="s">
        <v>1862</v>
      </c>
      <c r="C282" s="72" t="str">
        <f>DEC2HEX(HEX2DEC(C280)+4)</f>
        <v>100C</v>
      </c>
      <c r="D282" s="105" t="str">
        <f>DEC2HEX(HEX2DEC(INDEX([1]BaseAddressTable!$B$2:$B$94,(MATCH(A282,[1]BaseAddressTable!$A$2:$A$94,0))))+HEX2DEC(C282))</f>
        <v>A026100C</v>
      </c>
      <c r="E282" s="71" t="s">
        <v>46</v>
      </c>
      <c r="F282" s="71" t="s">
        <v>1863</v>
      </c>
      <c r="G282" s="71" t="s">
        <v>99</v>
      </c>
      <c r="H282" s="72">
        <v>1</v>
      </c>
      <c r="I282" s="114" t="s">
        <v>1854</v>
      </c>
      <c r="J282" s="71" t="str">
        <f t="shared" si="7"/>
        <v>param.num0_20mhz_fft_size</v>
      </c>
      <c r="K282" s="65"/>
    </row>
    <row r="283" spans="1:11">
      <c r="A283" s="71" t="s">
        <v>5</v>
      </c>
      <c r="B283" s="71" t="s">
        <v>1862</v>
      </c>
      <c r="C283" s="72" t="str">
        <f t="shared" si="8"/>
        <v>100C</v>
      </c>
      <c r="D283" s="105" t="str">
        <f>DEC2HEX(HEX2DEC(INDEX([1]BaseAddressTable!$B$2:$B$94,(MATCH(A283,[1]BaseAddressTable!$A$2:$A$94,0))))+HEX2DEC(C283))</f>
        <v>A026100C</v>
      </c>
      <c r="E283" s="71" t="s">
        <v>46</v>
      </c>
      <c r="F283" s="71" t="s">
        <v>1864</v>
      </c>
      <c r="G283" s="71" t="s">
        <v>1134</v>
      </c>
      <c r="H283" s="72">
        <v>2</v>
      </c>
      <c r="I283" s="114" t="s">
        <v>1854</v>
      </c>
      <c r="J283" s="71" t="str">
        <f t="shared" si="7"/>
        <v>param.num1_20mhz_fft_size</v>
      </c>
      <c r="K283" s="65"/>
    </row>
    <row r="284" spans="1:11">
      <c r="A284" s="71" t="s">
        <v>5</v>
      </c>
      <c r="B284" s="71" t="s">
        <v>1862</v>
      </c>
      <c r="C284" s="72" t="str">
        <f t="shared" si="8"/>
        <v>100C</v>
      </c>
      <c r="D284" s="105" t="str">
        <f>DEC2HEX(HEX2DEC(INDEX([1]BaseAddressTable!$B$2:$B$94,(MATCH(A284,[1]BaseAddressTable!$A$2:$A$94,0))))+HEX2DEC(C284))</f>
        <v>A026100C</v>
      </c>
      <c r="E284" s="71" t="s">
        <v>46</v>
      </c>
      <c r="F284" s="71" t="s">
        <v>1865</v>
      </c>
      <c r="G284" s="71" t="s">
        <v>972</v>
      </c>
      <c r="H284" s="72">
        <v>3</v>
      </c>
      <c r="I284" s="114" t="s">
        <v>1854</v>
      </c>
      <c r="J284" s="71" t="str">
        <f t="shared" si="7"/>
        <v>param.num2_20mhz_fft_size</v>
      </c>
      <c r="K284" s="65"/>
    </row>
    <row r="285" spans="1:11">
      <c r="A285" s="71" t="s">
        <v>5</v>
      </c>
      <c r="B285" s="71" t="s">
        <v>1862</v>
      </c>
      <c r="C285" s="72" t="str">
        <f t="shared" si="8"/>
        <v>100C</v>
      </c>
      <c r="D285" s="105" t="str">
        <f>DEC2HEX(HEX2DEC(INDEX([1]BaseAddressTable!$B$2:$B$94,(MATCH(A285,[1]BaseAddressTable!$A$2:$A$94,0))))+HEX2DEC(C285))</f>
        <v>A026100C</v>
      </c>
      <c r="E285" s="71" t="s">
        <v>46</v>
      </c>
      <c r="F285" s="71" t="s">
        <v>1866</v>
      </c>
      <c r="G285" s="71" t="s">
        <v>1139</v>
      </c>
      <c r="H285" s="72">
        <v>1</v>
      </c>
      <c r="I285" s="114" t="s">
        <v>1854</v>
      </c>
      <c r="J285" s="71" t="str">
        <f t="shared" si="7"/>
        <v>param.num0_25mhz_fft_size</v>
      </c>
      <c r="K285" s="65"/>
    </row>
    <row r="286" spans="1:11">
      <c r="A286" s="71" t="s">
        <v>5</v>
      </c>
      <c r="B286" s="71" t="s">
        <v>1862</v>
      </c>
      <c r="C286" s="72" t="str">
        <f t="shared" si="8"/>
        <v>100C</v>
      </c>
      <c r="D286" s="105" t="str">
        <f>DEC2HEX(HEX2DEC(INDEX([1]BaseAddressTable!$B$2:$B$94,(MATCH(A286,[1]BaseAddressTable!$A$2:$A$94,0))))+HEX2DEC(C286))</f>
        <v>A026100C</v>
      </c>
      <c r="E286" s="71" t="s">
        <v>46</v>
      </c>
      <c r="F286" s="71" t="s">
        <v>1867</v>
      </c>
      <c r="G286" s="71" t="s">
        <v>1084</v>
      </c>
      <c r="H286" s="72">
        <v>2</v>
      </c>
      <c r="I286" s="114" t="s">
        <v>1854</v>
      </c>
      <c r="J286" s="71" t="str">
        <f t="shared" si="7"/>
        <v>param.num1_25mhz_fft_size</v>
      </c>
      <c r="K286" s="65"/>
    </row>
    <row r="287" spans="1:11">
      <c r="A287" s="71" t="s">
        <v>5</v>
      </c>
      <c r="B287" s="71" t="s">
        <v>1862</v>
      </c>
      <c r="C287" s="72" t="str">
        <f t="shared" si="8"/>
        <v>100C</v>
      </c>
      <c r="D287" s="105" t="str">
        <f>DEC2HEX(HEX2DEC(INDEX([1]BaseAddressTable!$B$2:$B$94,(MATCH(A287,[1]BaseAddressTable!$A$2:$A$94,0))))+HEX2DEC(C287))</f>
        <v>A026100C</v>
      </c>
      <c r="E287" s="71" t="s">
        <v>46</v>
      </c>
      <c r="F287" s="71" t="s">
        <v>1868</v>
      </c>
      <c r="G287" s="71" t="s">
        <v>1527</v>
      </c>
      <c r="H287" s="72">
        <v>3</v>
      </c>
      <c r="I287" s="114" t="s">
        <v>1854</v>
      </c>
      <c r="J287" s="71" t="str">
        <f t="shared" si="7"/>
        <v>param.num2_25mhz_fft_size</v>
      </c>
      <c r="K287" s="65"/>
    </row>
    <row r="288" spans="1:11">
      <c r="A288" s="71" t="s">
        <v>5</v>
      </c>
      <c r="B288" s="71" t="s">
        <v>1862</v>
      </c>
      <c r="C288" s="72" t="str">
        <f t="shared" si="8"/>
        <v>100C</v>
      </c>
      <c r="D288" s="105" t="str">
        <f>DEC2HEX(HEX2DEC(INDEX([1]BaseAddressTable!$B$2:$B$94,(MATCH(A288,[1]BaseAddressTable!$A$2:$A$94,0))))+HEX2DEC(C288))</f>
        <v>A026100C</v>
      </c>
      <c r="E288" s="71" t="s">
        <v>46</v>
      </c>
      <c r="F288" s="71" t="s">
        <v>1869</v>
      </c>
      <c r="G288" s="71" t="s">
        <v>1088</v>
      </c>
      <c r="H288" s="72">
        <v>0</v>
      </c>
      <c r="I288" s="114" t="s">
        <v>1854</v>
      </c>
      <c r="J288" s="71" t="str">
        <f t="shared" si="7"/>
        <v>param.num0_30mhz_fft_size</v>
      </c>
      <c r="K288" s="65"/>
    </row>
    <row r="289" spans="1:11">
      <c r="A289" s="71" t="s">
        <v>5</v>
      </c>
      <c r="B289" s="71" t="s">
        <v>1862</v>
      </c>
      <c r="C289" s="72" t="str">
        <f t="shared" si="8"/>
        <v>100C</v>
      </c>
      <c r="D289" s="105" t="str">
        <f>DEC2HEX(HEX2DEC(INDEX([1]BaseAddressTable!$B$2:$B$94,(MATCH(A289,[1]BaseAddressTable!$A$2:$A$94,0))))+HEX2DEC(C289))</f>
        <v>A026100C</v>
      </c>
      <c r="E289" s="71" t="s">
        <v>46</v>
      </c>
      <c r="F289" s="71" t="s">
        <v>1870</v>
      </c>
      <c r="G289" s="71" t="s">
        <v>1534</v>
      </c>
      <c r="H289" s="72">
        <v>1</v>
      </c>
      <c r="I289" s="114" t="s">
        <v>1854</v>
      </c>
      <c r="J289" s="71" t="str">
        <f t="shared" si="7"/>
        <v>param.num1_30mhz_fft_size</v>
      </c>
      <c r="K289" s="65"/>
    </row>
    <row r="290" spans="1:11">
      <c r="A290" s="71" t="s">
        <v>5</v>
      </c>
      <c r="B290" s="71" t="s">
        <v>1871</v>
      </c>
      <c r="C290" s="72" t="str">
        <f>DEC2HEX(HEX2DEC(C288)+4)</f>
        <v>1010</v>
      </c>
      <c r="D290" s="105" t="str">
        <f>DEC2HEX(HEX2DEC(INDEX([1]BaseAddressTable!$B$2:$B$94,(MATCH(A290,[1]BaseAddressTable!$A$2:$A$94,0))))+HEX2DEC(C290))</f>
        <v>A0261010</v>
      </c>
      <c r="E290" s="71" t="s">
        <v>46</v>
      </c>
      <c r="F290" s="71" t="s">
        <v>1872</v>
      </c>
      <c r="G290" s="71" t="s">
        <v>99</v>
      </c>
      <c r="H290" s="72">
        <v>2</v>
      </c>
      <c r="I290" s="114" t="s">
        <v>1854</v>
      </c>
      <c r="J290" s="71" t="str">
        <f t="shared" si="7"/>
        <v>param.num2_30mhz_fft_size</v>
      </c>
      <c r="K290" s="65"/>
    </row>
    <row r="291" spans="1:11">
      <c r="A291" s="71" t="s">
        <v>5</v>
      </c>
      <c r="B291" s="71" t="s">
        <v>1871</v>
      </c>
      <c r="C291" s="72" t="str">
        <f t="shared" si="8"/>
        <v>1010</v>
      </c>
      <c r="D291" s="105" t="str">
        <f>DEC2HEX(HEX2DEC(INDEX([1]BaseAddressTable!$B$2:$B$94,(MATCH(A291,[1]BaseAddressTable!$A$2:$A$94,0))))+HEX2DEC(C291))</f>
        <v>A0261010</v>
      </c>
      <c r="E291" s="71" t="s">
        <v>46</v>
      </c>
      <c r="F291" s="71" t="s">
        <v>1873</v>
      </c>
      <c r="G291" s="71" t="s">
        <v>1134</v>
      </c>
      <c r="H291" s="72">
        <v>0</v>
      </c>
      <c r="I291" s="114" t="s">
        <v>1854</v>
      </c>
      <c r="J291" s="71" t="str">
        <f t="shared" si="7"/>
        <v>param.num0_40mhz_fft_size</v>
      </c>
      <c r="K291" s="65"/>
    </row>
    <row r="292" spans="1:11">
      <c r="A292" s="71" t="s">
        <v>5</v>
      </c>
      <c r="B292" s="71" t="s">
        <v>1871</v>
      </c>
      <c r="C292" s="72" t="str">
        <f t="shared" si="8"/>
        <v>1010</v>
      </c>
      <c r="D292" s="105" t="str">
        <f>DEC2HEX(HEX2DEC(INDEX([1]BaseAddressTable!$B$2:$B$94,(MATCH(A292,[1]BaseAddressTable!$A$2:$A$94,0))))+HEX2DEC(C292))</f>
        <v>A0261010</v>
      </c>
      <c r="E292" s="71" t="s">
        <v>46</v>
      </c>
      <c r="F292" s="71" t="s">
        <v>1874</v>
      </c>
      <c r="G292" s="71" t="s">
        <v>972</v>
      </c>
      <c r="H292" s="72">
        <v>1</v>
      </c>
      <c r="I292" s="114" t="s">
        <v>1854</v>
      </c>
      <c r="J292" s="71" t="str">
        <f t="shared" si="7"/>
        <v>param.num1_40mhz_fft_size</v>
      </c>
      <c r="K292" s="65"/>
    </row>
    <row r="293" spans="1:11">
      <c r="A293" s="71" t="s">
        <v>5</v>
      </c>
      <c r="B293" s="71" t="s">
        <v>1871</v>
      </c>
      <c r="C293" s="72" t="str">
        <f t="shared" si="8"/>
        <v>1010</v>
      </c>
      <c r="D293" s="105" t="str">
        <f>DEC2HEX(HEX2DEC(INDEX([1]BaseAddressTable!$B$2:$B$94,(MATCH(A293,[1]BaseAddressTable!$A$2:$A$94,0))))+HEX2DEC(C293))</f>
        <v>A0261010</v>
      </c>
      <c r="E293" s="71" t="s">
        <v>46</v>
      </c>
      <c r="F293" s="71" t="s">
        <v>1875</v>
      </c>
      <c r="G293" s="71" t="s">
        <v>1139</v>
      </c>
      <c r="H293" s="72">
        <v>2</v>
      </c>
      <c r="I293" s="114" t="s">
        <v>1854</v>
      </c>
      <c r="J293" s="71" t="str">
        <f t="shared" si="7"/>
        <v>param.num2_40mhz_fft_size</v>
      </c>
      <c r="K293" s="65"/>
    </row>
    <row r="294" spans="1:11">
      <c r="A294" s="71" t="s">
        <v>5</v>
      </c>
      <c r="B294" s="71" t="s">
        <v>1871</v>
      </c>
      <c r="C294" s="72" t="str">
        <f t="shared" si="8"/>
        <v>1010</v>
      </c>
      <c r="D294" s="105" t="str">
        <f>DEC2HEX(HEX2DEC(INDEX([1]BaseAddressTable!$B$2:$B$94,(MATCH(A294,[1]BaseAddressTable!$A$2:$A$94,0))))+HEX2DEC(C294))</f>
        <v>A0261010</v>
      </c>
      <c r="E294" s="71" t="s">
        <v>46</v>
      </c>
      <c r="F294" s="71" t="s">
        <v>1876</v>
      </c>
      <c r="G294" s="71" t="s">
        <v>1084</v>
      </c>
      <c r="H294" s="72">
        <v>0</v>
      </c>
      <c r="I294" s="114" t="s">
        <v>1854</v>
      </c>
      <c r="J294" s="71" t="str">
        <f t="shared" si="7"/>
        <v>param.num0_50mhz_fft_size</v>
      </c>
      <c r="K294" s="65"/>
    </row>
    <row r="295" spans="1:11">
      <c r="A295" s="71" t="s">
        <v>5</v>
      </c>
      <c r="B295" s="71" t="s">
        <v>1871</v>
      </c>
      <c r="C295" s="72" t="str">
        <f t="shared" si="8"/>
        <v>1010</v>
      </c>
      <c r="D295" s="105" t="str">
        <f>DEC2HEX(HEX2DEC(INDEX([1]BaseAddressTable!$B$2:$B$94,(MATCH(A295,[1]BaseAddressTable!$A$2:$A$94,0))))+HEX2DEC(C295))</f>
        <v>A0261010</v>
      </c>
      <c r="E295" s="71" t="s">
        <v>46</v>
      </c>
      <c r="F295" s="71" t="s">
        <v>1877</v>
      </c>
      <c r="G295" s="71" t="s">
        <v>1527</v>
      </c>
      <c r="H295" s="72">
        <v>1</v>
      </c>
      <c r="I295" s="114" t="s">
        <v>1854</v>
      </c>
      <c r="J295" s="71" t="str">
        <f t="shared" si="7"/>
        <v>param.num1_50mhz_fft_size</v>
      </c>
      <c r="K295" s="65"/>
    </row>
    <row r="296" spans="1:11">
      <c r="A296" s="71" t="s">
        <v>5</v>
      </c>
      <c r="B296" s="71" t="s">
        <v>1871</v>
      </c>
      <c r="C296" s="72" t="str">
        <f t="shared" si="8"/>
        <v>1010</v>
      </c>
      <c r="D296" s="105" t="str">
        <f>DEC2HEX(HEX2DEC(INDEX([1]BaseAddressTable!$B$2:$B$94,(MATCH(A296,[1]BaseAddressTable!$A$2:$A$94,0))))+HEX2DEC(C296))</f>
        <v>A0261010</v>
      </c>
      <c r="E296" s="71" t="s">
        <v>46</v>
      </c>
      <c r="F296" s="71" t="s">
        <v>1878</v>
      </c>
      <c r="G296" s="71" t="s">
        <v>1088</v>
      </c>
      <c r="H296" s="72">
        <v>2</v>
      </c>
      <c r="I296" s="114" t="s">
        <v>1854</v>
      </c>
      <c r="J296" s="71" t="str">
        <f t="shared" si="7"/>
        <v>param.num2_50mhz_fft_size</v>
      </c>
      <c r="K296" s="65"/>
    </row>
    <row r="297" spans="1:11">
      <c r="A297" s="71" t="s">
        <v>5</v>
      </c>
      <c r="B297" s="71" t="s">
        <v>1871</v>
      </c>
      <c r="C297" s="72" t="str">
        <f t="shared" si="8"/>
        <v>1010</v>
      </c>
      <c r="D297" s="105" t="str">
        <f>DEC2HEX(HEX2DEC(INDEX([1]BaseAddressTable!$B$2:$B$94,(MATCH(A297,[1]BaseAddressTable!$A$2:$A$94,0))))+HEX2DEC(C297))</f>
        <v>A0261010</v>
      </c>
      <c r="E297" s="71" t="s">
        <v>46</v>
      </c>
      <c r="F297" s="71" t="s">
        <v>1879</v>
      </c>
      <c r="G297" s="71" t="s">
        <v>1534</v>
      </c>
      <c r="H297" s="72">
        <v>0</v>
      </c>
      <c r="I297" s="114" t="s">
        <v>1854</v>
      </c>
      <c r="J297" s="71" t="str">
        <f t="shared" si="7"/>
        <v>param.num1_60mhz_fft_size</v>
      </c>
      <c r="K297" s="65"/>
    </row>
    <row r="298" spans="1:11">
      <c r="A298" s="71" t="s">
        <v>5</v>
      </c>
      <c r="B298" s="71" t="s">
        <v>1880</v>
      </c>
      <c r="C298" s="72" t="str">
        <f>DEC2HEX(HEX2DEC(C296)+4)</f>
        <v>1014</v>
      </c>
      <c r="D298" s="105" t="str">
        <f>DEC2HEX(HEX2DEC(INDEX([1]BaseAddressTable!$B$2:$B$94,(MATCH(A298,[1]BaseAddressTable!$A$2:$A$94,0))))+HEX2DEC(C298))</f>
        <v>A0261014</v>
      </c>
      <c r="E298" s="71" t="s">
        <v>46</v>
      </c>
      <c r="F298" s="71" t="s">
        <v>1881</v>
      </c>
      <c r="G298" s="71" t="s">
        <v>99</v>
      </c>
      <c r="H298" s="72">
        <v>1</v>
      </c>
      <c r="I298" s="114" t="s">
        <v>1854</v>
      </c>
      <c r="J298" s="71" t="str">
        <f t="shared" si="7"/>
        <v>param.num2_60mhz_fft_size</v>
      </c>
      <c r="K298" s="65"/>
    </row>
    <row r="299" spans="1:11">
      <c r="A299" s="71" t="s">
        <v>5</v>
      </c>
      <c r="B299" s="71" t="s">
        <v>1880</v>
      </c>
      <c r="C299" s="72" t="str">
        <f t="shared" si="8"/>
        <v>1014</v>
      </c>
      <c r="D299" s="105" t="str">
        <f>DEC2HEX(HEX2DEC(INDEX([1]BaseAddressTable!$B$2:$B$94,(MATCH(A299,[1]BaseAddressTable!$A$2:$A$94,0))))+HEX2DEC(C299))</f>
        <v>A0261014</v>
      </c>
      <c r="E299" s="71" t="s">
        <v>46</v>
      </c>
      <c r="F299" s="71" t="s">
        <v>1882</v>
      </c>
      <c r="G299" s="71" t="s">
        <v>1134</v>
      </c>
      <c r="H299" s="72">
        <v>0</v>
      </c>
      <c r="I299" s="114" t="s">
        <v>1854</v>
      </c>
      <c r="J299" s="71" t="str">
        <f t="shared" si="7"/>
        <v>param.num1_70mhz_fft_size</v>
      </c>
      <c r="K299" s="65"/>
    </row>
    <row r="300" spans="1:11">
      <c r="A300" s="71" t="s">
        <v>5</v>
      </c>
      <c r="B300" s="71" t="s">
        <v>1880</v>
      </c>
      <c r="C300" s="72" t="str">
        <f t="shared" si="8"/>
        <v>1014</v>
      </c>
      <c r="D300" s="105" t="str">
        <f>DEC2HEX(HEX2DEC(INDEX([1]BaseAddressTable!$B$2:$B$94,(MATCH(A300,[1]BaseAddressTable!$A$2:$A$94,0))))+HEX2DEC(C300))</f>
        <v>A0261014</v>
      </c>
      <c r="E300" s="71" t="s">
        <v>46</v>
      </c>
      <c r="F300" s="71" t="s">
        <v>1883</v>
      </c>
      <c r="G300" s="71" t="s">
        <v>972</v>
      </c>
      <c r="H300" s="72">
        <v>0</v>
      </c>
      <c r="I300" s="114" t="s">
        <v>1854</v>
      </c>
      <c r="J300" s="71" t="str">
        <f t="shared" si="7"/>
        <v>param.num2_70mhz_fft_size</v>
      </c>
      <c r="K300" s="65"/>
    </row>
    <row r="301" spans="1:11">
      <c r="A301" s="71" t="s">
        <v>5</v>
      </c>
      <c r="B301" s="71" t="s">
        <v>1880</v>
      </c>
      <c r="C301" s="72" t="str">
        <f t="shared" si="8"/>
        <v>1014</v>
      </c>
      <c r="D301" s="105" t="str">
        <f>DEC2HEX(HEX2DEC(INDEX([1]BaseAddressTable!$B$2:$B$94,(MATCH(A301,[1]BaseAddressTable!$A$2:$A$94,0))))+HEX2DEC(C301))</f>
        <v>A0261014</v>
      </c>
      <c r="E301" s="71" t="s">
        <v>46</v>
      </c>
      <c r="F301" s="71" t="s">
        <v>1884</v>
      </c>
      <c r="G301" s="71" t="s">
        <v>1139</v>
      </c>
      <c r="H301" s="72">
        <v>1</v>
      </c>
      <c r="I301" s="114" t="s">
        <v>1854</v>
      </c>
      <c r="J301" s="71" t="str">
        <f t="shared" si="7"/>
        <v>param.num1_80mhz_fft_size</v>
      </c>
      <c r="K301" s="65"/>
    </row>
    <row r="302" spans="1:11">
      <c r="A302" s="71" t="s">
        <v>5</v>
      </c>
      <c r="B302" s="71" t="s">
        <v>1880</v>
      </c>
      <c r="C302" s="72" t="str">
        <f t="shared" si="8"/>
        <v>1014</v>
      </c>
      <c r="D302" s="105" t="str">
        <f>DEC2HEX(HEX2DEC(INDEX([1]BaseAddressTable!$B$2:$B$94,(MATCH(A302,[1]BaseAddressTable!$A$2:$A$94,0))))+HEX2DEC(C302))</f>
        <v>A0261014</v>
      </c>
      <c r="E302" s="71" t="s">
        <v>46</v>
      </c>
      <c r="F302" s="71" t="s">
        <v>1885</v>
      </c>
      <c r="G302" s="71" t="s">
        <v>1084</v>
      </c>
      <c r="H302" s="72">
        <v>0</v>
      </c>
      <c r="I302" s="114" t="s">
        <v>1854</v>
      </c>
      <c r="J302" s="71" t="str">
        <f t="shared" si="7"/>
        <v>param.num2_80mhz_fft_size</v>
      </c>
      <c r="K302" s="65"/>
    </row>
    <row r="303" spans="1:11">
      <c r="A303" s="71" t="s">
        <v>5</v>
      </c>
      <c r="B303" s="71" t="s">
        <v>1880</v>
      </c>
      <c r="C303" s="72" t="str">
        <f t="shared" si="8"/>
        <v>1014</v>
      </c>
      <c r="D303" s="105" t="str">
        <f>DEC2HEX(HEX2DEC(INDEX([1]BaseAddressTable!$B$2:$B$94,(MATCH(A303,[1]BaseAddressTable!$A$2:$A$94,0))))+HEX2DEC(C303))</f>
        <v>A0261014</v>
      </c>
      <c r="E303" s="71" t="s">
        <v>46</v>
      </c>
      <c r="F303" s="71" t="s">
        <v>1886</v>
      </c>
      <c r="G303" s="71" t="s">
        <v>1527</v>
      </c>
      <c r="H303" s="72">
        <v>0</v>
      </c>
      <c r="I303" s="114" t="s">
        <v>1854</v>
      </c>
      <c r="J303" s="71" t="str">
        <f t="shared" si="7"/>
        <v>param.num1_90mhz_fft_size</v>
      </c>
      <c r="K303" s="65"/>
    </row>
    <row r="304" spans="1:11">
      <c r="A304" s="71" t="s">
        <v>5</v>
      </c>
      <c r="B304" s="71" t="s">
        <v>1880</v>
      </c>
      <c r="C304" s="72" t="str">
        <f t="shared" si="8"/>
        <v>1014</v>
      </c>
      <c r="D304" s="105" t="str">
        <f>DEC2HEX(HEX2DEC(INDEX([1]BaseAddressTable!$B$2:$B$94,(MATCH(A304,[1]BaseAddressTable!$A$2:$A$94,0))))+HEX2DEC(C304))</f>
        <v>A0261014</v>
      </c>
      <c r="E304" s="71" t="s">
        <v>46</v>
      </c>
      <c r="F304" s="71" t="s">
        <v>1887</v>
      </c>
      <c r="G304" s="71" t="s">
        <v>1088</v>
      </c>
      <c r="H304" s="72">
        <v>1</v>
      </c>
      <c r="I304" s="114" t="s">
        <v>1854</v>
      </c>
      <c r="J304" s="71" t="str">
        <f t="shared" si="7"/>
        <v>param.num2_90mhz_fft_size</v>
      </c>
      <c r="K304" s="65"/>
    </row>
    <row r="305" spans="1:11">
      <c r="A305" s="71" t="s">
        <v>5</v>
      </c>
      <c r="B305" s="71" t="s">
        <v>1880</v>
      </c>
      <c r="C305" s="72" t="str">
        <f t="shared" si="8"/>
        <v>1014</v>
      </c>
      <c r="D305" s="105" t="str">
        <f>DEC2HEX(HEX2DEC(INDEX([1]BaseAddressTable!$B$2:$B$94,(MATCH(A305,[1]BaseAddressTable!$A$2:$A$94,0))))+HEX2DEC(C305))</f>
        <v>A0261014</v>
      </c>
      <c r="E305" s="71" t="s">
        <v>46</v>
      </c>
      <c r="F305" s="71" t="s">
        <v>1888</v>
      </c>
      <c r="G305" s="71" t="s">
        <v>1534</v>
      </c>
      <c r="H305" s="72">
        <v>0</v>
      </c>
      <c r="I305" s="114" t="s">
        <v>1854</v>
      </c>
      <c r="J305" s="71" t="str">
        <f t="shared" si="7"/>
        <v>param.num1_100mhz_fft_size</v>
      </c>
      <c r="K305" s="65"/>
    </row>
    <row r="306" spans="1:11">
      <c r="A306" s="71" t="s">
        <v>5</v>
      </c>
      <c r="B306" s="71" t="s">
        <v>1889</v>
      </c>
      <c r="C306" s="72" t="str">
        <f>DEC2HEX(HEX2DEC(C305)+4)</f>
        <v>1018</v>
      </c>
      <c r="D306" s="105" t="str">
        <f>DEC2HEX(HEX2DEC(INDEX([1]BaseAddressTable!$B$2:$B$94,(MATCH(A306,[1]BaseAddressTable!$A$2:$A$94,0))))+HEX2DEC(C306))</f>
        <v>A0261018</v>
      </c>
      <c r="E306" s="71" t="s">
        <v>46</v>
      </c>
      <c r="F306" s="71" t="s">
        <v>1890</v>
      </c>
      <c r="G306" s="71" t="s">
        <v>99</v>
      </c>
      <c r="H306" s="72">
        <v>1</v>
      </c>
      <c r="I306" s="114" t="s">
        <v>1854</v>
      </c>
      <c r="J306" s="71" t="str">
        <f t="shared" si="7"/>
        <v>param.num2_100mhz_fft_size</v>
      </c>
      <c r="K306" s="65"/>
    </row>
    <row r="307" spans="1:11">
      <c r="A307" s="57" t="s">
        <v>5</v>
      </c>
      <c r="B307" s="57" t="s">
        <v>1891</v>
      </c>
      <c r="C307" s="66" t="str">
        <f>DEC2HEX(HEX2DEC(C306)+4)</f>
        <v>101C</v>
      </c>
      <c r="D307" s="105" t="str">
        <f>DEC2HEX(HEX2DEC(INDEX([1]BaseAddressTable!$B$2:$B$94,(MATCH(A307,[1]BaseAddressTable!$A$2:$A$94,0))))+HEX2DEC(C307))</f>
        <v>A026101C</v>
      </c>
      <c r="E307" s="57" t="s">
        <v>46</v>
      </c>
      <c r="F307" s="76" t="s">
        <v>1892</v>
      </c>
      <c r="G307" s="57" t="s">
        <v>91</v>
      </c>
      <c r="H307" s="66">
        <v>0</v>
      </c>
      <c r="I307" s="82" t="s">
        <v>1893</v>
      </c>
      <c r="J307" s="57" t="str">
        <f t="shared" si="7"/>
        <v>param.sec_type0_supported</v>
      </c>
    </row>
    <row r="308" spans="1:11">
      <c r="A308" s="57" t="s">
        <v>5</v>
      </c>
      <c r="B308" s="57" t="s">
        <v>1891</v>
      </c>
      <c r="C308" s="66" t="str">
        <f>C307</f>
        <v>101C</v>
      </c>
      <c r="D308" s="105" t="str">
        <f>DEC2HEX(HEX2DEC(INDEX([1]BaseAddressTable!$B$2:$B$94,(MATCH(A308,[1]BaseAddressTable!$A$2:$A$94,0))))+HEX2DEC(C308))</f>
        <v>A026101C</v>
      </c>
      <c r="E308" s="57" t="s">
        <v>46</v>
      </c>
      <c r="F308" s="76" t="s">
        <v>1894</v>
      </c>
      <c r="G308" s="57" t="s">
        <v>138</v>
      </c>
      <c r="H308" s="66">
        <v>1</v>
      </c>
      <c r="I308" s="82" t="s">
        <v>1895</v>
      </c>
      <c r="J308" s="57" t="str">
        <f t="shared" si="7"/>
        <v>param.sec_type1_supported</v>
      </c>
    </row>
    <row r="309" spans="1:11">
      <c r="A309" s="57" t="s">
        <v>5</v>
      </c>
      <c r="B309" s="57" t="s">
        <v>1891</v>
      </c>
      <c r="C309" s="66" t="str">
        <f>C308</f>
        <v>101C</v>
      </c>
      <c r="D309" s="105" t="str">
        <f>DEC2HEX(HEX2DEC(INDEX([1]BaseAddressTable!$B$2:$B$94,(MATCH(A309,[1]BaseAddressTable!$A$2:$A$94,0))))+HEX2DEC(C309))</f>
        <v>A026101C</v>
      </c>
      <c r="E309" s="57" t="s">
        <v>46</v>
      </c>
      <c r="F309" s="76" t="s">
        <v>1896</v>
      </c>
      <c r="G309" s="57" t="s">
        <v>146</v>
      </c>
      <c r="H309" s="66">
        <v>1</v>
      </c>
      <c r="I309" s="82" t="s">
        <v>1897</v>
      </c>
      <c r="J309" s="57" t="str">
        <f t="shared" si="7"/>
        <v>param.sec_type3_supported</v>
      </c>
    </row>
    <row r="310" spans="1:11">
      <c r="A310" s="71" t="s">
        <v>5</v>
      </c>
      <c r="B310" s="71" t="s">
        <v>1891</v>
      </c>
      <c r="C310" s="72" t="str">
        <f>C309</f>
        <v>101C</v>
      </c>
      <c r="D310" s="105" t="str">
        <f>DEC2HEX(HEX2DEC(INDEX([1]BaseAddressTable!$B$2:$B$94,(MATCH(A310,[1]BaseAddressTable!$A$2:$A$94,0))))+HEX2DEC(C310))</f>
        <v>A026101C</v>
      </c>
      <c r="E310" s="71" t="s">
        <v>46</v>
      </c>
      <c r="F310" s="71" t="s">
        <v>1898</v>
      </c>
      <c r="G310" s="71" t="s">
        <v>150</v>
      </c>
      <c r="H310" s="71">
        <v>0</v>
      </c>
      <c r="I310" s="71" t="s">
        <v>1899</v>
      </c>
      <c r="J310" s="71" t="str">
        <f t="shared" si="7"/>
        <v>param.sec_type4_supported</v>
      </c>
      <c r="K310" s="71"/>
    </row>
    <row r="311" spans="1:11">
      <c r="A311" s="71" t="s">
        <v>5</v>
      </c>
      <c r="B311" s="71" t="s">
        <v>1891</v>
      </c>
      <c r="C311" s="72" t="str">
        <f>C310</f>
        <v>101C</v>
      </c>
      <c r="D311" s="105" t="str">
        <f>DEC2HEX(HEX2DEC(INDEX([1]BaseAddressTable!$B$2:$B$94,(MATCH(A311,[1]BaseAddressTable!$A$2:$A$94,0))))+HEX2DEC(C311))</f>
        <v>A026101C</v>
      </c>
      <c r="E311" s="71" t="s">
        <v>46</v>
      </c>
      <c r="F311" s="71" t="s">
        <v>1900</v>
      </c>
      <c r="G311" s="71" t="s">
        <v>154</v>
      </c>
      <c r="H311" s="71">
        <v>0</v>
      </c>
      <c r="I311" s="71" t="s">
        <v>1899</v>
      </c>
      <c r="J311" s="71" t="str">
        <f t="shared" si="7"/>
        <v>param.sec_type5_supported</v>
      </c>
      <c r="K311" s="71"/>
    </row>
    <row r="312" spans="1:11">
      <c r="A312" s="71" t="s">
        <v>5</v>
      </c>
      <c r="B312" s="71" t="s">
        <v>1891</v>
      </c>
      <c r="C312" s="72" t="str">
        <f>C309</f>
        <v>101C</v>
      </c>
      <c r="D312" s="105" t="str">
        <f>DEC2HEX(HEX2DEC(INDEX([1]BaseAddressTable!$B$2:$B$94,(MATCH(A312,[1]BaseAddressTable!$A$2:$A$94,0))))+HEX2DEC(C312))</f>
        <v>A026101C</v>
      </c>
      <c r="E312" s="71" t="s">
        <v>46</v>
      </c>
      <c r="F312" s="71" t="s">
        <v>1901</v>
      </c>
      <c r="G312" s="71" t="s">
        <v>158</v>
      </c>
      <c r="H312" s="71">
        <v>0</v>
      </c>
      <c r="I312" s="71" t="s">
        <v>1902</v>
      </c>
      <c r="J312" s="71" t="str">
        <f t="shared" si="7"/>
        <v>param.sec_type6_supported</v>
      </c>
      <c r="K312" s="71"/>
    </row>
    <row r="313" spans="1:11">
      <c r="A313" s="71" t="s">
        <v>5</v>
      </c>
      <c r="B313" s="71" t="s">
        <v>1891</v>
      </c>
      <c r="C313" s="72" t="str">
        <f>C311</f>
        <v>101C</v>
      </c>
      <c r="D313" s="105" t="str">
        <f>DEC2HEX(HEX2DEC(INDEX([1]BaseAddressTable!$B$2:$B$94,(MATCH(A313,[1]BaseAddressTable!$A$2:$A$94,0))))+HEX2DEC(C313))</f>
        <v>A026101C</v>
      </c>
      <c r="E313" s="71" t="s">
        <v>46</v>
      </c>
      <c r="F313" s="71" t="s">
        <v>1903</v>
      </c>
      <c r="G313" s="71" t="s">
        <v>162</v>
      </c>
      <c r="H313" s="71">
        <v>0</v>
      </c>
      <c r="I313" s="71" t="s">
        <v>1904</v>
      </c>
      <c r="J313" s="71" t="str">
        <f t="shared" si="7"/>
        <v>param.sec_type7_supported</v>
      </c>
      <c r="K313" s="71"/>
    </row>
    <row r="314" spans="1:11">
      <c r="A314" s="71" t="s">
        <v>5</v>
      </c>
      <c r="B314" s="71" t="s">
        <v>1905</v>
      </c>
      <c r="C314" s="72" t="str">
        <f>DEC2HEX(HEX2DEC(C313)+4)</f>
        <v>1020</v>
      </c>
      <c r="D314" s="105" t="str">
        <f>DEC2HEX(HEX2DEC(INDEX([1]BaseAddressTable!$B$2:$B$94,(MATCH(A314,[1]BaseAddressTable!$A$2:$A$94,0))))+HEX2DEC(C314))</f>
        <v>A0261020</v>
      </c>
      <c r="E314" s="71" t="s">
        <v>46</v>
      </c>
      <c r="F314" s="71" t="s">
        <v>1906</v>
      </c>
      <c r="G314" s="71" t="s">
        <v>91</v>
      </c>
      <c r="H314" s="71">
        <v>0</v>
      </c>
      <c r="I314" s="71" t="s">
        <v>1907</v>
      </c>
      <c r="J314" s="71" t="str">
        <f t="shared" si="7"/>
        <v>param.sec_ext_type0_supported</v>
      </c>
      <c r="K314" s="71"/>
    </row>
    <row r="315" spans="1:11">
      <c r="A315" s="71" t="s">
        <v>5</v>
      </c>
      <c r="B315" s="71" t="s">
        <v>1905</v>
      </c>
      <c r="C315" s="72" t="str">
        <f t="shared" ref="C315:C332" si="9">C314</f>
        <v>1020</v>
      </c>
      <c r="D315" s="105" t="str">
        <f>DEC2HEX(HEX2DEC(INDEX([1]BaseAddressTable!$B$2:$B$94,(MATCH(A315,[1]BaseAddressTable!$A$2:$A$94,0))))+HEX2DEC(C315))</f>
        <v>A0261020</v>
      </c>
      <c r="E315" s="71" t="s">
        <v>46</v>
      </c>
      <c r="F315" s="71" t="s">
        <v>1908</v>
      </c>
      <c r="G315" s="71" t="s">
        <v>138</v>
      </c>
      <c r="H315" s="71">
        <v>0</v>
      </c>
      <c r="I315" s="71" t="s">
        <v>1909</v>
      </c>
      <c r="J315" s="71" t="str">
        <f t="shared" si="7"/>
        <v>param.sec_ext_type1_supported</v>
      </c>
      <c r="K315" s="71"/>
    </row>
    <row r="316" spans="1:11">
      <c r="A316" s="71" t="s">
        <v>5</v>
      </c>
      <c r="B316" s="71" t="s">
        <v>1905</v>
      </c>
      <c r="C316" s="72" t="str">
        <f t="shared" si="9"/>
        <v>1020</v>
      </c>
      <c r="D316" s="105" t="str">
        <f>DEC2HEX(HEX2DEC(INDEX([1]BaseAddressTable!$B$2:$B$94,(MATCH(A316,[1]BaseAddressTable!$A$2:$A$94,0))))+HEX2DEC(C316))</f>
        <v>A0261020</v>
      </c>
      <c r="E316" s="71" t="s">
        <v>46</v>
      </c>
      <c r="F316" s="71" t="s">
        <v>1910</v>
      </c>
      <c r="G316" s="71" t="s">
        <v>142</v>
      </c>
      <c r="H316" s="71">
        <v>0</v>
      </c>
      <c r="I316" s="71" t="s">
        <v>1911</v>
      </c>
      <c r="J316" s="71" t="str">
        <f t="shared" si="7"/>
        <v>param.sec_ext_type2_supported</v>
      </c>
      <c r="K316" s="71"/>
    </row>
    <row r="317" spans="1:11">
      <c r="A317" s="71" t="s">
        <v>5</v>
      </c>
      <c r="B317" s="71" t="s">
        <v>1905</v>
      </c>
      <c r="C317" s="72" t="str">
        <f t="shared" si="9"/>
        <v>1020</v>
      </c>
      <c r="D317" s="105" t="str">
        <f>DEC2HEX(HEX2DEC(INDEX([1]BaseAddressTable!$B$2:$B$94,(MATCH(A317,[1]BaseAddressTable!$A$2:$A$94,0))))+HEX2DEC(C317))</f>
        <v>A0261020</v>
      </c>
      <c r="E317" s="71" t="s">
        <v>46</v>
      </c>
      <c r="F317" s="71" t="s">
        <v>1912</v>
      </c>
      <c r="G317" s="71" t="s">
        <v>146</v>
      </c>
      <c r="H317" s="71">
        <v>0</v>
      </c>
      <c r="I317" s="71" t="s">
        <v>1913</v>
      </c>
      <c r="J317" s="71" t="str">
        <f t="shared" si="7"/>
        <v>param.sec_ext_type3_supported</v>
      </c>
      <c r="K317" s="71"/>
    </row>
    <row r="318" spans="1:11">
      <c r="A318" s="71" t="s">
        <v>5</v>
      </c>
      <c r="B318" s="71" t="s">
        <v>1905</v>
      </c>
      <c r="C318" s="72" t="str">
        <f t="shared" si="9"/>
        <v>1020</v>
      </c>
      <c r="D318" s="105" t="str">
        <f>DEC2HEX(HEX2DEC(INDEX([1]BaseAddressTable!$B$2:$B$94,(MATCH(A318,[1]BaseAddressTable!$A$2:$A$94,0))))+HEX2DEC(C318))</f>
        <v>A0261020</v>
      </c>
      <c r="E318" s="71" t="s">
        <v>46</v>
      </c>
      <c r="F318" s="71" t="s">
        <v>1914</v>
      </c>
      <c r="G318" s="71" t="s">
        <v>150</v>
      </c>
      <c r="H318" s="71">
        <v>0</v>
      </c>
      <c r="I318" s="71" t="s">
        <v>1915</v>
      </c>
      <c r="J318" s="71" t="str">
        <f t="shared" si="7"/>
        <v>param.sec_ext_type4_supported</v>
      </c>
      <c r="K318" s="71"/>
    </row>
    <row r="319" spans="1:11">
      <c r="A319" s="71" t="s">
        <v>5</v>
      </c>
      <c r="B319" s="71" t="s">
        <v>1905</v>
      </c>
      <c r="C319" s="72" t="str">
        <f t="shared" si="9"/>
        <v>1020</v>
      </c>
      <c r="D319" s="105" t="str">
        <f>DEC2HEX(HEX2DEC(INDEX([1]BaseAddressTable!$B$2:$B$94,(MATCH(A319,[1]BaseAddressTable!$A$2:$A$94,0))))+HEX2DEC(C319))</f>
        <v>A0261020</v>
      </c>
      <c r="E319" s="71" t="s">
        <v>46</v>
      </c>
      <c r="F319" s="71" t="s">
        <v>1916</v>
      </c>
      <c r="G319" s="71" t="s">
        <v>154</v>
      </c>
      <c r="H319" s="71">
        <v>0</v>
      </c>
      <c r="I319" s="71" t="s">
        <v>1917</v>
      </c>
      <c r="J319" s="71" t="str">
        <f t="shared" si="7"/>
        <v>param.sec_ext_type5_supported</v>
      </c>
      <c r="K319" s="71"/>
    </row>
    <row r="320" spans="1:11">
      <c r="A320" s="71" t="s">
        <v>5</v>
      </c>
      <c r="B320" s="71" t="s">
        <v>1905</v>
      </c>
      <c r="C320" s="72" t="str">
        <f t="shared" si="9"/>
        <v>1020</v>
      </c>
      <c r="D320" s="105" t="str">
        <f>DEC2HEX(HEX2DEC(INDEX([1]BaseAddressTable!$B$2:$B$94,(MATCH(A320,[1]BaseAddressTable!$A$2:$A$94,0))))+HEX2DEC(C320))</f>
        <v>A0261020</v>
      </c>
      <c r="E320" s="71" t="s">
        <v>46</v>
      </c>
      <c r="F320" s="71" t="s">
        <v>1918</v>
      </c>
      <c r="G320" s="71" t="s">
        <v>158</v>
      </c>
      <c r="H320" s="71">
        <v>0</v>
      </c>
      <c r="I320" s="71" t="s">
        <v>1919</v>
      </c>
      <c r="J320" s="71" t="str">
        <f t="shared" si="7"/>
        <v>param.sec_ext_type6_supported</v>
      </c>
      <c r="K320" s="71"/>
    </row>
    <row r="321" spans="1:11">
      <c r="A321" s="71" t="s">
        <v>5</v>
      </c>
      <c r="B321" s="71" t="s">
        <v>1905</v>
      </c>
      <c r="C321" s="72" t="str">
        <f t="shared" si="9"/>
        <v>1020</v>
      </c>
      <c r="D321" s="105" t="str">
        <f>DEC2HEX(HEX2DEC(INDEX([1]BaseAddressTable!$B$2:$B$94,(MATCH(A321,[1]BaseAddressTable!$A$2:$A$94,0))))+HEX2DEC(C321))</f>
        <v>A0261020</v>
      </c>
      <c r="E321" s="71" t="s">
        <v>46</v>
      </c>
      <c r="F321" s="71" t="s">
        <v>1920</v>
      </c>
      <c r="G321" s="71" t="s">
        <v>162</v>
      </c>
      <c r="H321" s="71">
        <v>0</v>
      </c>
      <c r="I321" s="71" t="s">
        <v>1921</v>
      </c>
      <c r="J321" s="71" t="str">
        <f t="shared" si="7"/>
        <v>param.sec_ext_type7_supported</v>
      </c>
      <c r="K321" s="71"/>
    </row>
    <row r="322" spans="1:11">
      <c r="A322" s="71" t="s">
        <v>5</v>
      </c>
      <c r="B322" s="71" t="s">
        <v>1905</v>
      </c>
      <c r="C322" s="72" t="str">
        <f t="shared" si="9"/>
        <v>1020</v>
      </c>
      <c r="D322" s="105" t="str">
        <f>DEC2HEX(HEX2DEC(INDEX([1]BaseAddressTable!$B$2:$B$94,(MATCH(A322,[1]BaseAddressTable!$A$2:$A$94,0))))+HEX2DEC(C322))</f>
        <v>A0261020</v>
      </c>
      <c r="E322" s="71" t="s">
        <v>46</v>
      </c>
      <c r="F322" s="71" t="s">
        <v>1922</v>
      </c>
      <c r="G322" s="71" t="s">
        <v>128</v>
      </c>
      <c r="H322" s="71">
        <v>0</v>
      </c>
      <c r="I322" s="71" t="s">
        <v>1923</v>
      </c>
      <c r="J322" s="71" t="str">
        <f t="shared" si="7"/>
        <v>param.sec_ext_type8_supported</v>
      </c>
      <c r="K322" s="71"/>
    </row>
    <row r="323" spans="1:11">
      <c r="A323" s="71" t="s">
        <v>5</v>
      </c>
      <c r="B323" s="71" t="s">
        <v>1905</v>
      </c>
      <c r="C323" s="72" t="str">
        <f t="shared" si="9"/>
        <v>1020</v>
      </c>
      <c r="D323" s="105" t="str">
        <f>DEC2HEX(HEX2DEC(INDEX([1]BaseAddressTable!$B$2:$B$94,(MATCH(A323,[1]BaseAddressTable!$A$2:$A$94,0))))+HEX2DEC(C323))</f>
        <v>A0261020</v>
      </c>
      <c r="E323" s="71" t="s">
        <v>46</v>
      </c>
      <c r="F323" s="71" t="s">
        <v>1924</v>
      </c>
      <c r="G323" s="71" t="s">
        <v>168</v>
      </c>
      <c r="H323" s="71">
        <v>0</v>
      </c>
      <c r="I323" s="71" t="s">
        <v>1925</v>
      </c>
      <c r="J323" s="71" t="str">
        <f t="shared" si="7"/>
        <v>param.sec_ext_type9_supported</v>
      </c>
      <c r="K323" s="71"/>
    </row>
    <row r="324" spans="1:11">
      <c r="A324" s="71" t="s">
        <v>5</v>
      </c>
      <c r="B324" s="71" t="s">
        <v>1905</v>
      </c>
      <c r="C324" s="72" t="str">
        <f t="shared" si="9"/>
        <v>1020</v>
      </c>
      <c r="D324" s="105" t="str">
        <f>DEC2HEX(HEX2DEC(INDEX([1]BaseAddressTable!$B$2:$B$94,(MATCH(A324,[1]BaseAddressTable!$A$2:$A$94,0))))+HEX2DEC(C324))</f>
        <v>A0261020</v>
      </c>
      <c r="E324" s="71" t="s">
        <v>46</v>
      </c>
      <c r="F324" s="71" t="s">
        <v>1926</v>
      </c>
      <c r="G324" s="71" t="s">
        <v>1034</v>
      </c>
      <c r="H324" s="71">
        <v>0</v>
      </c>
      <c r="I324" s="71" t="s">
        <v>1927</v>
      </c>
      <c r="J324" s="71" t="str">
        <f t="shared" si="7"/>
        <v>param.sec_ext_type10_supported</v>
      </c>
      <c r="K324" s="71"/>
    </row>
    <row r="325" spans="1:11">
      <c r="A325" s="71" t="s">
        <v>5</v>
      </c>
      <c r="B325" s="71" t="s">
        <v>1905</v>
      </c>
      <c r="C325" s="72" t="str">
        <f t="shared" si="9"/>
        <v>1020</v>
      </c>
      <c r="D325" s="105" t="str">
        <f>DEC2HEX(HEX2DEC(INDEX([1]BaseAddressTable!$B$2:$B$94,(MATCH(A325,[1]BaseAddressTable!$A$2:$A$94,0))))+HEX2DEC(C325))</f>
        <v>A0261020</v>
      </c>
      <c r="E325" s="71" t="s">
        <v>46</v>
      </c>
      <c r="F325" s="71" t="s">
        <v>1928</v>
      </c>
      <c r="G325" s="71" t="s">
        <v>1038</v>
      </c>
      <c r="H325" s="71">
        <v>0</v>
      </c>
      <c r="I325" s="71" t="s">
        <v>1929</v>
      </c>
      <c r="J325" s="71" t="str">
        <f t="shared" si="7"/>
        <v>param.sec_ext_type11_supported</v>
      </c>
      <c r="K325" s="71"/>
    </row>
    <row r="326" spans="1:11">
      <c r="A326" s="71" t="s">
        <v>5</v>
      </c>
      <c r="B326" s="71" t="s">
        <v>1905</v>
      </c>
      <c r="C326" s="72" t="str">
        <f t="shared" si="9"/>
        <v>1020</v>
      </c>
      <c r="D326" s="105" t="str">
        <f>DEC2HEX(HEX2DEC(INDEX([1]BaseAddressTable!$B$2:$B$94,(MATCH(A326,[1]BaseAddressTable!$A$2:$A$94,0))))+HEX2DEC(C326))</f>
        <v>A0261020</v>
      </c>
      <c r="E326" s="71" t="s">
        <v>46</v>
      </c>
      <c r="F326" s="71" t="s">
        <v>1930</v>
      </c>
      <c r="G326" s="71" t="s">
        <v>948</v>
      </c>
      <c r="H326" s="71">
        <v>0</v>
      </c>
      <c r="I326" s="71" t="s">
        <v>1931</v>
      </c>
      <c r="J326" s="71" t="str">
        <f t="shared" si="7"/>
        <v>param.sec_ext_type12_supported</v>
      </c>
      <c r="K326" s="71"/>
    </row>
    <row r="327" spans="1:11">
      <c r="A327" s="71" t="s">
        <v>5</v>
      </c>
      <c r="B327" s="71" t="s">
        <v>1905</v>
      </c>
      <c r="C327" s="72" t="str">
        <f t="shared" si="9"/>
        <v>1020</v>
      </c>
      <c r="D327" s="105" t="str">
        <f>DEC2HEX(HEX2DEC(INDEX([1]BaseAddressTable!$B$2:$B$94,(MATCH(A327,[1]BaseAddressTable!$A$2:$A$94,0))))+HEX2DEC(C327))</f>
        <v>A0261020</v>
      </c>
      <c r="E327" s="71" t="s">
        <v>46</v>
      </c>
      <c r="F327" s="71" t="s">
        <v>1932</v>
      </c>
      <c r="G327" s="71" t="s">
        <v>952</v>
      </c>
      <c r="H327" s="71">
        <v>0</v>
      </c>
      <c r="I327" s="71" t="s">
        <v>1933</v>
      </c>
      <c r="J327" s="71" t="str">
        <f t="shared" ref="J327:J390" si="10">IF(E327="RW",CONCATENATE("ctrl.",F327), CONCATENATE("param.",F327))</f>
        <v>param.sec_ext_type13_supported</v>
      </c>
      <c r="K327" s="71"/>
    </row>
    <row r="328" spans="1:11">
      <c r="A328" s="71" t="s">
        <v>5</v>
      </c>
      <c r="B328" s="71" t="s">
        <v>1905</v>
      </c>
      <c r="C328" s="72" t="str">
        <f t="shared" si="9"/>
        <v>1020</v>
      </c>
      <c r="D328" s="105" t="str">
        <f>DEC2HEX(HEX2DEC(INDEX([1]BaseAddressTable!$B$2:$B$94,(MATCH(A328,[1]BaseAddressTable!$A$2:$A$94,0))))+HEX2DEC(C328))</f>
        <v>A0261020</v>
      </c>
      <c r="E328" s="71" t="s">
        <v>46</v>
      </c>
      <c r="F328" s="71" t="s">
        <v>1934</v>
      </c>
      <c r="G328" s="71" t="s">
        <v>955</v>
      </c>
      <c r="H328" s="71">
        <v>0</v>
      </c>
      <c r="I328" s="71" t="s">
        <v>1935</v>
      </c>
      <c r="J328" s="71" t="str">
        <f t="shared" si="10"/>
        <v>param.sec_ext_type14_supported</v>
      </c>
      <c r="K328" s="71"/>
    </row>
    <row r="329" spans="1:11">
      <c r="A329" s="71" t="s">
        <v>5</v>
      </c>
      <c r="B329" s="71" t="s">
        <v>1905</v>
      </c>
      <c r="C329" s="72" t="str">
        <f t="shared" si="9"/>
        <v>1020</v>
      </c>
      <c r="D329" s="105" t="str">
        <f>DEC2HEX(HEX2DEC(INDEX([1]BaseAddressTable!$B$2:$B$94,(MATCH(A329,[1]BaseAddressTable!$A$2:$A$94,0))))+HEX2DEC(C329))</f>
        <v>A0261020</v>
      </c>
      <c r="E329" s="71" t="s">
        <v>46</v>
      </c>
      <c r="F329" s="71" t="s">
        <v>1936</v>
      </c>
      <c r="G329" s="71" t="s">
        <v>958</v>
      </c>
      <c r="H329" s="71">
        <v>0</v>
      </c>
      <c r="I329" s="71" t="s">
        <v>1937</v>
      </c>
      <c r="J329" s="71" t="str">
        <f t="shared" si="10"/>
        <v>param.sec_ext_type15_supported</v>
      </c>
      <c r="K329" s="71"/>
    </row>
    <row r="330" spans="1:11">
      <c r="A330" s="71" t="s">
        <v>5</v>
      </c>
      <c r="B330" s="71" t="s">
        <v>1905</v>
      </c>
      <c r="C330" s="72" t="str">
        <f t="shared" si="9"/>
        <v>1020</v>
      </c>
      <c r="D330" s="105" t="str">
        <f>DEC2HEX(HEX2DEC(INDEX([1]BaseAddressTable!$B$2:$B$94,(MATCH(A330,[1]BaseAddressTable!$A$2:$A$94,0))))+HEX2DEC(C330))</f>
        <v>A0261020</v>
      </c>
      <c r="E330" s="71" t="s">
        <v>46</v>
      </c>
      <c r="F330" s="71" t="s">
        <v>1938</v>
      </c>
      <c r="G330" s="71" t="s">
        <v>289</v>
      </c>
      <c r="H330" s="71">
        <v>0</v>
      </c>
      <c r="I330" s="71" t="s">
        <v>1939</v>
      </c>
      <c r="J330" s="71" t="str">
        <f t="shared" si="10"/>
        <v>param.sec_ext_type16_supported</v>
      </c>
      <c r="K330" s="71"/>
    </row>
    <row r="331" spans="1:11">
      <c r="A331" s="71" t="s">
        <v>5</v>
      </c>
      <c r="B331" s="71" t="s">
        <v>1905</v>
      </c>
      <c r="C331" s="72" t="str">
        <f t="shared" si="9"/>
        <v>1020</v>
      </c>
      <c r="D331" s="105" t="str">
        <f>DEC2HEX(HEX2DEC(INDEX([1]BaseAddressTable!$B$2:$B$94,(MATCH(A331,[1]BaseAddressTable!$A$2:$A$94,0))))+HEX2DEC(C331))</f>
        <v>A0261020</v>
      </c>
      <c r="E331" s="71" t="s">
        <v>46</v>
      </c>
      <c r="F331" s="71" t="s">
        <v>1940</v>
      </c>
      <c r="G331" s="71" t="s">
        <v>1045</v>
      </c>
      <c r="H331" s="71">
        <v>0</v>
      </c>
      <c r="I331" s="71" t="s">
        <v>1941</v>
      </c>
      <c r="J331" s="71" t="str">
        <f t="shared" si="10"/>
        <v>param.sec_ext_type17_supported</v>
      </c>
      <c r="K331" s="71"/>
    </row>
    <row r="332" spans="1:11">
      <c r="A332" s="71" t="s">
        <v>5</v>
      </c>
      <c r="B332" s="71" t="s">
        <v>1905</v>
      </c>
      <c r="C332" s="72" t="str">
        <f t="shared" si="9"/>
        <v>1020</v>
      </c>
      <c r="D332" s="105" t="str">
        <f>DEC2HEX(HEX2DEC(INDEX([1]BaseAddressTable!$B$2:$B$94,(MATCH(A332,[1]BaseAddressTable!$A$2:$A$94,0))))+HEX2DEC(C332))</f>
        <v>A0261020</v>
      </c>
      <c r="E332" s="71" t="s">
        <v>46</v>
      </c>
      <c r="F332" s="71" t="s">
        <v>1942</v>
      </c>
      <c r="G332" s="71" t="s">
        <v>1049</v>
      </c>
      <c r="H332" s="71">
        <v>0</v>
      </c>
      <c r="I332" s="71" t="s">
        <v>1943</v>
      </c>
      <c r="J332" s="71" t="str">
        <f t="shared" si="10"/>
        <v>param.sec_ext_type18_supported</v>
      </c>
      <c r="K332" s="71"/>
    </row>
    <row r="333" spans="1:11">
      <c r="A333" s="71" t="s">
        <v>5</v>
      </c>
      <c r="B333" s="71" t="s">
        <v>1944</v>
      </c>
      <c r="C333" s="72" t="str">
        <f>DEC2HEX(HEX2DEC(C322)+4)</f>
        <v>1024</v>
      </c>
      <c r="D333" s="105" t="str">
        <f>DEC2HEX(HEX2DEC(INDEX([1]BaseAddressTable!$B$2:$B$94,(MATCH(A333,[1]BaseAddressTable!$A$2:$A$94,0))))+HEX2DEC(C333))</f>
        <v>A0261024</v>
      </c>
      <c r="E333" s="71" t="s">
        <v>46</v>
      </c>
      <c r="F333" s="71" t="s">
        <v>1945</v>
      </c>
      <c r="G333" s="71" t="s">
        <v>91</v>
      </c>
      <c r="H333" s="71">
        <v>0</v>
      </c>
      <c r="I333" s="71" t="s">
        <v>1946</v>
      </c>
      <c r="J333" s="71" t="str">
        <f t="shared" si="10"/>
        <v>param.dynamic_compression_supported</v>
      </c>
      <c r="K333" s="71"/>
    </row>
    <row r="334" spans="1:11">
      <c r="A334" s="71" t="s">
        <v>5</v>
      </c>
      <c r="B334" s="71" t="s">
        <v>1944</v>
      </c>
      <c r="C334" s="72" t="str">
        <f t="shared" ref="C334:C345" si="11">C333</f>
        <v>1024</v>
      </c>
      <c r="D334" s="105" t="str">
        <f>DEC2HEX(HEX2DEC(INDEX([1]BaseAddressTable!$B$2:$B$94,(MATCH(A334,[1]BaseAddressTable!$A$2:$A$94,0))))+HEX2DEC(C334))</f>
        <v>A0261024</v>
      </c>
      <c r="E334" s="71" t="s">
        <v>46</v>
      </c>
      <c r="F334" s="71" t="s">
        <v>1947</v>
      </c>
      <c r="G334" s="71" t="s">
        <v>138</v>
      </c>
      <c r="H334" s="71">
        <v>0</v>
      </c>
      <c r="I334" s="71" t="str">
        <f>F334</f>
        <v>realtime_variable_bit_width_supported</v>
      </c>
      <c r="J334" s="71" t="str">
        <f t="shared" si="10"/>
        <v>param.realtime_variable_bit_width_supported</v>
      </c>
      <c r="K334" s="71"/>
    </row>
    <row r="335" spans="1:11">
      <c r="A335" s="71" t="s">
        <v>5</v>
      </c>
      <c r="B335" s="71" t="s">
        <v>1944</v>
      </c>
      <c r="C335" s="72" t="str">
        <f t="shared" si="11"/>
        <v>1024</v>
      </c>
      <c r="D335" s="105" t="str">
        <f>DEC2HEX(HEX2DEC(INDEX([1]BaseAddressTable!$B$2:$B$94,(MATCH(A335,[1]BaseAddressTable!$A$2:$A$94,0))))+HEX2DEC(C335))</f>
        <v>A0261024</v>
      </c>
      <c r="E335" s="71" t="s">
        <v>46</v>
      </c>
      <c r="F335" s="71" t="s">
        <v>1948</v>
      </c>
      <c r="G335" s="71" t="s">
        <v>142</v>
      </c>
      <c r="H335" s="71">
        <v>0</v>
      </c>
      <c r="I335" s="71" t="str">
        <f t="shared" ref="I335:I355" si="12">F335</f>
        <v>static_compression_supported</v>
      </c>
      <c r="J335" s="71" t="str">
        <f t="shared" si="10"/>
        <v>param.static_compression_supported</v>
      </c>
      <c r="K335" s="71"/>
    </row>
    <row r="336" spans="1:11">
      <c r="A336" s="71" t="s">
        <v>5</v>
      </c>
      <c r="B336" s="71" t="s">
        <v>1944</v>
      </c>
      <c r="C336" s="72" t="str">
        <f t="shared" si="11"/>
        <v>1024</v>
      </c>
      <c r="D336" s="105" t="str">
        <f>DEC2HEX(HEX2DEC(INDEX([1]BaseAddressTable!$B$2:$B$94,(MATCH(A336,[1]BaseAddressTable!$A$2:$A$94,0))))+HEX2DEC(C336))</f>
        <v>A0261024</v>
      </c>
      <c r="E336" s="71" t="s">
        <v>46</v>
      </c>
      <c r="F336" s="71" t="s">
        <v>1949</v>
      </c>
      <c r="G336" s="71" t="s">
        <v>146</v>
      </c>
      <c r="H336" s="71">
        <v>0</v>
      </c>
      <c r="I336" s="71" t="str">
        <f t="shared" si="12"/>
        <v>static_bfp_compression_9bit_mantissa_supported</v>
      </c>
      <c r="J336" s="71" t="str">
        <f t="shared" si="10"/>
        <v>param.static_bfp_compression_9bit_mantissa_supported</v>
      </c>
      <c r="K336" s="71"/>
    </row>
    <row r="337" spans="1:11">
      <c r="A337" s="71" t="s">
        <v>5</v>
      </c>
      <c r="B337" s="71" t="s">
        <v>1944</v>
      </c>
      <c r="C337" s="72" t="str">
        <f t="shared" si="11"/>
        <v>1024</v>
      </c>
      <c r="D337" s="105" t="str">
        <f>DEC2HEX(HEX2DEC(INDEX([1]BaseAddressTable!$B$2:$B$94,(MATCH(A337,[1]BaseAddressTable!$A$2:$A$94,0))))+HEX2DEC(C337))</f>
        <v>A0261024</v>
      </c>
      <c r="E337" s="71" t="s">
        <v>46</v>
      </c>
      <c r="F337" s="71" t="s">
        <v>1950</v>
      </c>
      <c r="G337" s="71" t="s">
        <v>150</v>
      </c>
      <c r="H337" s="71">
        <v>0</v>
      </c>
      <c r="I337" s="71" t="str">
        <f t="shared" si="12"/>
        <v>static_bfp_compression_12bit_mantissa_supported</v>
      </c>
      <c r="J337" s="71" t="str">
        <f t="shared" si="10"/>
        <v>param.static_bfp_compression_12bit_mantissa_supported</v>
      </c>
      <c r="K337" s="71"/>
    </row>
    <row r="338" spans="1:11">
      <c r="A338" s="71" t="s">
        <v>5</v>
      </c>
      <c r="B338" s="71" t="s">
        <v>1944</v>
      </c>
      <c r="C338" s="72" t="str">
        <f t="shared" si="11"/>
        <v>1024</v>
      </c>
      <c r="D338" s="105" t="str">
        <f>DEC2HEX(HEX2DEC(INDEX([1]BaseAddressTable!$B$2:$B$94,(MATCH(A338,[1]BaseAddressTable!$A$2:$A$94,0))))+HEX2DEC(C338))</f>
        <v>A0261024</v>
      </c>
      <c r="E338" s="71" t="s">
        <v>46</v>
      </c>
      <c r="F338" s="71" t="s">
        <v>1951</v>
      </c>
      <c r="G338" s="71" t="s">
        <v>154</v>
      </c>
      <c r="H338" s="71">
        <v>0</v>
      </c>
      <c r="I338" s="71" t="str">
        <f t="shared" si="12"/>
        <v>static_bfp_compression_14bit_mantissa_supported</v>
      </c>
      <c r="J338" s="71" t="str">
        <f t="shared" si="10"/>
        <v>param.static_bfp_compression_14bit_mantissa_supported</v>
      </c>
      <c r="K338" s="71"/>
    </row>
    <row r="339" spans="1:11">
      <c r="A339" s="71" t="s">
        <v>5</v>
      </c>
      <c r="B339" s="71" t="s">
        <v>1944</v>
      </c>
      <c r="C339" s="72" t="str">
        <f t="shared" si="11"/>
        <v>1024</v>
      </c>
      <c r="D339" s="105" t="str">
        <f>DEC2HEX(HEX2DEC(INDEX([1]BaseAddressTable!$B$2:$B$94,(MATCH(A339,[1]BaseAddressTable!$A$2:$A$94,0))))+HEX2DEC(C339))</f>
        <v>A0261024</v>
      </c>
      <c r="E339" s="71" t="s">
        <v>46</v>
      </c>
      <c r="F339" s="71" t="s">
        <v>1952</v>
      </c>
      <c r="G339" s="71" t="s">
        <v>158</v>
      </c>
      <c r="H339" s="71">
        <v>0</v>
      </c>
      <c r="I339" s="71" t="str">
        <f t="shared" si="12"/>
        <v>no_compression_12bitwidth_supported</v>
      </c>
      <c r="J339" s="71" t="str">
        <f t="shared" si="10"/>
        <v>param.no_compression_12bitwidth_supported</v>
      </c>
      <c r="K339" s="71"/>
    </row>
    <row r="340" spans="1:11">
      <c r="A340" s="71" t="s">
        <v>5</v>
      </c>
      <c r="B340" s="71" t="s">
        <v>1944</v>
      </c>
      <c r="C340" s="72" t="str">
        <f t="shared" si="11"/>
        <v>1024</v>
      </c>
      <c r="D340" s="105" t="str">
        <f>DEC2HEX(HEX2DEC(INDEX([1]BaseAddressTable!$B$2:$B$94,(MATCH(A340,[1]BaseAddressTable!$A$2:$A$94,0))))+HEX2DEC(C340))</f>
        <v>A0261024</v>
      </c>
      <c r="E340" s="71" t="s">
        <v>46</v>
      </c>
      <c r="F340" s="71" t="s">
        <v>1953</v>
      </c>
      <c r="G340" s="71" t="s">
        <v>162</v>
      </c>
      <c r="H340" s="71">
        <v>0</v>
      </c>
      <c r="I340" s="71" t="str">
        <f t="shared" si="12"/>
        <v>no_compression_13bitwidth_supported</v>
      </c>
      <c r="J340" s="71" t="str">
        <f t="shared" si="10"/>
        <v>param.no_compression_13bitwidth_supported</v>
      </c>
      <c r="K340" s="71"/>
    </row>
    <row r="341" spans="1:11">
      <c r="A341" s="71" t="s">
        <v>5</v>
      </c>
      <c r="B341" s="71" t="s">
        <v>1944</v>
      </c>
      <c r="C341" s="72" t="str">
        <f t="shared" si="11"/>
        <v>1024</v>
      </c>
      <c r="D341" s="105" t="str">
        <f>DEC2HEX(HEX2DEC(INDEX([1]BaseAddressTable!$B$2:$B$94,(MATCH(A341,[1]BaseAddressTable!$A$2:$A$94,0))))+HEX2DEC(C341))</f>
        <v>A0261024</v>
      </c>
      <c r="E341" s="71" t="s">
        <v>46</v>
      </c>
      <c r="F341" s="71" t="s">
        <v>1954</v>
      </c>
      <c r="G341" s="71" t="s">
        <v>128</v>
      </c>
      <c r="H341" s="71">
        <v>0</v>
      </c>
      <c r="I341" s="71" t="str">
        <f t="shared" si="12"/>
        <v>no_compression_14bitwidth_supported</v>
      </c>
      <c r="J341" s="71" t="str">
        <f t="shared" si="10"/>
        <v>param.no_compression_14bitwidth_supported</v>
      </c>
      <c r="K341" s="71"/>
    </row>
    <row r="342" spans="1:11">
      <c r="A342" s="71" t="s">
        <v>5</v>
      </c>
      <c r="B342" s="71" t="s">
        <v>1944</v>
      </c>
      <c r="C342" s="72" t="str">
        <f t="shared" si="11"/>
        <v>1024</v>
      </c>
      <c r="D342" s="105" t="str">
        <f>DEC2HEX(HEX2DEC(INDEX([1]BaseAddressTable!$B$2:$B$94,(MATCH(A342,[1]BaseAddressTable!$A$2:$A$94,0))))+HEX2DEC(C342))</f>
        <v>A0261024</v>
      </c>
      <c r="E342" s="71" t="s">
        <v>46</v>
      </c>
      <c r="F342" s="71" t="s">
        <v>1955</v>
      </c>
      <c r="G342" s="71" t="s">
        <v>168</v>
      </c>
      <c r="H342" s="71">
        <v>0</v>
      </c>
      <c r="I342" s="71" t="str">
        <f t="shared" si="12"/>
        <v>no_compression_15bitwidth_supported</v>
      </c>
      <c r="J342" s="71" t="str">
        <f t="shared" si="10"/>
        <v>param.no_compression_15bitwidth_supported</v>
      </c>
      <c r="K342" s="71"/>
    </row>
    <row r="343" spans="1:11">
      <c r="A343" s="71" t="s">
        <v>5</v>
      </c>
      <c r="B343" s="71" t="s">
        <v>1944</v>
      </c>
      <c r="C343" s="72" t="str">
        <f t="shared" si="11"/>
        <v>1024</v>
      </c>
      <c r="D343" s="105" t="str">
        <f>DEC2HEX(HEX2DEC(INDEX([1]BaseAddressTable!$B$2:$B$94,(MATCH(A343,[1]BaseAddressTable!$A$2:$A$94,0))))+HEX2DEC(C343))</f>
        <v>A0261024</v>
      </c>
      <c r="E343" s="71" t="s">
        <v>46</v>
      </c>
      <c r="F343" s="71" t="s">
        <v>1956</v>
      </c>
      <c r="G343" s="71" t="s">
        <v>1034</v>
      </c>
      <c r="H343" s="71">
        <v>1</v>
      </c>
      <c r="I343" s="71" t="str">
        <f t="shared" si="12"/>
        <v>no_compression_16bitwidth_supported</v>
      </c>
      <c r="J343" s="71" t="str">
        <f t="shared" si="10"/>
        <v>param.no_compression_16bitwidth_supported</v>
      </c>
      <c r="K343" s="71"/>
    </row>
    <row r="344" spans="1:11">
      <c r="A344" s="71" t="s">
        <v>5</v>
      </c>
      <c r="B344" s="71" t="s">
        <v>1944</v>
      </c>
      <c r="C344" s="72" t="str">
        <f t="shared" si="11"/>
        <v>1024</v>
      </c>
      <c r="D344" s="105" t="str">
        <f>DEC2HEX(HEX2DEC(INDEX([1]BaseAddressTable!$B$2:$B$94,(MATCH(A344,[1]BaseAddressTable!$A$2:$A$94,0))))+HEX2DEC(C344))</f>
        <v>A0261024</v>
      </c>
      <c r="E344" s="71" t="s">
        <v>46</v>
      </c>
      <c r="F344" s="71" t="s">
        <v>1957</v>
      </c>
      <c r="G344" s="71" t="s">
        <v>1038</v>
      </c>
      <c r="H344" s="71">
        <v>0</v>
      </c>
      <c r="I344" s="71" t="str">
        <f>F344</f>
        <v>ud_comp_len_supported</v>
      </c>
      <c r="J344" s="71" t="str">
        <f>IF(E344="RW",CONCATENATE("ctrl.",F344), CONCATENATE("param.",F344))</f>
        <v>param.ud_comp_len_supported</v>
      </c>
      <c r="K344" s="71"/>
    </row>
    <row r="345" spans="1:11">
      <c r="A345" s="71" t="s">
        <v>5</v>
      </c>
      <c r="B345" s="71" t="s">
        <v>1944</v>
      </c>
      <c r="C345" s="72" t="str">
        <f t="shared" si="11"/>
        <v>1024</v>
      </c>
      <c r="D345" s="105" t="str">
        <f>DEC2HEX(HEX2DEC(INDEX([1]BaseAddressTable!$B$2:$B$94,(MATCH(A345,[1]BaseAddressTable!$A$2:$A$94,0))))+HEX2DEC(C345))</f>
        <v>A0261024</v>
      </c>
      <c r="E345" s="71" t="s">
        <v>46</v>
      </c>
      <c r="F345" s="71" t="s">
        <v>1958</v>
      </c>
      <c r="G345" s="71" t="s">
        <v>1959</v>
      </c>
      <c r="H345" s="71">
        <v>4</v>
      </c>
      <c r="I345" s="71" t="str">
        <f>F345</f>
        <v>static_compression_bfp_exponent</v>
      </c>
      <c r="J345" s="71" t="str">
        <f>IF(E345="RW",CONCATENATE("ctrl.",F345), CONCATENATE("param.",F345))</f>
        <v>param.static_compression_bfp_exponent</v>
      </c>
      <c r="K345" s="71"/>
    </row>
    <row r="346" spans="1:11">
      <c r="A346" s="71" t="s">
        <v>5</v>
      </c>
      <c r="B346" s="71" t="s">
        <v>1960</v>
      </c>
      <c r="C346" s="72" t="str">
        <f>DEC2HEX(HEX2DEC(C335)+4)</f>
        <v>1028</v>
      </c>
      <c r="D346" s="105" t="str">
        <f>DEC2HEX(HEX2DEC(INDEX([1]BaseAddressTable!$B$2:$B$94,(MATCH(A346,[1]BaseAddressTable!$A$2:$A$94,0))))+HEX2DEC(C346))</f>
        <v>A0261028</v>
      </c>
      <c r="E346" s="71" t="s">
        <v>46</v>
      </c>
      <c r="F346" s="71" t="s">
        <v>1961</v>
      </c>
      <c r="G346" s="71" t="s">
        <v>91</v>
      </c>
      <c r="H346" s="71">
        <v>0</v>
      </c>
      <c r="I346" s="71" t="str">
        <f t="shared" si="12"/>
        <v>syminc_supported</v>
      </c>
      <c r="J346" s="71" t="str">
        <f t="shared" si="10"/>
        <v>param.syminc_supported</v>
      </c>
      <c r="K346" s="71"/>
    </row>
    <row r="347" spans="1:11">
      <c r="A347" s="71" t="s">
        <v>5</v>
      </c>
      <c r="B347" s="71" t="s">
        <v>1960</v>
      </c>
      <c r="C347" s="72" t="str">
        <f>C346</f>
        <v>1028</v>
      </c>
      <c r="D347" s="105" t="str">
        <f>DEC2HEX(HEX2DEC(INDEX([1]BaseAddressTable!$B$2:$B$94,(MATCH(A347,[1]BaseAddressTable!$A$2:$A$94,0))))+HEX2DEC(C347))</f>
        <v>A0261028</v>
      </c>
      <c r="E347" s="71" t="s">
        <v>46</v>
      </c>
      <c r="F347" s="71" t="s">
        <v>1962</v>
      </c>
      <c r="G347" s="71" t="s">
        <v>138</v>
      </c>
      <c r="H347" s="71">
        <v>0</v>
      </c>
      <c r="I347" s="71" t="str">
        <f t="shared" si="12"/>
        <v>little_endian_supported</v>
      </c>
      <c r="J347" s="71" t="str">
        <f t="shared" si="10"/>
        <v>param.little_endian_supported</v>
      </c>
      <c r="K347" s="71"/>
    </row>
    <row r="348" spans="1:11">
      <c r="A348" s="71" t="s">
        <v>5</v>
      </c>
      <c r="B348" s="71" t="s">
        <v>1960</v>
      </c>
      <c r="C348" s="72" t="str">
        <f t="shared" ref="C348:C355" si="13">C347</f>
        <v>1028</v>
      </c>
      <c r="D348" s="105" t="str">
        <f>DEC2HEX(HEX2DEC(INDEX([1]BaseAddressTable!$B$2:$B$94,(MATCH(A348,[1]BaseAddressTable!$A$2:$A$94,0))))+HEX2DEC(C348))</f>
        <v>A0261028</v>
      </c>
      <c r="E348" s="71" t="s">
        <v>46</v>
      </c>
      <c r="F348" s="71" t="s">
        <v>1963</v>
      </c>
      <c r="G348" s="71" t="s">
        <v>142</v>
      </c>
      <c r="H348" s="71">
        <v>0</v>
      </c>
      <c r="I348" s="71" t="str">
        <f t="shared" si="12"/>
        <v>energy_saving_by_transmission_blanks_supported</v>
      </c>
      <c r="J348" s="71" t="str">
        <f t="shared" si="10"/>
        <v>param.energy_saving_by_transmission_blanks_supported</v>
      </c>
      <c r="K348" s="71"/>
    </row>
    <row r="349" spans="1:11">
      <c r="A349" s="71" t="s">
        <v>5</v>
      </c>
      <c r="B349" s="71" t="s">
        <v>1960</v>
      </c>
      <c r="C349" s="72" t="str">
        <f t="shared" si="13"/>
        <v>1028</v>
      </c>
      <c r="D349" s="105" t="str">
        <f>DEC2HEX(HEX2DEC(INDEX([1]BaseAddressTable!$B$2:$B$94,(MATCH(A349,[1]BaseAddressTable!$A$2:$A$94,0))))+HEX2DEC(C349))</f>
        <v>A0261028</v>
      </c>
      <c r="E349" s="71" t="s">
        <v>46</v>
      </c>
      <c r="F349" s="71" t="s">
        <v>1964</v>
      </c>
      <c r="G349" s="71" t="s">
        <v>150</v>
      </c>
      <c r="H349" s="71">
        <v>0</v>
      </c>
      <c r="I349" s="71" t="str">
        <f t="shared" si="12"/>
        <v>dynamic_transport_delay_management_supported</v>
      </c>
      <c r="J349" s="71" t="str">
        <f t="shared" si="10"/>
        <v>param.dynamic_transport_delay_management_supported</v>
      </c>
      <c r="K349" s="71"/>
    </row>
    <row r="350" spans="1:11">
      <c r="A350" s="71" t="s">
        <v>5</v>
      </c>
      <c r="B350" s="71" t="s">
        <v>1960</v>
      </c>
      <c r="C350" s="72" t="str">
        <f t="shared" si="13"/>
        <v>1028</v>
      </c>
      <c r="D350" s="105" t="str">
        <f>DEC2HEX(HEX2DEC(INDEX([1]BaseAddressTable!$B$2:$B$94,(MATCH(A350,[1]BaseAddressTable!$A$2:$A$94,0))))+HEX2DEC(C350))</f>
        <v>A0261028</v>
      </c>
      <c r="E350" s="71" t="s">
        <v>46</v>
      </c>
      <c r="F350" s="71" t="s">
        <v>1965</v>
      </c>
      <c r="G350" s="71" t="s">
        <v>154</v>
      </c>
      <c r="H350" s="71">
        <v>1</v>
      </c>
      <c r="I350" s="71" t="str">
        <f t="shared" si="12"/>
        <v>support_only_unique_ecpri_seqid_per_eaxc</v>
      </c>
      <c r="J350" s="71" t="str">
        <f t="shared" si="10"/>
        <v>param.support_only_unique_ecpri_seqid_per_eaxc</v>
      </c>
      <c r="K350" s="71"/>
    </row>
    <row r="351" spans="1:11">
      <c r="A351" s="71" t="s">
        <v>5</v>
      </c>
      <c r="B351" s="71" t="s">
        <v>1960</v>
      </c>
      <c r="C351" s="72" t="str">
        <f t="shared" si="13"/>
        <v>1028</v>
      </c>
      <c r="D351" s="105" t="str">
        <f>DEC2HEX(HEX2DEC(INDEX([1]BaseAddressTable!$B$2:$B$94,(MATCH(A351,[1]BaseAddressTable!$A$2:$A$94,0))))+HEX2DEC(C351))</f>
        <v>A0261028</v>
      </c>
      <c r="E351" s="71" t="s">
        <v>46</v>
      </c>
      <c r="F351" s="71" t="s">
        <v>1966</v>
      </c>
      <c r="G351" s="71" t="s">
        <v>158</v>
      </c>
      <c r="H351" s="71">
        <v>0</v>
      </c>
      <c r="I351" s="71" t="str">
        <f t="shared" si="12"/>
        <v>coupling_via_frequency_and_time_supported</v>
      </c>
      <c r="J351" s="71" t="str">
        <f t="shared" si="10"/>
        <v>param.coupling_via_frequency_and_time_supported</v>
      </c>
      <c r="K351" s="71"/>
    </row>
    <row r="352" spans="1:11">
      <c r="A352" s="71" t="s">
        <v>5</v>
      </c>
      <c r="B352" s="71" t="s">
        <v>1960</v>
      </c>
      <c r="C352" s="72" t="str">
        <f t="shared" si="13"/>
        <v>1028</v>
      </c>
      <c r="D352" s="105" t="str">
        <f>DEC2HEX(HEX2DEC(INDEX([1]BaseAddressTable!$B$2:$B$94,(MATCH(A352,[1]BaseAddressTable!$A$2:$A$94,0))))+HEX2DEC(C352))</f>
        <v>A0261028</v>
      </c>
      <c r="E352" s="71" t="s">
        <v>46</v>
      </c>
      <c r="F352" s="71" t="s">
        <v>1967</v>
      </c>
      <c r="G352" s="71" t="s">
        <v>162</v>
      </c>
      <c r="H352" s="71">
        <v>1</v>
      </c>
      <c r="I352" s="71" t="str">
        <f t="shared" si="12"/>
        <v>coupling_via_section_id_supported</v>
      </c>
      <c r="J352" s="71" t="str">
        <f t="shared" si="10"/>
        <v>param.coupling_via_section_id_supported</v>
      </c>
      <c r="K352" s="71"/>
    </row>
    <row r="353" spans="1:11">
      <c r="A353" s="71" t="s">
        <v>5</v>
      </c>
      <c r="B353" s="71" t="s">
        <v>1960</v>
      </c>
      <c r="C353" s="72" t="str">
        <f>C351</f>
        <v>1028</v>
      </c>
      <c r="D353" s="105" t="str">
        <f>DEC2HEX(HEX2DEC(INDEX([1]BaseAddressTable!$B$2:$B$94,(MATCH(A353,[1]BaseAddressTable!$A$2:$A$94,0))))+HEX2DEC(C353))</f>
        <v>A0261028</v>
      </c>
      <c r="E353" s="71" t="s">
        <v>46</v>
      </c>
      <c r="F353" s="71" t="s">
        <v>1968</v>
      </c>
      <c r="G353" s="71" t="s">
        <v>128</v>
      </c>
      <c r="H353" s="71">
        <v>0</v>
      </c>
      <c r="I353" s="71" t="str">
        <f t="shared" si="12"/>
        <v>coupling_via_frequency_and_time_with_priorities_supported</v>
      </c>
      <c r="J353" s="71" t="str">
        <f t="shared" si="10"/>
        <v>param.coupling_via_frequency_and_time_with_priorities_supported</v>
      </c>
      <c r="K353" s="71"/>
    </row>
    <row r="354" spans="1:11">
      <c r="A354" s="71" t="s">
        <v>5</v>
      </c>
      <c r="B354" s="71" t="s">
        <v>1960</v>
      </c>
      <c r="C354" s="72" t="str">
        <f t="shared" si="13"/>
        <v>1028</v>
      </c>
      <c r="D354" s="105" t="str">
        <f>DEC2HEX(HEX2DEC(INDEX([1]BaseAddressTable!$B$2:$B$94,(MATCH(A354,[1]BaseAddressTable!$A$2:$A$94,0))))+HEX2DEC(C354))</f>
        <v>A0261028</v>
      </c>
      <c r="E354" s="71" t="s">
        <v>46</v>
      </c>
      <c r="F354" s="71" t="s">
        <v>1969</v>
      </c>
      <c r="G354" s="71" t="s">
        <v>168</v>
      </c>
      <c r="H354" s="71">
        <v>0</v>
      </c>
      <c r="I354" s="71" t="str">
        <f t="shared" si="12"/>
        <v>coupling_via_frequency_and_time_with_priorities_optimized_supported</v>
      </c>
      <c r="J354" s="71" t="str">
        <f t="shared" si="10"/>
        <v>param.coupling_via_frequency_and_time_with_priorities_optimized_supported</v>
      </c>
      <c r="K354" s="71"/>
    </row>
    <row r="355" spans="1:11">
      <c r="A355" s="71" t="s">
        <v>5</v>
      </c>
      <c r="B355" s="71" t="s">
        <v>1960</v>
      </c>
      <c r="C355" s="72" t="str">
        <f t="shared" si="13"/>
        <v>1028</v>
      </c>
      <c r="D355" s="105" t="str">
        <f>DEC2HEX(HEX2DEC(INDEX([1]BaseAddressTable!$B$2:$B$94,(MATCH(A355,[1]BaseAddressTable!$A$2:$A$94,0))))+HEX2DEC(C355))</f>
        <v>A0261028</v>
      </c>
      <c r="E355" s="71" t="s">
        <v>46</v>
      </c>
      <c r="F355" s="71" t="s">
        <v>1970</v>
      </c>
      <c r="G355" s="71" t="s">
        <v>952</v>
      </c>
      <c r="H355" s="71">
        <v>0</v>
      </c>
      <c r="I355" s="71" t="str">
        <f t="shared" si="12"/>
        <v>nonmanaged_delay_supported</v>
      </c>
      <c r="J355" s="71" t="str">
        <f t="shared" si="10"/>
        <v>param.nonmanaged_delay_supported</v>
      </c>
      <c r="K355" s="71"/>
    </row>
    <row r="356" spans="1:11">
      <c r="A356" s="57" t="s">
        <v>5</v>
      </c>
      <c r="B356" s="57" t="s">
        <v>1971</v>
      </c>
      <c r="C356" s="66">
        <v>1100</v>
      </c>
      <c r="D356" s="105" t="str">
        <f>DEC2HEX(HEX2DEC(INDEX([1]BaseAddressTable!$B$2:$B$94,(MATCH(A356,[1]BaseAddressTable!$A$2:$A$94,0))))+HEX2DEC(C356))</f>
        <v>A0261100</v>
      </c>
      <c r="E356" s="57" t="s">
        <v>46</v>
      </c>
      <c r="F356" s="76" t="s">
        <v>1972</v>
      </c>
      <c r="G356" s="57" t="s">
        <v>91</v>
      </c>
      <c r="H356" s="66">
        <v>1</v>
      </c>
      <c r="I356" s="82" t="s">
        <v>1973</v>
      </c>
      <c r="J356" s="57" t="str">
        <f t="shared" si="10"/>
        <v>param.car0_prach_lte_format0_supported</v>
      </c>
    </row>
    <row r="357" spans="1:11">
      <c r="A357" s="57" t="s">
        <v>5</v>
      </c>
      <c r="B357" s="57" t="s">
        <v>1971</v>
      </c>
      <c r="C357" s="66">
        <f>C356</f>
        <v>1100</v>
      </c>
      <c r="D357" s="105" t="str">
        <f>DEC2HEX(HEX2DEC(INDEX([1]BaseAddressTable!$B$2:$B$94,(MATCH(A357,[1]BaseAddressTable!$A$2:$A$94,0))))+HEX2DEC(C357))</f>
        <v>A0261100</v>
      </c>
      <c r="E357" s="57" t="s">
        <v>46</v>
      </c>
      <c r="F357" s="76" t="s">
        <v>1974</v>
      </c>
      <c r="G357" s="57" t="s">
        <v>138</v>
      </c>
      <c r="H357" s="66">
        <v>0</v>
      </c>
      <c r="I357" s="82" t="s">
        <v>1975</v>
      </c>
      <c r="J357" s="57" t="str">
        <f t="shared" si="10"/>
        <v>param.car0_prach_lte_format1_supported</v>
      </c>
    </row>
    <row r="358" spans="1:11">
      <c r="A358" s="57" t="s">
        <v>5</v>
      </c>
      <c r="B358" s="57" t="s">
        <v>1971</v>
      </c>
      <c r="C358" s="66">
        <f t="shared" ref="C358:C360" si="14">C357</f>
        <v>1100</v>
      </c>
      <c r="D358" s="105" t="str">
        <f>DEC2HEX(HEX2DEC(INDEX([1]BaseAddressTable!$B$2:$B$94,(MATCH(A358,[1]BaseAddressTable!$A$2:$A$94,0))))+HEX2DEC(C358))</f>
        <v>A0261100</v>
      </c>
      <c r="E358" s="57" t="s">
        <v>46</v>
      </c>
      <c r="F358" s="76" t="s">
        <v>1976</v>
      </c>
      <c r="G358" s="57" t="s">
        <v>142</v>
      </c>
      <c r="H358" s="66">
        <v>0</v>
      </c>
      <c r="I358" s="82" t="s">
        <v>1977</v>
      </c>
      <c r="J358" s="57" t="str">
        <f t="shared" si="10"/>
        <v>param.car0_prach_lte_format2_supported</v>
      </c>
    </row>
    <row r="359" spans="1:11">
      <c r="A359" s="57" t="s">
        <v>5</v>
      </c>
      <c r="B359" s="57" t="s">
        <v>1971</v>
      </c>
      <c r="C359" s="66">
        <f t="shared" si="14"/>
        <v>1100</v>
      </c>
      <c r="D359" s="105" t="str">
        <f>DEC2HEX(HEX2DEC(INDEX([1]BaseAddressTable!$B$2:$B$94,(MATCH(A359,[1]BaseAddressTable!$A$2:$A$94,0))))+HEX2DEC(C359))</f>
        <v>A0261100</v>
      </c>
      <c r="E359" s="57" t="s">
        <v>46</v>
      </c>
      <c r="F359" s="76" t="s">
        <v>1978</v>
      </c>
      <c r="G359" s="57" t="s">
        <v>146</v>
      </c>
      <c r="H359" s="66">
        <v>0</v>
      </c>
      <c r="I359" s="82" t="s">
        <v>1979</v>
      </c>
      <c r="J359" s="57" t="str">
        <f t="shared" si="10"/>
        <v>param.car0_prach_lte_format3_supported</v>
      </c>
    </row>
    <row r="360" spans="1:11">
      <c r="A360" s="57" t="s">
        <v>5</v>
      </c>
      <c r="B360" s="57" t="s">
        <v>1971</v>
      </c>
      <c r="C360" s="66">
        <f t="shared" si="14"/>
        <v>1100</v>
      </c>
      <c r="D360" s="105" t="str">
        <f>DEC2HEX(HEX2DEC(INDEX([1]BaseAddressTable!$B$2:$B$94,(MATCH(A360,[1]BaseAddressTable!$A$2:$A$94,0))))+HEX2DEC(C360))</f>
        <v>A0261100</v>
      </c>
      <c r="E360" s="57" t="s">
        <v>46</v>
      </c>
      <c r="F360" s="76" t="s">
        <v>1980</v>
      </c>
      <c r="G360" s="57" t="s">
        <v>150</v>
      </c>
      <c r="H360" s="66">
        <v>0</v>
      </c>
      <c r="I360" s="82" t="s">
        <v>1981</v>
      </c>
      <c r="J360" s="57" t="str">
        <f t="shared" si="10"/>
        <v>param.car0_prach_lte_format4_supported</v>
      </c>
    </row>
    <row r="361" spans="1:11">
      <c r="A361" s="57" t="s">
        <v>5</v>
      </c>
      <c r="B361" s="57" t="s">
        <v>1982</v>
      </c>
      <c r="C361" s="66" t="str">
        <f>DEC2HEX(HEX2DEC(C360)+4)</f>
        <v>1104</v>
      </c>
      <c r="D361" s="105" t="str">
        <f>DEC2HEX(HEX2DEC(INDEX([1]BaseAddressTable!$B$2:$B$94,(MATCH(A361,[1]BaseAddressTable!$A$2:$A$94,0))))+HEX2DEC(C361))</f>
        <v>A0261104</v>
      </c>
      <c r="E361" s="57" t="s">
        <v>46</v>
      </c>
      <c r="F361" s="76" t="s">
        <v>1983</v>
      </c>
      <c r="G361" s="57" t="s">
        <v>91</v>
      </c>
      <c r="H361" s="66">
        <v>1</v>
      </c>
      <c r="I361" s="82" t="s">
        <v>1973</v>
      </c>
      <c r="J361" s="57" t="str">
        <f t="shared" si="10"/>
        <v>param.car1_prach_lte_format0_supported</v>
      </c>
    </row>
    <row r="362" spans="1:11">
      <c r="A362" s="57" t="s">
        <v>5</v>
      </c>
      <c r="B362" s="57" t="s">
        <v>1982</v>
      </c>
      <c r="C362" s="66" t="str">
        <f>C361</f>
        <v>1104</v>
      </c>
      <c r="D362" s="105" t="str">
        <f>DEC2HEX(HEX2DEC(INDEX([1]BaseAddressTable!$B$2:$B$94,(MATCH(A362,[1]BaseAddressTable!$A$2:$A$94,0))))+HEX2DEC(C362))</f>
        <v>A0261104</v>
      </c>
      <c r="E362" s="57" t="s">
        <v>46</v>
      </c>
      <c r="F362" s="76" t="s">
        <v>1984</v>
      </c>
      <c r="G362" s="57" t="s">
        <v>138</v>
      </c>
      <c r="H362" s="66">
        <v>0</v>
      </c>
      <c r="I362" s="82" t="s">
        <v>1975</v>
      </c>
      <c r="J362" s="57" t="str">
        <f t="shared" si="10"/>
        <v>param.car1_prach_lte_format1_supported</v>
      </c>
    </row>
    <row r="363" spans="1:11">
      <c r="A363" s="57" t="s">
        <v>5</v>
      </c>
      <c r="B363" s="57" t="s">
        <v>1982</v>
      </c>
      <c r="C363" s="66" t="str">
        <f t="shared" ref="C363:C365" si="15">C362</f>
        <v>1104</v>
      </c>
      <c r="D363" s="105" t="str">
        <f>DEC2HEX(HEX2DEC(INDEX([1]BaseAddressTable!$B$2:$B$94,(MATCH(A363,[1]BaseAddressTable!$A$2:$A$94,0))))+HEX2DEC(C363))</f>
        <v>A0261104</v>
      </c>
      <c r="E363" s="57" t="s">
        <v>46</v>
      </c>
      <c r="F363" s="76" t="s">
        <v>1985</v>
      </c>
      <c r="G363" s="57" t="s">
        <v>142</v>
      </c>
      <c r="H363" s="66">
        <v>0</v>
      </c>
      <c r="I363" s="82" t="s">
        <v>1977</v>
      </c>
      <c r="J363" s="57" t="str">
        <f t="shared" si="10"/>
        <v>param.car1_prach_lte_format2_supported</v>
      </c>
    </row>
    <row r="364" spans="1:11">
      <c r="A364" s="57" t="s">
        <v>5</v>
      </c>
      <c r="B364" s="57" t="s">
        <v>1982</v>
      </c>
      <c r="C364" s="66" t="str">
        <f t="shared" si="15"/>
        <v>1104</v>
      </c>
      <c r="D364" s="105" t="str">
        <f>DEC2HEX(HEX2DEC(INDEX([1]BaseAddressTable!$B$2:$B$94,(MATCH(A364,[1]BaseAddressTable!$A$2:$A$94,0))))+HEX2DEC(C364))</f>
        <v>A0261104</v>
      </c>
      <c r="E364" s="57" t="s">
        <v>46</v>
      </c>
      <c r="F364" s="76" t="s">
        <v>1986</v>
      </c>
      <c r="G364" s="57" t="s">
        <v>146</v>
      </c>
      <c r="H364" s="66">
        <v>0</v>
      </c>
      <c r="I364" s="82" t="s">
        <v>1979</v>
      </c>
      <c r="J364" s="57" t="str">
        <f t="shared" si="10"/>
        <v>param.car1_prach_lte_format3_supported</v>
      </c>
    </row>
    <row r="365" spans="1:11" s="23" customFormat="1">
      <c r="A365" s="76" t="s">
        <v>5</v>
      </c>
      <c r="B365" s="76" t="s">
        <v>1982</v>
      </c>
      <c r="C365" s="73" t="str">
        <f t="shared" si="15"/>
        <v>1104</v>
      </c>
      <c r="D365" s="105" t="str">
        <f>DEC2HEX(HEX2DEC(INDEX([1]BaseAddressTable!$B$2:$B$94,(MATCH(A365,[1]BaseAddressTable!$A$2:$A$94,0))))+HEX2DEC(C365))</f>
        <v>A0261104</v>
      </c>
      <c r="E365" s="76" t="s">
        <v>46</v>
      </c>
      <c r="F365" s="76" t="s">
        <v>1987</v>
      </c>
      <c r="G365" s="76" t="s">
        <v>150</v>
      </c>
      <c r="H365" s="73">
        <v>0</v>
      </c>
      <c r="I365" s="121" t="s">
        <v>1981</v>
      </c>
      <c r="J365" s="76" t="str">
        <f t="shared" si="10"/>
        <v>param.car1_prach_lte_format4_supported</v>
      </c>
    </row>
    <row r="366" spans="1:11" s="153" customFormat="1">
      <c r="A366" s="149" t="s">
        <v>5</v>
      </c>
      <c r="B366" s="149" t="s">
        <v>1988</v>
      </c>
      <c r="C366" s="150" t="str">
        <f>DEC2HEX(HEX2DEC(C365)+4)</f>
        <v>1108</v>
      </c>
      <c r="D366" s="149" t="str">
        <f>DEC2HEX(HEX2DEC(INDEX([1]BaseAddressTable!$B$2:$B$94,(MATCH(A366,[1]BaseAddressTable!$A$2:$A$94,0))))+HEX2DEC(C366))</f>
        <v>A0261108</v>
      </c>
      <c r="E366" s="149" t="s">
        <v>46</v>
      </c>
      <c r="F366" s="149" t="s">
        <v>1989</v>
      </c>
      <c r="G366" s="149" t="s">
        <v>91</v>
      </c>
      <c r="H366" s="150">
        <v>1</v>
      </c>
      <c r="I366" s="152" t="s">
        <v>1973</v>
      </c>
      <c r="J366" s="149" t="str">
        <f t="shared" si="10"/>
        <v>param.car2_prach_lte_format0_supported</v>
      </c>
    </row>
    <row r="367" spans="1:11" s="153" customFormat="1">
      <c r="A367" s="149" t="s">
        <v>5</v>
      </c>
      <c r="B367" s="149" t="s">
        <v>1988</v>
      </c>
      <c r="C367" s="150" t="str">
        <f>C366</f>
        <v>1108</v>
      </c>
      <c r="D367" s="149" t="str">
        <f>DEC2HEX(HEX2DEC(INDEX([1]BaseAddressTable!$B$2:$B$94,(MATCH(A367,[1]BaseAddressTable!$A$2:$A$94,0))))+HEX2DEC(C367))</f>
        <v>A0261108</v>
      </c>
      <c r="E367" s="149" t="s">
        <v>46</v>
      </c>
      <c r="F367" s="149" t="s">
        <v>1990</v>
      </c>
      <c r="G367" s="149" t="s">
        <v>138</v>
      </c>
      <c r="H367" s="150">
        <v>0</v>
      </c>
      <c r="I367" s="152" t="s">
        <v>1975</v>
      </c>
      <c r="J367" s="149" t="str">
        <f t="shared" si="10"/>
        <v>param.car2_prach_lte_format1_supported</v>
      </c>
    </row>
    <row r="368" spans="1:11" s="153" customFormat="1">
      <c r="A368" s="149" t="s">
        <v>5</v>
      </c>
      <c r="B368" s="149" t="s">
        <v>1988</v>
      </c>
      <c r="C368" s="150" t="str">
        <f t="shared" ref="C368:C370" si="16">C367</f>
        <v>1108</v>
      </c>
      <c r="D368" s="149" t="str">
        <f>DEC2HEX(HEX2DEC(INDEX([1]BaseAddressTable!$B$2:$B$94,(MATCH(A368,[1]BaseAddressTable!$A$2:$A$94,0))))+HEX2DEC(C368))</f>
        <v>A0261108</v>
      </c>
      <c r="E368" s="149" t="s">
        <v>46</v>
      </c>
      <c r="F368" s="149" t="s">
        <v>1991</v>
      </c>
      <c r="G368" s="149" t="s">
        <v>142</v>
      </c>
      <c r="H368" s="150">
        <v>0</v>
      </c>
      <c r="I368" s="152" t="s">
        <v>1977</v>
      </c>
      <c r="J368" s="149" t="str">
        <f t="shared" si="10"/>
        <v>param.car2_prach_lte_format2_supported</v>
      </c>
    </row>
    <row r="369" spans="1:11" s="153" customFormat="1">
      <c r="A369" s="149" t="s">
        <v>5</v>
      </c>
      <c r="B369" s="149" t="s">
        <v>1988</v>
      </c>
      <c r="C369" s="150" t="str">
        <f t="shared" si="16"/>
        <v>1108</v>
      </c>
      <c r="D369" s="149" t="str">
        <f>DEC2HEX(HEX2DEC(INDEX([1]BaseAddressTable!$B$2:$B$94,(MATCH(A369,[1]BaseAddressTable!$A$2:$A$94,0))))+HEX2DEC(C369))</f>
        <v>A0261108</v>
      </c>
      <c r="E369" s="149" t="s">
        <v>46</v>
      </c>
      <c r="F369" s="149" t="s">
        <v>1992</v>
      </c>
      <c r="G369" s="149" t="s">
        <v>146</v>
      </c>
      <c r="H369" s="150">
        <v>0</v>
      </c>
      <c r="I369" s="152" t="s">
        <v>1979</v>
      </c>
      <c r="J369" s="149" t="str">
        <f t="shared" si="10"/>
        <v>param.car2_prach_lte_format3_supported</v>
      </c>
    </row>
    <row r="370" spans="1:11" s="153" customFormat="1">
      <c r="A370" s="149" t="s">
        <v>5</v>
      </c>
      <c r="B370" s="149" t="s">
        <v>1988</v>
      </c>
      <c r="C370" s="150" t="str">
        <f t="shared" si="16"/>
        <v>1108</v>
      </c>
      <c r="D370" s="149" t="str">
        <f>DEC2HEX(HEX2DEC(INDEX([1]BaseAddressTable!$B$2:$B$94,(MATCH(A370,[1]BaseAddressTable!$A$2:$A$94,0))))+HEX2DEC(C370))</f>
        <v>A0261108</v>
      </c>
      <c r="E370" s="149" t="s">
        <v>46</v>
      </c>
      <c r="F370" s="149" t="s">
        <v>1993</v>
      </c>
      <c r="G370" s="149" t="s">
        <v>150</v>
      </c>
      <c r="H370" s="150">
        <v>0</v>
      </c>
      <c r="I370" s="152" t="s">
        <v>1981</v>
      </c>
      <c r="J370" s="149" t="str">
        <f t="shared" si="10"/>
        <v>param.car2_prach_lte_format4_supported</v>
      </c>
    </row>
    <row r="371" spans="1:11" s="153" customFormat="1">
      <c r="A371" s="149" t="s">
        <v>5</v>
      </c>
      <c r="B371" s="149" t="s">
        <v>1994</v>
      </c>
      <c r="C371" s="150" t="str">
        <f>DEC2HEX(HEX2DEC(C370)+4)</f>
        <v>110C</v>
      </c>
      <c r="D371" s="149" t="str">
        <f>DEC2HEX(HEX2DEC(INDEX([1]BaseAddressTable!$B$2:$B$94,(MATCH(A371,[1]BaseAddressTable!$A$2:$A$94,0))))+HEX2DEC(C371))</f>
        <v>A026110C</v>
      </c>
      <c r="E371" s="149" t="s">
        <v>46</v>
      </c>
      <c r="F371" s="149" t="s">
        <v>1995</v>
      </c>
      <c r="G371" s="149" t="s">
        <v>91</v>
      </c>
      <c r="H371" s="150">
        <v>1</v>
      </c>
      <c r="I371" s="152" t="s">
        <v>1973</v>
      </c>
      <c r="J371" s="149" t="str">
        <f t="shared" si="10"/>
        <v>param.car3_prach_lte_format0_supported</v>
      </c>
    </row>
    <row r="372" spans="1:11" s="153" customFormat="1">
      <c r="A372" s="149" t="s">
        <v>5</v>
      </c>
      <c r="B372" s="149" t="s">
        <v>1994</v>
      </c>
      <c r="C372" s="150" t="str">
        <f>C371</f>
        <v>110C</v>
      </c>
      <c r="D372" s="149" t="str">
        <f>DEC2HEX(HEX2DEC(INDEX([1]BaseAddressTable!$B$2:$B$94,(MATCH(A372,[1]BaseAddressTable!$A$2:$A$94,0))))+HEX2DEC(C372))</f>
        <v>A026110C</v>
      </c>
      <c r="E372" s="149" t="s">
        <v>46</v>
      </c>
      <c r="F372" s="149" t="s">
        <v>1996</v>
      </c>
      <c r="G372" s="149" t="s">
        <v>138</v>
      </c>
      <c r="H372" s="150">
        <v>0</v>
      </c>
      <c r="I372" s="152" t="s">
        <v>1975</v>
      </c>
      <c r="J372" s="149" t="str">
        <f t="shared" si="10"/>
        <v>param.car3_prach_lte_format1_supported</v>
      </c>
    </row>
    <row r="373" spans="1:11" s="153" customFormat="1">
      <c r="A373" s="149" t="s">
        <v>5</v>
      </c>
      <c r="B373" s="149" t="s">
        <v>1994</v>
      </c>
      <c r="C373" s="150" t="str">
        <f t="shared" ref="C373:C375" si="17">C372</f>
        <v>110C</v>
      </c>
      <c r="D373" s="149" t="str">
        <f>DEC2HEX(HEX2DEC(INDEX([1]BaseAddressTable!$B$2:$B$94,(MATCH(A373,[1]BaseAddressTable!$A$2:$A$94,0))))+HEX2DEC(C373))</f>
        <v>A026110C</v>
      </c>
      <c r="E373" s="149" t="s">
        <v>46</v>
      </c>
      <c r="F373" s="149" t="s">
        <v>1997</v>
      </c>
      <c r="G373" s="149" t="s">
        <v>142</v>
      </c>
      <c r="H373" s="150">
        <v>0</v>
      </c>
      <c r="I373" s="152" t="s">
        <v>1977</v>
      </c>
      <c r="J373" s="149" t="str">
        <f t="shared" si="10"/>
        <v>param.car3_prach_lte_format2_supported</v>
      </c>
    </row>
    <row r="374" spans="1:11" s="153" customFormat="1">
      <c r="A374" s="149" t="s">
        <v>5</v>
      </c>
      <c r="B374" s="149" t="s">
        <v>1994</v>
      </c>
      <c r="C374" s="150" t="str">
        <f t="shared" si="17"/>
        <v>110C</v>
      </c>
      <c r="D374" s="149" t="str">
        <f>DEC2HEX(HEX2DEC(INDEX([1]BaseAddressTable!$B$2:$B$94,(MATCH(A374,[1]BaseAddressTable!$A$2:$A$94,0))))+HEX2DEC(C374))</f>
        <v>A026110C</v>
      </c>
      <c r="E374" s="149" t="s">
        <v>46</v>
      </c>
      <c r="F374" s="149" t="s">
        <v>1998</v>
      </c>
      <c r="G374" s="149" t="s">
        <v>146</v>
      </c>
      <c r="H374" s="150">
        <v>0</v>
      </c>
      <c r="I374" s="152" t="s">
        <v>1979</v>
      </c>
      <c r="J374" s="149" t="str">
        <f t="shared" si="10"/>
        <v>param.car3_prach_lte_format3_supported</v>
      </c>
    </row>
    <row r="375" spans="1:11" s="153" customFormat="1">
      <c r="A375" s="149" t="s">
        <v>5</v>
      </c>
      <c r="B375" s="149" t="s">
        <v>1994</v>
      </c>
      <c r="C375" s="150" t="str">
        <f t="shared" si="17"/>
        <v>110C</v>
      </c>
      <c r="D375" s="149" t="str">
        <f>DEC2HEX(HEX2DEC(INDEX([1]BaseAddressTable!$B$2:$B$94,(MATCH(A375,[1]BaseAddressTable!$A$2:$A$94,0))))+HEX2DEC(C375))</f>
        <v>A026110C</v>
      </c>
      <c r="E375" s="149" t="s">
        <v>46</v>
      </c>
      <c r="F375" s="149" t="s">
        <v>1999</v>
      </c>
      <c r="G375" s="149" t="s">
        <v>150</v>
      </c>
      <c r="H375" s="150">
        <v>0</v>
      </c>
      <c r="I375" s="152" t="s">
        <v>1981</v>
      </c>
      <c r="J375" s="149" t="str">
        <f t="shared" si="10"/>
        <v>param.car3_prach_lte_format4_supported</v>
      </c>
    </row>
    <row r="376" spans="1:11">
      <c r="A376" s="71" t="s">
        <v>5</v>
      </c>
      <c r="B376" s="71" t="s">
        <v>2000</v>
      </c>
      <c r="C376" s="72" t="str">
        <f>DEC2HEX(HEX2DEC(C375)+4)</f>
        <v>1110</v>
      </c>
      <c r="D376" s="105" t="str">
        <f>DEC2HEX(HEX2DEC(INDEX([1]BaseAddressTable!$B$2:$B$94,(MATCH(A376,[1]BaseAddressTable!$A$2:$A$94,0))))+HEX2DEC(C376))</f>
        <v>A0261110</v>
      </c>
      <c r="E376" s="71" t="s">
        <v>46</v>
      </c>
      <c r="F376" s="71" t="s">
        <v>2001</v>
      </c>
      <c r="G376" s="71" t="s">
        <v>91</v>
      </c>
      <c r="H376" s="72">
        <v>1</v>
      </c>
      <c r="I376" s="114" t="s">
        <v>2002</v>
      </c>
      <c r="J376" s="71" t="str">
        <f t="shared" si="10"/>
        <v>param.car0_prach_5g_format0_supported</v>
      </c>
      <c r="K376" s="65"/>
    </row>
    <row r="377" spans="1:11">
      <c r="A377" s="71" t="s">
        <v>5</v>
      </c>
      <c r="B377" s="71" t="s">
        <v>2000</v>
      </c>
      <c r="C377" s="72" t="str">
        <f>C376</f>
        <v>1110</v>
      </c>
      <c r="D377" s="105" t="str">
        <f>DEC2HEX(HEX2DEC(INDEX([1]BaseAddressTable!$B$2:$B$94,(MATCH(A377,[1]BaseAddressTable!$A$2:$A$94,0))))+HEX2DEC(C377))</f>
        <v>A0261110</v>
      </c>
      <c r="E377" s="71" t="s">
        <v>46</v>
      </c>
      <c r="F377" s="71" t="s">
        <v>2003</v>
      </c>
      <c r="G377" s="71" t="s">
        <v>138</v>
      </c>
      <c r="H377" s="72">
        <v>0</v>
      </c>
      <c r="I377" s="114" t="s">
        <v>2004</v>
      </c>
      <c r="J377" s="71" t="str">
        <f t="shared" si="10"/>
        <v>param.car0_prach_5g_format1_supported</v>
      </c>
      <c r="K377" s="65"/>
    </row>
    <row r="378" spans="1:11">
      <c r="A378" s="71" t="s">
        <v>5</v>
      </c>
      <c r="B378" s="71" t="s">
        <v>2000</v>
      </c>
      <c r="C378" s="72" t="str">
        <f t="shared" ref="C378:C380" si="18">C377</f>
        <v>1110</v>
      </c>
      <c r="D378" s="105" t="str">
        <f>DEC2HEX(HEX2DEC(INDEX([1]BaseAddressTable!$B$2:$B$94,(MATCH(A378,[1]BaseAddressTable!$A$2:$A$94,0))))+HEX2DEC(C378))</f>
        <v>A0261110</v>
      </c>
      <c r="E378" s="71" t="s">
        <v>46</v>
      </c>
      <c r="F378" s="71" t="s">
        <v>2005</v>
      </c>
      <c r="G378" s="71" t="s">
        <v>142</v>
      </c>
      <c r="H378" s="72">
        <v>0</v>
      </c>
      <c r="I378" s="114" t="s">
        <v>2006</v>
      </c>
      <c r="J378" s="71" t="str">
        <f t="shared" si="10"/>
        <v>param.car0_prach_5g_format2_supported</v>
      </c>
      <c r="K378" s="65"/>
    </row>
    <row r="379" spans="1:11">
      <c r="A379" s="71" t="s">
        <v>5</v>
      </c>
      <c r="B379" s="71" t="s">
        <v>2000</v>
      </c>
      <c r="C379" s="72" t="str">
        <f t="shared" si="18"/>
        <v>1110</v>
      </c>
      <c r="D379" s="105" t="str">
        <f>DEC2HEX(HEX2DEC(INDEX([1]BaseAddressTable!$B$2:$B$94,(MATCH(A379,[1]BaseAddressTable!$A$2:$A$94,0))))+HEX2DEC(C379))</f>
        <v>A0261110</v>
      </c>
      <c r="E379" s="71" t="s">
        <v>46</v>
      </c>
      <c r="F379" s="71" t="s">
        <v>2007</v>
      </c>
      <c r="G379" s="71" t="s">
        <v>146</v>
      </c>
      <c r="H379" s="72">
        <v>0</v>
      </c>
      <c r="I379" s="114" t="s">
        <v>2008</v>
      </c>
      <c r="J379" s="71" t="str">
        <f t="shared" si="10"/>
        <v>param.car0_prach_5g_format3_supported</v>
      </c>
      <c r="K379" s="65"/>
    </row>
    <row r="380" spans="1:11">
      <c r="A380" s="71" t="s">
        <v>5</v>
      </c>
      <c r="B380" s="71" t="s">
        <v>2000</v>
      </c>
      <c r="C380" s="72" t="str">
        <f t="shared" si="18"/>
        <v>1110</v>
      </c>
      <c r="D380" s="105" t="str">
        <f>DEC2HEX(HEX2DEC(INDEX([1]BaseAddressTable!$B$2:$B$94,(MATCH(A380,[1]BaseAddressTable!$A$2:$A$94,0))))+HEX2DEC(C380))</f>
        <v>A0261110</v>
      </c>
      <c r="E380" s="71" t="s">
        <v>46</v>
      </c>
      <c r="F380" s="71" t="s">
        <v>2009</v>
      </c>
      <c r="G380" s="71" t="s">
        <v>150</v>
      </c>
      <c r="H380" s="72">
        <v>0</v>
      </c>
      <c r="I380" s="114" t="s">
        <v>2010</v>
      </c>
      <c r="J380" s="71" t="str">
        <f t="shared" si="10"/>
        <v>param.car0_prach_5g_format4_supported</v>
      </c>
      <c r="K380" s="65"/>
    </row>
    <row r="381" spans="1:11">
      <c r="A381" s="71" t="s">
        <v>5</v>
      </c>
      <c r="B381" s="71" t="s">
        <v>2011</v>
      </c>
      <c r="C381" s="72" t="str">
        <f>DEC2HEX(HEX2DEC(C380)+4)</f>
        <v>1114</v>
      </c>
      <c r="D381" s="105" t="str">
        <f>DEC2HEX(HEX2DEC(INDEX([1]BaseAddressTable!$B$2:$B$94,(MATCH(A381,[1]BaseAddressTable!$A$2:$A$94,0))))+HEX2DEC(C381))</f>
        <v>A0261114</v>
      </c>
      <c r="E381" s="71" t="s">
        <v>46</v>
      </c>
      <c r="F381" s="71" t="s">
        <v>2012</v>
      </c>
      <c r="G381" s="71" t="s">
        <v>91</v>
      </c>
      <c r="H381" s="72">
        <v>1</v>
      </c>
      <c r="I381" s="114" t="s">
        <v>2002</v>
      </c>
      <c r="J381" s="71" t="str">
        <f t="shared" si="10"/>
        <v>param.car1_prach_5g_format0_supported</v>
      </c>
      <c r="K381" s="65"/>
    </row>
    <row r="382" spans="1:11">
      <c r="A382" s="71" t="s">
        <v>5</v>
      </c>
      <c r="B382" s="71" t="s">
        <v>2011</v>
      </c>
      <c r="C382" s="72" t="str">
        <f>C381</f>
        <v>1114</v>
      </c>
      <c r="D382" s="105" t="str">
        <f>DEC2HEX(HEX2DEC(INDEX([1]BaseAddressTable!$B$2:$B$94,(MATCH(A382,[1]BaseAddressTable!$A$2:$A$94,0))))+HEX2DEC(C382))</f>
        <v>A0261114</v>
      </c>
      <c r="E382" s="71" t="s">
        <v>46</v>
      </c>
      <c r="F382" s="71" t="s">
        <v>2013</v>
      </c>
      <c r="G382" s="71" t="s">
        <v>138</v>
      </c>
      <c r="H382" s="72">
        <v>0</v>
      </c>
      <c r="I382" s="114" t="s">
        <v>2004</v>
      </c>
      <c r="J382" s="71" t="str">
        <f t="shared" si="10"/>
        <v>param.car1_prach_5g_format1_supported</v>
      </c>
      <c r="K382" s="65"/>
    </row>
    <row r="383" spans="1:11">
      <c r="A383" s="71" t="s">
        <v>5</v>
      </c>
      <c r="B383" s="71" t="s">
        <v>2011</v>
      </c>
      <c r="C383" s="72" t="str">
        <f t="shared" ref="C383:C385" si="19">C382</f>
        <v>1114</v>
      </c>
      <c r="D383" s="105" t="str">
        <f>DEC2HEX(HEX2DEC(INDEX([1]BaseAddressTable!$B$2:$B$94,(MATCH(A383,[1]BaseAddressTable!$A$2:$A$94,0))))+HEX2DEC(C383))</f>
        <v>A0261114</v>
      </c>
      <c r="E383" s="71" t="s">
        <v>46</v>
      </c>
      <c r="F383" s="71" t="s">
        <v>2014</v>
      </c>
      <c r="G383" s="71" t="s">
        <v>142</v>
      </c>
      <c r="H383" s="72">
        <v>0</v>
      </c>
      <c r="I383" s="114" t="s">
        <v>2006</v>
      </c>
      <c r="J383" s="71" t="str">
        <f t="shared" si="10"/>
        <v>param.car1_prach_5g_format2_supported</v>
      </c>
      <c r="K383" s="65"/>
    </row>
    <row r="384" spans="1:11">
      <c r="A384" s="71" t="s">
        <v>5</v>
      </c>
      <c r="B384" s="71" t="s">
        <v>2011</v>
      </c>
      <c r="C384" s="72" t="str">
        <f t="shared" si="19"/>
        <v>1114</v>
      </c>
      <c r="D384" s="105" t="str">
        <f>DEC2HEX(HEX2DEC(INDEX([1]BaseAddressTable!$B$2:$B$94,(MATCH(A384,[1]BaseAddressTable!$A$2:$A$94,0))))+HEX2DEC(C384))</f>
        <v>A0261114</v>
      </c>
      <c r="E384" s="71" t="s">
        <v>46</v>
      </c>
      <c r="F384" s="71" t="s">
        <v>2015</v>
      </c>
      <c r="G384" s="71" t="s">
        <v>146</v>
      </c>
      <c r="H384" s="72">
        <v>0</v>
      </c>
      <c r="I384" s="114" t="s">
        <v>2008</v>
      </c>
      <c r="J384" s="71" t="str">
        <f t="shared" si="10"/>
        <v>param.car1_prach_5g_format3_supported</v>
      </c>
      <c r="K384" s="65"/>
    </row>
    <row r="385" spans="1:11">
      <c r="A385" s="71" t="s">
        <v>5</v>
      </c>
      <c r="B385" s="71" t="s">
        <v>2011</v>
      </c>
      <c r="C385" s="72" t="str">
        <f t="shared" si="19"/>
        <v>1114</v>
      </c>
      <c r="D385" s="105" t="str">
        <f>DEC2HEX(HEX2DEC(INDEX([1]BaseAddressTable!$B$2:$B$94,(MATCH(A385,[1]BaseAddressTable!$A$2:$A$94,0))))+HEX2DEC(C385))</f>
        <v>A0261114</v>
      </c>
      <c r="E385" s="71" t="s">
        <v>46</v>
      </c>
      <c r="F385" s="71" t="s">
        <v>2016</v>
      </c>
      <c r="G385" s="71" t="s">
        <v>150</v>
      </c>
      <c r="H385" s="72">
        <v>0</v>
      </c>
      <c r="I385" s="114" t="s">
        <v>2010</v>
      </c>
      <c r="J385" s="71" t="str">
        <f t="shared" si="10"/>
        <v>param.car1_prach_5g_format4_supported</v>
      </c>
      <c r="K385" s="65"/>
    </row>
    <row r="386" spans="1:11" s="153" customFormat="1">
      <c r="A386" s="149" t="s">
        <v>5</v>
      </c>
      <c r="B386" s="149" t="s">
        <v>2017</v>
      </c>
      <c r="C386" s="150" t="str">
        <f>DEC2HEX(HEX2DEC(C385)+4)</f>
        <v>1118</v>
      </c>
      <c r="D386" s="149" t="str">
        <f>DEC2HEX(HEX2DEC(INDEX([1]BaseAddressTable!$B$2:$B$94,(MATCH(A386,[1]BaseAddressTable!$A$2:$A$94,0))))+HEX2DEC(C386))</f>
        <v>A0261118</v>
      </c>
      <c r="E386" s="149" t="s">
        <v>46</v>
      </c>
      <c r="F386" s="149" t="s">
        <v>2018</v>
      </c>
      <c r="G386" s="149" t="s">
        <v>91</v>
      </c>
      <c r="H386" s="150">
        <v>0</v>
      </c>
      <c r="I386" s="152" t="s">
        <v>2002</v>
      </c>
      <c r="J386" s="149" t="str">
        <f t="shared" si="10"/>
        <v>param.car2_prach_5g_format0_supported</v>
      </c>
    </row>
    <row r="387" spans="1:11" s="153" customFormat="1">
      <c r="A387" s="149" t="s">
        <v>5</v>
      </c>
      <c r="B387" s="149" t="s">
        <v>2017</v>
      </c>
      <c r="C387" s="150" t="str">
        <f>C386</f>
        <v>1118</v>
      </c>
      <c r="D387" s="149" t="str">
        <f>DEC2HEX(HEX2DEC(INDEX([1]BaseAddressTable!$B$2:$B$94,(MATCH(A387,[1]BaseAddressTable!$A$2:$A$94,0))))+HEX2DEC(C387))</f>
        <v>A0261118</v>
      </c>
      <c r="E387" s="149" t="s">
        <v>46</v>
      </c>
      <c r="F387" s="149" t="s">
        <v>2019</v>
      </c>
      <c r="G387" s="149" t="s">
        <v>138</v>
      </c>
      <c r="H387" s="150">
        <v>0</v>
      </c>
      <c r="I387" s="152" t="s">
        <v>2004</v>
      </c>
      <c r="J387" s="149" t="str">
        <f t="shared" si="10"/>
        <v>param.car2_prach_5g_format1_supported</v>
      </c>
    </row>
    <row r="388" spans="1:11" s="153" customFormat="1">
      <c r="A388" s="149" t="s">
        <v>5</v>
      </c>
      <c r="B388" s="149" t="s">
        <v>2017</v>
      </c>
      <c r="C388" s="150" t="str">
        <f t="shared" ref="C388:C390" si="20">C387</f>
        <v>1118</v>
      </c>
      <c r="D388" s="149" t="str">
        <f>DEC2HEX(HEX2DEC(INDEX([1]BaseAddressTable!$B$2:$B$94,(MATCH(A388,[1]BaseAddressTable!$A$2:$A$94,0))))+HEX2DEC(C388))</f>
        <v>A0261118</v>
      </c>
      <c r="E388" s="149" t="s">
        <v>46</v>
      </c>
      <c r="F388" s="149" t="s">
        <v>2020</v>
      </c>
      <c r="G388" s="149" t="s">
        <v>142</v>
      </c>
      <c r="H388" s="150">
        <v>0</v>
      </c>
      <c r="I388" s="152" t="s">
        <v>2006</v>
      </c>
      <c r="J388" s="149" t="str">
        <f t="shared" si="10"/>
        <v>param.car2_prach_5g_format2_supported</v>
      </c>
    </row>
    <row r="389" spans="1:11" s="153" customFormat="1">
      <c r="A389" s="149" t="s">
        <v>5</v>
      </c>
      <c r="B389" s="149" t="s">
        <v>2017</v>
      </c>
      <c r="C389" s="150" t="str">
        <f t="shared" si="20"/>
        <v>1118</v>
      </c>
      <c r="D389" s="149" t="str">
        <f>DEC2HEX(HEX2DEC(INDEX([1]BaseAddressTable!$B$2:$B$94,(MATCH(A389,[1]BaseAddressTable!$A$2:$A$94,0))))+HEX2DEC(C389))</f>
        <v>A0261118</v>
      </c>
      <c r="E389" s="149" t="s">
        <v>46</v>
      </c>
      <c r="F389" s="149" t="s">
        <v>2021</v>
      </c>
      <c r="G389" s="149" t="s">
        <v>146</v>
      </c>
      <c r="H389" s="150">
        <v>0</v>
      </c>
      <c r="I389" s="152" t="s">
        <v>2008</v>
      </c>
      <c r="J389" s="149" t="str">
        <f t="shared" si="10"/>
        <v>param.car2_prach_5g_format3_supported</v>
      </c>
    </row>
    <row r="390" spans="1:11" s="153" customFormat="1">
      <c r="A390" s="149" t="s">
        <v>5</v>
      </c>
      <c r="B390" s="149" t="s">
        <v>2017</v>
      </c>
      <c r="C390" s="150" t="str">
        <f t="shared" si="20"/>
        <v>1118</v>
      </c>
      <c r="D390" s="149" t="str">
        <f>DEC2HEX(HEX2DEC(INDEX([1]BaseAddressTable!$B$2:$B$94,(MATCH(A390,[1]BaseAddressTable!$A$2:$A$94,0))))+HEX2DEC(C390))</f>
        <v>A0261118</v>
      </c>
      <c r="E390" s="149" t="s">
        <v>46</v>
      </c>
      <c r="F390" s="149" t="s">
        <v>2022</v>
      </c>
      <c r="G390" s="149" t="s">
        <v>150</v>
      </c>
      <c r="H390" s="150">
        <v>0</v>
      </c>
      <c r="I390" s="152" t="s">
        <v>2010</v>
      </c>
      <c r="J390" s="149" t="str">
        <f t="shared" si="10"/>
        <v>param.car2_prach_5g_format4_supported</v>
      </c>
    </row>
    <row r="391" spans="1:11" s="153" customFormat="1">
      <c r="A391" s="149" t="s">
        <v>5</v>
      </c>
      <c r="B391" s="149" t="s">
        <v>2023</v>
      </c>
      <c r="C391" s="150" t="str">
        <f>DEC2HEX(HEX2DEC(C390)+4)</f>
        <v>111C</v>
      </c>
      <c r="D391" s="149" t="str">
        <f>DEC2HEX(HEX2DEC(INDEX([1]BaseAddressTable!$B$2:$B$94,(MATCH(A391,[1]BaseAddressTable!$A$2:$A$94,0))))+HEX2DEC(C391))</f>
        <v>A026111C</v>
      </c>
      <c r="E391" s="149" t="s">
        <v>46</v>
      </c>
      <c r="F391" s="149" t="s">
        <v>2024</v>
      </c>
      <c r="G391" s="149" t="s">
        <v>91</v>
      </c>
      <c r="H391" s="150">
        <v>0</v>
      </c>
      <c r="I391" s="152" t="s">
        <v>2002</v>
      </c>
      <c r="J391" s="149" t="str">
        <f t="shared" ref="J391:J454" si="21">IF(E391="RW",CONCATENATE("ctrl.",F391), CONCATENATE("param.",F391))</f>
        <v>param.car3_prach_5g_format0_supported</v>
      </c>
    </row>
    <row r="392" spans="1:11" s="153" customFormat="1">
      <c r="A392" s="149" t="s">
        <v>5</v>
      </c>
      <c r="B392" s="149" t="s">
        <v>2023</v>
      </c>
      <c r="C392" s="150" t="str">
        <f>C391</f>
        <v>111C</v>
      </c>
      <c r="D392" s="149" t="str">
        <f>DEC2HEX(HEX2DEC(INDEX([1]BaseAddressTable!$B$2:$B$94,(MATCH(A392,[1]BaseAddressTable!$A$2:$A$94,0))))+HEX2DEC(C392))</f>
        <v>A026111C</v>
      </c>
      <c r="E392" s="149" t="s">
        <v>46</v>
      </c>
      <c r="F392" s="149" t="s">
        <v>2025</v>
      </c>
      <c r="G392" s="149" t="s">
        <v>138</v>
      </c>
      <c r="H392" s="150">
        <v>0</v>
      </c>
      <c r="I392" s="152" t="s">
        <v>2004</v>
      </c>
      <c r="J392" s="149" t="str">
        <f t="shared" si="21"/>
        <v>param.car3_prach_5g_format1_supported</v>
      </c>
    </row>
    <row r="393" spans="1:11" s="153" customFormat="1">
      <c r="A393" s="149" t="s">
        <v>5</v>
      </c>
      <c r="B393" s="149" t="s">
        <v>2023</v>
      </c>
      <c r="C393" s="150" t="str">
        <f t="shared" ref="C393:C395" si="22">C392</f>
        <v>111C</v>
      </c>
      <c r="D393" s="149" t="str">
        <f>DEC2HEX(HEX2DEC(INDEX([1]BaseAddressTable!$B$2:$B$94,(MATCH(A393,[1]BaseAddressTable!$A$2:$A$94,0))))+HEX2DEC(C393))</f>
        <v>A026111C</v>
      </c>
      <c r="E393" s="149" t="s">
        <v>46</v>
      </c>
      <c r="F393" s="149" t="s">
        <v>2026</v>
      </c>
      <c r="G393" s="149" t="s">
        <v>142</v>
      </c>
      <c r="H393" s="150">
        <v>0</v>
      </c>
      <c r="I393" s="152" t="s">
        <v>2006</v>
      </c>
      <c r="J393" s="149" t="str">
        <f t="shared" si="21"/>
        <v>param.car3_prach_5g_format2_supported</v>
      </c>
    </row>
    <row r="394" spans="1:11" s="153" customFormat="1">
      <c r="A394" s="149" t="s">
        <v>5</v>
      </c>
      <c r="B394" s="149" t="s">
        <v>2023</v>
      </c>
      <c r="C394" s="150" t="str">
        <f t="shared" si="22"/>
        <v>111C</v>
      </c>
      <c r="D394" s="149" t="str">
        <f>DEC2HEX(HEX2DEC(INDEX([1]BaseAddressTable!$B$2:$B$94,(MATCH(A394,[1]BaseAddressTable!$A$2:$A$94,0))))+HEX2DEC(C394))</f>
        <v>A026111C</v>
      </c>
      <c r="E394" s="149" t="s">
        <v>46</v>
      </c>
      <c r="F394" s="149" t="s">
        <v>2027</v>
      </c>
      <c r="G394" s="149" t="s">
        <v>146</v>
      </c>
      <c r="H394" s="150">
        <v>0</v>
      </c>
      <c r="I394" s="152" t="s">
        <v>2008</v>
      </c>
      <c r="J394" s="149" t="str">
        <f t="shared" si="21"/>
        <v>param.car3_prach_5g_format3_supported</v>
      </c>
    </row>
    <row r="395" spans="1:11" s="153" customFormat="1">
      <c r="A395" s="149" t="s">
        <v>5</v>
      </c>
      <c r="B395" s="149" t="s">
        <v>2023</v>
      </c>
      <c r="C395" s="150" t="str">
        <f t="shared" si="22"/>
        <v>111C</v>
      </c>
      <c r="D395" s="149" t="str">
        <f>DEC2HEX(HEX2DEC(INDEX([1]BaseAddressTable!$B$2:$B$94,(MATCH(A395,[1]BaseAddressTable!$A$2:$A$94,0))))+HEX2DEC(C395))</f>
        <v>A026111C</v>
      </c>
      <c r="E395" s="149" t="s">
        <v>46</v>
      </c>
      <c r="F395" s="149" t="s">
        <v>2028</v>
      </c>
      <c r="G395" s="149" t="s">
        <v>150</v>
      </c>
      <c r="H395" s="150">
        <v>0</v>
      </c>
      <c r="I395" s="152" t="s">
        <v>2010</v>
      </c>
      <c r="J395" s="149" t="str">
        <f t="shared" si="21"/>
        <v>param.car3_prach_5g_format4_supported</v>
      </c>
    </row>
    <row r="396" spans="1:11">
      <c r="A396" s="71" t="s">
        <v>5</v>
      </c>
      <c r="B396" s="71" t="s">
        <v>2029</v>
      </c>
      <c r="C396" s="72" t="str">
        <f>DEC2HEX(HEX2DEC(C395)+4)</f>
        <v>1120</v>
      </c>
      <c r="D396" s="105" t="str">
        <f>DEC2HEX(HEX2DEC(INDEX([1]BaseAddressTable!$B$2:$B$94,(MATCH(A396,[1]BaseAddressTable!$A$2:$A$94,0))))+HEX2DEC(C396))</f>
        <v>A0261120</v>
      </c>
      <c r="E396" s="71" t="s">
        <v>46</v>
      </c>
      <c r="F396" s="71" t="s">
        <v>2030</v>
      </c>
      <c r="G396" s="71" t="s">
        <v>91</v>
      </c>
      <c r="H396" s="72">
        <v>1</v>
      </c>
      <c r="I396" s="71" t="str">
        <f>IF(ISNUMBER(SEARCH("num0",F396)),CONCATENATE(F396," for both LTE &amp; 5G"),CONCATENATE(F396," for 5G"))</f>
        <v>car0_num0_5mhz_supported for both LTE &amp; 5G</v>
      </c>
      <c r="J396" s="71" t="str">
        <f t="shared" si="21"/>
        <v>param.car0_num0_5mhz_supported</v>
      </c>
      <c r="K396" s="65"/>
    </row>
    <row r="397" spans="1:11">
      <c r="A397" s="71" t="s">
        <v>5</v>
      </c>
      <c r="B397" s="71" t="s">
        <v>2029</v>
      </c>
      <c r="C397" s="72" t="str">
        <f>C396</f>
        <v>1120</v>
      </c>
      <c r="D397" s="105" t="str">
        <f>DEC2HEX(HEX2DEC(INDEX([1]BaseAddressTable!$B$2:$B$94,(MATCH(A397,[1]BaseAddressTable!$A$2:$A$94,0))))+HEX2DEC(C397))</f>
        <v>A0261120</v>
      </c>
      <c r="E397" s="71" t="s">
        <v>46</v>
      </c>
      <c r="F397" s="71" t="s">
        <v>2031</v>
      </c>
      <c r="G397" s="71" t="s">
        <v>138</v>
      </c>
      <c r="H397" s="72">
        <v>1</v>
      </c>
      <c r="I397" s="71" t="str">
        <f t="shared" ref="I397:I460" si="23">IF(ISNUMBER(SEARCH("num0",F397)),CONCATENATE(F397," for both LTE &amp; 5G"),CONCATENATE(F397," for 5G"))</f>
        <v>car0_num1_5mhz_supported for 5G</v>
      </c>
      <c r="J397" s="71" t="str">
        <f t="shared" si="21"/>
        <v>param.car0_num1_5mhz_supported</v>
      </c>
      <c r="K397" s="65"/>
    </row>
    <row r="398" spans="1:11">
      <c r="A398" s="71" t="s">
        <v>5</v>
      </c>
      <c r="B398" s="71" t="s">
        <v>2029</v>
      </c>
      <c r="C398" s="72" t="str">
        <f t="shared" ref="C398:C400" si="24">C397</f>
        <v>1120</v>
      </c>
      <c r="D398" s="105" t="str">
        <f>DEC2HEX(HEX2DEC(INDEX([1]BaseAddressTable!$B$2:$B$94,(MATCH(A398,[1]BaseAddressTable!$A$2:$A$94,0))))+HEX2DEC(C398))</f>
        <v>A0261120</v>
      </c>
      <c r="E398" s="71" t="s">
        <v>46</v>
      </c>
      <c r="F398" s="71" t="s">
        <v>2032</v>
      </c>
      <c r="G398" s="71" t="s">
        <v>142</v>
      </c>
      <c r="H398" s="72">
        <v>1</v>
      </c>
      <c r="I398" s="71" t="str">
        <f t="shared" si="23"/>
        <v>car0_num0_10mhz_supported for both LTE &amp; 5G</v>
      </c>
      <c r="J398" s="71" t="str">
        <f t="shared" si="21"/>
        <v>param.car0_num0_10mhz_supported</v>
      </c>
      <c r="K398" s="65"/>
    </row>
    <row r="399" spans="1:11">
      <c r="A399" s="71" t="s">
        <v>5</v>
      </c>
      <c r="B399" s="71" t="s">
        <v>2029</v>
      </c>
      <c r="C399" s="72" t="str">
        <f t="shared" si="24"/>
        <v>1120</v>
      </c>
      <c r="D399" s="105" t="str">
        <f>DEC2HEX(HEX2DEC(INDEX([1]BaseAddressTable!$B$2:$B$94,(MATCH(A399,[1]BaseAddressTable!$A$2:$A$94,0))))+HEX2DEC(C399))</f>
        <v>A0261120</v>
      </c>
      <c r="E399" s="71" t="s">
        <v>46</v>
      </c>
      <c r="F399" s="71" t="s">
        <v>2033</v>
      </c>
      <c r="G399" s="71" t="s">
        <v>146</v>
      </c>
      <c r="H399" s="72">
        <v>1</v>
      </c>
      <c r="I399" s="71" t="str">
        <f t="shared" si="23"/>
        <v>car0_num1_10mhz_supported for 5G</v>
      </c>
      <c r="J399" s="71" t="str">
        <f t="shared" si="21"/>
        <v>param.car0_num1_10mhz_supported</v>
      </c>
      <c r="K399" s="65"/>
    </row>
    <row r="400" spans="1:11">
      <c r="A400" s="71" t="s">
        <v>5</v>
      </c>
      <c r="B400" s="71" t="s">
        <v>2029</v>
      </c>
      <c r="C400" s="72" t="str">
        <f t="shared" si="24"/>
        <v>1120</v>
      </c>
      <c r="D400" s="105" t="str">
        <f>DEC2HEX(HEX2DEC(INDEX([1]BaseAddressTable!$B$2:$B$94,(MATCH(A400,[1]BaseAddressTable!$A$2:$A$94,0))))+HEX2DEC(C400))</f>
        <v>A0261120</v>
      </c>
      <c r="E400" s="71" t="s">
        <v>46</v>
      </c>
      <c r="F400" s="71" t="s">
        <v>2034</v>
      </c>
      <c r="G400" s="71" t="s">
        <v>150</v>
      </c>
      <c r="H400" s="72">
        <v>1</v>
      </c>
      <c r="I400" s="71" t="str">
        <f t="shared" si="23"/>
        <v>car0_num2_10mhz_supported for 5G</v>
      </c>
      <c r="J400" s="71" t="str">
        <f t="shared" si="21"/>
        <v>param.car0_num2_10mhz_supported</v>
      </c>
      <c r="K400" s="65"/>
    </row>
    <row r="401" spans="1:11">
      <c r="A401" s="71" t="s">
        <v>5</v>
      </c>
      <c r="B401" s="71" t="s">
        <v>2029</v>
      </c>
      <c r="C401" s="72" t="str">
        <f>C400</f>
        <v>1120</v>
      </c>
      <c r="D401" s="105" t="str">
        <f>DEC2HEX(HEX2DEC(INDEX([1]BaseAddressTable!$B$2:$B$94,(MATCH(A401,[1]BaseAddressTable!$A$2:$A$94,0))))+HEX2DEC(C401))</f>
        <v>A0261120</v>
      </c>
      <c r="E401" s="71" t="s">
        <v>46</v>
      </c>
      <c r="F401" s="71" t="s">
        <v>2035</v>
      </c>
      <c r="G401" s="71" t="s">
        <v>154</v>
      </c>
      <c r="H401" s="72">
        <v>1</v>
      </c>
      <c r="I401" s="71" t="str">
        <f t="shared" si="23"/>
        <v>car0_num0_15mhz_supported for both LTE &amp; 5G</v>
      </c>
      <c r="J401" s="71" t="str">
        <f t="shared" si="21"/>
        <v>param.car0_num0_15mhz_supported</v>
      </c>
      <c r="K401" s="65"/>
    </row>
    <row r="402" spans="1:11">
      <c r="A402" s="71" t="s">
        <v>5</v>
      </c>
      <c r="B402" s="71" t="s">
        <v>2029</v>
      </c>
      <c r="C402" s="72" t="str">
        <f t="shared" ref="C402:C426" si="25">C401</f>
        <v>1120</v>
      </c>
      <c r="D402" s="105" t="str">
        <f>DEC2HEX(HEX2DEC(INDEX([1]BaseAddressTable!$B$2:$B$94,(MATCH(A402,[1]BaseAddressTable!$A$2:$A$94,0))))+HEX2DEC(C402))</f>
        <v>A0261120</v>
      </c>
      <c r="E402" s="71" t="s">
        <v>46</v>
      </c>
      <c r="F402" s="71" t="s">
        <v>2036</v>
      </c>
      <c r="G402" s="71" t="s">
        <v>158</v>
      </c>
      <c r="H402" s="72">
        <v>1</v>
      </c>
      <c r="I402" s="71" t="str">
        <f t="shared" si="23"/>
        <v>car0_num1_15mhz_supported for 5G</v>
      </c>
      <c r="J402" s="71" t="str">
        <f t="shared" si="21"/>
        <v>param.car0_num1_15mhz_supported</v>
      </c>
      <c r="K402" s="65"/>
    </row>
    <row r="403" spans="1:11">
      <c r="A403" s="71" t="s">
        <v>5</v>
      </c>
      <c r="B403" s="71" t="s">
        <v>2029</v>
      </c>
      <c r="C403" s="72" t="str">
        <f t="shared" si="25"/>
        <v>1120</v>
      </c>
      <c r="D403" s="105" t="str">
        <f>DEC2HEX(HEX2DEC(INDEX([1]BaseAddressTable!$B$2:$B$94,(MATCH(A403,[1]BaseAddressTable!$A$2:$A$94,0))))+HEX2DEC(C403))</f>
        <v>A0261120</v>
      </c>
      <c r="E403" s="71" t="s">
        <v>46</v>
      </c>
      <c r="F403" s="71" t="s">
        <v>2037</v>
      </c>
      <c r="G403" s="71" t="s">
        <v>162</v>
      </c>
      <c r="H403" s="72">
        <v>1</v>
      </c>
      <c r="I403" s="71" t="str">
        <f t="shared" si="23"/>
        <v>car0_num2_15mhz_supported for 5G</v>
      </c>
      <c r="J403" s="71" t="str">
        <f t="shared" si="21"/>
        <v>param.car0_num2_15mhz_supported</v>
      </c>
      <c r="K403" s="65"/>
    </row>
    <row r="404" spans="1:11">
      <c r="A404" s="71" t="s">
        <v>5</v>
      </c>
      <c r="B404" s="71" t="s">
        <v>2029</v>
      </c>
      <c r="C404" s="72" t="str">
        <f t="shared" si="25"/>
        <v>1120</v>
      </c>
      <c r="D404" s="105" t="str">
        <f>DEC2HEX(HEX2DEC(INDEX([1]BaseAddressTable!$B$2:$B$94,(MATCH(A404,[1]BaseAddressTable!$A$2:$A$94,0))))+HEX2DEC(C404))</f>
        <v>A0261120</v>
      </c>
      <c r="E404" s="71" t="s">
        <v>46</v>
      </c>
      <c r="F404" s="71" t="s">
        <v>2038</v>
      </c>
      <c r="G404" s="71" t="s">
        <v>128</v>
      </c>
      <c r="H404" s="72">
        <v>1</v>
      </c>
      <c r="I404" s="71" t="str">
        <f t="shared" si="23"/>
        <v>car0_num0_20mhz_supported for both LTE &amp; 5G</v>
      </c>
      <c r="J404" s="71" t="str">
        <f t="shared" si="21"/>
        <v>param.car0_num0_20mhz_supported</v>
      </c>
      <c r="K404" s="65"/>
    </row>
    <row r="405" spans="1:11">
      <c r="A405" s="71" t="s">
        <v>5</v>
      </c>
      <c r="B405" s="71" t="s">
        <v>2029</v>
      </c>
      <c r="C405" s="72" t="str">
        <f t="shared" si="25"/>
        <v>1120</v>
      </c>
      <c r="D405" s="105" t="str">
        <f>DEC2HEX(HEX2DEC(INDEX([1]BaseAddressTable!$B$2:$B$94,(MATCH(A405,[1]BaseAddressTable!$A$2:$A$94,0))))+HEX2DEC(C405))</f>
        <v>A0261120</v>
      </c>
      <c r="E405" s="71" t="s">
        <v>46</v>
      </c>
      <c r="F405" s="71" t="s">
        <v>2039</v>
      </c>
      <c r="G405" s="71" t="s">
        <v>168</v>
      </c>
      <c r="H405" s="72">
        <v>1</v>
      </c>
      <c r="I405" s="71" t="str">
        <f t="shared" si="23"/>
        <v>car0_num1_20mhz_supported for 5G</v>
      </c>
      <c r="J405" s="71" t="str">
        <f t="shared" si="21"/>
        <v>param.car0_num1_20mhz_supported</v>
      </c>
      <c r="K405" s="65"/>
    </row>
    <row r="406" spans="1:11">
      <c r="A406" s="71" t="s">
        <v>5</v>
      </c>
      <c r="B406" s="71" t="s">
        <v>2029</v>
      </c>
      <c r="C406" s="72" t="str">
        <f t="shared" si="25"/>
        <v>1120</v>
      </c>
      <c r="D406" s="105" t="str">
        <f>DEC2HEX(HEX2DEC(INDEX([1]BaseAddressTable!$B$2:$B$94,(MATCH(A406,[1]BaseAddressTable!$A$2:$A$94,0))))+HEX2DEC(C406))</f>
        <v>A0261120</v>
      </c>
      <c r="E406" s="71" t="s">
        <v>46</v>
      </c>
      <c r="F406" s="71" t="s">
        <v>2040</v>
      </c>
      <c r="G406" s="71" t="s">
        <v>1034</v>
      </c>
      <c r="H406" s="72">
        <v>1</v>
      </c>
      <c r="I406" s="71" t="str">
        <f t="shared" si="23"/>
        <v>car0_num2_20mhz_supported for 5G</v>
      </c>
      <c r="J406" s="71" t="str">
        <f t="shared" si="21"/>
        <v>param.car0_num2_20mhz_supported</v>
      </c>
      <c r="K406" s="65"/>
    </row>
    <row r="407" spans="1:11">
      <c r="A407" s="71" t="s">
        <v>5</v>
      </c>
      <c r="B407" s="71" t="s">
        <v>2029</v>
      </c>
      <c r="C407" s="72" t="str">
        <f t="shared" si="25"/>
        <v>1120</v>
      </c>
      <c r="D407" s="105" t="str">
        <f>DEC2HEX(HEX2DEC(INDEX([1]BaseAddressTable!$B$2:$B$94,(MATCH(A407,[1]BaseAddressTable!$A$2:$A$94,0))))+HEX2DEC(C407))</f>
        <v>A0261120</v>
      </c>
      <c r="E407" s="71" t="s">
        <v>46</v>
      </c>
      <c r="F407" s="71" t="s">
        <v>2041</v>
      </c>
      <c r="G407" s="71" t="s">
        <v>1038</v>
      </c>
      <c r="H407" s="72">
        <v>1</v>
      </c>
      <c r="I407" s="71" t="str">
        <f t="shared" si="23"/>
        <v>car0_num0_25mhz_supported for both LTE &amp; 5G</v>
      </c>
      <c r="J407" s="71" t="str">
        <f t="shared" si="21"/>
        <v>param.car0_num0_25mhz_supported</v>
      </c>
      <c r="K407" s="65"/>
    </row>
    <row r="408" spans="1:11">
      <c r="A408" s="71" t="s">
        <v>5</v>
      </c>
      <c r="B408" s="71" t="s">
        <v>2029</v>
      </c>
      <c r="C408" s="72" t="str">
        <f t="shared" si="25"/>
        <v>1120</v>
      </c>
      <c r="D408" s="105" t="str">
        <f>DEC2HEX(HEX2DEC(INDEX([1]BaseAddressTable!$B$2:$B$94,(MATCH(A408,[1]BaseAddressTable!$A$2:$A$94,0))))+HEX2DEC(C408))</f>
        <v>A0261120</v>
      </c>
      <c r="E408" s="71" t="s">
        <v>46</v>
      </c>
      <c r="F408" s="71" t="s">
        <v>2042</v>
      </c>
      <c r="G408" s="71" t="s">
        <v>948</v>
      </c>
      <c r="H408" s="72">
        <v>1</v>
      </c>
      <c r="I408" s="71" t="str">
        <f t="shared" si="23"/>
        <v>car0_num1_25mhz_supported for 5G</v>
      </c>
      <c r="J408" s="71" t="str">
        <f t="shared" si="21"/>
        <v>param.car0_num1_25mhz_supported</v>
      </c>
      <c r="K408" s="65"/>
    </row>
    <row r="409" spans="1:11">
      <c r="A409" s="71" t="s">
        <v>5</v>
      </c>
      <c r="B409" s="71" t="s">
        <v>2029</v>
      </c>
      <c r="C409" s="72" t="str">
        <f t="shared" si="25"/>
        <v>1120</v>
      </c>
      <c r="D409" s="105" t="str">
        <f>DEC2HEX(HEX2DEC(INDEX([1]BaseAddressTable!$B$2:$B$94,(MATCH(A409,[1]BaseAddressTable!$A$2:$A$94,0))))+HEX2DEC(C409))</f>
        <v>A0261120</v>
      </c>
      <c r="E409" s="71" t="s">
        <v>46</v>
      </c>
      <c r="F409" s="71" t="s">
        <v>2043</v>
      </c>
      <c r="G409" s="71" t="s">
        <v>952</v>
      </c>
      <c r="H409" s="72">
        <v>1</v>
      </c>
      <c r="I409" s="71" t="str">
        <f t="shared" si="23"/>
        <v>car0_num2_25mhz_supported for 5G</v>
      </c>
      <c r="J409" s="71" t="str">
        <f t="shared" si="21"/>
        <v>param.car0_num2_25mhz_supported</v>
      </c>
      <c r="K409" s="65"/>
    </row>
    <row r="410" spans="1:11">
      <c r="A410" s="71" t="s">
        <v>5</v>
      </c>
      <c r="B410" s="71" t="s">
        <v>2029</v>
      </c>
      <c r="C410" s="72" t="str">
        <f t="shared" si="25"/>
        <v>1120</v>
      </c>
      <c r="D410" s="105" t="str">
        <f>DEC2HEX(HEX2DEC(INDEX([1]BaseAddressTable!$B$2:$B$94,(MATCH(A410,[1]BaseAddressTable!$A$2:$A$94,0))))+HEX2DEC(C410))</f>
        <v>A0261120</v>
      </c>
      <c r="E410" s="71" t="s">
        <v>46</v>
      </c>
      <c r="F410" s="71" t="s">
        <v>2044</v>
      </c>
      <c r="G410" s="71" t="s">
        <v>955</v>
      </c>
      <c r="H410" s="72">
        <v>1</v>
      </c>
      <c r="I410" s="71" t="str">
        <f t="shared" si="23"/>
        <v>car0_num0_30mhz_supported for both LTE &amp; 5G</v>
      </c>
      <c r="J410" s="71" t="str">
        <f t="shared" si="21"/>
        <v>param.car0_num0_30mhz_supported</v>
      </c>
      <c r="K410" s="65"/>
    </row>
    <row r="411" spans="1:11">
      <c r="A411" s="71" t="s">
        <v>5</v>
      </c>
      <c r="B411" s="71" t="s">
        <v>2029</v>
      </c>
      <c r="C411" s="72" t="str">
        <f t="shared" si="25"/>
        <v>1120</v>
      </c>
      <c r="D411" s="105" t="str">
        <f>DEC2HEX(HEX2DEC(INDEX([1]BaseAddressTable!$B$2:$B$94,(MATCH(A411,[1]BaseAddressTable!$A$2:$A$94,0))))+HEX2DEC(C411))</f>
        <v>A0261120</v>
      </c>
      <c r="E411" s="71" t="s">
        <v>46</v>
      </c>
      <c r="F411" s="71" t="s">
        <v>2045</v>
      </c>
      <c r="G411" s="71" t="s">
        <v>958</v>
      </c>
      <c r="H411" s="72">
        <v>1</v>
      </c>
      <c r="I411" s="71" t="str">
        <f t="shared" si="23"/>
        <v>car0_num1_30mhz_supported for 5G</v>
      </c>
      <c r="J411" s="71" t="str">
        <f t="shared" si="21"/>
        <v>param.car0_num1_30mhz_supported</v>
      </c>
      <c r="K411" s="65"/>
    </row>
    <row r="412" spans="1:11">
      <c r="A412" s="71" t="s">
        <v>5</v>
      </c>
      <c r="B412" s="71" t="s">
        <v>2029</v>
      </c>
      <c r="C412" s="72" t="str">
        <f t="shared" si="25"/>
        <v>1120</v>
      </c>
      <c r="D412" s="105" t="str">
        <f>DEC2HEX(HEX2DEC(INDEX([1]BaseAddressTable!$B$2:$B$94,(MATCH(A412,[1]BaseAddressTable!$A$2:$A$94,0))))+HEX2DEC(C412))</f>
        <v>A0261120</v>
      </c>
      <c r="E412" s="71" t="s">
        <v>46</v>
      </c>
      <c r="F412" s="71" t="s">
        <v>2046</v>
      </c>
      <c r="G412" s="71" t="s">
        <v>289</v>
      </c>
      <c r="H412" s="72">
        <v>1</v>
      </c>
      <c r="I412" s="71" t="str">
        <f t="shared" si="23"/>
        <v>car0_num2_30mhz_supported for 5G</v>
      </c>
      <c r="J412" s="71" t="str">
        <f t="shared" si="21"/>
        <v>param.car0_num2_30mhz_supported</v>
      </c>
      <c r="K412" s="65"/>
    </row>
    <row r="413" spans="1:11">
      <c r="A413" s="71" t="s">
        <v>5</v>
      </c>
      <c r="B413" s="71" t="s">
        <v>2029</v>
      </c>
      <c r="C413" s="72" t="str">
        <f t="shared" si="25"/>
        <v>1120</v>
      </c>
      <c r="D413" s="105" t="str">
        <f>DEC2HEX(HEX2DEC(INDEX([1]BaseAddressTable!$B$2:$B$94,(MATCH(A413,[1]BaseAddressTable!$A$2:$A$94,0))))+HEX2DEC(C413))</f>
        <v>A0261120</v>
      </c>
      <c r="E413" s="71" t="s">
        <v>46</v>
      </c>
      <c r="F413" s="71" t="s">
        <v>2047</v>
      </c>
      <c r="G413" s="71" t="s">
        <v>1045</v>
      </c>
      <c r="H413" s="72">
        <v>0</v>
      </c>
      <c r="I413" s="71" t="str">
        <f t="shared" si="23"/>
        <v>car0_num0_40mhz_supported for both LTE &amp; 5G</v>
      </c>
      <c r="J413" s="71" t="str">
        <f t="shared" si="21"/>
        <v>param.car0_num0_40mhz_supported</v>
      </c>
      <c r="K413" s="65"/>
    </row>
    <row r="414" spans="1:11">
      <c r="A414" s="71" t="s">
        <v>5</v>
      </c>
      <c r="B414" s="71" t="s">
        <v>2029</v>
      </c>
      <c r="C414" s="72" t="str">
        <f t="shared" si="25"/>
        <v>1120</v>
      </c>
      <c r="D414" s="105" t="str">
        <f>DEC2HEX(HEX2DEC(INDEX([1]BaseAddressTable!$B$2:$B$94,(MATCH(A414,[1]BaseAddressTable!$A$2:$A$94,0))))+HEX2DEC(C414))</f>
        <v>A0261120</v>
      </c>
      <c r="E414" s="71" t="s">
        <v>46</v>
      </c>
      <c r="F414" s="71" t="s">
        <v>2048</v>
      </c>
      <c r="G414" s="71" t="s">
        <v>1049</v>
      </c>
      <c r="H414" s="72">
        <v>0</v>
      </c>
      <c r="I414" s="71" t="str">
        <f t="shared" si="23"/>
        <v>car0_num1_40mhz_supported for 5G</v>
      </c>
      <c r="J414" s="71" t="str">
        <f t="shared" si="21"/>
        <v>param.car0_num1_40mhz_supported</v>
      </c>
      <c r="K414" s="65"/>
    </row>
    <row r="415" spans="1:11">
      <c r="A415" s="71" t="s">
        <v>5</v>
      </c>
      <c r="B415" s="71" t="s">
        <v>2029</v>
      </c>
      <c r="C415" s="72" t="str">
        <f t="shared" si="25"/>
        <v>1120</v>
      </c>
      <c r="D415" s="105" t="str">
        <f>DEC2HEX(HEX2DEC(INDEX([1]BaseAddressTable!$B$2:$B$94,(MATCH(A415,[1]BaseAddressTable!$A$2:$A$94,0))))+HEX2DEC(C415))</f>
        <v>A0261120</v>
      </c>
      <c r="E415" s="71" t="s">
        <v>46</v>
      </c>
      <c r="F415" s="71" t="s">
        <v>2049</v>
      </c>
      <c r="G415" s="71" t="s">
        <v>1053</v>
      </c>
      <c r="H415" s="72">
        <v>0</v>
      </c>
      <c r="I415" s="71" t="str">
        <f t="shared" si="23"/>
        <v>car0_num2_40mhz_supported for 5G</v>
      </c>
      <c r="J415" s="71" t="str">
        <f t="shared" si="21"/>
        <v>param.car0_num2_40mhz_supported</v>
      </c>
      <c r="K415" s="65"/>
    </row>
    <row r="416" spans="1:11">
      <c r="A416" s="71" t="s">
        <v>5</v>
      </c>
      <c r="B416" s="71" t="s">
        <v>2029</v>
      </c>
      <c r="C416" s="72" t="str">
        <f t="shared" si="25"/>
        <v>1120</v>
      </c>
      <c r="D416" s="105" t="str">
        <f>DEC2HEX(HEX2DEC(INDEX([1]BaseAddressTable!$B$2:$B$94,(MATCH(A416,[1]BaseAddressTable!$A$2:$A$94,0))))+HEX2DEC(C416))</f>
        <v>A0261120</v>
      </c>
      <c r="E416" s="71" t="s">
        <v>46</v>
      </c>
      <c r="F416" s="71" t="s">
        <v>2050</v>
      </c>
      <c r="G416" s="71" t="s">
        <v>961</v>
      </c>
      <c r="H416" s="72">
        <v>0</v>
      </c>
      <c r="I416" s="71" t="str">
        <f t="shared" si="23"/>
        <v>car0_num0_50mhz_supported for both LTE &amp; 5G</v>
      </c>
      <c r="J416" s="71" t="str">
        <f t="shared" si="21"/>
        <v>param.car0_num0_50mhz_supported</v>
      </c>
      <c r="K416" s="65"/>
    </row>
    <row r="417" spans="1:11">
      <c r="A417" s="71" t="s">
        <v>5</v>
      </c>
      <c r="B417" s="71" t="s">
        <v>2029</v>
      </c>
      <c r="C417" s="72" t="str">
        <f t="shared" si="25"/>
        <v>1120</v>
      </c>
      <c r="D417" s="105" t="str">
        <f>DEC2HEX(HEX2DEC(INDEX([1]BaseAddressTable!$B$2:$B$94,(MATCH(A417,[1]BaseAddressTable!$A$2:$A$94,0))))+HEX2DEC(C417))</f>
        <v>A0261120</v>
      </c>
      <c r="E417" s="71" t="s">
        <v>46</v>
      </c>
      <c r="F417" s="71" t="s">
        <v>2051</v>
      </c>
      <c r="G417" s="71" t="s">
        <v>2052</v>
      </c>
      <c r="H417" s="72">
        <v>0</v>
      </c>
      <c r="I417" s="71" t="str">
        <f t="shared" si="23"/>
        <v>car0_num1_50mhz_supported for 5G</v>
      </c>
      <c r="J417" s="71" t="str">
        <f t="shared" si="21"/>
        <v>param.car0_num1_50mhz_supported</v>
      </c>
      <c r="K417" s="65"/>
    </row>
    <row r="418" spans="1:11">
      <c r="A418" s="71" t="s">
        <v>5</v>
      </c>
      <c r="B418" s="71" t="s">
        <v>2029</v>
      </c>
      <c r="C418" s="72" t="str">
        <f t="shared" si="25"/>
        <v>1120</v>
      </c>
      <c r="D418" s="105" t="str">
        <f>DEC2HEX(HEX2DEC(INDEX([1]BaseAddressTable!$B$2:$B$94,(MATCH(A418,[1]BaseAddressTable!$A$2:$A$94,0))))+HEX2DEC(C418))</f>
        <v>A0261120</v>
      </c>
      <c r="E418" s="71" t="s">
        <v>46</v>
      </c>
      <c r="F418" s="71" t="s">
        <v>2053</v>
      </c>
      <c r="G418" s="71" t="s">
        <v>2054</v>
      </c>
      <c r="H418" s="72">
        <v>0</v>
      </c>
      <c r="I418" s="71" t="str">
        <f t="shared" si="23"/>
        <v>car0_num2_50mhz_supported for 5G</v>
      </c>
      <c r="J418" s="71" t="str">
        <f t="shared" si="21"/>
        <v>param.car0_num2_50mhz_supported</v>
      </c>
      <c r="K418" s="65"/>
    </row>
    <row r="419" spans="1:11">
      <c r="A419" s="71" t="s">
        <v>5</v>
      </c>
      <c r="B419" s="71" t="s">
        <v>2029</v>
      </c>
      <c r="C419" s="72" t="str">
        <f t="shared" si="25"/>
        <v>1120</v>
      </c>
      <c r="D419" s="105" t="str">
        <f>DEC2HEX(HEX2DEC(INDEX([1]BaseAddressTable!$B$2:$B$94,(MATCH(A419,[1]BaseAddressTable!$A$2:$A$94,0))))+HEX2DEC(C419))</f>
        <v>A0261120</v>
      </c>
      <c r="E419" s="71" t="s">
        <v>46</v>
      </c>
      <c r="F419" s="71" t="s">
        <v>2055</v>
      </c>
      <c r="G419" s="71" t="s">
        <v>2056</v>
      </c>
      <c r="H419" s="72">
        <v>0</v>
      </c>
      <c r="I419" s="71" t="str">
        <f t="shared" si="23"/>
        <v>car0_num1_60mhz_supported for 5G</v>
      </c>
      <c r="J419" s="71" t="str">
        <f t="shared" si="21"/>
        <v>param.car0_num1_60mhz_supported</v>
      </c>
      <c r="K419" s="65"/>
    </row>
    <row r="420" spans="1:11">
      <c r="A420" s="71" t="s">
        <v>5</v>
      </c>
      <c r="B420" s="71" t="s">
        <v>2029</v>
      </c>
      <c r="C420" s="72" t="str">
        <f t="shared" si="25"/>
        <v>1120</v>
      </c>
      <c r="D420" s="105" t="str">
        <f>DEC2HEX(HEX2DEC(INDEX([1]BaseAddressTable!$B$2:$B$94,(MATCH(A420,[1]BaseAddressTable!$A$2:$A$94,0))))+HEX2DEC(C420))</f>
        <v>A0261120</v>
      </c>
      <c r="E420" s="71" t="s">
        <v>46</v>
      </c>
      <c r="F420" s="71" t="s">
        <v>2057</v>
      </c>
      <c r="G420" s="71" t="s">
        <v>1057</v>
      </c>
      <c r="H420" s="72">
        <v>0</v>
      </c>
      <c r="I420" s="71" t="str">
        <f t="shared" si="23"/>
        <v>car0_num2_60mhz_supported for 5G</v>
      </c>
      <c r="J420" s="71" t="str">
        <f t="shared" si="21"/>
        <v>param.car0_num2_60mhz_supported</v>
      </c>
      <c r="K420" s="65"/>
    </row>
    <row r="421" spans="1:11">
      <c r="A421" s="71" t="s">
        <v>5</v>
      </c>
      <c r="B421" s="71" t="s">
        <v>2029</v>
      </c>
      <c r="C421" s="72" t="str">
        <f t="shared" si="25"/>
        <v>1120</v>
      </c>
      <c r="D421" s="105" t="str">
        <f>DEC2HEX(HEX2DEC(INDEX([1]BaseAddressTable!$B$2:$B$94,(MATCH(A421,[1]BaseAddressTable!$A$2:$A$94,0))))+HEX2DEC(C421))</f>
        <v>A0261120</v>
      </c>
      <c r="E421" s="71" t="s">
        <v>46</v>
      </c>
      <c r="F421" s="71" t="s">
        <v>2058</v>
      </c>
      <c r="G421" s="71" t="s">
        <v>1061</v>
      </c>
      <c r="H421" s="72">
        <v>0</v>
      </c>
      <c r="I421" s="71" t="str">
        <f t="shared" si="23"/>
        <v>car0_num1_70mhz_supported for 5G</v>
      </c>
      <c r="J421" s="71" t="str">
        <f t="shared" si="21"/>
        <v>param.car0_num1_70mhz_supported</v>
      </c>
      <c r="K421" s="65"/>
    </row>
    <row r="422" spans="1:11">
      <c r="A422" s="71" t="s">
        <v>5</v>
      </c>
      <c r="B422" s="71" t="s">
        <v>2029</v>
      </c>
      <c r="C422" s="72" t="str">
        <f t="shared" si="25"/>
        <v>1120</v>
      </c>
      <c r="D422" s="105" t="str">
        <f>DEC2HEX(HEX2DEC(INDEX([1]BaseAddressTable!$B$2:$B$94,(MATCH(A422,[1]BaseAddressTable!$A$2:$A$94,0))))+HEX2DEC(C422))</f>
        <v>A0261120</v>
      </c>
      <c r="E422" s="71" t="s">
        <v>46</v>
      </c>
      <c r="F422" s="71" t="s">
        <v>2059</v>
      </c>
      <c r="G422" s="71" t="s">
        <v>1065</v>
      </c>
      <c r="H422" s="72">
        <v>0</v>
      </c>
      <c r="I422" s="71" t="str">
        <f t="shared" si="23"/>
        <v>car0_num2_70mhz_supported for 5G</v>
      </c>
      <c r="J422" s="71" t="str">
        <f t="shared" si="21"/>
        <v>param.car0_num2_70mhz_supported</v>
      </c>
      <c r="K422" s="65"/>
    </row>
    <row r="423" spans="1:11">
      <c r="A423" s="71" t="s">
        <v>5</v>
      </c>
      <c r="B423" s="71" t="s">
        <v>2029</v>
      </c>
      <c r="C423" s="72" t="str">
        <f t="shared" si="25"/>
        <v>1120</v>
      </c>
      <c r="D423" s="105" t="str">
        <f>DEC2HEX(HEX2DEC(INDEX([1]BaseAddressTable!$B$2:$B$94,(MATCH(A423,[1]BaseAddressTable!$A$2:$A$94,0))))+HEX2DEC(C423))</f>
        <v>A0261120</v>
      </c>
      <c r="E423" s="71" t="s">
        <v>46</v>
      </c>
      <c r="F423" s="71" t="s">
        <v>2060</v>
      </c>
      <c r="G423" s="71" t="s">
        <v>1069</v>
      </c>
      <c r="H423" s="72">
        <v>0</v>
      </c>
      <c r="I423" s="71" t="str">
        <f t="shared" si="23"/>
        <v>car0_num1_80mhz_supported for 5G</v>
      </c>
      <c r="J423" s="71" t="str">
        <f t="shared" si="21"/>
        <v>param.car0_num1_80mhz_supported</v>
      </c>
      <c r="K423" s="65"/>
    </row>
    <row r="424" spans="1:11">
      <c r="A424" s="71" t="s">
        <v>5</v>
      </c>
      <c r="B424" s="71" t="s">
        <v>2029</v>
      </c>
      <c r="C424" s="72" t="str">
        <f t="shared" si="25"/>
        <v>1120</v>
      </c>
      <c r="D424" s="105" t="str">
        <f>DEC2HEX(HEX2DEC(INDEX([1]BaseAddressTable!$B$2:$B$94,(MATCH(A424,[1]BaseAddressTable!$A$2:$A$94,0))))+HEX2DEC(C424))</f>
        <v>A0261120</v>
      </c>
      <c r="E424" s="71" t="s">
        <v>46</v>
      </c>
      <c r="F424" s="71" t="s">
        <v>2061</v>
      </c>
      <c r="G424" s="71" t="s">
        <v>2062</v>
      </c>
      <c r="H424" s="72">
        <v>0</v>
      </c>
      <c r="I424" s="71" t="str">
        <f t="shared" si="23"/>
        <v>car0_num2_80mhz_supported for 5G</v>
      </c>
      <c r="J424" s="71" t="str">
        <f t="shared" si="21"/>
        <v>param.car0_num2_80mhz_supported</v>
      </c>
      <c r="K424" s="65"/>
    </row>
    <row r="425" spans="1:11">
      <c r="A425" s="71" t="s">
        <v>5</v>
      </c>
      <c r="B425" s="71" t="s">
        <v>2029</v>
      </c>
      <c r="C425" s="72" t="str">
        <f t="shared" si="25"/>
        <v>1120</v>
      </c>
      <c r="D425" s="105" t="str">
        <f>DEC2HEX(HEX2DEC(INDEX([1]BaseAddressTable!$B$2:$B$94,(MATCH(A425,[1]BaseAddressTable!$A$2:$A$94,0))))+HEX2DEC(C425))</f>
        <v>A0261120</v>
      </c>
      <c r="E425" s="71" t="s">
        <v>46</v>
      </c>
      <c r="F425" s="71" t="s">
        <v>2063</v>
      </c>
      <c r="G425" s="71" t="s">
        <v>2064</v>
      </c>
      <c r="H425" s="72">
        <v>0</v>
      </c>
      <c r="I425" s="71" t="str">
        <f t="shared" si="23"/>
        <v>car0_num1_90mhz_supported for 5G</v>
      </c>
      <c r="J425" s="71" t="str">
        <f t="shared" si="21"/>
        <v>param.car0_num1_90mhz_supported</v>
      </c>
      <c r="K425" s="65"/>
    </row>
    <row r="426" spans="1:11">
      <c r="A426" s="71" t="s">
        <v>5</v>
      </c>
      <c r="B426" s="71" t="s">
        <v>2029</v>
      </c>
      <c r="C426" s="72" t="str">
        <f t="shared" si="25"/>
        <v>1120</v>
      </c>
      <c r="D426" s="105" t="str">
        <f>DEC2HEX(HEX2DEC(INDEX([1]BaseAddressTable!$B$2:$B$94,(MATCH(A426,[1]BaseAddressTable!$A$2:$A$94,0))))+HEX2DEC(C426))</f>
        <v>A0261120</v>
      </c>
      <c r="E426" s="71" t="s">
        <v>46</v>
      </c>
      <c r="F426" s="71" t="s">
        <v>2065</v>
      </c>
      <c r="G426" s="71" t="s">
        <v>2066</v>
      </c>
      <c r="H426" s="72">
        <v>0</v>
      </c>
      <c r="I426" s="71" t="str">
        <f t="shared" si="23"/>
        <v>car0_num2_90mhz_supported for 5G</v>
      </c>
      <c r="J426" s="71" t="str">
        <f t="shared" si="21"/>
        <v>param.car0_num2_90mhz_supported</v>
      </c>
      <c r="K426" s="65"/>
    </row>
    <row r="427" spans="1:11">
      <c r="A427" s="71" t="s">
        <v>5</v>
      </c>
      <c r="B427" s="71" t="s">
        <v>2067</v>
      </c>
      <c r="C427" s="72" t="str">
        <f>DEC2HEX(HEX2DEC(C425)+4)</f>
        <v>1124</v>
      </c>
      <c r="D427" s="105" t="str">
        <f>DEC2HEX(HEX2DEC(INDEX([1]BaseAddressTable!$B$2:$B$94,(MATCH(A427,[1]BaseAddressTable!$A$2:$A$94,0))))+HEX2DEC(C427))</f>
        <v>A0261124</v>
      </c>
      <c r="E427" s="71" t="s">
        <v>46</v>
      </c>
      <c r="F427" s="71" t="s">
        <v>2068</v>
      </c>
      <c r="G427" s="71" t="s">
        <v>91</v>
      </c>
      <c r="H427" s="72">
        <v>0</v>
      </c>
      <c r="I427" s="71" t="str">
        <f t="shared" si="23"/>
        <v>car0_num1_100mhz_supported for 5G</v>
      </c>
      <c r="J427" s="71" t="str">
        <f t="shared" si="21"/>
        <v>param.car0_num1_100mhz_supported</v>
      </c>
      <c r="K427" s="65"/>
    </row>
    <row r="428" spans="1:11">
      <c r="A428" s="71" t="s">
        <v>5</v>
      </c>
      <c r="B428" s="71" t="s">
        <v>2067</v>
      </c>
      <c r="C428" s="72" t="str">
        <f t="shared" ref="C428:C461" si="26">C427</f>
        <v>1124</v>
      </c>
      <c r="D428" s="105" t="str">
        <f>DEC2HEX(HEX2DEC(INDEX([1]BaseAddressTable!$B$2:$B$94,(MATCH(A428,[1]BaseAddressTable!$A$2:$A$94,0))))+HEX2DEC(C428))</f>
        <v>A0261124</v>
      </c>
      <c r="E428" s="71" t="s">
        <v>46</v>
      </c>
      <c r="F428" s="71" t="s">
        <v>2069</v>
      </c>
      <c r="G428" s="71" t="s">
        <v>138</v>
      </c>
      <c r="H428" s="72">
        <v>0</v>
      </c>
      <c r="I428" s="71" t="str">
        <f t="shared" si="23"/>
        <v>car0_num2_100mhz_supported for 5G</v>
      </c>
      <c r="J428" s="71" t="str">
        <f t="shared" si="21"/>
        <v>param.car0_num2_100mhz_supported</v>
      </c>
      <c r="K428" s="65"/>
    </row>
    <row r="429" spans="1:11">
      <c r="A429" s="71" t="s">
        <v>5</v>
      </c>
      <c r="B429" s="71" t="s">
        <v>2070</v>
      </c>
      <c r="C429" s="72" t="str">
        <f>DEC2HEX(HEX2DEC(C427)+4)</f>
        <v>1128</v>
      </c>
      <c r="D429" s="105" t="str">
        <f>DEC2HEX(HEX2DEC(INDEX([1]BaseAddressTable!$B$2:$B$94,(MATCH(A429,[1]BaseAddressTable!$A$2:$A$94,0))))+HEX2DEC(C429))</f>
        <v>A0261128</v>
      </c>
      <c r="E429" s="71" t="s">
        <v>46</v>
      </c>
      <c r="F429" s="71" t="s">
        <v>2071</v>
      </c>
      <c r="G429" s="71" t="s">
        <v>91</v>
      </c>
      <c r="H429" s="72">
        <v>1</v>
      </c>
      <c r="I429" s="71" t="str">
        <f t="shared" si="23"/>
        <v>car1_num0_5mhz_supported for both LTE &amp; 5G</v>
      </c>
      <c r="J429" s="71" t="str">
        <f t="shared" si="21"/>
        <v>param.car1_num0_5mhz_supported</v>
      </c>
      <c r="K429" s="65"/>
    </row>
    <row r="430" spans="1:11">
      <c r="A430" s="71" t="s">
        <v>5</v>
      </c>
      <c r="B430" s="71" t="s">
        <v>2070</v>
      </c>
      <c r="C430" s="72" t="str">
        <f t="shared" ref="C430:C459" si="27">C429</f>
        <v>1128</v>
      </c>
      <c r="D430" s="105" t="str">
        <f>DEC2HEX(HEX2DEC(INDEX([1]BaseAddressTable!$B$2:$B$94,(MATCH(A430,[1]BaseAddressTable!$A$2:$A$94,0))))+HEX2DEC(C430))</f>
        <v>A0261128</v>
      </c>
      <c r="E430" s="71" t="s">
        <v>46</v>
      </c>
      <c r="F430" s="71" t="s">
        <v>2072</v>
      </c>
      <c r="G430" s="71" t="s">
        <v>138</v>
      </c>
      <c r="H430" s="72">
        <v>1</v>
      </c>
      <c r="I430" s="71" t="str">
        <f t="shared" si="23"/>
        <v>car1_num1_5mhz_supported for 5G</v>
      </c>
      <c r="J430" s="71" t="str">
        <f t="shared" si="21"/>
        <v>param.car1_num1_5mhz_supported</v>
      </c>
      <c r="K430" s="65"/>
    </row>
    <row r="431" spans="1:11">
      <c r="A431" s="71" t="s">
        <v>5</v>
      </c>
      <c r="B431" s="71" t="s">
        <v>2070</v>
      </c>
      <c r="C431" s="72" t="str">
        <f t="shared" si="27"/>
        <v>1128</v>
      </c>
      <c r="D431" s="105" t="str">
        <f>DEC2HEX(HEX2DEC(INDEX([1]BaseAddressTable!$B$2:$B$94,(MATCH(A431,[1]BaseAddressTable!$A$2:$A$94,0))))+HEX2DEC(C431))</f>
        <v>A0261128</v>
      </c>
      <c r="E431" s="71" t="s">
        <v>46</v>
      </c>
      <c r="F431" s="71" t="s">
        <v>2073</v>
      </c>
      <c r="G431" s="71" t="s">
        <v>142</v>
      </c>
      <c r="H431" s="72">
        <v>1</v>
      </c>
      <c r="I431" s="71" t="str">
        <f t="shared" si="23"/>
        <v>car1_num0_10mhz_supported for both LTE &amp; 5G</v>
      </c>
      <c r="J431" s="71" t="str">
        <f t="shared" si="21"/>
        <v>param.car1_num0_10mhz_supported</v>
      </c>
      <c r="K431" s="65"/>
    </row>
    <row r="432" spans="1:11">
      <c r="A432" s="71" t="s">
        <v>5</v>
      </c>
      <c r="B432" s="71" t="s">
        <v>2070</v>
      </c>
      <c r="C432" s="72" t="str">
        <f t="shared" si="27"/>
        <v>1128</v>
      </c>
      <c r="D432" s="105" t="str">
        <f>DEC2HEX(HEX2DEC(INDEX([1]BaseAddressTable!$B$2:$B$94,(MATCH(A432,[1]BaseAddressTable!$A$2:$A$94,0))))+HEX2DEC(C432))</f>
        <v>A0261128</v>
      </c>
      <c r="E432" s="71" t="s">
        <v>46</v>
      </c>
      <c r="F432" s="71" t="s">
        <v>2074</v>
      </c>
      <c r="G432" s="71" t="s">
        <v>146</v>
      </c>
      <c r="H432" s="72">
        <v>1</v>
      </c>
      <c r="I432" s="71" t="str">
        <f t="shared" si="23"/>
        <v>car1_num1_10mhz_supported for 5G</v>
      </c>
      <c r="J432" s="71" t="str">
        <f t="shared" si="21"/>
        <v>param.car1_num1_10mhz_supported</v>
      </c>
      <c r="K432" s="65"/>
    </row>
    <row r="433" spans="1:11">
      <c r="A433" s="71" t="s">
        <v>5</v>
      </c>
      <c r="B433" s="71" t="s">
        <v>2070</v>
      </c>
      <c r="C433" s="72" t="str">
        <f t="shared" si="27"/>
        <v>1128</v>
      </c>
      <c r="D433" s="105" t="str">
        <f>DEC2HEX(HEX2DEC(INDEX([1]BaseAddressTable!$B$2:$B$94,(MATCH(A433,[1]BaseAddressTable!$A$2:$A$94,0))))+HEX2DEC(C433))</f>
        <v>A0261128</v>
      </c>
      <c r="E433" s="71" t="s">
        <v>46</v>
      </c>
      <c r="F433" s="71" t="s">
        <v>2075</v>
      </c>
      <c r="G433" s="71" t="s">
        <v>150</v>
      </c>
      <c r="H433" s="72">
        <v>1</v>
      </c>
      <c r="I433" s="71" t="str">
        <f t="shared" si="23"/>
        <v>car1_num2_10mhz_supported for 5G</v>
      </c>
      <c r="J433" s="71" t="str">
        <f t="shared" si="21"/>
        <v>param.car1_num2_10mhz_supported</v>
      </c>
      <c r="K433" s="65"/>
    </row>
    <row r="434" spans="1:11">
      <c r="A434" s="71" t="s">
        <v>5</v>
      </c>
      <c r="B434" s="71" t="s">
        <v>2070</v>
      </c>
      <c r="C434" s="72" t="str">
        <f t="shared" si="27"/>
        <v>1128</v>
      </c>
      <c r="D434" s="105" t="str">
        <f>DEC2HEX(HEX2DEC(INDEX([1]BaseAddressTable!$B$2:$B$94,(MATCH(A434,[1]BaseAddressTable!$A$2:$A$94,0))))+HEX2DEC(C434))</f>
        <v>A0261128</v>
      </c>
      <c r="E434" s="71" t="s">
        <v>46</v>
      </c>
      <c r="F434" s="71" t="s">
        <v>2076</v>
      </c>
      <c r="G434" s="71" t="s">
        <v>154</v>
      </c>
      <c r="H434" s="72">
        <v>1</v>
      </c>
      <c r="I434" s="71" t="str">
        <f t="shared" si="23"/>
        <v>car1_num0_15mhz_supported for both LTE &amp; 5G</v>
      </c>
      <c r="J434" s="71" t="str">
        <f t="shared" si="21"/>
        <v>param.car1_num0_15mhz_supported</v>
      </c>
      <c r="K434" s="65"/>
    </row>
    <row r="435" spans="1:11">
      <c r="A435" s="71" t="s">
        <v>5</v>
      </c>
      <c r="B435" s="71" t="s">
        <v>2070</v>
      </c>
      <c r="C435" s="72" t="str">
        <f t="shared" si="27"/>
        <v>1128</v>
      </c>
      <c r="D435" s="105" t="str">
        <f>DEC2HEX(HEX2DEC(INDEX([1]BaseAddressTable!$B$2:$B$94,(MATCH(A435,[1]BaseAddressTable!$A$2:$A$94,0))))+HEX2DEC(C435))</f>
        <v>A0261128</v>
      </c>
      <c r="E435" s="71" t="s">
        <v>46</v>
      </c>
      <c r="F435" s="71" t="s">
        <v>2077</v>
      </c>
      <c r="G435" s="71" t="s">
        <v>158</v>
      </c>
      <c r="H435" s="72">
        <v>1</v>
      </c>
      <c r="I435" s="71" t="str">
        <f t="shared" si="23"/>
        <v>car1_num1_15mhz_supported for 5G</v>
      </c>
      <c r="J435" s="71" t="str">
        <f t="shared" si="21"/>
        <v>param.car1_num1_15mhz_supported</v>
      </c>
      <c r="K435" s="65"/>
    </row>
    <row r="436" spans="1:11">
      <c r="A436" s="71" t="s">
        <v>5</v>
      </c>
      <c r="B436" s="71" t="s">
        <v>2070</v>
      </c>
      <c r="C436" s="72" t="str">
        <f t="shared" si="27"/>
        <v>1128</v>
      </c>
      <c r="D436" s="105" t="str">
        <f>DEC2HEX(HEX2DEC(INDEX([1]BaseAddressTable!$B$2:$B$94,(MATCH(A436,[1]BaseAddressTable!$A$2:$A$94,0))))+HEX2DEC(C436))</f>
        <v>A0261128</v>
      </c>
      <c r="E436" s="71" t="s">
        <v>46</v>
      </c>
      <c r="F436" s="71" t="s">
        <v>2078</v>
      </c>
      <c r="G436" s="71" t="s">
        <v>162</v>
      </c>
      <c r="H436" s="72">
        <v>1</v>
      </c>
      <c r="I436" s="71" t="str">
        <f t="shared" si="23"/>
        <v>car1_num2_15mhz_supported for 5G</v>
      </c>
      <c r="J436" s="71" t="str">
        <f t="shared" si="21"/>
        <v>param.car1_num2_15mhz_supported</v>
      </c>
      <c r="K436" s="65"/>
    </row>
    <row r="437" spans="1:11">
      <c r="A437" s="71" t="s">
        <v>5</v>
      </c>
      <c r="B437" s="71" t="s">
        <v>2070</v>
      </c>
      <c r="C437" s="72" t="str">
        <f t="shared" si="27"/>
        <v>1128</v>
      </c>
      <c r="D437" s="105" t="str">
        <f>DEC2HEX(HEX2DEC(INDEX([1]BaseAddressTable!$B$2:$B$94,(MATCH(A437,[1]BaseAddressTable!$A$2:$A$94,0))))+HEX2DEC(C437))</f>
        <v>A0261128</v>
      </c>
      <c r="E437" s="71" t="s">
        <v>46</v>
      </c>
      <c r="F437" s="71" t="s">
        <v>2079</v>
      </c>
      <c r="G437" s="71" t="s">
        <v>128</v>
      </c>
      <c r="H437" s="72">
        <v>1</v>
      </c>
      <c r="I437" s="71" t="str">
        <f t="shared" si="23"/>
        <v>car1_num0_20mhz_supported for both LTE &amp; 5G</v>
      </c>
      <c r="J437" s="71" t="str">
        <f t="shared" si="21"/>
        <v>param.car1_num0_20mhz_supported</v>
      </c>
      <c r="K437" s="65"/>
    </row>
    <row r="438" spans="1:11">
      <c r="A438" s="71" t="s">
        <v>5</v>
      </c>
      <c r="B438" s="71" t="s">
        <v>2070</v>
      </c>
      <c r="C438" s="72" t="str">
        <f t="shared" si="27"/>
        <v>1128</v>
      </c>
      <c r="D438" s="105" t="str">
        <f>DEC2HEX(HEX2DEC(INDEX([1]BaseAddressTable!$B$2:$B$94,(MATCH(A438,[1]BaseAddressTable!$A$2:$A$94,0))))+HEX2DEC(C438))</f>
        <v>A0261128</v>
      </c>
      <c r="E438" s="71" t="s">
        <v>46</v>
      </c>
      <c r="F438" s="71" t="s">
        <v>2080</v>
      </c>
      <c r="G438" s="71" t="s">
        <v>168</v>
      </c>
      <c r="H438" s="72">
        <v>1</v>
      </c>
      <c r="I438" s="71" t="str">
        <f t="shared" si="23"/>
        <v>car1_num1_20mhz_supported for 5G</v>
      </c>
      <c r="J438" s="71" t="str">
        <f t="shared" si="21"/>
        <v>param.car1_num1_20mhz_supported</v>
      </c>
      <c r="K438" s="65"/>
    </row>
    <row r="439" spans="1:11">
      <c r="A439" s="71" t="s">
        <v>5</v>
      </c>
      <c r="B439" s="71" t="s">
        <v>2070</v>
      </c>
      <c r="C439" s="72" t="str">
        <f t="shared" si="27"/>
        <v>1128</v>
      </c>
      <c r="D439" s="105" t="str">
        <f>DEC2HEX(HEX2DEC(INDEX([1]BaseAddressTable!$B$2:$B$94,(MATCH(A439,[1]BaseAddressTable!$A$2:$A$94,0))))+HEX2DEC(C439))</f>
        <v>A0261128</v>
      </c>
      <c r="E439" s="71" t="s">
        <v>46</v>
      </c>
      <c r="F439" s="71" t="s">
        <v>2081</v>
      </c>
      <c r="G439" s="71" t="s">
        <v>1034</v>
      </c>
      <c r="H439" s="72">
        <v>1</v>
      </c>
      <c r="I439" s="71" t="str">
        <f t="shared" si="23"/>
        <v>car1_num2_20mhz_supported for 5G</v>
      </c>
      <c r="J439" s="71" t="str">
        <f t="shared" si="21"/>
        <v>param.car1_num2_20mhz_supported</v>
      </c>
      <c r="K439" s="65"/>
    </row>
    <row r="440" spans="1:11">
      <c r="A440" s="71" t="s">
        <v>5</v>
      </c>
      <c r="B440" s="71" t="s">
        <v>2070</v>
      </c>
      <c r="C440" s="72" t="str">
        <f t="shared" si="27"/>
        <v>1128</v>
      </c>
      <c r="D440" s="105" t="str">
        <f>DEC2HEX(HEX2DEC(INDEX([1]BaseAddressTable!$B$2:$B$94,(MATCH(A440,[1]BaseAddressTable!$A$2:$A$94,0))))+HEX2DEC(C440))</f>
        <v>A0261128</v>
      </c>
      <c r="E440" s="71" t="s">
        <v>46</v>
      </c>
      <c r="F440" s="71" t="s">
        <v>2082</v>
      </c>
      <c r="G440" s="71" t="s">
        <v>1038</v>
      </c>
      <c r="H440" s="72">
        <v>1</v>
      </c>
      <c r="I440" s="71" t="str">
        <f t="shared" si="23"/>
        <v>car1_num0_25mhz_supported for both LTE &amp; 5G</v>
      </c>
      <c r="J440" s="71" t="str">
        <f t="shared" si="21"/>
        <v>param.car1_num0_25mhz_supported</v>
      </c>
      <c r="K440" s="65"/>
    </row>
    <row r="441" spans="1:11">
      <c r="A441" s="71" t="s">
        <v>5</v>
      </c>
      <c r="B441" s="71" t="s">
        <v>2070</v>
      </c>
      <c r="C441" s="72" t="str">
        <f t="shared" si="27"/>
        <v>1128</v>
      </c>
      <c r="D441" s="105" t="str">
        <f>DEC2HEX(HEX2DEC(INDEX([1]BaseAddressTable!$B$2:$B$94,(MATCH(A441,[1]BaseAddressTable!$A$2:$A$94,0))))+HEX2DEC(C441))</f>
        <v>A0261128</v>
      </c>
      <c r="E441" s="71" t="s">
        <v>46</v>
      </c>
      <c r="F441" s="71" t="s">
        <v>2083</v>
      </c>
      <c r="G441" s="71" t="s">
        <v>948</v>
      </c>
      <c r="H441" s="72">
        <v>1</v>
      </c>
      <c r="I441" s="71" t="str">
        <f t="shared" si="23"/>
        <v>car1_num1_25mhz_supported for 5G</v>
      </c>
      <c r="J441" s="71" t="str">
        <f t="shared" si="21"/>
        <v>param.car1_num1_25mhz_supported</v>
      </c>
      <c r="K441" s="65"/>
    </row>
    <row r="442" spans="1:11">
      <c r="A442" s="71" t="s">
        <v>5</v>
      </c>
      <c r="B442" s="71" t="s">
        <v>2070</v>
      </c>
      <c r="C442" s="72" t="str">
        <f t="shared" si="27"/>
        <v>1128</v>
      </c>
      <c r="D442" s="105" t="str">
        <f>DEC2HEX(HEX2DEC(INDEX([1]BaseAddressTable!$B$2:$B$94,(MATCH(A442,[1]BaseAddressTable!$A$2:$A$94,0))))+HEX2DEC(C442))</f>
        <v>A0261128</v>
      </c>
      <c r="E442" s="71" t="s">
        <v>46</v>
      </c>
      <c r="F442" s="71" t="s">
        <v>2084</v>
      </c>
      <c r="G442" s="71" t="s">
        <v>952</v>
      </c>
      <c r="H442" s="72">
        <v>1</v>
      </c>
      <c r="I442" s="71" t="str">
        <f t="shared" si="23"/>
        <v>car1_num2_25mhz_supported for 5G</v>
      </c>
      <c r="J442" s="71" t="str">
        <f t="shared" si="21"/>
        <v>param.car1_num2_25mhz_supported</v>
      </c>
      <c r="K442" s="65"/>
    </row>
    <row r="443" spans="1:11">
      <c r="A443" s="71" t="s">
        <v>5</v>
      </c>
      <c r="B443" s="71" t="s">
        <v>2070</v>
      </c>
      <c r="C443" s="72" t="str">
        <f t="shared" si="27"/>
        <v>1128</v>
      </c>
      <c r="D443" s="105" t="str">
        <f>DEC2HEX(HEX2DEC(INDEX([1]BaseAddressTable!$B$2:$B$94,(MATCH(A443,[1]BaseAddressTable!$A$2:$A$94,0))))+HEX2DEC(C443))</f>
        <v>A0261128</v>
      </c>
      <c r="E443" s="71" t="s">
        <v>46</v>
      </c>
      <c r="F443" s="71" t="s">
        <v>2085</v>
      </c>
      <c r="G443" s="71" t="s">
        <v>955</v>
      </c>
      <c r="H443" s="72">
        <v>1</v>
      </c>
      <c r="I443" s="71" t="str">
        <f t="shared" si="23"/>
        <v>car1_num0_30mhz_supported for both LTE &amp; 5G</v>
      </c>
      <c r="J443" s="71" t="str">
        <f t="shared" si="21"/>
        <v>param.car1_num0_30mhz_supported</v>
      </c>
      <c r="K443" s="65"/>
    </row>
    <row r="444" spans="1:11">
      <c r="A444" s="71" t="s">
        <v>5</v>
      </c>
      <c r="B444" s="71" t="s">
        <v>2070</v>
      </c>
      <c r="C444" s="72" t="str">
        <f t="shared" si="27"/>
        <v>1128</v>
      </c>
      <c r="D444" s="105" t="str">
        <f>DEC2HEX(HEX2DEC(INDEX([1]BaseAddressTable!$B$2:$B$94,(MATCH(A444,[1]BaseAddressTable!$A$2:$A$94,0))))+HEX2DEC(C444))</f>
        <v>A0261128</v>
      </c>
      <c r="E444" s="71" t="s">
        <v>46</v>
      </c>
      <c r="F444" s="71" t="s">
        <v>2086</v>
      </c>
      <c r="G444" s="71" t="s">
        <v>958</v>
      </c>
      <c r="H444" s="72">
        <v>1</v>
      </c>
      <c r="I444" s="71" t="str">
        <f t="shared" si="23"/>
        <v>car1_num1_30mhz_supported for 5G</v>
      </c>
      <c r="J444" s="71" t="str">
        <f t="shared" si="21"/>
        <v>param.car1_num1_30mhz_supported</v>
      </c>
      <c r="K444" s="65"/>
    </row>
    <row r="445" spans="1:11">
      <c r="A445" s="71" t="s">
        <v>5</v>
      </c>
      <c r="B445" s="71" t="s">
        <v>2070</v>
      </c>
      <c r="C445" s="72" t="str">
        <f t="shared" si="27"/>
        <v>1128</v>
      </c>
      <c r="D445" s="105" t="str">
        <f>DEC2HEX(HEX2DEC(INDEX([1]BaseAddressTable!$B$2:$B$94,(MATCH(A445,[1]BaseAddressTable!$A$2:$A$94,0))))+HEX2DEC(C445))</f>
        <v>A0261128</v>
      </c>
      <c r="E445" s="71" t="s">
        <v>46</v>
      </c>
      <c r="F445" s="71" t="s">
        <v>2087</v>
      </c>
      <c r="G445" s="71" t="s">
        <v>289</v>
      </c>
      <c r="H445" s="72">
        <v>1</v>
      </c>
      <c r="I445" s="71" t="str">
        <f t="shared" si="23"/>
        <v>car1_num2_30mhz_supported for 5G</v>
      </c>
      <c r="J445" s="71" t="str">
        <f t="shared" si="21"/>
        <v>param.car1_num2_30mhz_supported</v>
      </c>
      <c r="K445" s="65"/>
    </row>
    <row r="446" spans="1:11">
      <c r="A446" s="71" t="s">
        <v>5</v>
      </c>
      <c r="B446" s="71" t="s">
        <v>2070</v>
      </c>
      <c r="C446" s="72" t="str">
        <f t="shared" si="27"/>
        <v>1128</v>
      </c>
      <c r="D446" s="105" t="str">
        <f>DEC2HEX(HEX2DEC(INDEX([1]BaseAddressTable!$B$2:$B$94,(MATCH(A446,[1]BaseAddressTable!$A$2:$A$94,0))))+HEX2DEC(C446))</f>
        <v>A0261128</v>
      </c>
      <c r="E446" s="71" t="s">
        <v>46</v>
      </c>
      <c r="F446" s="71" t="s">
        <v>2088</v>
      </c>
      <c r="G446" s="71" t="s">
        <v>1045</v>
      </c>
      <c r="H446" s="72">
        <v>0</v>
      </c>
      <c r="I446" s="71" t="str">
        <f t="shared" si="23"/>
        <v>car1_num0_40mhz_supported for both LTE &amp; 5G</v>
      </c>
      <c r="J446" s="71" t="str">
        <f t="shared" si="21"/>
        <v>param.car1_num0_40mhz_supported</v>
      </c>
      <c r="K446" s="65"/>
    </row>
    <row r="447" spans="1:11">
      <c r="A447" s="71" t="s">
        <v>5</v>
      </c>
      <c r="B447" s="71" t="s">
        <v>2070</v>
      </c>
      <c r="C447" s="72" t="str">
        <f t="shared" si="27"/>
        <v>1128</v>
      </c>
      <c r="D447" s="105" t="str">
        <f>DEC2HEX(HEX2DEC(INDEX([1]BaseAddressTable!$B$2:$B$94,(MATCH(A447,[1]BaseAddressTable!$A$2:$A$94,0))))+HEX2DEC(C447))</f>
        <v>A0261128</v>
      </c>
      <c r="E447" s="71" t="s">
        <v>46</v>
      </c>
      <c r="F447" s="71" t="s">
        <v>2089</v>
      </c>
      <c r="G447" s="71" t="s">
        <v>1049</v>
      </c>
      <c r="H447" s="72">
        <v>0</v>
      </c>
      <c r="I447" s="71" t="str">
        <f t="shared" si="23"/>
        <v>car1_num1_40mhz_supported for 5G</v>
      </c>
      <c r="J447" s="71" t="str">
        <f t="shared" si="21"/>
        <v>param.car1_num1_40mhz_supported</v>
      </c>
      <c r="K447" s="65"/>
    </row>
    <row r="448" spans="1:11">
      <c r="A448" s="71" t="s">
        <v>5</v>
      </c>
      <c r="B448" s="71" t="s">
        <v>2070</v>
      </c>
      <c r="C448" s="72" t="str">
        <f t="shared" si="27"/>
        <v>1128</v>
      </c>
      <c r="D448" s="105" t="str">
        <f>DEC2HEX(HEX2DEC(INDEX([1]BaseAddressTable!$B$2:$B$94,(MATCH(A448,[1]BaseAddressTable!$A$2:$A$94,0))))+HEX2DEC(C448))</f>
        <v>A0261128</v>
      </c>
      <c r="E448" s="71" t="s">
        <v>46</v>
      </c>
      <c r="F448" s="71" t="s">
        <v>2090</v>
      </c>
      <c r="G448" s="71" t="s">
        <v>1053</v>
      </c>
      <c r="H448" s="72">
        <v>0</v>
      </c>
      <c r="I448" s="71" t="str">
        <f t="shared" si="23"/>
        <v>car1_num2_40mhz_supported for 5G</v>
      </c>
      <c r="J448" s="71" t="str">
        <f t="shared" si="21"/>
        <v>param.car1_num2_40mhz_supported</v>
      </c>
      <c r="K448" s="65"/>
    </row>
    <row r="449" spans="1:11">
      <c r="A449" s="71" t="s">
        <v>5</v>
      </c>
      <c r="B449" s="71" t="s">
        <v>2070</v>
      </c>
      <c r="C449" s="72" t="str">
        <f t="shared" si="27"/>
        <v>1128</v>
      </c>
      <c r="D449" s="105" t="str">
        <f>DEC2HEX(HEX2DEC(INDEX([1]BaseAddressTable!$B$2:$B$94,(MATCH(A449,[1]BaseAddressTable!$A$2:$A$94,0))))+HEX2DEC(C449))</f>
        <v>A0261128</v>
      </c>
      <c r="E449" s="71" t="s">
        <v>46</v>
      </c>
      <c r="F449" s="71" t="s">
        <v>2091</v>
      </c>
      <c r="G449" s="71" t="s">
        <v>961</v>
      </c>
      <c r="H449" s="72">
        <v>0</v>
      </c>
      <c r="I449" s="71" t="str">
        <f t="shared" si="23"/>
        <v>car1_num0_50mhz_supported for both LTE &amp; 5G</v>
      </c>
      <c r="J449" s="71" t="str">
        <f t="shared" si="21"/>
        <v>param.car1_num0_50mhz_supported</v>
      </c>
      <c r="K449" s="65"/>
    </row>
    <row r="450" spans="1:11">
      <c r="A450" s="71" t="s">
        <v>5</v>
      </c>
      <c r="B450" s="71" t="s">
        <v>2070</v>
      </c>
      <c r="C450" s="72" t="str">
        <f t="shared" si="27"/>
        <v>1128</v>
      </c>
      <c r="D450" s="105" t="str">
        <f>DEC2HEX(HEX2DEC(INDEX([1]BaseAddressTable!$B$2:$B$94,(MATCH(A450,[1]BaseAddressTable!$A$2:$A$94,0))))+HEX2DEC(C450))</f>
        <v>A0261128</v>
      </c>
      <c r="E450" s="71" t="s">
        <v>46</v>
      </c>
      <c r="F450" s="71" t="s">
        <v>2092</v>
      </c>
      <c r="G450" s="71" t="s">
        <v>2052</v>
      </c>
      <c r="H450" s="72">
        <v>0</v>
      </c>
      <c r="I450" s="71" t="str">
        <f t="shared" si="23"/>
        <v>car1_num1_50mhz_supported for 5G</v>
      </c>
      <c r="J450" s="71" t="str">
        <f t="shared" si="21"/>
        <v>param.car1_num1_50mhz_supported</v>
      </c>
      <c r="K450" s="65"/>
    </row>
    <row r="451" spans="1:11">
      <c r="A451" s="71" t="s">
        <v>5</v>
      </c>
      <c r="B451" s="71" t="s">
        <v>2070</v>
      </c>
      <c r="C451" s="72" t="str">
        <f t="shared" si="27"/>
        <v>1128</v>
      </c>
      <c r="D451" s="105" t="str">
        <f>DEC2HEX(HEX2DEC(INDEX([1]BaseAddressTable!$B$2:$B$94,(MATCH(A451,[1]BaseAddressTable!$A$2:$A$94,0))))+HEX2DEC(C451))</f>
        <v>A0261128</v>
      </c>
      <c r="E451" s="71" t="s">
        <v>46</v>
      </c>
      <c r="F451" s="71" t="s">
        <v>2093</v>
      </c>
      <c r="G451" s="71" t="s">
        <v>2054</v>
      </c>
      <c r="H451" s="72">
        <v>0</v>
      </c>
      <c r="I451" s="71" t="str">
        <f t="shared" si="23"/>
        <v>car1_num2_50mhz_supported for 5G</v>
      </c>
      <c r="J451" s="71" t="str">
        <f t="shared" si="21"/>
        <v>param.car1_num2_50mhz_supported</v>
      </c>
      <c r="K451" s="65"/>
    </row>
    <row r="452" spans="1:11">
      <c r="A452" s="71" t="s">
        <v>5</v>
      </c>
      <c r="B452" s="71" t="s">
        <v>2070</v>
      </c>
      <c r="C452" s="72" t="str">
        <f t="shared" si="27"/>
        <v>1128</v>
      </c>
      <c r="D452" s="105" t="str">
        <f>DEC2HEX(HEX2DEC(INDEX([1]BaseAddressTable!$B$2:$B$94,(MATCH(A452,[1]BaseAddressTable!$A$2:$A$94,0))))+HEX2DEC(C452))</f>
        <v>A0261128</v>
      </c>
      <c r="E452" s="71" t="s">
        <v>46</v>
      </c>
      <c r="F452" s="71" t="s">
        <v>2094</v>
      </c>
      <c r="G452" s="71" t="s">
        <v>2056</v>
      </c>
      <c r="H452" s="72">
        <v>0</v>
      </c>
      <c r="I452" s="71" t="str">
        <f t="shared" si="23"/>
        <v>car1_num1_60mhz_supported for 5G</v>
      </c>
      <c r="J452" s="71" t="str">
        <f t="shared" si="21"/>
        <v>param.car1_num1_60mhz_supported</v>
      </c>
      <c r="K452" s="65"/>
    </row>
    <row r="453" spans="1:11">
      <c r="A453" s="71" t="s">
        <v>5</v>
      </c>
      <c r="B453" s="71" t="s">
        <v>2070</v>
      </c>
      <c r="C453" s="72" t="str">
        <f t="shared" si="27"/>
        <v>1128</v>
      </c>
      <c r="D453" s="105" t="str">
        <f>DEC2HEX(HEX2DEC(INDEX([1]BaseAddressTable!$B$2:$B$94,(MATCH(A453,[1]BaseAddressTable!$A$2:$A$94,0))))+HEX2DEC(C453))</f>
        <v>A0261128</v>
      </c>
      <c r="E453" s="71" t="s">
        <v>46</v>
      </c>
      <c r="F453" s="71" t="s">
        <v>2095</v>
      </c>
      <c r="G453" s="71" t="s">
        <v>1057</v>
      </c>
      <c r="H453" s="72">
        <v>0</v>
      </c>
      <c r="I453" s="71" t="str">
        <f t="shared" si="23"/>
        <v>car1_num2_60mhz_supported for 5G</v>
      </c>
      <c r="J453" s="71" t="str">
        <f t="shared" si="21"/>
        <v>param.car1_num2_60mhz_supported</v>
      </c>
      <c r="K453" s="65"/>
    </row>
    <row r="454" spans="1:11">
      <c r="A454" s="71" t="s">
        <v>5</v>
      </c>
      <c r="B454" s="71" t="s">
        <v>2070</v>
      </c>
      <c r="C454" s="72" t="str">
        <f t="shared" si="27"/>
        <v>1128</v>
      </c>
      <c r="D454" s="105" t="str">
        <f>DEC2HEX(HEX2DEC(INDEX([1]BaseAddressTable!$B$2:$B$94,(MATCH(A454,[1]BaseAddressTable!$A$2:$A$94,0))))+HEX2DEC(C454))</f>
        <v>A0261128</v>
      </c>
      <c r="E454" s="71" t="s">
        <v>46</v>
      </c>
      <c r="F454" s="71" t="s">
        <v>2096</v>
      </c>
      <c r="G454" s="71" t="s">
        <v>1061</v>
      </c>
      <c r="H454" s="72">
        <v>0</v>
      </c>
      <c r="I454" s="71" t="str">
        <f t="shared" si="23"/>
        <v>car1_num1_70mhz_supported for 5G</v>
      </c>
      <c r="J454" s="71" t="str">
        <f t="shared" si="21"/>
        <v>param.car1_num1_70mhz_supported</v>
      </c>
      <c r="K454" s="65"/>
    </row>
    <row r="455" spans="1:11">
      <c r="A455" s="71" t="s">
        <v>5</v>
      </c>
      <c r="B455" s="71" t="s">
        <v>2070</v>
      </c>
      <c r="C455" s="72" t="str">
        <f t="shared" si="27"/>
        <v>1128</v>
      </c>
      <c r="D455" s="105" t="str">
        <f>DEC2HEX(HEX2DEC(INDEX([1]BaseAddressTable!$B$2:$B$94,(MATCH(A455,[1]BaseAddressTable!$A$2:$A$94,0))))+HEX2DEC(C455))</f>
        <v>A0261128</v>
      </c>
      <c r="E455" s="71" t="s">
        <v>46</v>
      </c>
      <c r="F455" s="71" t="s">
        <v>2097</v>
      </c>
      <c r="G455" s="71" t="s">
        <v>1065</v>
      </c>
      <c r="H455" s="72">
        <v>0</v>
      </c>
      <c r="I455" s="71" t="str">
        <f t="shared" si="23"/>
        <v>car1_num2_70mhz_supported for 5G</v>
      </c>
      <c r="J455" s="71" t="str">
        <f t="shared" ref="J455:J518" si="28">IF(E455="RW",CONCATENATE("ctrl.",F455), CONCATENATE("param.",F455))</f>
        <v>param.car1_num2_70mhz_supported</v>
      </c>
      <c r="K455" s="65"/>
    </row>
    <row r="456" spans="1:11">
      <c r="A456" s="71" t="s">
        <v>5</v>
      </c>
      <c r="B456" s="71" t="s">
        <v>2070</v>
      </c>
      <c r="C456" s="72" t="str">
        <f t="shared" si="27"/>
        <v>1128</v>
      </c>
      <c r="D456" s="105" t="str">
        <f>DEC2HEX(HEX2DEC(INDEX([1]BaseAddressTable!$B$2:$B$94,(MATCH(A456,[1]BaseAddressTable!$A$2:$A$94,0))))+HEX2DEC(C456))</f>
        <v>A0261128</v>
      </c>
      <c r="E456" s="71" t="s">
        <v>46</v>
      </c>
      <c r="F456" s="71" t="s">
        <v>2098</v>
      </c>
      <c r="G456" s="71" t="s">
        <v>1069</v>
      </c>
      <c r="H456" s="72">
        <v>0</v>
      </c>
      <c r="I456" s="71" t="str">
        <f t="shared" si="23"/>
        <v>car1_num1_80mhz_supported for 5G</v>
      </c>
      <c r="J456" s="71" t="str">
        <f t="shared" si="28"/>
        <v>param.car1_num1_80mhz_supported</v>
      </c>
      <c r="K456" s="65"/>
    </row>
    <row r="457" spans="1:11">
      <c r="A457" s="71" t="s">
        <v>5</v>
      </c>
      <c r="B457" s="71" t="s">
        <v>2070</v>
      </c>
      <c r="C457" s="72" t="str">
        <f t="shared" si="27"/>
        <v>1128</v>
      </c>
      <c r="D457" s="105" t="str">
        <f>DEC2HEX(HEX2DEC(INDEX([1]BaseAddressTable!$B$2:$B$94,(MATCH(A457,[1]BaseAddressTable!$A$2:$A$94,0))))+HEX2DEC(C457))</f>
        <v>A0261128</v>
      </c>
      <c r="E457" s="71" t="s">
        <v>46</v>
      </c>
      <c r="F457" s="71" t="s">
        <v>2099</v>
      </c>
      <c r="G457" s="71" t="s">
        <v>2062</v>
      </c>
      <c r="H457" s="72">
        <v>0</v>
      </c>
      <c r="I457" s="71" t="str">
        <f t="shared" si="23"/>
        <v>car1_num2_80mhz_supported for 5G</v>
      </c>
      <c r="J457" s="71" t="str">
        <f t="shared" si="28"/>
        <v>param.car1_num2_80mhz_supported</v>
      </c>
      <c r="K457" s="65"/>
    </row>
    <row r="458" spans="1:11">
      <c r="A458" s="71" t="s">
        <v>5</v>
      </c>
      <c r="B458" s="71" t="s">
        <v>2070</v>
      </c>
      <c r="C458" s="72" t="str">
        <f t="shared" si="27"/>
        <v>1128</v>
      </c>
      <c r="D458" s="105" t="str">
        <f>DEC2HEX(HEX2DEC(INDEX([1]BaseAddressTable!$B$2:$B$94,(MATCH(A458,[1]BaseAddressTable!$A$2:$A$94,0))))+HEX2DEC(C458))</f>
        <v>A0261128</v>
      </c>
      <c r="E458" s="71" t="s">
        <v>46</v>
      </c>
      <c r="F458" s="71" t="s">
        <v>2100</v>
      </c>
      <c r="G458" s="71" t="s">
        <v>2064</v>
      </c>
      <c r="H458" s="72">
        <v>0</v>
      </c>
      <c r="I458" s="71" t="str">
        <f t="shared" si="23"/>
        <v>car1_num1_90mhz_supported for 5G</v>
      </c>
      <c r="J458" s="71" t="str">
        <f t="shared" si="28"/>
        <v>param.car1_num1_90mhz_supported</v>
      </c>
      <c r="K458" s="65"/>
    </row>
    <row r="459" spans="1:11">
      <c r="A459" s="71" t="s">
        <v>5</v>
      </c>
      <c r="B459" s="71" t="s">
        <v>2070</v>
      </c>
      <c r="C459" s="72" t="str">
        <f t="shared" si="27"/>
        <v>1128</v>
      </c>
      <c r="D459" s="105" t="str">
        <f>DEC2HEX(HEX2DEC(INDEX([1]BaseAddressTable!$B$2:$B$94,(MATCH(A459,[1]BaseAddressTable!$A$2:$A$94,0))))+HEX2DEC(C459))</f>
        <v>A0261128</v>
      </c>
      <c r="E459" s="71" t="s">
        <v>46</v>
      </c>
      <c r="F459" s="71" t="s">
        <v>2101</v>
      </c>
      <c r="G459" s="71" t="s">
        <v>2066</v>
      </c>
      <c r="H459" s="72">
        <v>0</v>
      </c>
      <c r="I459" s="71" t="str">
        <f t="shared" si="23"/>
        <v>car1_num2_90mhz_supported for 5G</v>
      </c>
      <c r="J459" s="71" t="str">
        <f t="shared" si="28"/>
        <v>param.car1_num2_90mhz_supported</v>
      </c>
      <c r="K459" s="65"/>
    </row>
    <row r="460" spans="1:11">
      <c r="A460" s="71" t="s">
        <v>5</v>
      </c>
      <c r="B460" s="71" t="s">
        <v>2102</v>
      </c>
      <c r="C460" s="72" t="str">
        <f>DEC2HEX(HEX2DEC(C458)+4)</f>
        <v>112C</v>
      </c>
      <c r="D460" s="105" t="str">
        <f>DEC2HEX(HEX2DEC(INDEX([1]BaseAddressTable!$B$2:$B$94,(MATCH(A460,[1]BaseAddressTable!$A$2:$A$94,0))))+HEX2DEC(C460))</f>
        <v>A026112C</v>
      </c>
      <c r="E460" s="71" t="s">
        <v>46</v>
      </c>
      <c r="F460" s="71" t="s">
        <v>2103</v>
      </c>
      <c r="G460" s="71" t="s">
        <v>91</v>
      </c>
      <c r="H460" s="72">
        <v>0</v>
      </c>
      <c r="I460" s="71" t="str">
        <f t="shared" si="23"/>
        <v>car1_num1_100mhz_supported for 5G</v>
      </c>
      <c r="J460" s="71" t="str">
        <f t="shared" si="28"/>
        <v>param.car1_num1_100mhz_supported</v>
      </c>
      <c r="K460" s="65"/>
    </row>
    <row r="461" spans="1:11">
      <c r="A461" s="71" t="s">
        <v>5</v>
      </c>
      <c r="B461" s="71" t="s">
        <v>2102</v>
      </c>
      <c r="C461" s="72" t="str">
        <f t="shared" si="26"/>
        <v>112C</v>
      </c>
      <c r="D461" s="105" t="str">
        <f>DEC2HEX(HEX2DEC(INDEX([1]BaseAddressTable!$B$2:$B$94,(MATCH(A461,[1]BaseAddressTable!$A$2:$A$94,0))))+HEX2DEC(C461))</f>
        <v>A026112C</v>
      </c>
      <c r="E461" s="71" t="s">
        <v>46</v>
      </c>
      <c r="F461" s="71" t="s">
        <v>2104</v>
      </c>
      <c r="G461" s="71" t="s">
        <v>138</v>
      </c>
      <c r="H461" s="72">
        <v>0</v>
      </c>
      <c r="I461" s="71" t="str">
        <f t="shared" ref="I461:I524" si="29">IF(ISNUMBER(SEARCH("num0",F461)),CONCATENATE(F461," for both LTE &amp; 5G"),CONCATENATE(F461," for 5G"))</f>
        <v>car1_num2_100mhz_supported for 5G</v>
      </c>
      <c r="J461" s="71" t="str">
        <f t="shared" si="28"/>
        <v>param.car1_num2_100mhz_supported</v>
      </c>
      <c r="K461" s="65"/>
    </row>
    <row r="462" spans="1:11" s="153" customFormat="1">
      <c r="A462" s="149" t="s">
        <v>5</v>
      </c>
      <c r="B462" s="149" t="s">
        <v>2105</v>
      </c>
      <c r="C462" s="150" t="str">
        <f>DEC2HEX(HEX2DEC(C460)+4)</f>
        <v>1130</v>
      </c>
      <c r="D462" s="149" t="str">
        <f>DEC2HEX(HEX2DEC(INDEX([1]BaseAddressTable!$B$2:$B$94,(MATCH(A462,[1]BaseAddressTable!$A$2:$A$94,0))))+HEX2DEC(C462))</f>
        <v>A0261130</v>
      </c>
      <c r="E462" s="149" t="s">
        <v>46</v>
      </c>
      <c r="F462" s="149" t="s">
        <v>2106</v>
      </c>
      <c r="G462" s="149" t="s">
        <v>91</v>
      </c>
      <c r="H462" s="150">
        <v>1</v>
      </c>
      <c r="I462" s="149" t="str">
        <f t="shared" si="29"/>
        <v>car2_num0_5mhz_supported for both LTE &amp; 5G</v>
      </c>
      <c r="J462" s="149" t="str">
        <f t="shared" si="28"/>
        <v>param.car2_num0_5mhz_supported</v>
      </c>
    </row>
    <row r="463" spans="1:11" s="153" customFormat="1">
      <c r="A463" s="149" t="s">
        <v>5</v>
      </c>
      <c r="B463" s="149" t="s">
        <v>2105</v>
      </c>
      <c r="C463" s="150" t="str">
        <f t="shared" ref="C463:C492" si="30">C462</f>
        <v>1130</v>
      </c>
      <c r="D463" s="149" t="str">
        <f>DEC2HEX(HEX2DEC(INDEX([1]BaseAddressTable!$B$2:$B$94,(MATCH(A463,[1]BaseAddressTable!$A$2:$A$94,0))))+HEX2DEC(C463))</f>
        <v>A0261130</v>
      </c>
      <c r="E463" s="149" t="s">
        <v>46</v>
      </c>
      <c r="F463" s="149" t="s">
        <v>2107</v>
      </c>
      <c r="G463" s="149" t="s">
        <v>138</v>
      </c>
      <c r="H463" s="150">
        <v>1</v>
      </c>
      <c r="I463" s="149" t="str">
        <f t="shared" si="29"/>
        <v>car2_num1_5mhz_supported for 5G</v>
      </c>
      <c r="J463" s="149" t="str">
        <f t="shared" si="28"/>
        <v>param.car2_num1_5mhz_supported</v>
      </c>
    </row>
    <row r="464" spans="1:11" s="153" customFormat="1">
      <c r="A464" s="149" t="s">
        <v>5</v>
      </c>
      <c r="B464" s="149" t="s">
        <v>2105</v>
      </c>
      <c r="C464" s="150" t="str">
        <f t="shared" si="30"/>
        <v>1130</v>
      </c>
      <c r="D464" s="149" t="str">
        <f>DEC2HEX(HEX2DEC(INDEX([1]BaseAddressTable!$B$2:$B$94,(MATCH(A464,[1]BaseAddressTable!$A$2:$A$94,0))))+HEX2DEC(C464))</f>
        <v>A0261130</v>
      </c>
      <c r="E464" s="149" t="s">
        <v>46</v>
      </c>
      <c r="F464" s="149" t="s">
        <v>2108</v>
      </c>
      <c r="G464" s="149" t="s">
        <v>142</v>
      </c>
      <c r="H464" s="150">
        <v>1</v>
      </c>
      <c r="I464" s="149" t="str">
        <f t="shared" si="29"/>
        <v>car2_num0_10mhz_supported for both LTE &amp; 5G</v>
      </c>
      <c r="J464" s="149" t="str">
        <f t="shared" si="28"/>
        <v>param.car2_num0_10mhz_supported</v>
      </c>
    </row>
    <row r="465" spans="1:10" s="153" customFormat="1">
      <c r="A465" s="149" t="s">
        <v>5</v>
      </c>
      <c r="B465" s="149" t="s">
        <v>2105</v>
      </c>
      <c r="C465" s="150" t="str">
        <f t="shared" si="30"/>
        <v>1130</v>
      </c>
      <c r="D465" s="149" t="str">
        <f>DEC2HEX(HEX2DEC(INDEX([1]BaseAddressTable!$B$2:$B$94,(MATCH(A465,[1]BaseAddressTable!$A$2:$A$94,0))))+HEX2DEC(C465))</f>
        <v>A0261130</v>
      </c>
      <c r="E465" s="149" t="s">
        <v>46</v>
      </c>
      <c r="F465" s="149" t="s">
        <v>2109</v>
      </c>
      <c r="G465" s="149" t="s">
        <v>146</v>
      </c>
      <c r="H465" s="150">
        <v>1</v>
      </c>
      <c r="I465" s="149" t="str">
        <f t="shared" si="29"/>
        <v>car2_num1_10mhz_supported for 5G</v>
      </c>
      <c r="J465" s="149" t="str">
        <f t="shared" si="28"/>
        <v>param.car2_num1_10mhz_supported</v>
      </c>
    </row>
    <row r="466" spans="1:10" s="153" customFormat="1">
      <c r="A466" s="149" t="s">
        <v>5</v>
      </c>
      <c r="B466" s="149" t="s">
        <v>2105</v>
      </c>
      <c r="C466" s="150" t="str">
        <f t="shared" si="30"/>
        <v>1130</v>
      </c>
      <c r="D466" s="149" t="str">
        <f>DEC2HEX(HEX2DEC(INDEX([1]BaseAddressTable!$B$2:$B$94,(MATCH(A466,[1]BaseAddressTable!$A$2:$A$94,0))))+HEX2DEC(C466))</f>
        <v>A0261130</v>
      </c>
      <c r="E466" s="149" t="s">
        <v>46</v>
      </c>
      <c r="F466" s="149" t="s">
        <v>2110</v>
      </c>
      <c r="G466" s="149" t="s">
        <v>150</v>
      </c>
      <c r="H466" s="150">
        <v>1</v>
      </c>
      <c r="I466" s="149" t="str">
        <f t="shared" si="29"/>
        <v>car2_num2_10mhz_supported for 5G</v>
      </c>
      <c r="J466" s="149" t="str">
        <f t="shared" si="28"/>
        <v>param.car2_num2_10mhz_supported</v>
      </c>
    </row>
    <row r="467" spans="1:10" s="153" customFormat="1">
      <c r="A467" s="149" t="s">
        <v>5</v>
      </c>
      <c r="B467" s="149" t="s">
        <v>2105</v>
      </c>
      <c r="C467" s="150" t="str">
        <f t="shared" si="30"/>
        <v>1130</v>
      </c>
      <c r="D467" s="149" t="str">
        <f>DEC2HEX(HEX2DEC(INDEX([1]BaseAddressTable!$B$2:$B$94,(MATCH(A467,[1]BaseAddressTable!$A$2:$A$94,0))))+HEX2DEC(C467))</f>
        <v>A0261130</v>
      </c>
      <c r="E467" s="149" t="s">
        <v>46</v>
      </c>
      <c r="F467" s="149" t="s">
        <v>2111</v>
      </c>
      <c r="G467" s="149" t="s">
        <v>154</v>
      </c>
      <c r="H467" s="150">
        <v>1</v>
      </c>
      <c r="I467" s="149" t="str">
        <f t="shared" si="29"/>
        <v>car2_num0_15mhz_supported for both LTE &amp; 5G</v>
      </c>
      <c r="J467" s="149" t="str">
        <f t="shared" si="28"/>
        <v>param.car2_num0_15mhz_supported</v>
      </c>
    </row>
    <row r="468" spans="1:10" s="153" customFormat="1">
      <c r="A468" s="149" t="s">
        <v>5</v>
      </c>
      <c r="B468" s="149" t="s">
        <v>2105</v>
      </c>
      <c r="C468" s="150" t="str">
        <f t="shared" si="30"/>
        <v>1130</v>
      </c>
      <c r="D468" s="149" t="str">
        <f>DEC2HEX(HEX2DEC(INDEX([1]BaseAddressTable!$B$2:$B$94,(MATCH(A468,[1]BaseAddressTable!$A$2:$A$94,0))))+HEX2DEC(C468))</f>
        <v>A0261130</v>
      </c>
      <c r="E468" s="149" t="s">
        <v>46</v>
      </c>
      <c r="F468" s="149" t="s">
        <v>2112</v>
      </c>
      <c r="G468" s="149" t="s">
        <v>158</v>
      </c>
      <c r="H468" s="150">
        <v>1</v>
      </c>
      <c r="I468" s="149" t="str">
        <f t="shared" si="29"/>
        <v>car2_num1_15mhz_supported for 5G</v>
      </c>
      <c r="J468" s="149" t="str">
        <f t="shared" si="28"/>
        <v>param.car2_num1_15mhz_supported</v>
      </c>
    </row>
    <row r="469" spans="1:10" s="153" customFormat="1">
      <c r="A469" s="149" t="s">
        <v>5</v>
      </c>
      <c r="B469" s="149" t="s">
        <v>2105</v>
      </c>
      <c r="C469" s="150" t="str">
        <f t="shared" si="30"/>
        <v>1130</v>
      </c>
      <c r="D469" s="149" t="str">
        <f>DEC2HEX(HEX2DEC(INDEX([1]BaseAddressTable!$B$2:$B$94,(MATCH(A469,[1]BaseAddressTable!$A$2:$A$94,0))))+HEX2DEC(C469))</f>
        <v>A0261130</v>
      </c>
      <c r="E469" s="149" t="s">
        <v>46</v>
      </c>
      <c r="F469" s="149" t="s">
        <v>2113</v>
      </c>
      <c r="G469" s="149" t="s">
        <v>162</v>
      </c>
      <c r="H469" s="150">
        <v>1</v>
      </c>
      <c r="I469" s="149" t="str">
        <f t="shared" si="29"/>
        <v>car2_num2_15mhz_supported for 5G</v>
      </c>
      <c r="J469" s="149" t="str">
        <f t="shared" si="28"/>
        <v>param.car2_num2_15mhz_supported</v>
      </c>
    </row>
    <row r="470" spans="1:10" s="153" customFormat="1">
      <c r="A470" s="149" t="s">
        <v>5</v>
      </c>
      <c r="B470" s="149" t="s">
        <v>2105</v>
      </c>
      <c r="C470" s="150" t="str">
        <f t="shared" si="30"/>
        <v>1130</v>
      </c>
      <c r="D470" s="149" t="str">
        <f>DEC2HEX(HEX2DEC(INDEX([1]BaseAddressTable!$B$2:$B$94,(MATCH(A470,[1]BaseAddressTable!$A$2:$A$94,0))))+HEX2DEC(C470))</f>
        <v>A0261130</v>
      </c>
      <c r="E470" s="149" t="s">
        <v>46</v>
      </c>
      <c r="F470" s="149" t="s">
        <v>2114</v>
      </c>
      <c r="G470" s="149" t="s">
        <v>128</v>
      </c>
      <c r="H470" s="150">
        <v>1</v>
      </c>
      <c r="I470" s="149" t="str">
        <f t="shared" si="29"/>
        <v>car2_num0_20mhz_supported for both LTE &amp; 5G</v>
      </c>
      <c r="J470" s="149" t="str">
        <f t="shared" si="28"/>
        <v>param.car2_num0_20mhz_supported</v>
      </c>
    </row>
    <row r="471" spans="1:10" s="153" customFormat="1">
      <c r="A471" s="149" t="s">
        <v>5</v>
      </c>
      <c r="B471" s="149" t="s">
        <v>2105</v>
      </c>
      <c r="C471" s="150" t="str">
        <f t="shared" si="30"/>
        <v>1130</v>
      </c>
      <c r="D471" s="149" t="str">
        <f>DEC2HEX(HEX2DEC(INDEX([1]BaseAddressTable!$B$2:$B$94,(MATCH(A471,[1]BaseAddressTable!$A$2:$A$94,0))))+HEX2DEC(C471))</f>
        <v>A0261130</v>
      </c>
      <c r="E471" s="149" t="s">
        <v>46</v>
      </c>
      <c r="F471" s="149" t="s">
        <v>2115</v>
      </c>
      <c r="G471" s="149" t="s">
        <v>168</v>
      </c>
      <c r="H471" s="150">
        <v>1</v>
      </c>
      <c r="I471" s="149" t="str">
        <f t="shared" si="29"/>
        <v>car2_num1_20mhz_supported for 5G</v>
      </c>
      <c r="J471" s="149" t="str">
        <f t="shared" si="28"/>
        <v>param.car2_num1_20mhz_supported</v>
      </c>
    </row>
    <row r="472" spans="1:10" s="153" customFormat="1">
      <c r="A472" s="149" t="s">
        <v>5</v>
      </c>
      <c r="B472" s="149" t="s">
        <v>2105</v>
      </c>
      <c r="C472" s="150" t="str">
        <f t="shared" si="30"/>
        <v>1130</v>
      </c>
      <c r="D472" s="149" t="str">
        <f>DEC2HEX(HEX2DEC(INDEX([1]BaseAddressTable!$B$2:$B$94,(MATCH(A472,[1]BaseAddressTable!$A$2:$A$94,0))))+HEX2DEC(C472))</f>
        <v>A0261130</v>
      </c>
      <c r="E472" s="149" t="s">
        <v>46</v>
      </c>
      <c r="F472" s="149" t="s">
        <v>2116</v>
      </c>
      <c r="G472" s="149" t="s">
        <v>1034</v>
      </c>
      <c r="H472" s="150">
        <v>1</v>
      </c>
      <c r="I472" s="149" t="str">
        <f t="shared" si="29"/>
        <v>car2_num2_20mhz_supported for 5G</v>
      </c>
      <c r="J472" s="149" t="str">
        <f t="shared" si="28"/>
        <v>param.car2_num2_20mhz_supported</v>
      </c>
    </row>
    <row r="473" spans="1:10" s="153" customFormat="1">
      <c r="A473" s="149" t="s">
        <v>5</v>
      </c>
      <c r="B473" s="149" t="s">
        <v>2105</v>
      </c>
      <c r="C473" s="150" t="str">
        <f t="shared" si="30"/>
        <v>1130</v>
      </c>
      <c r="D473" s="149" t="str">
        <f>DEC2HEX(HEX2DEC(INDEX([1]BaseAddressTable!$B$2:$B$94,(MATCH(A473,[1]BaseAddressTable!$A$2:$A$94,0))))+HEX2DEC(C473))</f>
        <v>A0261130</v>
      </c>
      <c r="E473" s="149" t="s">
        <v>46</v>
      </c>
      <c r="F473" s="149" t="s">
        <v>2117</v>
      </c>
      <c r="G473" s="149" t="s">
        <v>1038</v>
      </c>
      <c r="H473" s="150">
        <v>1</v>
      </c>
      <c r="I473" s="149" t="str">
        <f t="shared" si="29"/>
        <v>car2_num0_25mhz_supported for both LTE &amp; 5G</v>
      </c>
      <c r="J473" s="149" t="str">
        <f t="shared" si="28"/>
        <v>param.car2_num0_25mhz_supported</v>
      </c>
    </row>
    <row r="474" spans="1:10" s="153" customFormat="1">
      <c r="A474" s="149" t="s">
        <v>5</v>
      </c>
      <c r="B474" s="149" t="s">
        <v>2105</v>
      </c>
      <c r="C474" s="150" t="str">
        <f t="shared" si="30"/>
        <v>1130</v>
      </c>
      <c r="D474" s="149" t="str">
        <f>DEC2HEX(HEX2DEC(INDEX([1]BaseAddressTable!$B$2:$B$94,(MATCH(A474,[1]BaseAddressTable!$A$2:$A$94,0))))+HEX2DEC(C474))</f>
        <v>A0261130</v>
      </c>
      <c r="E474" s="149" t="s">
        <v>46</v>
      </c>
      <c r="F474" s="149" t="s">
        <v>2118</v>
      </c>
      <c r="G474" s="149" t="s">
        <v>948</v>
      </c>
      <c r="H474" s="150">
        <v>1</v>
      </c>
      <c r="I474" s="149" t="str">
        <f t="shared" si="29"/>
        <v>car2_num1_25mhz_supported for 5G</v>
      </c>
      <c r="J474" s="149" t="str">
        <f t="shared" si="28"/>
        <v>param.car2_num1_25mhz_supported</v>
      </c>
    </row>
    <row r="475" spans="1:10" s="153" customFormat="1">
      <c r="A475" s="149" t="s">
        <v>5</v>
      </c>
      <c r="B475" s="149" t="s">
        <v>2105</v>
      </c>
      <c r="C475" s="150" t="str">
        <f t="shared" si="30"/>
        <v>1130</v>
      </c>
      <c r="D475" s="149" t="str">
        <f>DEC2HEX(HEX2DEC(INDEX([1]BaseAddressTable!$B$2:$B$94,(MATCH(A475,[1]BaseAddressTable!$A$2:$A$94,0))))+HEX2DEC(C475))</f>
        <v>A0261130</v>
      </c>
      <c r="E475" s="149" t="s">
        <v>46</v>
      </c>
      <c r="F475" s="149" t="s">
        <v>2119</v>
      </c>
      <c r="G475" s="149" t="s">
        <v>952</v>
      </c>
      <c r="H475" s="150">
        <v>1</v>
      </c>
      <c r="I475" s="149" t="str">
        <f t="shared" si="29"/>
        <v>car2_num2_25mhz_supported for 5G</v>
      </c>
      <c r="J475" s="149" t="str">
        <f t="shared" si="28"/>
        <v>param.car2_num2_25mhz_supported</v>
      </c>
    </row>
    <row r="476" spans="1:10" s="153" customFormat="1">
      <c r="A476" s="149" t="s">
        <v>5</v>
      </c>
      <c r="B476" s="149" t="s">
        <v>2105</v>
      </c>
      <c r="C476" s="150" t="str">
        <f t="shared" si="30"/>
        <v>1130</v>
      </c>
      <c r="D476" s="149" t="str">
        <f>DEC2HEX(HEX2DEC(INDEX([1]BaseAddressTable!$B$2:$B$94,(MATCH(A476,[1]BaseAddressTable!$A$2:$A$94,0))))+HEX2DEC(C476))</f>
        <v>A0261130</v>
      </c>
      <c r="E476" s="149" t="s">
        <v>46</v>
      </c>
      <c r="F476" s="149" t="s">
        <v>2120</v>
      </c>
      <c r="G476" s="149" t="s">
        <v>955</v>
      </c>
      <c r="H476" s="149">
        <v>0</v>
      </c>
      <c r="I476" s="149" t="str">
        <f t="shared" si="29"/>
        <v>car2_num0_30mhz_supported for both LTE &amp; 5G</v>
      </c>
      <c r="J476" s="149" t="str">
        <f t="shared" si="28"/>
        <v>param.car2_num0_30mhz_supported</v>
      </c>
    </row>
    <row r="477" spans="1:10" s="153" customFormat="1">
      <c r="A477" s="149" t="s">
        <v>5</v>
      </c>
      <c r="B477" s="149" t="s">
        <v>2105</v>
      </c>
      <c r="C477" s="150" t="str">
        <f t="shared" si="30"/>
        <v>1130</v>
      </c>
      <c r="D477" s="149" t="str">
        <f>DEC2HEX(HEX2DEC(INDEX([1]BaseAddressTable!$B$2:$B$94,(MATCH(A477,[1]BaseAddressTable!$A$2:$A$94,0))))+HEX2DEC(C477))</f>
        <v>A0261130</v>
      </c>
      <c r="E477" s="149" t="s">
        <v>46</v>
      </c>
      <c r="F477" s="149" t="s">
        <v>2121</v>
      </c>
      <c r="G477" s="149" t="s">
        <v>958</v>
      </c>
      <c r="H477" s="150">
        <v>0</v>
      </c>
      <c r="I477" s="149" t="str">
        <f t="shared" si="29"/>
        <v>car2_num1_30mhz_supported for 5G</v>
      </c>
      <c r="J477" s="149" t="str">
        <f t="shared" si="28"/>
        <v>param.car2_num1_30mhz_supported</v>
      </c>
    </row>
    <row r="478" spans="1:10" s="153" customFormat="1">
      <c r="A478" s="149" t="s">
        <v>5</v>
      </c>
      <c r="B478" s="149" t="s">
        <v>2105</v>
      </c>
      <c r="C478" s="150" t="str">
        <f t="shared" si="30"/>
        <v>1130</v>
      </c>
      <c r="D478" s="149" t="str">
        <f>DEC2HEX(HEX2DEC(INDEX([1]BaseAddressTable!$B$2:$B$94,(MATCH(A478,[1]BaseAddressTable!$A$2:$A$94,0))))+HEX2DEC(C478))</f>
        <v>A0261130</v>
      </c>
      <c r="E478" s="149" t="s">
        <v>46</v>
      </c>
      <c r="F478" s="149" t="s">
        <v>2122</v>
      </c>
      <c r="G478" s="149" t="s">
        <v>289</v>
      </c>
      <c r="H478" s="150">
        <v>0</v>
      </c>
      <c r="I478" s="149" t="str">
        <f t="shared" si="29"/>
        <v>car2_num2_30mhz_supported for 5G</v>
      </c>
      <c r="J478" s="149" t="str">
        <f t="shared" si="28"/>
        <v>param.car2_num2_30mhz_supported</v>
      </c>
    </row>
    <row r="479" spans="1:10" s="153" customFormat="1">
      <c r="A479" s="149" t="s">
        <v>5</v>
      </c>
      <c r="B479" s="149" t="s">
        <v>2105</v>
      </c>
      <c r="C479" s="150" t="str">
        <f t="shared" si="30"/>
        <v>1130</v>
      </c>
      <c r="D479" s="149" t="str">
        <f>DEC2HEX(HEX2DEC(INDEX([1]BaseAddressTable!$B$2:$B$94,(MATCH(A479,[1]BaseAddressTable!$A$2:$A$94,0))))+HEX2DEC(C479))</f>
        <v>A0261130</v>
      </c>
      <c r="E479" s="149" t="s">
        <v>46</v>
      </c>
      <c r="F479" s="149" t="s">
        <v>2123</v>
      </c>
      <c r="G479" s="149" t="s">
        <v>1045</v>
      </c>
      <c r="H479" s="150">
        <v>0</v>
      </c>
      <c r="I479" s="149" t="str">
        <f t="shared" si="29"/>
        <v>car2_num0_40mhz_supported for both LTE &amp; 5G</v>
      </c>
      <c r="J479" s="149" t="str">
        <f t="shared" si="28"/>
        <v>param.car2_num0_40mhz_supported</v>
      </c>
    </row>
    <row r="480" spans="1:10" s="153" customFormat="1">
      <c r="A480" s="149" t="s">
        <v>5</v>
      </c>
      <c r="B480" s="149" t="s">
        <v>2105</v>
      </c>
      <c r="C480" s="150" t="str">
        <f t="shared" si="30"/>
        <v>1130</v>
      </c>
      <c r="D480" s="149" t="str">
        <f>DEC2HEX(HEX2DEC(INDEX([1]BaseAddressTable!$B$2:$B$94,(MATCH(A480,[1]BaseAddressTable!$A$2:$A$94,0))))+HEX2DEC(C480))</f>
        <v>A0261130</v>
      </c>
      <c r="E480" s="149" t="s">
        <v>46</v>
      </c>
      <c r="F480" s="149" t="s">
        <v>2124</v>
      </c>
      <c r="G480" s="149" t="s">
        <v>1049</v>
      </c>
      <c r="H480" s="150">
        <v>0</v>
      </c>
      <c r="I480" s="149" t="str">
        <f t="shared" si="29"/>
        <v>car2_num1_40mhz_supported for 5G</v>
      </c>
      <c r="J480" s="149" t="str">
        <f t="shared" si="28"/>
        <v>param.car2_num1_40mhz_supported</v>
      </c>
    </row>
    <row r="481" spans="1:10" s="153" customFormat="1">
      <c r="A481" s="149" t="s">
        <v>5</v>
      </c>
      <c r="B481" s="149" t="s">
        <v>2105</v>
      </c>
      <c r="C481" s="150" t="str">
        <f t="shared" si="30"/>
        <v>1130</v>
      </c>
      <c r="D481" s="149" t="str">
        <f>DEC2HEX(HEX2DEC(INDEX([1]BaseAddressTable!$B$2:$B$94,(MATCH(A481,[1]BaseAddressTable!$A$2:$A$94,0))))+HEX2DEC(C481))</f>
        <v>A0261130</v>
      </c>
      <c r="E481" s="149" t="s">
        <v>46</v>
      </c>
      <c r="F481" s="149" t="s">
        <v>2125</v>
      </c>
      <c r="G481" s="149" t="s">
        <v>1053</v>
      </c>
      <c r="H481" s="150">
        <v>0</v>
      </c>
      <c r="I481" s="149" t="str">
        <f t="shared" si="29"/>
        <v>car2_num2_40mhz_supported for 5G</v>
      </c>
      <c r="J481" s="149" t="str">
        <f t="shared" si="28"/>
        <v>param.car2_num2_40mhz_supported</v>
      </c>
    </row>
    <row r="482" spans="1:10" s="153" customFormat="1">
      <c r="A482" s="149" t="s">
        <v>5</v>
      </c>
      <c r="B482" s="149" t="s">
        <v>2105</v>
      </c>
      <c r="C482" s="150" t="str">
        <f t="shared" si="30"/>
        <v>1130</v>
      </c>
      <c r="D482" s="149" t="str">
        <f>DEC2HEX(HEX2DEC(INDEX([1]BaseAddressTable!$B$2:$B$94,(MATCH(A482,[1]BaseAddressTable!$A$2:$A$94,0))))+HEX2DEC(C482))</f>
        <v>A0261130</v>
      </c>
      <c r="E482" s="149" t="s">
        <v>46</v>
      </c>
      <c r="F482" s="149" t="s">
        <v>2126</v>
      </c>
      <c r="G482" s="149" t="s">
        <v>961</v>
      </c>
      <c r="H482" s="150">
        <v>0</v>
      </c>
      <c r="I482" s="149" t="str">
        <f t="shared" si="29"/>
        <v>car2_num0_50mhz_supported for both LTE &amp; 5G</v>
      </c>
      <c r="J482" s="149" t="str">
        <f t="shared" si="28"/>
        <v>param.car2_num0_50mhz_supported</v>
      </c>
    </row>
    <row r="483" spans="1:10" s="153" customFormat="1">
      <c r="A483" s="149" t="s">
        <v>5</v>
      </c>
      <c r="B483" s="149" t="s">
        <v>2105</v>
      </c>
      <c r="C483" s="150" t="str">
        <f t="shared" si="30"/>
        <v>1130</v>
      </c>
      <c r="D483" s="149" t="str">
        <f>DEC2HEX(HEX2DEC(INDEX([1]BaseAddressTable!$B$2:$B$94,(MATCH(A483,[1]BaseAddressTable!$A$2:$A$94,0))))+HEX2DEC(C483))</f>
        <v>A0261130</v>
      </c>
      <c r="E483" s="149" t="s">
        <v>46</v>
      </c>
      <c r="F483" s="149" t="s">
        <v>2127</v>
      </c>
      <c r="G483" s="149" t="s">
        <v>2052</v>
      </c>
      <c r="H483" s="150">
        <v>0</v>
      </c>
      <c r="I483" s="149" t="str">
        <f t="shared" si="29"/>
        <v>car2_num1_50mhz_supported for 5G</v>
      </c>
      <c r="J483" s="149" t="str">
        <f t="shared" si="28"/>
        <v>param.car2_num1_50mhz_supported</v>
      </c>
    </row>
    <row r="484" spans="1:10" s="153" customFormat="1">
      <c r="A484" s="149" t="s">
        <v>5</v>
      </c>
      <c r="B484" s="149" t="s">
        <v>2105</v>
      </c>
      <c r="C484" s="150" t="str">
        <f t="shared" si="30"/>
        <v>1130</v>
      </c>
      <c r="D484" s="149" t="str">
        <f>DEC2HEX(HEX2DEC(INDEX([1]BaseAddressTable!$B$2:$B$94,(MATCH(A484,[1]BaseAddressTable!$A$2:$A$94,0))))+HEX2DEC(C484))</f>
        <v>A0261130</v>
      </c>
      <c r="E484" s="149" t="s">
        <v>46</v>
      </c>
      <c r="F484" s="149" t="s">
        <v>2128</v>
      </c>
      <c r="G484" s="149" t="s">
        <v>2054</v>
      </c>
      <c r="H484" s="150">
        <v>0</v>
      </c>
      <c r="I484" s="149" t="str">
        <f t="shared" si="29"/>
        <v>car2_num2_50mhz_supported for 5G</v>
      </c>
      <c r="J484" s="149" t="str">
        <f t="shared" si="28"/>
        <v>param.car2_num2_50mhz_supported</v>
      </c>
    </row>
    <row r="485" spans="1:10" s="153" customFormat="1">
      <c r="A485" s="149" t="s">
        <v>5</v>
      </c>
      <c r="B485" s="149" t="s">
        <v>2105</v>
      </c>
      <c r="C485" s="150" t="str">
        <f t="shared" si="30"/>
        <v>1130</v>
      </c>
      <c r="D485" s="149" t="str">
        <f>DEC2HEX(HEX2DEC(INDEX([1]BaseAddressTable!$B$2:$B$94,(MATCH(A485,[1]BaseAddressTable!$A$2:$A$94,0))))+HEX2DEC(C485))</f>
        <v>A0261130</v>
      </c>
      <c r="E485" s="149" t="s">
        <v>46</v>
      </c>
      <c r="F485" s="149" t="s">
        <v>2129</v>
      </c>
      <c r="G485" s="149" t="s">
        <v>2056</v>
      </c>
      <c r="H485" s="150">
        <v>0</v>
      </c>
      <c r="I485" s="149" t="str">
        <f t="shared" si="29"/>
        <v>car2_num1_60mhz_supported for 5G</v>
      </c>
      <c r="J485" s="149" t="str">
        <f t="shared" si="28"/>
        <v>param.car2_num1_60mhz_supported</v>
      </c>
    </row>
    <row r="486" spans="1:10" s="153" customFormat="1">
      <c r="A486" s="149" t="s">
        <v>5</v>
      </c>
      <c r="B486" s="149" t="s">
        <v>2105</v>
      </c>
      <c r="C486" s="150" t="str">
        <f t="shared" si="30"/>
        <v>1130</v>
      </c>
      <c r="D486" s="149" t="str">
        <f>DEC2HEX(HEX2DEC(INDEX([1]BaseAddressTable!$B$2:$B$94,(MATCH(A486,[1]BaseAddressTable!$A$2:$A$94,0))))+HEX2DEC(C486))</f>
        <v>A0261130</v>
      </c>
      <c r="E486" s="149" t="s">
        <v>46</v>
      </c>
      <c r="F486" s="149" t="s">
        <v>2130</v>
      </c>
      <c r="G486" s="149" t="s">
        <v>1057</v>
      </c>
      <c r="H486" s="150">
        <v>0</v>
      </c>
      <c r="I486" s="149" t="str">
        <f t="shared" si="29"/>
        <v>car2_num2_60mhz_supported for 5G</v>
      </c>
      <c r="J486" s="149" t="str">
        <f t="shared" si="28"/>
        <v>param.car2_num2_60mhz_supported</v>
      </c>
    </row>
    <row r="487" spans="1:10" s="153" customFormat="1">
      <c r="A487" s="149" t="s">
        <v>5</v>
      </c>
      <c r="B487" s="149" t="s">
        <v>2105</v>
      </c>
      <c r="C487" s="150" t="str">
        <f t="shared" si="30"/>
        <v>1130</v>
      </c>
      <c r="D487" s="149" t="str">
        <f>DEC2HEX(HEX2DEC(INDEX([1]BaseAddressTable!$B$2:$B$94,(MATCH(A487,[1]BaseAddressTable!$A$2:$A$94,0))))+HEX2DEC(C487))</f>
        <v>A0261130</v>
      </c>
      <c r="E487" s="149" t="s">
        <v>46</v>
      </c>
      <c r="F487" s="149" t="s">
        <v>2131</v>
      </c>
      <c r="G487" s="149" t="s">
        <v>1061</v>
      </c>
      <c r="H487" s="150">
        <v>0</v>
      </c>
      <c r="I487" s="149" t="str">
        <f t="shared" si="29"/>
        <v>car2_num1_70mhz_supported for 5G</v>
      </c>
      <c r="J487" s="149" t="str">
        <f t="shared" si="28"/>
        <v>param.car2_num1_70mhz_supported</v>
      </c>
    </row>
    <row r="488" spans="1:10" s="153" customFormat="1">
      <c r="A488" s="149" t="s">
        <v>5</v>
      </c>
      <c r="B488" s="149" t="s">
        <v>2105</v>
      </c>
      <c r="C488" s="150" t="str">
        <f t="shared" si="30"/>
        <v>1130</v>
      </c>
      <c r="D488" s="149" t="str">
        <f>DEC2HEX(HEX2DEC(INDEX([1]BaseAddressTable!$B$2:$B$94,(MATCH(A488,[1]BaseAddressTable!$A$2:$A$94,0))))+HEX2DEC(C488))</f>
        <v>A0261130</v>
      </c>
      <c r="E488" s="149" t="s">
        <v>46</v>
      </c>
      <c r="F488" s="149" t="s">
        <v>2132</v>
      </c>
      <c r="G488" s="149" t="s">
        <v>1065</v>
      </c>
      <c r="H488" s="150">
        <v>0</v>
      </c>
      <c r="I488" s="149" t="str">
        <f t="shared" si="29"/>
        <v>car2_num2_70mhz_supported for 5G</v>
      </c>
      <c r="J488" s="149" t="str">
        <f t="shared" si="28"/>
        <v>param.car2_num2_70mhz_supported</v>
      </c>
    </row>
    <row r="489" spans="1:10" s="153" customFormat="1">
      <c r="A489" s="149" t="s">
        <v>5</v>
      </c>
      <c r="B489" s="149" t="s">
        <v>2105</v>
      </c>
      <c r="C489" s="150" t="str">
        <f t="shared" si="30"/>
        <v>1130</v>
      </c>
      <c r="D489" s="149" t="str">
        <f>DEC2HEX(HEX2DEC(INDEX([1]BaseAddressTable!$B$2:$B$94,(MATCH(A489,[1]BaseAddressTable!$A$2:$A$94,0))))+HEX2DEC(C489))</f>
        <v>A0261130</v>
      </c>
      <c r="E489" s="149" t="s">
        <v>46</v>
      </c>
      <c r="F489" s="149" t="s">
        <v>2133</v>
      </c>
      <c r="G489" s="149" t="s">
        <v>1069</v>
      </c>
      <c r="H489" s="150">
        <v>0</v>
      </c>
      <c r="I489" s="149" t="str">
        <f t="shared" si="29"/>
        <v>car2_num1_80mhz_supported for 5G</v>
      </c>
      <c r="J489" s="149" t="str">
        <f t="shared" si="28"/>
        <v>param.car2_num1_80mhz_supported</v>
      </c>
    </row>
    <row r="490" spans="1:10" s="153" customFormat="1">
      <c r="A490" s="149" t="s">
        <v>5</v>
      </c>
      <c r="B490" s="149" t="s">
        <v>2105</v>
      </c>
      <c r="C490" s="150" t="str">
        <f t="shared" si="30"/>
        <v>1130</v>
      </c>
      <c r="D490" s="149" t="str">
        <f>DEC2HEX(HEX2DEC(INDEX([1]BaseAddressTable!$B$2:$B$94,(MATCH(A490,[1]BaseAddressTable!$A$2:$A$94,0))))+HEX2DEC(C490))</f>
        <v>A0261130</v>
      </c>
      <c r="E490" s="149" t="s">
        <v>46</v>
      </c>
      <c r="F490" s="149" t="s">
        <v>2134</v>
      </c>
      <c r="G490" s="149" t="s">
        <v>2062</v>
      </c>
      <c r="H490" s="150">
        <v>0</v>
      </c>
      <c r="I490" s="149" t="str">
        <f t="shared" si="29"/>
        <v>car2_num2_80mhz_supported for 5G</v>
      </c>
      <c r="J490" s="149" t="str">
        <f t="shared" si="28"/>
        <v>param.car2_num2_80mhz_supported</v>
      </c>
    </row>
    <row r="491" spans="1:10" s="153" customFormat="1">
      <c r="A491" s="149" t="s">
        <v>5</v>
      </c>
      <c r="B491" s="149" t="s">
        <v>2105</v>
      </c>
      <c r="C491" s="150" t="str">
        <f t="shared" si="30"/>
        <v>1130</v>
      </c>
      <c r="D491" s="149" t="str">
        <f>DEC2HEX(HEX2DEC(INDEX([1]BaseAddressTable!$B$2:$B$94,(MATCH(A491,[1]BaseAddressTable!$A$2:$A$94,0))))+HEX2DEC(C491))</f>
        <v>A0261130</v>
      </c>
      <c r="E491" s="149" t="s">
        <v>46</v>
      </c>
      <c r="F491" s="149" t="s">
        <v>2135</v>
      </c>
      <c r="G491" s="149" t="s">
        <v>2064</v>
      </c>
      <c r="H491" s="150">
        <v>0</v>
      </c>
      <c r="I491" s="149" t="str">
        <f t="shared" si="29"/>
        <v>car2_num1_90mhz_supported for 5G</v>
      </c>
      <c r="J491" s="149" t="str">
        <f t="shared" si="28"/>
        <v>param.car2_num1_90mhz_supported</v>
      </c>
    </row>
    <row r="492" spans="1:10" s="153" customFormat="1">
      <c r="A492" s="149" t="s">
        <v>5</v>
      </c>
      <c r="B492" s="149" t="s">
        <v>2105</v>
      </c>
      <c r="C492" s="150" t="str">
        <f t="shared" si="30"/>
        <v>1130</v>
      </c>
      <c r="D492" s="149" t="str">
        <f>DEC2HEX(HEX2DEC(INDEX([1]BaseAddressTable!$B$2:$B$94,(MATCH(A492,[1]BaseAddressTable!$A$2:$A$94,0))))+HEX2DEC(C492))</f>
        <v>A0261130</v>
      </c>
      <c r="E492" s="149" t="s">
        <v>46</v>
      </c>
      <c r="F492" s="149" t="s">
        <v>2136</v>
      </c>
      <c r="G492" s="149" t="s">
        <v>2066</v>
      </c>
      <c r="H492" s="150">
        <v>0</v>
      </c>
      <c r="I492" s="149" t="str">
        <f t="shared" si="29"/>
        <v>car2_num2_90mhz_supported for 5G</v>
      </c>
      <c r="J492" s="149" t="str">
        <f t="shared" si="28"/>
        <v>param.car2_num2_90mhz_supported</v>
      </c>
    </row>
    <row r="493" spans="1:10" s="153" customFormat="1">
      <c r="A493" s="149" t="s">
        <v>5</v>
      </c>
      <c r="B493" s="149" t="s">
        <v>2137</v>
      </c>
      <c r="C493" s="150" t="str">
        <f>DEC2HEX(HEX2DEC(C491)+4)</f>
        <v>1134</v>
      </c>
      <c r="D493" s="149" t="str">
        <f>DEC2HEX(HEX2DEC(INDEX([1]BaseAddressTable!$B$2:$B$94,(MATCH(A493,[1]BaseAddressTable!$A$2:$A$94,0))))+HEX2DEC(C493))</f>
        <v>A0261134</v>
      </c>
      <c r="E493" s="149" t="s">
        <v>46</v>
      </c>
      <c r="F493" s="149" t="s">
        <v>2138</v>
      </c>
      <c r="G493" s="149" t="s">
        <v>91</v>
      </c>
      <c r="H493" s="150">
        <v>0</v>
      </c>
      <c r="I493" s="149" t="str">
        <f t="shared" si="29"/>
        <v>car2_num1_100mhz_supported for 5G</v>
      </c>
      <c r="J493" s="149" t="str">
        <f t="shared" si="28"/>
        <v>param.car2_num1_100mhz_supported</v>
      </c>
    </row>
    <row r="494" spans="1:10" s="153" customFormat="1">
      <c r="A494" s="149" t="s">
        <v>5</v>
      </c>
      <c r="B494" s="149" t="s">
        <v>2137</v>
      </c>
      <c r="C494" s="150" t="str">
        <f t="shared" ref="C494" si="31">C493</f>
        <v>1134</v>
      </c>
      <c r="D494" s="149" t="str">
        <f>DEC2HEX(HEX2DEC(INDEX([1]BaseAddressTable!$B$2:$B$94,(MATCH(A494,[1]BaseAddressTable!$A$2:$A$94,0))))+HEX2DEC(C494))</f>
        <v>A0261134</v>
      </c>
      <c r="E494" s="149" t="s">
        <v>46</v>
      </c>
      <c r="F494" s="149" t="s">
        <v>2139</v>
      </c>
      <c r="G494" s="149" t="s">
        <v>138</v>
      </c>
      <c r="H494" s="150">
        <v>0</v>
      </c>
      <c r="I494" s="149" t="str">
        <f t="shared" si="29"/>
        <v>car2_num2_100mhz_supported for 5G</v>
      </c>
      <c r="J494" s="149" t="str">
        <f t="shared" si="28"/>
        <v>param.car2_num2_100mhz_supported</v>
      </c>
    </row>
    <row r="495" spans="1:10" s="153" customFormat="1">
      <c r="A495" s="149" t="s">
        <v>5</v>
      </c>
      <c r="B495" s="149" t="s">
        <v>2140</v>
      </c>
      <c r="C495" s="150" t="str">
        <f>DEC2HEX(HEX2DEC(C493)+4)</f>
        <v>1138</v>
      </c>
      <c r="D495" s="149" t="str">
        <f>DEC2HEX(HEX2DEC(INDEX([1]BaseAddressTable!$B$2:$B$94,(MATCH(A495,[1]BaseAddressTable!$A$2:$A$94,0))))+HEX2DEC(C495))</f>
        <v>A0261138</v>
      </c>
      <c r="E495" s="149" t="s">
        <v>46</v>
      </c>
      <c r="F495" s="149" t="s">
        <v>2141</v>
      </c>
      <c r="G495" s="149" t="s">
        <v>91</v>
      </c>
      <c r="H495" s="150">
        <v>1</v>
      </c>
      <c r="I495" s="149" t="str">
        <f t="shared" si="29"/>
        <v>car3_num0_5mhz_supported for both LTE &amp; 5G</v>
      </c>
      <c r="J495" s="149" t="str">
        <f t="shared" si="28"/>
        <v>param.car3_num0_5mhz_supported</v>
      </c>
    </row>
    <row r="496" spans="1:10" s="153" customFormat="1">
      <c r="A496" s="149" t="s">
        <v>5</v>
      </c>
      <c r="B496" s="149" t="s">
        <v>2140</v>
      </c>
      <c r="C496" s="150" t="str">
        <f t="shared" ref="C496:C525" si="32">C495</f>
        <v>1138</v>
      </c>
      <c r="D496" s="149" t="str">
        <f>DEC2HEX(HEX2DEC(INDEX([1]BaseAddressTable!$B$2:$B$94,(MATCH(A496,[1]BaseAddressTable!$A$2:$A$94,0))))+HEX2DEC(C496))</f>
        <v>A0261138</v>
      </c>
      <c r="E496" s="149" t="s">
        <v>46</v>
      </c>
      <c r="F496" s="149" t="s">
        <v>2142</v>
      </c>
      <c r="G496" s="149" t="s">
        <v>138</v>
      </c>
      <c r="H496" s="150">
        <v>1</v>
      </c>
      <c r="I496" s="149" t="str">
        <f t="shared" si="29"/>
        <v>car3_num1_5mhz_supported for 5G</v>
      </c>
      <c r="J496" s="149" t="str">
        <f t="shared" si="28"/>
        <v>param.car3_num1_5mhz_supported</v>
      </c>
    </row>
    <row r="497" spans="1:10" s="153" customFormat="1">
      <c r="A497" s="149" t="s">
        <v>5</v>
      </c>
      <c r="B497" s="149" t="s">
        <v>2140</v>
      </c>
      <c r="C497" s="150" t="str">
        <f t="shared" si="32"/>
        <v>1138</v>
      </c>
      <c r="D497" s="149" t="str">
        <f>DEC2HEX(HEX2DEC(INDEX([1]BaseAddressTable!$B$2:$B$94,(MATCH(A497,[1]BaseAddressTable!$A$2:$A$94,0))))+HEX2DEC(C497))</f>
        <v>A0261138</v>
      </c>
      <c r="E497" s="149" t="s">
        <v>46</v>
      </c>
      <c r="F497" s="149" t="s">
        <v>2143</v>
      </c>
      <c r="G497" s="149" t="s">
        <v>142</v>
      </c>
      <c r="H497" s="150">
        <v>1</v>
      </c>
      <c r="I497" s="149" t="str">
        <f t="shared" si="29"/>
        <v>car3_num0_10mhz_supported for both LTE &amp; 5G</v>
      </c>
      <c r="J497" s="149" t="str">
        <f t="shared" si="28"/>
        <v>param.car3_num0_10mhz_supported</v>
      </c>
    </row>
    <row r="498" spans="1:10" s="153" customFormat="1">
      <c r="A498" s="149" t="s">
        <v>5</v>
      </c>
      <c r="B498" s="149" t="s">
        <v>2140</v>
      </c>
      <c r="C498" s="150" t="str">
        <f t="shared" si="32"/>
        <v>1138</v>
      </c>
      <c r="D498" s="149" t="str">
        <f>DEC2HEX(HEX2DEC(INDEX([1]BaseAddressTable!$B$2:$B$94,(MATCH(A498,[1]BaseAddressTable!$A$2:$A$94,0))))+HEX2DEC(C498))</f>
        <v>A0261138</v>
      </c>
      <c r="E498" s="149" t="s">
        <v>46</v>
      </c>
      <c r="F498" s="149" t="s">
        <v>2144</v>
      </c>
      <c r="G498" s="149" t="s">
        <v>146</v>
      </c>
      <c r="H498" s="150">
        <v>1</v>
      </c>
      <c r="I498" s="149" t="str">
        <f t="shared" si="29"/>
        <v>car3_num1_10mhz_supported for 5G</v>
      </c>
      <c r="J498" s="149" t="str">
        <f t="shared" si="28"/>
        <v>param.car3_num1_10mhz_supported</v>
      </c>
    </row>
    <row r="499" spans="1:10" s="153" customFormat="1">
      <c r="A499" s="149" t="s">
        <v>5</v>
      </c>
      <c r="B499" s="149" t="s">
        <v>2140</v>
      </c>
      <c r="C499" s="150" t="str">
        <f t="shared" si="32"/>
        <v>1138</v>
      </c>
      <c r="D499" s="149" t="str">
        <f>DEC2HEX(HEX2DEC(INDEX([1]BaseAddressTable!$B$2:$B$94,(MATCH(A499,[1]BaseAddressTable!$A$2:$A$94,0))))+HEX2DEC(C499))</f>
        <v>A0261138</v>
      </c>
      <c r="E499" s="149" t="s">
        <v>46</v>
      </c>
      <c r="F499" s="149" t="s">
        <v>2145</v>
      </c>
      <c r="G499" s="149" t="s">
        <v>150</v>
      </c>
      <c r="H499" s="150">
        <v>1</v>
      </c>
      <c r="I499" s="149" t="str">
        <f t="shared" si="29"/>
        <v>car3_num2_10mhz_supported for 5G</v>
      </c>
      <c r="J499" s="149" t="str">
        <f t="shared" si="28"/>
        <v>param.car3_num2_10mhz_supported</v>
      </c>
    </row>
    <row r="500" spans="1:10" s="153" customFormat="1">
      <c r="A500" s="149" t="s">
        <v>5</v>
      </c>
      <c r="B500" s="149" t="s">
        <v>2140</v>
      </c>
      <c r="C500" s="150" t="str">
        <f t="shared" si="32"/>
        <v>1138</v>
      </c>
      <c r="D500" s="149" t="str">
        <f>DEC2HEX(HEX2DEC(INDEX([1]BaseAddressTable!$B$2:$B$94,(MATCH(A500,[1]BaseAddressTable!$A$2:$A$94,0))))+HEX2DEC(C500))</f>
        <v>A0261138</v>
      </c>
      <c r="E500" s="149" t="s">
        <v>46</v>
      </c>
      <c r="F500" s="149" t="s">
        <v>2146</v>
      </c>
      <c r="G500" s="149" t="s">
        <v>154</v>
      </c>
      <c r="H500" s="150">
        <v>1</v>
      </c>
      <c r="I500" s="149" t="str">
        <f t="shared" si="29"/>
        <v>car3_num0_15mhz_supported for both LTE &amp; 5G</v>
      </c>
      <c r="J500" s="149" t="str">
        <f t="shared" si="28"/>
        <v>param.car3_num0_15mhz_supported</v>
      </c>
    </row>
    <row r="501" spans="1:10" s="153" customFormat="1">
      <c r="A501" s="149" t="s">
        <v>5</v>
      </c>
      <c r="B501" s="149" t="s">
        <v>2140</v>
      </c>
      <c r="C501" s="150" t="str">
        <f t="shared" si="32"/>
        <v>1138</v>
      </c>
      <c r="D501" s="149" t="str">
        <f>DEC2HEX(HEX2DEC(INDEX([1]BaseAddressTable!$B$2:$B$94,(MATCH(A501,[1]BaseAddressTable!$A$2:$A$94,0))))+HEX2DEC(C501))</f>
        <v>A0261138</v>
      </c>
      <c r="E501" s="149" t="s">
        <v>46</v>
      </c>
      <c r="F501" s="149" t="s">
        <v>2147</v>
      </c>
      <c r="G501" s="149" t="s">
        <v>158</v>
      </c>
      <c r="H501" s="150">
        <v>1</v>
      </c>
      <c r="I501" s="149" t="str">
        <f t="shared" si="29"/>
        <v>car3_num1_15mhz_supported for 5G</v>
      </c>
      <c r="J501" s="149" t="str">
        <f t="shared" si="28"/>
        <v>param.car3_num1_15mhz_supported</v>
      </c>
    </row>
    <row r="502" spans="1:10" s="153" customFormat="1">
      <c r="A502" s="149" t="s">
        <v>5</v>
      </c>
      <c r="B502" s="149" t="s">
        <v>2140</v>
      </c>
      <c r="C502" s="150" t="str">
        <f t="shared" si="32"/>
        <v>1138</v>
      </c>
      <c r="D502" s="149" t="str">
        <f>DEC2HEX(HEX2DEC(INDEX([1]BaseAddressTable!$B$2:$B$94,(MATCH(A502,[1]BaseAddressTable!$A$2:$A$94,0))))+HEX2DEC(C502))</f>
        <v>A0261138</v>
      </c>
      <c r="E502" s="149" t="s">
        <v>46</v>
      </c>
      <c r="F502" s="149" t="s">
        <v>2148</v>
      </c>
      <c r="G502" s="149" t="s">
        <v>162</v>
      </c>
      <c r="H502" s="150">
        <v>1</v>
      </c>
      <c r="I502" s="149" t="str">
        <f t="shared" si="29"/>
        <v>car3_num2_15mhz_supported for 5G</v>
      </c>
      <c r="J502" s="149" t="str">
        <f t="shared" si="28"/>
        <v>param.car3_num2_15mhz_supported</v>
      </c>
    </row>
    <row r="503" spans="1:10" s="153" customFormat="1">
      <c r="A503" s="149" t="s">
        <v>5</v>
      </c>
      <c r="B503" s="149" t="s">
        <v>2140</v>
      </c>
      <c r="C503" s="150" t="str">
        <f t="shared" si="32"/>
        <v>1138</v>
      </c>
      <c r="D503" s="149" t="str">
        <f>DEC2HEX(HEX2DEC(INDEX([1]BaseAddressTable!$B$2:$B$94,(MATCH(A503,[1]BaseAddressTable!$A$2:$A$94,0))))+HEX2DEC(C503))</f>
        <v>A0261138</v>
      </c>
      <c r="E503" s="149" t="s">
        <v>46</v>
      </c>
      <c r="F503" s="149" t="s">
        <v>2149</v>
      </c>
      <c r="G503" s="149" t="s">
        <v>128</v>
      </c>
      <c r="H503" s="150">
        <v>1</v>
      </c>
      <c r="I503" s="149" t="str">
        <f t="shared" si="29"/>
        <v>car3_num0_20mhz_supported for both LTE &amp; 5G</v>
      </c>
      <c r="J503" s="149" t="str">
        <f t="shared" si="28"/>
        <v>param.car3_num0_20mhz_supported</v>
      </c>
    </row>
    <row r="504" spans="1:10" s="153" customFormat="1">
      <c r="A504" s="149" t="s">
        <v>5</v>
      </c>
      <c r="B504" s="149" t="s">
        <v>2140</v>
      </c>
      <c r="C504" s="150" t="str">
        <f t="shared" si="32"/>
        <v>1138</v>
      </c>
      <c r="D504" s="149" t="str">
        <f>DEC2HEX(HEX2DEC(INDEX([1]BaseAddressTable!$B$2:$B$94,(MATCH(A504,[1]BaseAddressTable!$A$2:$A$94,0))))+HEX2DEC(C504))</f>
        <v>A0261138</v>
      </c>
      <c r="E504" s="149" t="s">
        <v>46</v>
      </c>
      <c r="F504" s="149" t="s">
        <v>2150</v>
      </c>
      <c r="G504" s="149" t="s">
        <v>168</v>
      </c>
      <c r="H504" s="150">
        <v>1</v>
      </c>
      <c r="I504" s="149" t="str">
        <f t="shared" si="29"/>
        <v>car3_num1_20mhz_supported for 5G</v>
      </c>
      <c r="J504" s="149" t="str">
        <f t="shared" si="28"/>
        <v>param.car3_num1_20mhz_supported</v>
      </c>
    </row>
    <row r="505" spans="1:10" s="153" customFormat="1">
      <c r="A505" s="149" t="s">
        <v>5</v>
      </c>
      <c r="B505" s="149" t="s">
        <v>2140</v>
      </c>
      <c r="C505" s="150" t="str">
        <f t="shared" si="32"/>
        <v>1138</v>
      </c>
      <c r="D505" s="149" t="str">
        <f>DEC2HEX(HEX2DEC(INDEX([1]BaseAddressTable!$B$2:$B$94,(MATCH(A505,[1]BaseAddressTable!$A$2:$A$94,0))))+HEX2DEC(C505))</f>
        <v>A0261138</v>
      </c>
      <c r="E505" s="149" t="s">
        <v>46</v>
      </c>
      <c r="F505" s="149" t="s">
        <v>2151</v>
      </c>
      <c r="G505" s="149" t="s">
        <v>1034</v>
      </c>
      <c r="H505" s="150">
        <v>1</v>
      </c>
      <c r="I505" s="149" t="str">
        <f t="shared" si="29"/>
        <v>car3_num2_20mhz_supported for 5G</v>
      </c>
      <c r="J505" s="149" t="str">
        <f t="shared" si="28"/>
        <v>param.car3_num2_20mhz_supported</v>
      </c>
    </row>
    <row r="506" spans="1:10" s="153" customFormat="1">
      <c r="A506" s="149" t="s">
        <v>5</v>
      </c>
      <c r="B506" s="149" t="s">
        <v>2140</v>
      </c>
      <c r="C506" s="150" t="str">
        <f t="shared" si="32"/>
        <v>1138</v>
      </c>
      <c r="D506" s="149" t="str">
        <f>DEC2HEX(HEX2DEC(INDEX([1]BaseAddressTable!$B$2:$B$94,(MATCH(A506,[1]BaseAddressTable!$A$2:$A$94,0))))+HEX2DEC(C506))</f>
        <v>A0261138</v>
      </c>
      <c r="E506" s="149" t="s">
        <v>46</v>
      </c>
      <c r="F506" s="149" t="s">
        <v>2152</v>
      </c>
      <c r="G506" s="149" t="s">
        <v>1038</v>
      </c>
      <c r="H506" s="150">
        <v>1</v>
      </c>
      <c r="I506" s="149" t="str">
        <f t="shared" si="29"/>
        <v>car3_num0_25mhz_supported for both LTE &amp; 5G</v>
      </c>
      <c r="J506" s="149" t="str">
        <f t="shared" si="28"/>
        <v>param.car3_num0_25mhz_supported</v>
      </c>
    </row>
    <row r="507" spans="1:10" s="153" customFormat="1">
      <c r="A507" s="149" t="s">
        <v>5</v>
      </c>
      <c r="B507" s="149" t="s">
        <v>2140</v>
      </c>
      <c r="C507" s="150" t="str">
        <f t="shared" si="32"/>
        <v>1138</v>
      </c>
      <c r="D507" s="149" t="str">
        <f>DEC2HEX(HEX2DEC(INDEX([1]BaseAddressTable!$B$2:$B$94,(MATCH(A507,[1]BaseAddressTable!$A$2:$A$94,0))))+HEX2DEC(C507))</f>
        <v>A0261138</v>
      </c>
      <c r="E507" s="149" t="s">
        <v>46</v>
      </c>
      <c r="F507" s="149" t="s">
        <v>2153</v>
      </c>
      <c r="G507" s="149" t="s">
        <v>948</v>
      </c>
      <c r="H507" s="150">
        <v>1</v>
      </c>
      <c r="I507" s="149" t="str">
        <f t="shared" si="29"/>
        <v>car3_num1_25mhz_supported for 5G</v>
      </c>
      <c r="J507" s="149" t="str">
        <f t="shared" si="28"/>
        <v>param.car3_num1_25mhz_supported</v>
      </c>
    </row>
    <row r="508" spans="1:10" s="153" customFormat="1">
      <c r="A508" s="149" t="s">
        <v>5</v>
      </c>
      <c r="B508" s="149" t="s">
        <v>2140</v>
      </c>
      <c r="C508" s="150" t="str">
        <f t="shared" si="32"/>
        <v>1138</v>
      </c>
      <c r="D508" s="149" t="str">
        <f>DEC2HEX(HEX2DEC(INDEX([1]BaseAddressTable!$B$2:$B$94,(MATCH(A508,[1]BaseAddressTable!$A$2:$A$94,0))))+HEX2DEC(C508))</f>
        <v>A0261138</v>
      </c>
      <c r="E508" s="149" t="s">
        <v>46</v>
      </c>
      <c r="F508" s="149" t="s">
        <v>2154</v>
      </c>
      <c r="G508" s="149" t="s">
        <v>952</v>
      </c>
      <c r="H508" s="150">
        <v>1</v>
      </c>
      <c r="I508" s="149" t="str">
        <f t="shared" si="29"/>
        <v>car3_num2_25mhz_supported for 5G</v>
      </c>
      <c r="J508" s="149" t="str">
        <f t="shared" si="28"/>
        <v>param.car3_num2_25mhz_supported</v>
      </c>
    </row>
    <row r="509" spans="1:10" s="153" customFormat="1">
      <c r="A509" s="149" t="s">
        <v>5</v>
      </c>
      <c r="B509" s="149" t="s">
        <v>2140</v>
      </c>
      <c r="C509" s="150" t="str">
        <f t="shared" si="32"/>
        <v>1138</v>
      </c>
      <c r="D509" s="149" t="str">
        <f>DEC2HEX(HEX2DEC(INDEX([1]BaseAddressTable!$B$2:$B$94,(MATCH(A509,[1]BaseAddressTable!$A$2:$A$94,0))))+HEX2DEC(C509))</f>
        <v>A0261138</v>
      </c>
      <c r="E509" s="149" t="s">
        <v>46</v>
      </c>
      <c r="F509" s="149" t="s">
        <v>2155</v>
      </c>
      <c r="G509" s="149" t="s">
        <v>955</v>
      </c>
      <c r="H509" s="150">
        <v>0</v>
      </c>
      <c r="I509" s="149" t="str">
        <f t="shared" si="29"/>
        <v>car3_num0_30mhz_supported for both LTE &amp; 5G</v>
      </c>
      <c r="J509" s="149" t="str">
        <f t="shared" si="28"/>
        <v>param.car3_num0_30mhz_supported</v>
      </c>
    </row>
    <row r="510" spans="1:10" s="153" customFormat="1">
      <c r="A510" s="149" t="s">
        <v>5</v>
      </c>
      <c r="B510" s="149" t="s">
        <v>2140</v>
      </c>
      <c r="C510" s="150" t="str">
        <f t="shared" si="32"/>
        <v>1138</v>
      </c>
      <c r="D510" s="149" t="str">
        <f>DEC2HEX(HEX2DEC(INDEX([1]BaseAddressTable!$B$2:$B$94,(MATCH(A510,[1]BaseAddressTable!$A$2:$A$94,0))))+HEX2DEC(C510))</f>
        <v>A0261138</v>
      </c>
      <c r="E510" s="149" t="s">
        <v>46</v>
      </c>
      <c r="F510" s="149" t="s">
        <v>2156</v>
      </c>
      <c r="G510" s="149" t="s">
        <v>958</v>
      </c>
      <c r="H510" s="150">
        <v>0</v>
      </c>
      <c r="I510" s="149" t="str">
        <f t="shared" si="29"/>
        <v>car3_num1_30mhz_supported for 5G</v>
      </c>
      <c r="J510" s="149" t="str">
        <f t="shared" si="28"/>
        <v>param.car3_num1_30mhz_supported</v>
      </c>
    </row>
    <row r="511" spans="1:10" s="153" customFormat="1">
      <c r="A511" s="149" t="s">
        <v>5</v>
      </c>
      <c r="B511" s="149" t="s">
        <v>2140</v>
      </c>
      <c r="C511" s="150" t="str">
        <f t="shared" si="32"/>
        <v>1138</v>
      </c>
      <c r="D511" s="149" t="str">
        <f>DEC2HEX(HEX2DEC(INDEX([1]BaseAddressTable!$B$2:$B$94,(MATCH(A511,[1]BaseAddressTable!$A$2:$A$94,0))))+HEX2DEC(C511))</f>
        <v>A0261138</v>
      </c>
      <c r="E511" s="149" t="s">
        <v>46</v>
      </c>
      <c r="F511" s="149" t="s">
        <v>2157</v>
      </c>
      <c r="G511" s="149" t="s">
        <v>289</v>
      </c>
      <c r="H511" s="150">
        <v>0</v>
      </c>
      <c r="I511" s="149" t="str">
        <f t="shared" si="29"/>
        <v>car3_num2_30mhz_supported for 5G</v>
      </c>
      <c r="J511" s="149" t="str">
        <f t="shared" si="28"/>
        <v>param.car3_num2_30mhz_supported</v>
      </c>
    </row>
    <row r="512" spans="1:10" s="153" customFormat="1">
      <c r="A512" s="149" t="s">
        <v>5</v>
      </c>
      <c r="B512" s="149" t="s">
        <v>2140</v>
      </c>
      <c r="C512" s="150" t="str">
        <f t="shared" si="32"/>
        <v>1138</v>
      </c>
      <c r="D512" s="149" t="str">
        <f>DEC2HEX(HEX2DEC(INDEX([1]BaseAddressTable!$B$2:$B$94,(MATCH(A512,[1]BaseAddressTable!$A$2:$A$94,0))))+HEX2DEC(C512))</f>
        <v>A0261138</v>
      </c>
      <c r="E512" s="149" t="s">
        <v>46</v>
      </c>
      <c r="F512" s="149" t="s">
        <v>2158</v>
      </c>
      <c r="G512" s="149" t="s">
        <v>1045</v>
      </c>
      <c r="H512" s="150">
        <v>0</v>
      </c>
      <c r="I512" s="149" t="str">
        <f t="shared" si="29"/>
        <v>car3_num0_40mhz_supported for both LTE &amp; 5G</v>
      </c>
      <c r="J512" s="149" t="str">
        <f t="shared" si="28"/>
        <v>param.car3_num0_40mhz_supported</v>
      </c>
    </row>
    <row r="513" spans="1:11" s="153" customFormat="1">
      <c r="A513" s="149" t="s">
        <v>5</v>
      </c>
      <c r="B513" s="149" t="s">
        <v>2140</v>
      </c>
      <c r="C513" s="150" t="str">
        <f t="shared" si="32"/>
        <v>1138</v>
      </c>
      <c r="D513" s="149" t="str">
        <f>DEC2HEX(HEX2DEC(INDEX([1]BaseAddressTable!$B$2:$B$94,(MATCH(A513,[1]BaseAddressTable!$A$2:$A$94,0))))+HEX2DEC(C513))</f>
        <v>A0261138</v>
      </c>
      <c r="E513" s="149" t="s">
        <v>46</v>
      </c>
      <c r="F513" s="149" t="s">
        <v>2159</v>
      </c>
      <c r="G513" s="149" t="s">
        <v>1049</v>
      </c>
      <c r="H513" s="150">
        <v>0</v>
      </c>
      <c r="I513" s="149" t="str">
        <f t="shared" si="29"/>
        <v>car3_num1_40mhz_supported for 5G</v>
      </c>
      <c r="J513" s="149" t="str">
        <f t="shared" si="28"/>
        <v>param.car3_num1_40mhz_supported</v>
      </c>
    </row>
    <row r="514" spans="1:11" s="153" customFormat="1">
      <c r="A514" s="149" t="s">
        <v>5</v>
      </c>
      <c r="B514" s="149" t="s">
        <v>2140</v>
      </c>
      <c r="C514" s="150" t="str">
        <f t="shared" si="32"/>
        <v>1138</v>
      </c>
      <c r="D514" s="149" t="str">
        <f>DEC2HEX(HEX2DEC(INDEX([1]BaseAddressTable!$B$2:$B$94,(MATCH(A514,[1]BaseAddressTable!$A$2:$A$94,0))))+HEX2DEC(C514))</f>
        <v>A0261138</v>
      </c>
      <c r="E514" s="149" t="s">
        <v>46</v>
      </c>
      <c r="F514" s="149" t="s">
        <v>2160</v>
      </c>
      <c r="G514" s="149" t="s">
        <v>1053</v>
      </c>
      <c r="H514" s="150">
        <v>0</v>
      </c>
      <c r="I514" s="149" t="str">
        <f t="shared" si="29"/>
        <v>car3_num2_40mhz_supported for 5G</v>
      </c>
      <c r="J514" s="149" t="str">
        <f t="shared" si="28"/>
        <v>param.car3_num2_40mhz_supported</v>
      </c>
    </row>
    <row r="515" spans="1:11" s="153" customFormat="1">
      <c r="A515" s="149" t="s">
        <v>5</v>
      </c>
      <c r="B515" s="149" t="s">
        <v>2140</v>
      </c>
      <c r="C515" s="150" t="str">
        <f t="shared" si="32"/>
        <v>1138</v>
      </c>
      <c r="D515" s="149" t="str">
        <f>DEC2HEX(HEX2DEC(INDEX([1]BaseAddressTable!$B$2:$B$94,(MATCH(A515,[1]BaseAddressTable!$A$2:$A$94,0))))+HEX2DEC(C515))</f>
        <v>A0261138</v>
      </c>
      <c r="E515" s="149" t="s">
        <v>46</v>
      </c>
      <c r="F515" s="149" t="s">
        <v>2161</v>
      </c>
      <c r="G515" s="149" t="s">
        <v>961</v>
      </c>
      <c r="H515" s="150">
        <v>0</v>
      </c>
      <c r="I515" s="149" t="str">
        <f t="shared" si="29"/>
        <v>car3_num0_50mhz_supported for both LTE &amp; 5G</v>
      </c>
      <c r="J515" s="149" t="str">
        <f t="shared" si="28"/>
        <v>param.car3_num0_50mhz_supported</v>
      </c>
    </row>
    <row r="516" spans="1:11" s="153" customFormat="1">
      <c r="A516" s="149" t="s">
        <v>5</v>
      </c>
      <c r="B516" s="149" t="s">
        <v>2140</v>
      </c>
      <c r="C516" s="150" t="str">
        <f t="shared" si="32"/>
        <v>1138</v>
      </c>
      <c r="D516" s="149" t="str">
        <f>DEC2HEX(HEX2DEC(INDEX([1]BaseAddressTable!$B$2:$B$94,(MATCH(A516,[1]BaseAddressTable!$A$2:$A$94,0))))+HEX2DEC(C516))</f>
        <v>A0261138</v>
      </c>
      <c r="E516" s="149" t="s">
        <v>46</v>
      </c>
      <c r="F516" s="149" t="s">
        <v>2162</v>
      </c>
      <c r="G516" s="149" t="s">
        <v>2052</v>
      </c>
      <c r="H516" s="150">
        <v>0</v>
      </c>
      <c r="I516" s="149" t="str">
        <f t="shared" si="29"/>
        <v>car3_num1_50mhz_supported for 5G</v>
      </c>
      <c r="J516" s="149" t="str">
        <f t="shared" si="28"/>
        <v>param.car3_num1_50mhz_supported</v>
      </c>
    </row>
    <row r="517" spans="1:11" s="153" customFormat="1">
      <c r="A517" s="149" t="s">
        <v>5</v>
      </c>
      <c r="B517" s="149" t="s">
        <v>2140</v>
      </c>
      <c r="C517" s="150" t="str">
        <f t="shared" si="32"/>
        <v>1138</v>
      </c>
      <c r="D517" s="149" t="str">
        <f>DEC2HEX(HEX2DEC(INDEX([1]BaseAddressTable!$B$2:$B$94,(MATCH(A517,[1]BaseAddressTable!$A$2:$A$94,0))))+HEX2DEC(C517))</f>
        <v>A0261138</v>
      </c>
      <c r="E517" s="149" t="s">
        <v>46</v>
      </c>
      <c r="F517" s="149" t="s">
        <v>2163</v>
      </c>
      <c r="G517" s="149" t="s">
        <v>2054</v>
      </c>
      <c r="H517" s="150">
        <v>0</v>
      </c>
      <c r="I517" s="149" t="str">
        <f t="shared" si="29"/>
        <v>car3_num2_50mhz_supported for 5G</v>
      </c>
      <c r="J517" s="149" t="str">
        <f t="shared" si="28"/>
        <v>param.car3_num2_50mhz_supported</v>
      </c>
    </row>
    <row r="518" spans="1:11" s="153" customFormat="1">
      <c r="A518" s="149" t="s">
        <v>5</v>
      </c>
      <c r="B518" s="149" t="s">
        <v>2140</v>
      </c>
      <c r="C518" s="150" t="str">
        <f t="shared" si="32"/>
        <v>1138</v>
      </c>
      <c r="D518" s="149" t="str">
        <f>DEC2HEX(HEX2DEC(INDEX([1]BaseAddressTable!$B$2:$B$94,(MATCH(A518,[1]BaseAddressTable!$A$2:$A$94,0))))+HEX2DEC(C518))</f>
        <v>A0261138</v>
      </c>
      <c r="E518" s="149" t="s">
        <v>46</v>
      </c>
      <c r="F518" s="149" t="s">
        <v>2164</v>
      </c>
      <c r="G518" s="149" t="s">
        <v>2056</v>
      </c>
      <c r="H518" s="150">
        <v>0</v>
      </c>
      <c r="I518" s="149" t="str">
        <f t="shared" si="29"/>
        <v>car3_num1_60mhz_supported for 5G</v>
      </c>
      <c r="J518" s="149" t="str">
        <f t="shared" si="28"/>
        <v>param.car3_num1_60mhz_supported</v>
      </c>
    </row>
    <row r="519" spans="1:11" s="153" customFormat="1">
      <c r="A519" s="149" t="s">
        <v>5</v>
      </c>
      <c r="B519" s="149" t="s">
        <v>2140</v>
      </c>
      <c r="C519" s="150" t="str">
        <f t="shared" si="32"/>
        <v>1138</v>
      </c>
      <c r="D519" s="149" t="str">
        <f>DEC2HEX(HEX2DEC(INDEX([1]BaseAddressTable!$B$2:$B$94,(MATCH(A519,[1]BaseAddressTable!$A$2:$A$94,0))))+HEX2DEC(C519))</f>
        <v>A0261138</v>
      </c>
      <c r="E519" s="149" t="s">
        <v>46</v>
      </c>
      <c r="F519" s="149" t="s">
        <v>2165</v>
      </c>
      <c r="G519" s="149" t="s">
        <v>1057</v>
      </c>
      <c r="H519" s="150">
        <v>0</v>
      </c>
      <c r="I519" s="149" t="str">
        <f t="shared" si="29"/>
        <v>car3_num2_60mhz_supported for 5G</v>
      </c>
      <c r="J519" s="149" t="str">
        <f t="shared" ref="J519:J582" si="33">IF(E519="RW",CONCATENATE("ctrl.",F519), CONCATENATE("param.",F519))</f>
        <v>param.car3_num2_60mhz_supported</v>
      </c>
    </row>
    <row r="520" spans="1:11" s="153" customFormat="1">
      <c r="A520" s="149" t="s">
        <v>5</v>
      </c>
      <c r="B520" s="149" t="s">
        <v>2140</v>
      </c>
      <c r="C520" s="150" t="str">
        <f t="shared" si="32"/>
        <v>1138</v>
      </c>
      <c r="D520" s="149" t="str">
        <f>DEC2HEX(HEX2DEC(INDEX([1]BaseAddressTable!$B$2:$B$94,(MATCH(A520,[1]BaseAddressTable!$A$2:$A$94,0))))+HEX2DEC(C520))</f>
        <v>A0261138</v>
      </c>
      <c r="E520" s="149" t="s">
        <v>46</v>
      </c>
      <c r="F520" s="149" t="s">
        <v>2166</v>
      </c>
      <c r="G520" s="149" t="s">
        <v>1061</v>
      </c>
      <c r="H520" s="150">
        <v>0</v>
      </c>
      <c r="I520" s="149" t="str">
        <f t="shared" si="29"/>
        <v>car3_num1_70mhz_supported for 5G</v>
      </c>
      <c r="J520" s="149" t="str">
        <f t="shared" si="33"/>
        <v>param.car3_num1_70mhz_supported</v>
      </c>
    </row>
    <row r="521" spans="1:11" s="153" customFormat="1">
      <c r="A521" s="149" t="s">
        <v>5</v>
      </c>
      <c r="B521" s="149" t="s">
        <v>2140</v>
      </c>
      <c r="C521" s="150" t="str">
        <f t="shared" si="32"/>
        <v>1138</v>
      </c>
      <c r="D521" s="149" t="str">
        <f>DEC2HEX(HEX2DEC(INDEX([1]BaseAddressTable!$B$2:$B$94,(MATCH(A521,[1]BaseAddressTable!$A$2:$A$94,0))))+HEX2DEC(C521))</f>
        <v>A0261138</v>
      </c>
      <c r="E521" s="149" t="s">
        <v>46</v>
      </c>
      <c r="F521" s="149" t="s">
        <v>2167</v>
      </c>
      <c r="G521" s="149" t="s">
        <v>1065</v>
      </c>
      <c r="H521" s="150">
        <v>0</v>
      </c>
      <c r="I521" s="149" t="str">
        <f t="shared" si="29"/>
        <v>car3_num2_70mhz_supported for 5G</v>
      </c>
      <c r="J521" s="149" t="str">
        <f t="shared" si="33"/>
        <v>param.car3_num2_70mhz_supported</v>
      </c>
    </row>
    <row r="522" spans="1:11" s="153" customFormat="1">
      <c r="A522" s="149" t="s">
        <v>5</v>
      </c>
      <c r="B522" s="149" t="s">
        <v>2140</v>
      </c>
      <c r="C522" s="150" t="str">
        <f t="shared" si="32"/>
        <v>1138</v>
      </c>
      <c r="D522" s="149" t="str">
        <f>DEC2HEX(HEX2DEC(INDEX([1]BaseAddressTable!$B$2:$B$94,(MATCH(A522,[1]BaseAddressTable!$A$2:$A$94,0))))+HEX2DEC(C522))</f>
        <v>A0261138</v>
      </c>
      <c r="E522" s="149" t="s">
        <v>46</v>
      </c>
      <c r="F522" s="149" t="s">
        <v>2168</v>
      </c>
      <c r="G522" s="149" t="s">
        <v>1069</v>
      </c>
      <c r="H522" s="150">
        <v>0</v>
      </c>
      <c r="I522" s="149" t="str">
        <f t="shared" si="29"/>
        <v>car3_num1_80mhz_supported for 5G</v>
      </c>
      <c r="J522" s="149" t="str">
        <f t="shared" si="33"/>
        <v>param.car3_num1_80mhz_supported</v>
      </c>
    </row>
    <row r="523" spans="1:11" s="153" customFormat="1">
      <c r="A523" s="149" t="s">
        <v>5</v>
      </c>
      <c r="B523" s="149" t="s">
        <v>2140</v>
      </c>
      <c r="C523" s="150" t="str">
        <f t="shared" si="32"/>
        <v>1138</v>
      </c>
      <c r="D523" s="149" t="str">
        <f>DEC2HEX(HEX2DEC(INDEX([1]BaseAddressTable!$B$2:$B$94,(MATCH(A523,[1]BaseAddressTable!$A$2:$A$94,0))))+HEX2DEC(C523))</f>
        <v>A0261138</v>
      </c>
      <c r="E523" s="149" t="s">
        <v>46</v>
      </c>
      <c r="F523" s="149" t="s">
        <v>2169</v>
      </c>
      <c r="G523" s="149" t="s">
        <v>2062</v>
      </c>
      <c r="H523" s="150">
        <v>0</v>
      </c>
      <c r="I523" s="149" t="str">
        <f t="shared" si="29"/>
        <v>car3_num2_80mhz_supported for 5G</v>
      </c>
      <c r="J523" s="149" t="str">
        <f t="shared" si="33"/>
        <v>param.car3_num2_80mhz_supported</v>
      </c>
    </row>
    <row r="524" spans="1:11" s="153" customFormat="1">
      <c r="A524" s="149" t="s">
        <v>5</v>
      </c>
      <c r="B524" s="149" t="s">
        <v>2140</v>
      </c>
      <c r="C524" s="150" t="str">
        <f t="shared" si="32"/>
        <v>1138</v>
      </c>
      <c r="D524" s="149" t="str">
        <f>DEC2HEX(HEX2DEC(INDEX([1]BaseAddressTable!$B$2:$B$94,(MATCH(A524,[1]BaseAddressTable!$A$2:$A$94,0))))+HEX2DEC(C524))</f>
        <v>A0261138</v>
      </c>
      <c r="E524" s="149" t="s">
        <v>46</v>
      </c>
      <c r="F524" s="149" t="s">
        <v>2170</v>
      </c>
      <c r="G524" s="149" t="s">
        <v>2064</v>
      </c>
      <c r="H524" s="150">
        <v>0</v>
      </c>
      <c r="I524" s="149" t="str">
        <f t="shared" si="29"/>
        <v>car3_num1_90mhz_supported for 5G</v>
      </c>
      <c r="J524" s="149" t="str">
        <f t="shared" si="33"/>
        <v>param.car3_num1_90mhz_supported</v>
      </c>
    </row>
    <row r="525" spans="1:11" s="153" customFormat="1">
      <c r="A525" s="149" t="s">
        <v>5</v>
      </c>
      <c r="B525" s="149" t="s">
        <v>2140</v>
      </c>
      <c r="C525" s="150" t="str">
        <f t="shared" si="32"/>
        <v>1138</v>
      </c>
      <c r="D525" s="149" t="str">
        <f>DEC2HEX(HEX2DEC(INDEX([1]BaseAddressTable!$B$2:$B$94,(MATCH(A525,[1]BaseAddressTable!$A$2:$A$94,0))))+HEX2DEC(C525))</f>
        <v>A0261138</v>
      </c>
      <c r="E525" s="149" t="s">
        <v>46</v>
      </c>
      <c r="F525" s="149" t="s">
        <v>2171</v>
      </c>
      <c r="G525" s="149" t="s">
        <v>2066</v>
      </c>
      <c r="H525" s="150">
        <v>0</v>
      </c>
      <c r="I525" s="149" t="str">
        <f t="shared" ref="I525:I527" si="34">IF(ISNUMBER(SEARCH("num0",F525)),CONCATENATE(F525," for both LTE &amp; 5G"),CONCATENATE(F525," for 5G"))</f>
        <v>car3_num2_90mhz_supported for 5G</v>
      </c>
      <c r="J525" s="149" t="str">
        <f t="shared" si="33"/>
        <v>param.car3_num2_90mhz_supported</v>
      </c>
    </row>
    <row r="526" spans="1:11" s="153" customFormat="1">
      <c r="A526" s="149" t="s">
        <v>5</v>
      </c>
      <c r="B526" s="149" t="s">
        <v>2172</v>
      </c>
      <c r="C526" s="150" t="str">
        <f>DEC2HEX(HEX2DEC(C524)+4)</f>
        <v>113C</v>
      </c>
      <c r="D526" s="149" t="str">
        <f>DEC2HEX(HEX2DEC(INDEX([1]BaseAddressTable!$B$2:$B$94,(MATCH(A526,[1]BaseAddressTable!$A$2:$A$94,0))))+HEX2DEC(C526))</f>
        <v>A026113C</v>
      </c>
      <c r="E526" s="149" t="s">
        <v>46</v>
      </c>
      <c r="F526" s="149" t="s">
        <v>2173</v>
      </c>
      <c r="G526" s="149" t="s">
        <v>91</v>
      </c>
      <c r="H526" s="150">
        <v>0</v>
      </c>
      <c r="I526" s="149" t="str">
        <f t="shared" si="34"/>
        <v>car3_num1_100mhz_supported for 5G</v>
      </c>
      <c r="J526" s="149" t="str">
        <f t="shared" si="33"/>
        <v>param.car3_num1_100mhz_supported</v>
      </c>
    </row>
    <row r="527" spans="1:11" s="153" customFormat="1">
      <c r="A527" s="149" t="s">
        <v>5</v>
      </c>
      <c r="B527" s="149" t="s">
        <v>2172</v>
      </c>
      <c r="C527" s="150" t="str">
        <f t="shared" ref="C527" si="35">C526</f>
        <v>113C</v>
      </c>
      <c r="D527" s="149" t="str">
        <f>DEC2HEX(HEX2DEC(INDEX([1]BaseAddressTable!$B$2:$B$94,(MATCH(A527,[1]BaseAddressTable!$A$2:$A$94,0))))+HEX2DEC(C527))</f>
        <v>A026113C</v>
      </c>
      <c r="E527" s="149" t="s">
        <v>46</v>
      </c>
      <c r="F527" s="149" t="s">
        <v>2174</v>
      </c>
      <c r="G527" s="149" t="s">
        <v>138</v>
      </c>
      <c r="H527" s="150">
        <v>0</v>
      </c>
      <c r="I527" s="149" t="str">
        <f t="shared" si="34"/>
        <v>car3_num2_100mhz_supported for 5G</v>
      </c>
      <c r="J527" s="149" t="str">
        <f t="shared" si="33"/>
        <v>param.car3_num2_100mhz_supported</v>
      </c>
    </row>
    <row r="528" spans="1:11" ht="28.8">
      <c r="A528" s="71" t="s">
        <v>5</v>
      </c>
      <c r="B528" s="71" t="s">
        <v>2175</v>
      </c>
      <c r="C528" s="72">
        <v>1400</v>
      </c>
      <c r="D528" s="105" t="str">
        <f>DEC2HEX(HEX2DEC(INDEX([1]BaseAddressTable!$B$2:$B$94,(MATCH(A528,[1]BaseAddressTable!$A$2:$A$94,0))))+HEX2DEC(C528))</f>
        <v>A0261400</v>
      </c>
      <c r="E528" s="71" t="s">
        <v>46</v>
      </c>
      <c r="F528" s="71" t="s">
        <v>2176</v>
      </c>
      <c r="G528" s="71" t="s">
        <v>2177</v>
      </c>
      <c r="H528" s="72" t="s">
        <v>2178</v>
      </c>
      <c r="I528" s="114" t="s">
        <v>2179</v>
      </c>
      <c r="J528" s="71" t="str">
        <f t="shared" si="33"/>
        <v>param.t2a_min_up_ns_num0_30MHZ</v>
      </c>
      <c r="K528" s="65"/>
    </row>
    <row r="529" spans="1:11" ht="28.8">
      <c r="A529" s="71" t="s">
        <v>5</v>
      </c>
      <c r="B529" s="71" t="s">
        <v>2180</v>
      </c>
      <c r="C529" s="72" t="str">
        <f>DEC2HEX(HEX2DEC(C528)+4)</f>
        <v>1404</v>
      </c>
      <c r="D529" s="105" t="str">
        <f>DEC2HEX(HEX2DEC(INDEX([1]BaseAddressTable!$B$2:$B$94,(MATCH(A529,[1]BaseAddressTable!$A$2:$A$94,0))))+HEX2DEC(C529))</f>
        <v>A0261404</v>
      </c>
      <c r="E529" s="71" t="s">
        <v>46</v>
      </c>
      <c r="F529" s="71" t="s">
        <v>2181</v>
      </c>
      <c r="G529" s="71" t="s">
        <v>2177</v>
      </c>
      <c r="H529" s="72" t="s">
        <v>2178</v>
      </c>
      <c r="I529" s="114" t="s">
        <v>2182</v>
      </c>
      <c r="J529" s="71" t="str">
        <f t="shared" si="33"/>
        <v>param.t2a_min_up_ns_num0_25MHZ</v>
      </c>
      <c r="K529" s="65"/>
    </row>
    <row r="530" spans="1:11" ht="28.8">
      <c r="A530" s="115" t="s">
        <v>5</v>
      </c>
      <c r="B530" s="115" t="s">
        <v>2183</v>
      </c>
      <c r="C530" s="116" t="str">
        <f>DEC2HEX(HEX2DEC(C529)+4)</f>
        <v>1408</v>
      </c>
      <c r="D530" s="105" t="str">
        <f>DEC2HEX(HEX2DEC(INDEX([1]BaseAddressTable!$B$2:$B$94,(MATCH(A530,[1]BaseAddressTable!$A$2:$A$94,0))))+HEX2DEC(C530))</f>
        <v>A0261408</v>
      </c>
      <c r="E530" s="115" t="s">
        <v>46</v>
      </c>
      <c r="F530" s="115" t="s">
        <v>2184</v>
      </c>
      <c r="G530" s="115" t="s">
        <v>2177</v>
      </c>
      <c r="H530" s="116" t="s">
        <v>2178</v>
      </c>
      <c r="I530" s="117" t="s">
        <v>2185</v>
      </c>
      <c r="J530" s="115" t="str">
        <f t="shared" si="33"/>
        <v>param.t2a_min_up_ns_num0_20MHZ</v>
      </c>
      <c r="K530" s="118"/>
    </row>
    <row r="531" spans="1:11" ht="28.8">
      <c r="A531" s="115" t="s">
        <v>5</v>
      </c>
      <c r="B531" s="115" t="s">
        <v>2186</v>
      </c>
      <c r="C531" s="116" t="str">
        <f>DEC2HEX(HEX2DEC(C530)+4)</f>
        <v>140C</v>
      </c>
      <c r="D531" s="105" t="str">
        <f>DEC2HEX(HEX2DEC(INDEX([1]BaseAddressTable!$B$2:$B$94,(MATCH(A531,[1]BaseAddressTable!$A$2:$A$94,0))))+HEX2DEC(C531))</f>
        <v>A026140C</v>
      </c>
      <c r="E531" s="115" t="s">
        <v>46</v>
      </c>
      <c r="F531" s="115" t="s">
        <v>2187</v>
      </c>
      <c r="G531" s="115" t="s">
        <v>2177</v>
      </c>
      <c r="H531" s="116" t="s">
        <v>2178</v>
      </c>
      <c r="I531" s="117" t="s">
        <v>2188</v>
      </c>
      <c r="J531" s="115" t="str">
        <f t="shared" si="33"/>
        <v>param.t2a_min_up_ns_num0_15MHZ</v>
      </c>
      <c r="K531" s="118"/>
    </row>
    <row r="532" spans="1:11" ht="28.8">
      <c r="A532" s="115" t="s">
        <v>5</v>
      </c>
      <c r="B532" s="115" t="s">
        <v>2189</v>
      </c>
      <c r="C532" s="116" t="str">
        <f>DEC2HEX(HEX2DEC(C531)+4)</f>
        <v>1410</v>
      </c>
      <c r="D532" s="105" t="str">
        <f>DEC2HEX(HEX2DEC(INDEX([1]BaseAddressTable!$B$2:$B$94,(MATCH(A532,[1]BaseAddressTable!$A$2:$A$94,0))))+HEX2DEC(C532))</f>
        <v>A0261410</v>
      </c>
      <c r="E532" s="115" t="s">
        <v>46</v>
      </c>
      <c r="F532" s="115" t="s">
        <v>2190</v>
      </c>
      <c r="G532" s="115" t="s">
        <v>2177</v>
      </c>
      <c r="H532" s="116" t="s">
        <v>2191</v>
      </c>
      <c r="I532" s="117" t="s">
        <v>2192</v>
      </c>
      <c r="J532" s="115" t="str">
        <f t="shared" si="33"/>
        <v>param.t2a_min_up_ns_num0_10MHZ</v>
      </c>
      <c r="K532" s="118"/>
    </row>
    <row r="533" spans="1:11" ht="28.8">
      <c r="A533" s="115" t="s">
        <v>5</v>
      </c>
      <c r="B533" s="115" t="s">
        <v>2193</v>
      </c>
      <c r="C533" s="116" t="str">
        <f>DEC2HEX(HEX2DEC(C532)+4)</f>
        <v>1414</v>
      </c>
      <c r="D533" s="105" t="str">
        <f>DEC2HEX(HEX2DEC(INDEX([1]BaseAddressTable!$B$2:$B$94,(MATCH(A533,[1]BaseAddressTable!$A$2:$A$94,0))))+HEX2DEC(C533))</f>
        <v>A0261414</v>
      </c>
      <c r="E533" s="115" t="s">
        <v>46</v>
      </c>
      <c r="F533" s="115" t="s">
        <v>2194</v>
      </c>
      <c r="G533" s="115" t="s">
        <v>2177</v>
      </c>
      <c r="H533" s="116" t="s">
        <v>2195</v>
      </c>
      <c r="I533" s="117" t="s">
        <v>2196</v>
      </c>
      <c r="J533" s="115" t="str">
        <f t="shared" si="33"/>
        <v>param.t2a_min_up_ns_num0_5MHZ</v>
      </c>
      <c r="K533" s="118"/>
    </row>
    <row r="534" spans="1:11" ht="28.8">
      <c r="A534" s="71" t="s">
        <v>5</v>
      </c>
      <c r="B534" s="71" t="s">
        <v>2197</v>
      </c>
      <c r="C534" s="72" t="str">
        <f t="shared" ref="C534:C597" si="36">DEC2HEX(HEX2DEC(C533)+4)</f>
        <v>1418</v>
      </c>
      <c r="D534" s="105" t="str">
        <f>DEC2HEX(HEX2DEC(INDEX([1]BaseAddressTable!$B$2:$B$94,(MATCH(A534,[1]BaseAddressTable!$A$2:$A$94,0))))+HEX2DEC(C534))</f>
        <v>A0261418</v>
      </c>
      <c r="E534" s="71" t="s">
        <v>46</v>
      </c>
      <c r="F534" s="71" t="s">
        <v>2198</v>
      </c>
      <c r="G534" s="71" t="s">
        <v>2177</v>
      </c>
      <c r="H534" s="72" t="s">
        <v>2178</v>
      </c>
      <c r="I534" s="114" t="s">
        <v>2199</v>
      </c>
      <c r="J534" s="71" t="str">
        <f t="shared" si="33"/>
        <v>param.t2a_min_up_ns_num1_30MHZ</v>
      </c>
      <c r="K534" s="65"/>
    </row>
    <row r="535" spans="1:11" ht="28.8">
      <c r="A535" s="71" t="s">
        <v>5</v>
      </c>
      <c r="B535" s="71" t="s">
        <v>2200</v>
      </c>
      <c r="C535" s="72" t="str">
        <f t="shared" si="36"/>
        <v>141C</v>
      </c>
      <c r="D535" s="105" t="str">
        <f>DEC2HEX(HEX2DEC(INDEX([1]BaseAddressTable!$B$2:$B$94,(MATCH(A535,[1]BaseAddressTable!$A$2:$A$94,0))))+HEX2DEC(C535))</f>
        <v>A026141C</v>
      </c>
      <c r="E535" s="71" t="s">
        <v>46</v>
      </c>
      <c r="F535" s="71" t="s">
        <v>2201</v>
      </c>
      <c r="G535" s="71" t="s">
        <v>2177</v>
      </c>
      <c r="H535" s="72" t="s">
        <v>2178</v>
      </c>
      <c r="I535" s="114" t="s">
        <v>2202</v>
      </c>
      <c r="J535" s="71" t="str">
        <f t="shared" si="33"/>
        <v>param.t2a_min_up_ns_num1_25MHZ</v>
      </c>
      <c r="K535" s="65"/>
    </row>
    <row r="536" spans="1:11" ht="28.8">
      <c r="A536" s="71" t="s">
        <v>5</v>
      </c>
      <c r="B536" s="71" t="s">
        <v>2203</v>
      </c>
      <c r="C536" s="72" t="str">
        <f t="shared" si="36"/>
        <v>1420</v>
      </c>
      <c r="D536" s="105" t="str">
        <f>DEC2HEX(HEX2DEC(INDEX([1]BaseAddressTable!$B$2:$B$94,(MATCH(A536,[1]BaseAddressTable!$A$2:$A$94,0))))+HEX2DEC(C536))</f>
        <v>A0261420</v>
      </c>
      <c r="E536" s="71" t="s">
        <v>46</v>
      </c>
      <c r="F536" s="71" t="s">
        <v>2204</v>
      </c>
      <c r="G536" s="71" t="s">
        <v>2177</v>
      </c>
      <c r="H536" s="72" t="s">
        <v>2178</v>
      </c>
      <c r="I536" s="114" t="s">
        <v>2205</v>
      </c>
      <c r="J536" s="71" t="str">
        <f t="shared" si="33"/>
        <v>param.t2a_min_up_ns_num1_20MHZ</v>
      </c>
      <c r="K536" s="65"/>
    </row>
    <row r="537" spans="1:11" ht="28.8">
      <c r="A537" s="71" t="s">
        <v>5</v>
      </c>
      <c r="B537" s="71" t="s">
        <v>2206</v>
      </c>
      <c r="C537" s="72" t="str">
        <f t="shared" si="36"/>
        <v>1424</v>
      </c>
      <c r="D537" s="105" t="str">
        <f>DEC2HEX(HEX2DEC(INDEX([1]BaseAddressTable!$B$2:$B$94,(MATCH(A537,[1]BaseAddressTable!$A$2:$A$94,0))))+HEX2DEC(C537))</f>
        <v>A0261424</v>
      </c>
      <c r="E537" s="71" t="s">
        <v>46</v>
      </c>
      <c r="F537" s="71" t="s">
        <v>2207</v>
      </c>
      <c r="G537" s="71" t="s">
        <v>2177</v>
      </c>
      <c r="H537" s="72" t="s">
        <v>2178</v>
      </c>
      <c r="I537" s="114" t="s">
        <v>2208</v>
      </c>
      <c r="J537" s="71" t="str">
        <f t="shared" si="33"/>
        <v>param.t2a_min_up_ns_num1_15MHZ</v>
      </c>
      <c r="K537" s="65"/>
    </row>
    <row r="538" spans="1:11" ht="28.8">
      <c r="A538" s="71" t="s">
        <v>5</v>
      </c>
      <c r="B538" s="71" t="s">
        <v>2209</v>
      </c>
      <c r="C538" s="72" t="str">
        <f t="shared" si="36"/>
        <v>1428</v>
      </c>
      <c r="D538" s="105" t="str">
        <f>DEC2HEX(HEX2DEC(INDEX([1]BaseAddressTable!$B$2:$B$94,(MATCH(A538,[1]BaseAddressTable!$A$2:$A$94,0))))+HEX2DEC(C538))</f>
        <v>A0261428</v>
      </c>
      <c r="E538" s="71" t="s">
        <v>46</v>
      </c>
      <c r="F538" s="71" t="s">
        <v>2210</v>
      </c>
      <c r="G538" s="71" t="s">
        <v>2177</v>
      </c>
      <c r="H538" s="72" t="s">
        <v>2191</v>
      </c>
      <c r="I538" s="114" t="s">
        <v>2211</v>
      </c>
      <c r="J538" s="71" t="str">
        <f t="shared" si="33"/>
        <v>param.t2a_min_up_ns_num1_10MHZ</v>
      </c>
      <c r="K538" s="65"/>
    </row>
    <row r="539" spans="1:11" ht="28.8">
      <c r="A539" s="71" t="s">
        <v>5</v>
      </c>
      <c r="B539" s="71" t="s">
        <v>2212</v>
      </c>
      <c r="C539" s="72" t="str">
        <f t="shared" si="36"/>
        <v>142C</v>
      </c>
      <c r="D539" s="105" t="str">
        <f>DEC2HEX(HEX2DEC(INDEX([1]BaseAddressTable!$B$2:$B$94,(MATCH(A539,[1]BaseAddressTable!$A$2:$A$94,0))))+HEX2DEC(C539))</f>
        <v>A026142C</v>
      </c>
      <c r="E539" s="71" t="s">
        <v>46</v>
      </c>
      <c r="F539" s="71" t="s">
        <v>2213</v>
      </c>
      <c r="G539" s="71" t="s">
        <v>2177</v>
      </c>
      <c r="H539" s="72" t="s">
        <v>2195</v>
      </c>
      <c r="I539" s="114" t="s">
        <v>2214</v>
      </c>
      <c r="J539" s="71" t="str">
        <f t="shared" si="33"/>
        <v>param.t2a_min_up_ns_num1_5MHZ</v>
      </c>
      <c r="K539" s="65"/>
    </row>
    <row r="540" spans="1:11" ht="28.8">
      <c r="A540" s="71" t="s">
        <v>5</v>
      </c>
      <c r="B540" s="71" t="s">
        <v>2215</v>
      </c>
      <c r="C540" s="72" t="str">
        <f t="shared" si="36"/>
        <v>1430</v>
      </c>
      <c r="D540" s="105" t="str">
        <f>DEC2HEX(HEX2DEC(INDEX([1]BaseAddressTable!$B$2:$B$94,(MATCH(A540,[1]BaseAddressTable!$A$2:$A$94,0))))+HEX2DEC(C540))</f>
        <v>A0261430</v>
      </c>
      <c r="E540" s="71" t="s">
        <v>46</v>
      </c>
      <c r="F540" s="71" t="s">
        <v>2216</v>
      </c>
      <c r="G540" s="71" t="s">
        <v>2177</v>
      </c>
      <c r="H540" s="72" t="s">
        <v>2178</v>
      </c>
      <c r="I540" s="114" t="s">
        <v>2217</v>
      </c>
      <c r="J540" s="71" t="str">
        <f t="shared" si="33"/>
        <v>param.t2a_min_up_ns_num2_30MHZ</v>
      </c>
      <c r="K540" s="65"/>
    </row>
    <row r="541" spans="1:11" ht="28.8">
      <c r="A541" s="71" t="s">
        <v>5</v>
      </c>
      <c r="B541" s="71" t="s">
        <v>2218</v>
      </c>
      <c r="C541" s="72" t="str">
        <f t="shared" si="36"/>
        <v>1434</v>
      </c>
      <c r="D541" s="105" t="str">
        <f>DEC2HEX(HEX2DEC(INDEX([1]BaseAddressTable!$B$2:$B$94,(MATCH(A541,[1]BaseAddressTable!$A$2:$A$94,0))))+HEX2DEC(C541))</f>
        <v>A0261434</v>
      </c>
      <c r="E541" s="71" t="s">
        <v>46</v>
      </c>
      <c r="F541" s="71" t="s">
        <v>2219</v>
      </c>
      <c r="G541" s="71" t="s">
        <v>2177</v>
      </c>
      <c r="H541" s="72" t="s">
        <v>2178</v>
      </c>
      <c r="I541" s="114" t="s">
        <v>2217</v>
      </c>
      <c r="J541" s="71" t="str">
        <f t="shared" si="33"/>
        <v>param.t2a_min_up_ns_num2_25MHZ</v>
      </c>
      <c r="K541" s="65"/>
    </row>
    <row r="542" spans="1:11" ht="28.8">
      <c r="A542" s="71" t="s">
        <v>5</v>
      </c>
      <c r="B542" s="71" t="s">
        <v>2220</v>
      </c>
      <c r="C542" s="72" t="str">
        <f t="shared" si="36"/>
        <v>1438</v>
      </c>
      <c r="D542" s="105" t="str">
        <f>DEC2HEX(HEX2DEC(INDEX([1]BaseAddressTable!$B$2:$B$94,(MATCH(A542,[1]BaseAddressTable!$A$2:$A$94,0))))+HEX2DEC(C542))</f>
        <v>A0261438</v>
      </c>
      <c r="E542" s="71" t="s">
        <v>46</v>
      </c>
      <c r="F542" s="71" t="s">
        <v>2221</v>
      </c>
      <c r="G542" s="71" t="s">
        <v>2177</v>
      </c>
      <c r="H542" s="72" t="s">
        <v>2178</v>
      </c>
      <c r="I542" s="114" t="s">
        <v>2222</v>
      </c>
      <c r="J542" s="71" t="str">
        <f t="shared" si="33"/>
        <v>param.t2a_min_up_ns_num2_20MHZ</v>
      </c>
      <c r="K542" s="65"/>
    </row>
    <row r="543" spans="1:11">
      <c r="A543" s="71" t="s">
        <v>5</v>
      </c>
      <c r="B543" s="71" t="s">
        <v>2223</v>
      </c>
      <c r="C543" s="72" t="str">
        <f t="shared" si="36"/>
        <v>143C</v>
      </c>
      <c r="D543" s="105" t="str">
        <f>DEC2HEX(HEX2DEC(INDEX([1]BaseAddressTable!$B$2:$B$94,(MATCH(A543,[1]BaseAddressTable!$A$2:$A$94,0))))+HEX2DEC(C543))</f>
        <v>A026143C</v>
      </c>
      <c r="E543" s="71" t="s">
        <v>46</v>
      </c>
      <c r="F543" s="71" t="s">
        <v>2224</v>
      </c>
      <c r="G543" s="71" t="s">
        <v>2177</v>
      </c>
      <c r="H543" s="72" t="s">
        <v>2178</v>
      </c>
      <c r="I543" s="114" t="s">
        <v>2225</v>
      </c>
      <c r="J543" s="71" t="str">
        <f t="shared" si="33"/>
        <v>param.t2a_min_up_ns_num2_15MHZ</v>
      </c>
      <c r="K543" s="65"/>
    </row>
    <row r="544" spans="1:11">
      <c r="A544" s="71" t="s">
        <v>5</v>
      </c>
      <c r="B544" s="71" t="s">
        <v>2226</v>
      </c>
      <c r="C544" s="72" t="str">
        <f t="shared" si="36"/>
        <v>1440</v>
      </c>
      <c r="D544" s="105" t="str">
        <f>DEC2HEX(HEX2DEC(INDEX([1]BaseAddressTable!$B$2:$B$94,(MATCH(A544,[1]BaseAddressTable!$A$2:$A$94,0))))+HEX2DEC(C544))</f>
        <v>A0261440</v>
      </c>
      <c r="E544" s="71" t="s">
        <v>46</v>
      </c>
      <c r="F544" s="71" t="s">
        <v>2227</v>
      </c>
      <c r="G544" s="71" t="s">
        <v>2177</v>
      </c>
      <c r="H544" s="72" t="s">
        <v>2191</v>
      </c>
      <c r="I544" s="114" t="s">
        <v>2228</v>
      </c>
      <c r="J544" s="71" t="str">
        <f t="shared" si="33"/>
        <v>param.t2a_min_up_ns_num2_10MHZ</v>
      </c>
      <c r="K544" s="65"/>
    </row>
    <row r="545" spans="1:11">
      <c r="A545" s="57" t="s">
        <v>5</v>
      </c>
      <c r="B545" s="57" t="s">
        <v>2229</v>
      </c>
      <c r="C545" s="66" t="str">
        <f t="shared" si="36"/>
        <v>1444</v>
      </c>
      <c r="D545" s="105" t="str">
        <f>DEC2HEX(HEX2DEC(INDEX([1]BaseAddressTable!$B$2:$B$94,(MATCH(A545,[1]BaseAddressTable!$A$2:$A$94,0))))+HEX2DEC(C545))</f>
        <v>A0261444</v>
      </c>
      <c r="E545" s="57" t="s">
        <v>46</v>
      </c>
      <c r="F545" s="57" t="s">
        <v>2230</v>
      </c>
      <c r="G545" s="57" t="s">
        <v>2177</v>
      </c>
      <c r="H545" s="66">
        <v>72038</v>
      </c>
      <c r="I545" s="82" t="s">
        <v>2231</v>
      </c>
      <c r="J545" s="57" t="str">
        <f t="shared" si="33"/>
        <v>param.tup_reception_window_dl_ns</v>
      </c>
    </row>
    <row r="546" spans="1:11">
      <c r="A546" s="57" t="s">
        <v>5</v>
      </c>
      <c r="B546" s="57" t="s">
        <v>2232</v>
      </c>
      <c r="C546" s="66" t="str">
        <f t="shared" si="36"/>
        <v>1448</v>
      </c>
      <c r="D546" s="105" t="str">
        <f>DEC2HEX(HEX2DEC(INDEX([1]BaseAddressTable!$B$2:$B$94,(MATCH(A546,[1]BaseAddressTable!$A$2:$A$94,0))))+HEX2DEC(C546))</f>
        <v>A0261448</v>
      </c>
      <c r="E546" s="57" t="s">
        <v>46</v>
      </c>
      <c r="F546" s="57" t="s">
        <v>2233</v>
      </c>
      <c r="G546" s="57" t="s">
        <v>2177</v>
      </c>
      <c r="H546" s="66">
        <v>48440</v>
      </c>
      <c r="I546" s="82" t="s">
        <v>2234</v>
      </c>
      <c r="J546" s="57" t="str">
        <f t="shared" si="33"/>
        <v>param.tcp_reception_window_dl_ns</v>
      </c>
    </row>
    <row r="547" spans="1:11">
      <c r="A547" s="57" t="s">
        <v>5</v>
      </c>
      <c r="B547" s="57" t="s">
        <v>2235</v>
      </c>
      <c r="C547" s="66" t="str">
        <f t="shared" si="36"/>
        <v>144C</v>
      </c>
      <c r="D547" s="105" t="str">
        <f>DEC2HEX(HEX2DEC(INDEX([1]BaseAddressTable!$B$2:$B$94,(MATCH(A547,[1]BaseAddressTable!$A$2:$A$94,0))))+HEX2DEC(C547))</f>
        <v>A026144C</v>
      </c>
      <c r="E547" s="57" t="s">
        <v>46</v>
      </c>
      <c r="F547" s="57" t="s">
        <v>2236</v>
      </c>
      <c r="G547" s="57" t="s">
        <v>2177</v>
      </c>
      <c r="H547" s="66" t="s">
        <v>2237</v>
      </c>
      <c r="I547" s="82" t="s">
        <v>2238</v>
      </c>
      <c r="J547" s="57" t="str">
        <f t="shared" si="33"/>
        <v>param.tcp_adv_dl_ns</v>
      </c>
    </row>
    <row r="548" spans="1:11">
      <c r="A548" s="71" t="s">
        <v>5</v>
      </c>
      <c r="B548" s="71" t="s">
        <v>2239</v>
      </c>
      <c r="C548" s="72" t="str">
        <f t="shared" si="36"/>
        <v>1450</v>
      </c>
      <c r="D548" s="105" t="str">
        <f>DEC2HEX(HEX2DEC(INDEX([1]BaseAddressTable!$B$2:$B$94,(MATCH(A548,[1]BaseAddressTable!$A$2:$A$94,0))))+HEX2DEC(C548))</f>
        <v>A0261450</v>
      </c>
      <c r="E548" s="71" t="s">
        <v>46</v>
      </c>
      <c r="F548" s="71" t="s">
        <v>2240</v>
      </c>
      <c r="G548" s="71" t="s">
        <v>2177</v>
      </c>
      <c r="H548" s="72" t="s">
        <v>2241</v>
      </c>
      <c r="I548" s="114" t="s">
        <v>2242</v>
      </c>
      <c r="J548" s="71" t="str">
        <f t="shared" si="33"/>
        <v>param.ta3_min_up_ns_num0_30MHZ</v>
      </c>
      <c r="K548" s="65"/>
    </row>
    <row r="549" spans="1:11">
      <c r="A549" s="71" t="s">
        <v>5</v>
      </c>
      <c r="B549" s="71" t="s">
        <v>2243</v>
      </c>
      <c r="C549" s="72" t="str">
        <f t="shared" si="36"/>
        <v>1454</v>
      </c>
      <c r="D549" s="105" t="str">
        <f>DEC2HEX(HEX2DEC(INDEX([1]BaseAddressTable!$B$2:$B$94,(MATCH(A549,[1]BaseAddressTable!$A$2:$A$94,0))))+HEX2DEC(C549))</f>
        <v>A0261454</v>
      </c>
      <c r="E549" s="71" t="s">
        <v>46</v>
      </c>
      <c r="F549" s="71" t="s">
        <v>2244</v>
      </c>
      <c r="G549" s="71" t="s">
        <v>2177</v>
      </c>
      <c r="H549" s="72" t="s">
        <v>2241</v>
      </c>
      <c r="I549" s="114" t="s">
        <v>2245</v>
      </c>
      <c r="J549" s="71" t="str">
        <f t="shared" si="33"/>
        <v>param.ta3_min_up_ns_num0_25MHZ</v>
      </c>
      <c r="K549" s="65"/>
    </row>
    <row r="550" spans="1:11">
      <c r="A550" s="115" t="s">
        <v>5</v>
      </c>
      <c r="B550" s="115" t="s">
        <v>2246</v>
      </c>
      <c r="C550" s="116" t="str">
        <f t="shared" si="36"/>
        <v>1458</v>
      </c>
      <c r="D550" s="105" t="str">
        <f>DEC2HEX(HEX2DEC(INDEX([1]BaseAddressTable!$B$2:$B$94,(MATCH(A550,[1]BaseAddressTable!$A$2:$A$94,0))))+HEX2DEC(C550))</f>
        <v>A0261458</v>
      </c>
      <c r="E550" s="115" t="s">
        <v>46</v>
      </c>
      <c r="F550" s="115" t="s">
        <v>2247</v>
      </c>
      <c r="G550" s="115" t="s">
        <v>2177</v>
      </c>
      <c r="H550" s="116" t="s">
        <v>2241</v>
      </c>
      <c r="I550" s="117" t="s">
        <v>2248</v>
      </c>
      <c r="J550" s="115" t="str">
        <f t="shared" si="33"/>
        <v>param.ta3_min_up_ns_num0_20MHZ</v>
      </c>
      <c r="K550" s="118"/>
    </row>
    <row r="551" spans="1:11">
      <c r="A551" s="115" t="s">
        <v>5</v>
      </c>
      <c r="B551" s="115" t="s">
        <v>2249</v>
      </c>
      <c r="C551" s="116" t="str">
        <f t="shared" si="36"/>
        <v>145C</v>
      </c>
      <c r="D551" s="105" t="str">
        <f>DEC2HEX(HEX2DEC(INDEX([1]BaseAddressTable!$B$2:$B$94,(MATCH(A551,[1]BaseAddressTable!$A$2:$A$94,0))))+HEX2DEC(C551))</f>
        <v>A026145C</v>
      </c>
      <c r="E551" s="115" t="s">
        <v>46</v>
      </c>
      <c r="F551" s="115" t="s">
        <v>2250</v>
      </c>
      <c r="G551" s="115" t="s">
        <v>2177</v>
      </c>
      <c r="H551" s="116" t="s">
        <v>2241</v>
      </c>
      <c r="I551" s="117" t="s">
        <v>2251</v>
      </c>
      <c r="J551" s="115" t="str">
        <f t="shared" si="33"/>
        <v>param.ta3_min_up_ns_num0_15MHZ</v>
      </c>
      <c r="K551" s="118"/>
    </row>
    <row r="552" spans="1:11">
      <c r="A552" s="115" t="s">
        <v>5</v>
      </c>
      <c r="B552" s="115" t="s">
        <v>2252</v>
      </c>
      <c r="C552" s="116" t="str">
        <f t="shared" si="36"/>
        <v>1460</v>
      </c>
      <c r="D552" s="105" t="str">
        <f>DEC2HEX(HEX2DEC(INDEX([1]BaseAddressTable!$B$2:$B$94,(MATCH(A552,[1]BaseAddressTable!$A$2:$A$94,0))))+HEX2DEC(C552))</f>
        <v>A0261460</v>
      </c>
      <c r="E552" s="115" t="s">
        <v>46</v>
      </c>
      <c r="F552" s="115" t="s">
        <v>2253</v>
      </c>
      <c r="G552" s="115" t="s">
        <v>2177</v>
      </c>
      <c r="H552" s="119" t="s">
        <v>2254</v>
      </c>
      <c r="I552" s="117" t="s">
        <v>2255</v>
      </c>
      <c r="J552" s="115" t="str">
        <f t="shared" si="33"/>
        <v>param.ta3_min_up_ns_num0_10MHZ</v>
      </c>
      <c r="K552" s="118"/>
    </row>
    <row r="553" spans="1:11">
      <c r="A553" s="115" t="s">
        <v>5</v>
      </c>
      <c r="B553" s="115" t="s">
        <v>2256</v>
      </c>
      <c r="C553" s="116" t="str">
        <f t="shared" si="36"/>
        <v>1464</v>
      </c>
      <c r="D553" s="105" t="str">
        <f>DEC2HEX(HEX2DEC(INDEX([1]BaseAddressTable!$B$2:$B$94,(MATCH(A553,[1]BaseAddressTable!$A$2:$A$94,0))))+HEX2DEC(C553))</f>
        <v>A0261464</v>
      </c>
      <c r="E553" s="115" t="s">
        <v>46</v>
      </c>
      <c r="F553" s="115" t="s">
        <v>2257</v>
      </c>
      <c r="G553" s="115" t="s">
        <v>2177</v>
      </c>
      <c r="H553" s="119" t="s">
        <v>2258</v>
      </c>
      <c r="I553" s="117" t="s">
        <v>2259</v>
      </c>
      <c r="J553" s="115" t="str">
        <f t="shared" si="33"/>
        <v>param.ta3_min_up_ns_num0_5MHZ</v>
      </c>
      <c r="K553" s="118"/>
    </row>
    <row r="554" spans="1:11">
      <c r="A554" s="71" t="s">
        <v>5</v>
      </c>
      <c r="B554" s="71" t="s">
        <v>2260</v>
      </c>
      <c r="C554" s="72" t="str">
        <f t="shared" si="36"/>
        <v>1468</v>
      </c>
      <c r="D554" s="105" t="str">
        <f>DEC2HEX(HEX2DEC(INDEX([1]BaseAddressTable!$B$2:$B$94,(MATCH(A554,[1]BaseAddressTable!$A$2:$A$94,0))))+HEX2DEC(C554))</f>
        <v>A0261468</v>
      </c>
      <c r="E554" s="71" t="s">
        <v>46</v>
      </c>
      <c r="F554" s="71" t="s">
        <v>2261</v>
      </c>
      <c r="G554" s="71" t="s">
        <v>2177</v>
      </c>
      <c r="H554" s="72" t="s">
        <v>2241</v>
      </c>
      <c r="I554" s="114" t="s">
        <v>2262</v>
      </c>
      <c r="J554" s="71" t="str">
        <f t="shared" si="33"/>
        <v>param.ta3_min_up_ns_num1_30MHZ</v>
      </c>
      <c r="K554" s="65"/>
    </row>
    <row r="555" spans="1:11">
      <c r="A555" s="71" t="s">
        <v>5</v>
      </c>
      <c r="B555" s="71" t="s">
        <v>2263</v>
      </c>
      <c r="C555" s="72" t="str">
        <f t="shared" si="36"/>
        <v>146C</v>
      </c>
      <c r="D555" s="105" t="str">
        <f>DEC2HEX(HEX2DEC(INDEX([1]BaseAddressTable!$B$2:$B$94,(MATCH(A555,[1]BaseAddressTable!$A$2:$A$94,0))))+HEX2DEC(C555))</f>
        <v>A026146C</v>
      </c>
      <c r="E555" s="71" t="s">
        <v>46</v>
      </c>
      <c r="F555" s="71" t="s">
        <v>2264</v>
      </c>
      <c r="G555" s="71" t="s">
        <v>2177</v>
      </c>
      <c r="H555" s="72" t="s">
        <v>2241</v>
      </c>
      <c r="I555" s="114" t="s">
        <v>2265</v>
      </c>
      <c r="J555" s="71" t="str">
        <f t="shared" si="33"/>
        <v>param.ta3_min_up_ns_num1_25MHZ</v>
      </c>
      <c r="K555" s="65"/>
    </row>
    <row r="556" spans="1:11">
      <c r="A556" s="71" t="s">
        <v>5</v>
      </c>
      <c r="B556" s="71" t="s">
        <v>2266</v>
      </c>
      <c r="C556" s="72" t="str">
        <f t="shared" si="36"/>
        <v>1470</v>
      </c>
      <c r="D556" s="105" t="str">
        <f>DEC2HEX(HEX2DEC(INDEX([1]BaseAddressTable!$B$2:$B$94,(MATCH(A556,[1]BaseAddressTable!$A$2:$A$94,0))))+HEX2DEC(C556))</f>
        <v>A0261470</v>
      </c>
      <c r="E556" s="71" t="s">
        <v>46</v>
      </c>
      <c r="F556" s="71" t="s">
        <v>2267</v>
      </c>
      <c r="G556" s="71" t="s">
        <v>2177</v>
      </c>
      <c r="H556" s="72" t="s">
        <v>2241</v>
      </c>
      <c r="I556" s="114" t="s">
        <v>2268</v>
      </c>
      <c r="J556" s="71" t="str">
        <f t="shared" si="33"/>
        <v>param.ta3_min_up_ns_num1_20MHZ</v>
      </c>
      <c r="K556" s="65"/>
    </row>
    <row r="557" spans="1:11">
      <c r="A557" s="71" t="s">
        <v>5</v>
      </c>
      <c r="B557" s="71" t="s">
        <v>2269</v>
      </c>
      <c r="C557" s="72" t="str">
        <f t="shared" si="36"/>
        <v>1474</v>
      </c>
      <c r="D557" s="105" t="str">
        <f>DEC2HEX(HEX2DEC(INDEX([1]BaseAddressTable!$B$2:$B$94,(MATCH(A557,[1]BaseAddressTable!$A$2:$A$94,0))))+HEX2DEC(C557))</f>
        <v>A0261474</v>
      </c>
      <c r="E557" s="71" t="s">
        <v>46</v>
      </c>
      <c r="F557" s="71" t="s">
        <v>2270</v>
      </c>
      <c r="G557" s="71" t="s">
        <v>2177</v>
      </c>
      <c r="H557" s="72" t="s">
        <v>2241</v>
      </c>
      <c r="I557" s="114" t="s">
        <v>2271</v>
      </c>
      <c r="J557" s="71" t="str">
        <f t="shared" si="33"/>
        <v>param.ta3_min_up_ns_num1_15MHZ</v>
      </c>
      <c r="K557" s="65"/>
    </row>
    <row r="558" spans="1:11">
      <c r="A558" s="71" t="s">
        <v>5</v>
      </c>
      <c r="B558" s="71" t="s">
        <v>2272</v>
      </c>
      <c r="C558" s="72" t="str">
        <f t="shared" si="36"/>
        <v>1478</v>
      </c>
      <c r="D558" s="105" t="str">
        <f>DEC2HEX(HEX2DEC(INDEX([1]BaseAddressTable!$B$2:$B$94,(MATCH(A558,[1]BaseAddressTable!$A$2:$A$94,0))))+HEX2DEC(C558))</f>
        <v>A0261478</v>
      </c>
      <c r="E558" s="71" t="s">
        <v>46</v>
      </c>
      <c r="F558" s="71" t="s">
        <v>2273</v>
      </c>
      <c r="G558" s="71" t="s">
        <v>2177</v>
      </c>
      <c r="H558" s="120" t="s">
        <v>2254</v>
      </c>
      <c r="I558" s="114" t="s">
        <v>2274</v>
      </c>
      <c r="J558" s="71" t="str">
        <f t="shared" si="33"/>
        <v>param.ta3_min_up_ns_num1_10MHZ</v>
      </c>
      <c r="K558" s="65"/>
    </row>
    <row r="559" spans="1:11">
      <c r="A559" s="71" t="s">
        <v>5</v>
      </c>
      <c r="B559" s="71" t="s">
        <v>2275</v>
      </c>
      <c r="C559" s="72" t="str">
        <f t="shared" si="36"/>
        <v>147C</v>
      </c>
      <c r="D559" s="105" t="str">
        <f>DEC2HEX(HEX2DEC(INDEX([1]BaseAddressTable!$B$2:$B$94,(MATCH(A559,[1]BaseAddressTable!$A$2:$A$94,0))))+HEX2DEC(C559))</f>
        <v>A026147C</v>
      </c>
      <c r="E559" s="71" t="s">
        <v>46</v>
      </c>
      <c r="F559" s="71" t="s">
        <v>2276</v>
      </c>
      <c r="G559" s="71" t="s">
        <v>2177</v>
      </c>
      <c r="H559" s="120" t="s">
        <v>2258</v>
      </c>
      <c r="I559" s="114" t="s">
        <v>2277</v>
      </c>
      <c r="J559" s="71" t="str">
        <f t="shared" si="33"/>
        <v>param.ta3_min_up_ns_num1_5MHZ</v>
      </c>
      <c r="K559" s="65"/>
    </row>
    <row r="560" spans="1:11">
      <c r="A560" s="71" t="s">
        <v>5</v>
      </c>
      <c r="B560" s="71" t="s">
        <v>2278</v>
      </c>
      <c r="C560" s="72" t="str">
        <f t="shared" si="36"/>
        <v>1480</v>
      </c>
      <c r="D560" s="105" t="str">
        <f>DEC2HEX(HEX2DEC(INDEX([1]BaseAddressTable!$B$2:$B$94,(MATCH(A560,[1]BaseAddressTable!$A$2:$A$94,0))))+HEX2DEC(C560))</f>
        <v>A0261480</v>
      </c>
      <c r="E560" s="71" t="s">
        <v>46</v>
      </c>
      <c r="F560" s="71" t="s">
        <v>2279</v>
      </c>
      <c r="G560" s="71" t="s">
        <v>2177</v>
      </c>
      <c r="H560" s="72" t="s">
        <v>2241</v>
      </c>
      <c r="I560" s="114" t="s">
        <v>2280</v>
      </c>
      <c r="J560" s="71" t="str">
        <f t="shared" si="33"/>
        <v>param.ta3_min_up_ns_num2_30MHZ</v>
      </c>
      <c r="K560" s="65"/>
    </row>
    <row r="561" spans="1:11">
      <c r="A561" s="71" t="s">
        <v>5</v>
      </c>
      <c r="B561" s="71" t="s">
        <v>2281</v>
      </c>
      <c r="C561" s="72" t="str">
        <f t="shared" si="36"/>
        <v>1484</v>
      </c>
      <c r="D561" s="105" t="str">
        <f>DEC2HEX(HEX2DEC(INDEX([1]BaseAddressTable!$B$2:$B$94,(MATCH(A561,[1]BaseAddressTable!$A$2:$A$94,0))))+HEX2DEC(C561))</f>
        <v>A0261484</v>
      </c>
      <c r="E561" s="71" t="s">
        <v>46</v>
      </c>
      <c r="F561" s="71" t="s">
        <v>2282</v>
      </c>
      <c r="G561" s="71" t="s">
        <v>2177</v>
      </c>
      <c r="H561" s="72" t="s">
        <v>2241</v>
      </c>
      <c r="I561" s="114" t="s">
        <v>2283</v>
      </c>
      <c r="J561" s="71" t="str">
        <f t="shared" si="33"/>
        <v>param.ta3_min_up_ns_num2_25MHZ</v>
      </c>
      <c r="K561" s="65"/>
    </row>
    <row r="562" spans="1:11">
      <c r="A562" s="71" t="s">
        <v>5</v>
      </c>
      <c r="B562" s="71" t="s">
        <v>2284</v>
      </c>
      <c r="C562" s="72" t="str">
        <f>DEC2HEX(HEX2DEC(C561)+4)</f>
        <v>1488</v>
      </c>
      <c r="D562" s="105" t="str">
        <f>DEC2HEX(HEX2DEC(INDEX([1]BaseAddressTable!$B$2:$B$94,(MATCH(A562,[1]BaseAddressTable!$A$2:$A$94,0))))+HEX2DEC(C562))</f>
        <v>A0261488</v>
      </c>
      <c r="E562" s="71" t="s">
        <v>46</v>
      </c>
      <c r="F562" s="71" t="s">
        <v>2285</v>
      </c>
      <c r="G562" s="71" t="s">
        <v>2177</v>
      </c>
      <c r="H562" s="72" t="s">
        <v>2241</v>
      </c>
      <c r="I562" s="114" t="s">
        <v>2286</v>
      </c>
      <c r="J562" s="71" t="str">
        <f t="shared" si="33"/>
        <v>param.ta3_min_up_ns_num2_20MHZ</v>
      </c>
      <c r="K562" s="65"/>
    </row>
    <row r="563" spans="1:11">
      <c r="A563" s="71" t="s">
        <v>5</v>
      </c>
      <c r="B563" s="71" t="s">
        <v>2287</v>
      </c>
      <c r="C563" s="72" t="str">
        <f t="shared" si="36"/>
        <v>148C</v>
      </c>
      <c r="D563" s="105" t="str">
        <f>DEC2HEX(HEX2DEC(INDEX([1]BaseAddressTable!$B$2:$B$94,(MATCH(A563,[1]BaseAddressTable!$A$2:$A$94,0))))+HEX2DEC(C563))</f>
        <v>A026148C</v>
      </c>
      <c r="E563" s="71" t="s">
        <v>46</v>
      </c>
      <c r="F563" s="71" t="s">
        <v>2288</v>
      </c>
      <c r="G563" s="71" t="s">
        <v>2177</v>
      </c>
      <c r="H563" s="72" t="s">
        <v>2241</v>
      </c>
      <c r="I563" s="114" t="s">
        <v>2289</v>
      </c>
      <c r="J563" s="71" t="str">
        <f t="shared" si="33"/>
        <v>param.ta3_min_up_ns_num2_15MHZ</v>
      </c>
      <c r="K563" s="65"/>
    </row>
    <row r="564" spans="1:11">
      <c r="A564" s="71" t="s">
        <v>5</v>
      </c>
      <c r="B564" s="71" t="s">
        <v>2290</v>
      </c>
      <c r="C564" s="72" t="str">
        <f t="shared" si="36"/>
        <v>1490</v>
      </c>
      <c r="D564" s="105" t="str">
        <f>DEC2HEX(HEX2DEC(INDEX([1]BaseAddressTable!$B$2:$B$94,(MATCH(A564,[1]BaseAddressTable!$A$2:$A$94,0))))+HEX2DEC(C564))</f>
        <v>A0261490</v>
      </c>
      <c r="E564" s="71" t="s">
        <v>46</v>
      </c>
      <c r="F564" s="71" t="s">
        <v>2291</v>
      </c>
      <c r="G564" s="71" t="s">
        <v>2177</v>
      </c>
      <c r="H564" s="120" t="s">
        <v>2254</v>
      </c>
      <c r="I564" s="114" t="s">
        <v>2292</v>
      </c>
      <c r="J564" s="71" t="str">
        <f t="shared" si="33"/>
        <v>param.ta3_min_up_ns_num2_10MHZ</v>
      </c>
      <c r="K564" s="65"/>
    </row>
    <row r="565" spans="1:11">
      <c r="A565" s="71" t="s">
        <v>5</v>
      </c>
      <c r="B565" s="71" t="s">
        <v>2293</v>
      </c>
      <c r="C565" s="72" t="str">
        <f t="shared" si="36"/>
        <v>1494</v>
      </c>
      <c r="D565" s="105" t="str">
        <f>DEC2HEX(HEX2DEC(INDEX([1]BaseAddressTable!$B$2:$B$94,(MATCH(A565,[1]BaseAddressTable!$A$2:$A$94,0))))+HEX2DEC(C565))</f>
        <v>A0261494</v>
      </c>
      <c r="E565" s="71" t="s">
        <v>46</v>
      </c>
      <c r="F565" s="71" t="s">
        <v>2294</v>
      </c>
      <c r="G565" s="71" t="s">
        <v>2177</v>
      </c>
      <c r="H565" s="72" t="s">
        <v>2295</v>
      </c>
      <c r="I565" s="114" t="s">
        <v>2296</v>
      </c>
      <c r="J565" s="71" t="str">
        <f t="shared" si="33"/>
        <v>param.ta3_min_up_prach_ns_30MHZ</v>
      </c>
      <c r="K565" s="65"/>
    </row>
    <row r="566" spans="1:11">
      <c r="A566" s="71" t="s">
        <v>5</v>
      </c>
      <c r="B566" s="71" t="s">
        <v>2297</v>
      </c>
      <c r="C566" s="72" t="str">
        <f t="shared" si="36"/>
        <v>1498</v>
      </c>
      <c r="D566" s="105" t="str">
        <f>DEC2HEX(HEX2DEC(INDEX([1]BaseAddressTable!$B$2:$B$94,(MATCH(A566,[1]BaseAddressTable!$A$2:$A$94,0))))+HEX2DEC(C566))</f>
        <v>A0261498</v>
      </c>
      <c r="E566" s="71" t="s">
        <v>46</v>
      </c>
      <c r="F566" s="71" t="s">
        <v>2298</v>
      </c>
      <c r="G566" s="71" t="s">
        <v>2177</v>
      </c>
      <c r="H566" s="72" t="s">
        <v>2295</v>
      </c>
      <c r="I566" s="114" t="s">
        <v>2299</v>
      </c>
      <c r="J566" s="71" t="str">
        <f t="shared" si="33"/>
        <v>param.ta3_min_up_prach_ns_25MHZ</v>
      </c>
      <c r="K566" s="65"/>
    </row>
    <row r="567" spans="1:11">
      <c r="A567" s="76" t="s">
        <v>5</v>
      </c>
      <c r="B567" s="76" t="s">
        <v>2300</v>
      </c>
      <c r="C567" s="73" t="str">
        <f t="shared" si="36"/>
        <v>149C</v>
      </c>
      <c r="D567" s="105" t="str">
        <f>DEC2HEX(HEX2DEC(INDEX([1]BaseAddressTable!$B$2:$B$94,(MATCH(A567,[1]BaseAddressTable!$A$2:$A$94,0))))+HEX2DEC(C567))</f>
        <v>A026149C</v>
      </c>
      <c r="E567" s="76" t="s">
        <v>46</v>
      </c>
      <c r="F567" s="76" t="s">
        <v>2301</v>
      </c>
      <c r="G567" s="76" t="s">
        <v>2177</v>
      </c>
      <c r="H567" s="73" t="s">
        <v>2295</v>
      </c>
      <c r="I567" s="121" t="s">
        <v>2302</v>
      </c>
      <c r="J567" s="76" t="str">
        <f t="shared" si="33"/>
        <v>param.ta3_min_up_prach_ns_20MHZ</v>
      </c>
      <c r="K567" s="23"/>
    </row>
    <row r="568" spans="1:11">
      <c r="A568" s="76" t="s">
        <v>5</v>
      </c>
      <c r="B568" s="76" t="s">
        <v>2303</v>
      </c>
      <c r="C568" s="73" t="str">
        <f t="shared" si="36"/>
        <v>14A0</v>
      </c>
      <c r="D568" s="105" t="str">
        <f>DEC2HEX(HEX2DEC(INDEX([1]BaseAddressTable!$B$2:$B$94,(MATCH(A568,[1]BaseAddressTable!$A$2:$A$94,0))))+HEX2DEC(C568))</f>
        <v>A02614A0</v>
      </c>
      <c r="E568" s="76" t="s">
        <v>46</v>
      </c>
      <c r="F568" s="76" t="s">
        <v>2304</v>
      </c>
      <c r="G568" s="76" t="s">
        <v>2177</v>
      </c>
      <c r="H568" s="73" t="s">
        <v>2295</v>
      </c>
      <c r="I568" s="121" t="s">
        <v>2305</v>
      </c>
      <c r="J568" s="76" t="str">
        <f t="shared" si="33"/>
        <v>param.ta3_min_up_prach_ns_15MHZ</v>
      </c>
      <c r="K568" s="23"/>
    </row>
    <row r="569" spans="1:11">
      <c r="A569" s="76" t="s">
        <v>5</v>
      </c>
      <c r="B569" s="76" t="s">
        <v>2306</v>
      </c>
      <c r="C569" s="73" t="str">
        <f t="shared" si="36"/>
        <v>14A4</v>
      </c>
      <c r="D569" s="105" t="str">
        <f>DEC2HEX(HEX2DEC(INDEX([1]BaseAddressTable!$B$2:$B$94,(MATCH(A569,[1]BaseAddressTable!$A$2:$A$94,0))))+HEX2DEC(C569))</f>
        <v>A02614A4</v>
      </c>
      <c r="E569" s="76" t="s">
        <v>46</v>
      </c>
      <c r="F569" s="76" t="s">
        <v>2307</v>
      </c>
      <c r="G569" s="76" t="s">
        <v>2177</v>
      </c>
      <c r="H569" s="73" t="s">
        <v>2308</v>
      </c>
      <c r="I569" s="121" t="s">
        <v>2309</v>
      </c>
      <c r="J569" s="76" t="str">
        <f t="shared" si="33"/>
        <v>param.ta3_min_up_prach_ns_10MHZ</v>
      </c>
      <c r="K569" s="23"/>
    </row>
    <row r="570" spans="1:11">
      <c r="A570" s="76" t="s">
        <v>5</v>
      </c>
      <c r="B570" s="76" t="s">
        <v>2310</v>
      </c>
      <c r="C570" s="73" t="str">
        <f t="shared" si="36"/>
        <v>14A8</v>
      </c>
      <c r="D570" s="105" t="str">
        <f>DEC2HEX(HEX2DEC(INDEX([1]BaseAddressTable!$B$2:$B$94,(MATCH(A570,[1]BaseAddressTable!$A$2:$A$94,0))))+HEX2DEC(C570))</f>
        <v>A02614A8</v>
      </c>
      <c r="E570" s="76" t="s">
        <v>46</v>
      </c>
      <c r="F570" s="76" t="s">
        <v>2311</v>
      </c>
      <c r="G570" s="76" t="s">
        <v>2177</v>
      </c>
      <c r="H570" s="73" t="s">
        <v>2312</v>
      </c>
      <c r="I570" s="121" t="s">
        <v>2313</v>
      </c>
      <c r="J570" s="76" t="str">
        <f t="shared" si="33"/>
        <v>param.ta3_min_up_prach_ns_5MHZ</v>
      </c>
      <c r="K570" s="23"/>
    </row>
    <row r="571" spans="1:11">
      <c r="A571" s="57" t="s">
        <v>5</v>
      </c>
      <c r="B571" s="57" t="s">
        <v>2314</v>
      </c>
      <c r="C571" s="66" t="str">
        <f t="shared" si="36"/>
        <v>14AC</v>
      </c>
      <c r="D571" s="105" t="str">
        <f>DEC2HEX(HEX2DEC(INDEX([1]BaseAddressTable!$B$2:$B$94,(MATCH(A571,[1]BaseAddressTable!$A$2:$A$94,0))))+HEX2DEC(C571))</f>
        <v>A02614AC</v>
      </c>
      <c r="E571" s="57" t="s">
        <v>46</v>
      </c>
      <c r="F571" s="76" t="s">
        <v>2315</v>
      </c>
      <c r="G571" s="57" t="s">
        <v>2177</v>
      </c>
      <c r="H571" s="66">
        <v>7918</v>
      </c>
      <c r="I571" s="82" t="s">
        <v>2316</v>
      </c>
      <c r="J571" s="57" t="str">
        <f t="shared" si="33"/>
        <v>param.tup_transmission_window_ul_ns</v>
      </c>
    </row>
    <row r="572" spans="1:11">
      <c r="A572" s="57" t="s">
        <v>5</v>
      </c>
      <c r="B572" s="57" t="s">
        <v>2317</v>
      </c>
      <c r="C572" s="66" t="str">
        <f t="shared" si="36"/>
        <v>14B0</v>
      </c>
      <c r="D572" s="105" t="str">
        <f>DEC2HEX(HEX2DEC(INDEX([1]BaseAddressTable!$B$2:$B$94,(MATCH(A572,[1]BaseAddressTable!$A$2:$A$94,0))))+HEX2DEC(C572))</f>
        <v>A02614B0</v>
      </c>
      <c r="E572" s="57" t="s">
        <v>46</v>
      </c>
      <c r="F572" s="76" t="s">
        <v>2318</v>
      </c>
      <c r="G572" s="57" t="s">
        <v>2177</v>
      </c>
      <c r="H572" s="66">
        <v>0</v>
      </c>
      <c r="I572" s="82" t="s">
        <v>2319</v>
      </c>
      <c r="J572" s="57" t="str">
        <f t="shared" si="33"/>
        <v>param.t2a_min_cp_ul_ns</v>
      </c>
    </row>
    <row r="573" spans="1:11">
      <c r="A573" s="57" t="s">
        <v>5</v>
      </c>
      <c r="B573" s="57" t="s">
        <v>2320</v>
      </c>
      <c r="C573" s="66" t="str">
        <f t="shared" si="36"/>
        <v>14B4</v>
      </c>
      <c r="D573" s="105" t="str">
        <f>DEC2HEX(HEX2DEC(INDEX([1]BaseAddressTable!$B$2:$B$94,(MATCH(A573,[1]BaseAddressTable!$A$2:$A$94,0))))+HEX2DEC(C573))</f>
        <v>A02614B4</v>
      </c>
      <c r="E573" s="57" t="s">
        <v>46</v>
      </c>
      <c r="F573" s="76" t="s">
        <v>2321</v>
      </c>
      <c r="G573" s="57" t="s">
        <v>2177</v>
      </c>
      <c r="H573" s="66" t="s">
        <v>2322</v>
      </c>
      <c r="I573" s="82" t="s">
        <v>2323</v>
      </c>
      <c r="J573" s="57" t="str">
        <f t="shared" si="33"/>
        <v>param.tcp_reception_window_ul_ns</v>
      </c>
    </row>
    <row r="574" spans="1:11" ht="28.8">
      <c r="A574" s="71" t="s">
        <v>5</v>
      </c>
      <c r="B574" s="71" t="s">
        <v>2324</v>
      </c>
      <c r="C574" s="72" t="str">
        <f>DEC2HEX(HEX2DEC(C573)+4)</f>
        <v>14B8</v>
      </c>
      <c r="D574" s="105" t="str">
        <f>DEC2HEX(HEX2DEC(INDEX([1]BaseAddressTable!$B$2:$B$94,(MATCH(A574,[1]BaseAddressTable!$A$2:$A$94,0))))+HEX2DEC(C574))</f>
        <v>A02614B8</v>
      </c>
      <c r="E574" s="71" t="s">
        <v>46</v>
      </c>
      <c r="F574" s="71" t="s">
        <v>2325</v>
      </c>
      <c r="G574" s="71" t="s">
        <v>2177</v>
      </c>
      <c r="H574" s="72" t="s">
        <v>2326</v>
      </c>
      <c r="I574" s="114" t="s">
        <v>2327</v>
      </c>
      <c r="J574" s="71" t="str">
        <f t="shared" si="33"/>
        <v>param.dl_frm_mrkr_time_advance_num0_30mhz</v>
      </c>
      <c r="K574" s="65"/>
    </row>
    <row r="575" spans="1:11" ht="28.8">
      <c r="A575" s="71" t="s">
        <v>5</v>
      </c>
      <c r="B575" s="71" t="s">
        <v>2328</v>
      </c>
      <c r="C575" s="72" t="str">
        <f>DEC2HEX(HEX2DEC(C574)+4)</f>
        <v>14BC</v>
      </c>
      <c r="D575" s="105" t="str">
        <f>DEC2HEX(HEX2DEC(INDEX([1]BaseAddressTable!$B$2:$B$94,(MATCH(A575,[1]BaseAddressTable!$A$2:$A$94,0))))+HEX2DEC(C575))</f>
        <v>A02614BC</v>
      </c>
      <c r="E575" s="71" t="s">
        <v>46</v>
      </c>
      <c r="F575" s="71" t="s">
        <v>2329</v>
      </c>
      <c r="G575" s="71" t="s">
        <v>2177</v>
      </c>
      <c r="H575" s="72" t="s">
        <v>2326</v>
      </c>
      <c r="I575" s="114" t="s">
        <v>2330</v>
      </c>
      <c r="J575" s="71" t="str">
        <f t="shared" si="33"/>
        <v>param.dl_frm_mrkr_time_advance_num0_25mhz</v>
      </c>
      <c r="K575" s="65"/>
    </row>
    <row r="576" spans="1:11" ht="28.8">
      <c r="A576" s="115" t="s">
        <v>5</v>
      </c>
      <c r="B576" s="115" t="s">
        <v>2331</v>
      </c>
      <c r="C576" s="116" t="str">
        <f>DEC2HEX(HEX2DEC(C575)+4)</f>
        <v>14C0</v>
      </c>
      <c r="D576" s="105" t="str">
        <f>DEC2HEX(HEX2DEC(INDEX([1]BaseAddressTable!$B$2:$B$94,(MATCH(A576,[1]BaseAddressTable!$A$2:$A$94,0))))+HEX2DEC(C576))</f>
        <v>A02614C0</v>
      </c>
      <c r="E576" s="115" t="s">
        <v>46</v>
      </c>
      <c r="F576" s="115" t="s">
        <v>2332</v>
      </c>
      <c r="G576" s="115" t="s">
        <v>2177</v>
      </c>
      <c r="H576" s="116" t="s">
        <v>2326</v>
      </c>
      <c r="I576" s="117" t="s">
        <v>2333</v>
      </c>
      <c r="J576" s="115" t="str">
        <f t="shared" si="33"/>
        <v>param.dl_frm_mrkr_time_advance_num0_20mhz</v>
      </c>
      <c r="K576" s="118"/>
    </row>
    <row r="577" spans="1:11" ht="28.8">
      <c r="A577" s="115" t="s">
        <v>5</v>
      </c>
      <c r="B577" s="115" t="s">
        <v>2334</v>
      </c>
      <c r="C577" s="116" t="str">
        <f t="shared" si="36"/>
        <v>14C4</v>
      </c>
      <c r="D577" s="105" t="str">
        <f>DEC2HEX(HEX2DEC(INDEX([1]BaseAddressTable!$B$2:$B$94,(MATCH(A577,[1]BaseAddressTable!$A$2:$A$94,0))))+HEX2DEC(C577))</f>
        <v>A02614C4</v>
      </c>
      <c r="E577" s="115" t="s">
        <v>46</v>
      </c>
      <c r="F577" s="115" t="s">
        <v>2335</v>
      </c>
      <c r="G577" s="115" t="s">
        <v>2177</v>
      </c>
      <c r="H577" s="116" t="s">
        <v>2326</v>
      </c>
      <c r="I577" s="117" t="s">
        <v>2336</v>
      </c>
      <c r="J577" s="115" t="str">
        <f t="shared" si="33"/>
        <v>param.dl_frm_mrkr_time_advance_num0_15mhz</v>
      </c>
      <c r="K577" s="118"/>
    </row>
    <row r="578" spans="1:11" ht="28.8">
      <c r="A578" s="115" t="s">
        <v>5</v>
      </c>
      <c r="B578" s="115" t="s">
        <v>2337</v>
      </c>
      <c r="C578" s="116" t="str">
        <f t="shared" si="36"/>
        <v>14C8</v>
      </c>
      <c r="D578" s="105" t="str">
        <f>DEC2HEX(HEX2DEC(INDEX([1]BaseAddressTable!$B$2:$B$94,(MATCH(A578,[1]BaseAddressTable!$A$2:$A$94,0))))+HEX2DEC(C578))</f>
        <v>A02614C8</v>
      </c>
      <c r="E578" s="115" t="s">
        <v>46</v>
      </c>
      <c r="F578" s="115" t="s">
        <v>2338</v>
      </c>
      <c r="G578" s="115" t="s">
        <v>2177</v>
      </c>
      <c r="H578" s="116" t="s">
        <v>2339</v>
      </c>
      <c r="I578" s="117" t="s">
        <v>2340</v>
      </c>
      <c r="J578" s="115" t="str">
        <f t="shared" si="33"/>
        <v>param.dl_frm_mrkr_time_advance_num0_10mhz</v>
      </c>
      <c r="K578" s="118"/>
    </row>
    <row r="579" spans="1:11">
      <c r="A579" s="115" t="s">
        <v>5</v>
      </c>
      <c r="B579" s="115" t="s">
        <v>2341</v>
      </c>
      <c r="C579" s="116" t="str">
        <f>DEC2HEX(HEX2DEC(C578)+4)</f>
        <v>14CC</v>
      </c>
      <c r="D579" s="105" t="str">
        <f>DEC2HEX(HEX2DEC(INDEX([1]BaseAddressTable!$B$2:$B$94,(MATCH(A579,[1]BaseAddressTable!$A$2:$A$94,0))))+HEX2DEC(C579))</f>
        <v>A02614CC</v>
      </c>
      <c r="E579" s="115" t="s">
        <v>46</v>
      </c>
      <c r="F579" s="115" t="s">
        <v>2342</v>
      </c>
      <c r="G579" s="115" t="s">
        <v>2177</v>
      </c>
      <c r="H579" s="116" t="s">
        <v>2343</v>
      </c>
      <c r="I579" s="117" t="s">
        <v>2344</v>
      </c>
      <c r="J579" s="115" t="str">
        <f t="shared" si="33"/>
        <v>param.dl_frm_mrkr_time_advance_num0_5mhz</v>
      </c>
      <c r="K579" s="118"/>
    </row>
    <row r="580" spans="1:11" ht="28.8">
      <c r="A580" s="71" t="s">
        <v>5</v>
      </c>
      <c r="B580" s="71" t="s">
        <v>2345</v>
      </c>
      <c r="C580" s="72" t="str">
        <f>DEC2HEX(HEX2DEC(C579)+4)</f>
        <v>14D0</v>
      </c>
      <c r="D580" s="105" t="str">
        <f>DEC2HEX(HEX2DEC(INDEX([1]BaseAddressTable!$B$2:$B$94,(MATCH(A580,[1]BaseAddressTable!$A$2:$A$94,0))))+HEX2DEC(C580))</f>
        <v>A02614D0</v>
      </c>
      <c r="E580" s="71" t="s">
        <v>46</v>
      </c>
      <c r="F580" s="71" t="s">
        <v>2346</v>
      </c>
      <c r="G580" s="71" t="s">
        <v>2177</v>
      </c>
      <c r="H580" s="72" t="s">
        <v>2326</v>
      </c>
      <c r="I580" s="114" t="s">
        <v>2347</v>
      </c>
      <c r="J580" s="71" t="str">
        <f t="shared" si="33"/>
        <v>param.dl_frm_mrkr_time_advance_num1_30mhz</v>
      </c>
      <c r="K580" s="65"/>
    </row>
    <row r="581" spans="1:11" ht="28.8">
      <c r="A581" s="71" t="s">
        <v>5</v>
      </c>
      <c r="B581" s="71" t="s">
        <v>2348</v>
      </c>
      <c r="C581" s="72" t="str">
        <f>DEC2HEX(HEX2DEC(C580)+4)</f>
        <v>14D4</v>
      </c>
      <c r="D581" s="105" t="str">
        <f>DEC2HEX(HEX2DEC(INDEX([1]BaseAddressTable!$B$2:$B$94,(MATCH(A581,[1]BaseAddressTable!$A$2:$A$94,0))))+HEX2DEC(C581))</f>
        <v>A02614D4</v>
      </c>
      <c r="E581" s="71" t="s">
        <v>46</v>
      </c>
      <c r="F581" s="71" t="s">
        <v>2349</v>
      </c>
      <c r="G581" s="71" t="s">
        <v>2177</v>
      </c>
      <c r="H581" s="72" t="s">
        <v>2326</v>
      </c>
      <c r="I581" s="114" t="s">
        <v>2350</v>
      </c>
      <c r="J581" s="71" t="str">
        <f t="shared" si="33"/>
        <v>param.dl_frm_mrkr_time_advance_num1_25mhz</v>
      </c>
      <c r="K581" s="65"/>
    </row>
    <row r="582" spans="1:11" ht="28.8">
      <c r="A582" s="71" t="s">
        <v>5</v>
      </c>
      <c r="B582" s="71" t="s">
        <v>2351</v>
      </c>
      <c r="C582" s="72" t="str">
        <f>DEC2HEX(HEX2DEC(C581)+4)</f>
        <v>14D8</v>
      </c>
      <c r="D582" s="105" t="str">
        <f>DEC2HEX(HEX2DEC(INDEX([1]BaseAddressTable!$B$2:$B$94,(MATCH(A582,[1]BaseAddressTable!$A$2:$A$94,0))))+HEX2DEC(C582))</f>
        <v>A02614D8</v>
      </c>
      <c r="E582" s="71" t="s">
        <v>46</v>
      </c>
      <c r="F582" s="71" t="s">
        <v>2352</v>
      </c>
      <c r="G582" s="71" t="s">
        <v>2177</v>
      </c>
      <c r="H582" s="72" t="s">
        <v>2326</v>
      </c>
      <c r="I582" s="114" t="s">
        <v>2353</v>
      </c>
      <c r="J582" s="71" t="str">
        <f t="shared" si="33"/>
        <v>param.dl_frm_mrkr_time_advance_num1_20mhz</v>
      </c>
      <c r="K582" s="65"/>
    </row>
    <row r="583" spans="1:11" ht="28.8">
      <c r="A583" s="71" t="s">
        <v>5</v>
      </c>
      <c r="B583" s="71" t="s">
        <v>2354</v>
      </c>
      <c r="C583" s="72" t="str">
        <f t="shared" si="36"/>
        <v>14DC</v>
      </c>
      <c r="D583" s="105" t="str">
        <f>DEC2HEX(HEX2DEC(INDEX([1]BaseAddressTable!$B$2:$B$94,(MATCH(A583,[1]BaseAddressTable!$A$2:$A$94,0))))+HEX2DEC(C583))</f>
        <v>A02614DC</v>
      </c>
      <c r="E583" s="71" t="s">
        <v>46</v>
      </c>
      <c r="F583" s="71" t="s">
        <v>2355</v>
      </c>
      <c r="G583" s="71" t="s">
        <v>2177</v>
      </c>
      <c r="H583" s="72" t="s">
        <v>2326</v>
      </c>
      <c r="I583" s="114" t="s">
        <v>2356</v>
      </c>
      <c r="J583" s="71" t="str">
        <f t="shared" ref="J583:J606" si="37">IF(E583="RW",CONCATENATE("ctrl.",F583), CONCATENATE("param.",F583))</f>
        <v>param.dl_frm_mrkr_time_advance_num1_15mhz</v>
      </c>
      <c r="K583" s="65"/>
    </row>
    <row r="584" spans="1:11" ht="28.8">
      <c r="A584" s="71" t="s">
        <v>5</v>
      </c>
      <c r="B584" s="71" t="s">
        <v>2357</v>
      </c>
      <c r="C584" s="72" t="str">
        <f t="shared" si="36"/>
        <v>14E0</v>
      </c>
      <c r="D584" s="105" t="str">
        <f>DEC2HEX(HEX2DEC(INDEX([1]BaseAddressTable!$B$2:$B$94,(MATCH(A584,[1]BaseAddressTable!$A$2:$A$94,0))))+HEX2DEC(C584))</f>
        <v>A02614E0</v>
      </c>
      <c r="E584" s="71" t="s">
        <v>46</v>
      </c>
      <c r="F584" s="71" t="s">
        <v>2358</v>
      </c>
      <c r="G584" s="71" t="s">
        <v>2177</v>
      </c>
      <c r="H584" s="72" t="s">
        <v>2339</v>
      </c>
      <c r="I584" s="114" t="s">
        <v>2340</v>
      </c>
      <c r="J584" s="71" t="str">
        <f t="shared" si="37"/>
        <v>param.dl_frm_mrkr_time_advance_num1_10mhz</v>
      </c>
      <c r="K584" s="65"/>
    </row>
    <row r="585" spans="1:11" ht="28.8">
      <c r="A585" s="71" t="s">
        <v>5</v>
      </c>
      <c r="B585" s="71" t="s">
        <v>2359</v>
      </c>
      <c r="C585" s="72" t="str">
        <f t="shared" si="36"/>
        <v>14E4</v>
      </c>
      <c r="D585" s="105" t="str">
        <f>DEC2HEX(HEX2DEC(INDEX([1]BaseAddressTable!$B$2:$B$94,(MATCH(A585,[1]BaseAddressTable!$A$2:$A$94,0))))+HEX2DEC(C585))</f>
        <v>A02614E4</v>
      </c>
      <c r="E585" s="71" t="s">
        <v>46</v>
      </c>
      <c r="F585" s="71" t="s">
        <v>2360</v>
      </c>
      <c r="G585" s="71" t="s">
        <v>2177</v>
      </c>
      <c r="H585" s="72" t="s">
        <v>2343</v>
      </c>
      <c r="I585" s="114" t="s">
        <v>2361</v>
      </c>
      <c r="J585" s="71" t="str">
        <f t="shared" si="37"/>
        <v>param.dl_frm_mrkr_time_advance_num1_5mhz</v>
      </c>
      <c r="K585" s="65"/>
    </row>
    <row r="586" spans="1:11" ht="28.8">
      <c r="A586" s="71" t="s">
        <v>5</v>
      </c>
      <c r="B586" s="71" t="s">
        <v>2362</v>
      </c>
      <c r="C586" s="72" t="str">
        <f>DEC2HEX(HEX2DEC(C585)+4)</f>
        <v>14E8</v>
      </c>
      <c r="D586" s="105" t="str">
        <f>DEC2HEX(HEX2DEC(INDEX([1]BaseAddressTable!$B$2:$B$94,(MATCH(A586,[1]BaseAddressTable!$A$2:$A$94,0))))+HEX2DEC(C586))</f>
        <v>A02614E8</v>
      </c>
      <c r="E586" s="71" t="s">
        <v>46</v>
      </c>
      <c r="F586" s="71" t="s">
        <v>2363</v>
      </c>
      <c r="G586" s="71" t="s">
        <v>2177</v>
      </c>
      <c r="H586" s="72" t="s">
        <v>2326</v>
      </c>
      <c r="I586" s="114" t="s">
        <v>2364</v>
      </c>
      <c r="J586" s="71" t="str">
        <f t="shared" si="37"/>
        <v>param.dl_frm_mrkr_time_advance_num2_30mhz</v>
      </c>
      <c r="K586" s="65"/>
    </row>
    <row r="587" spans="1:11" ht="28.8">
      <c r="A587" s="71" t="s">
        <v>5</v>
      </c>
      <c r="B587" s="71" t="s">
        <v>2365</v>
      </c>
      <c r="C587" s="72" t="str">
        <f>DEC2HEX(HEX2DEC(C586)+4)</f>
        <v>14EC</v>
      </c>
      <c r="D587" s="105" t="str">
        <f>DEC2HEX(HEX2DEC(INDEX([1]BaseAddressTable!$B$2:$B$94,(MATCH(A587,[1]BaseAddressTable!$A$2:$A$94,0))))+HEX2DEC(C587))</f>
        <v>A02614EC</v>
      </c>
      <c r="E587" s="71" t="s">
        <v>46</v>
      </c>
      <c r="F587" s="71" t="s">
        <v>2366</v>
      </c>
      <c r="G587" s="71" t="s">
        <v>2177</v>
      </c>
      <c r="H587" s="72" t="s">
        <v>2326</v>
      </c>
      <c r="I587" s="114" t="s">
        <v>2367</v>
      </c>
      <c r="J587" s="71" t="str">
        <f t="shared" si="37"/>
        <v>param.dl_frm_mrkr_time_advance_num2_25mhz</v>
      </c>
      <c r="K587" s="65"/>
    </row>
    <row r="588" spans="1:11" ht="28.8">
      <c r="A588" s="71" t="s">
        <v>5</v>
      </c>
      <c r="B588" s="71" t="s">
        <v>2368</v>
      </c>
      <c r="C588" s="72" t="str">
        <f>DEC2HEX(HEX2DEC(C587)+4)</f>
        <v>14F0</v>
      </c>
      <c r="D588" s="105" t="str">
        <f>DEC2HEX(HEX2DEC(INDEX([1]BaseAddressTable!$B$2:$B$94,(MATCH(A588,[1]BaseAddressTable!$A$2:$A$94,0))))+HEX2DEC(C588))</f>
        <v>A02614F0</v>
      </c>
      <c r="E588" s="71" t="s">
        <v>46</v>
      </c>
      <c r="F588" s="71" t="s">
        <v>2369</v>
      </c>
      <c r="G588" s="71" t="s">
        <v>2177</v>
      </c>
      <c r="H588" s="72" t="s">
        <v>2326</v>
      </c>
      <c r="I588" s="114" t="s">
        <v>2370</v>
      </c>
      <c r="J588" s="71" t="str">
        <f t="shared" si="37"/>
        <v>param.dl_frm_mrkr_time_advance_num2_20mhz</v>
      </c>
      <c r="K588" s="65"/>
    </row>
    <row r="589" spans="1:11" ht="28.8">
      <c r="A589" s="71" t="s">
        <v>5</v>
      </c>
      <c r="B589" s="71" t="s">
        <v>2371</v>
      </c>
      <c r="C589" s="72" t="str">
        <f t="shared" si="36"/>
        <v>14F4</v>
      </c>
      <c r="D589" s="105" t="str">
        <f>DEC2HEX(HEX2DEC(INDEX([1]BaseAddressTable!$B$2:$B$94,(MATCH(A589,[1]BaseAddressTable!$A$2:$A$94,0))))+HEX2DEC(C589))</f>
        <v>A02614F4</v>
      </c>
      <c r="E589" s="71" t="s">
        <v>46</v>
      </c>
      <c r="F589" s="71" t="s">
        <v>2372</v>
      </c>
      <c r="G589" s="71" t="s">
        <v>2177</v>
      </c>
      <c r="H589" s="72" t="s">
        <v>2326</v>
      </c>
      <c r="I589" s="114" t="s">
        <v>2373</v>
      </c>
      <c r="J589" s="71" t="str">
        <f t="shared" si="37"/>
        <v>param.dl_frm_mrkr_time_advance_num2_15mhz</v>
      </c>
      <c r="K589" s="65"/>
    </row>
    <row r="590" spans="1:11" ht="28.8">
      <c r="A590" s="71" t="s">
        <v>5</v>
      </c>
      <c r="B590" s="71" t="s">
        <v>2374</v>
      </c>
      <c r="C590" s="72" t="str">
        <f t="shared" si="36"/>
        <v>14F8</v>
      </c>
      <c r="D590" s="105" t="str">
        <f>DEC2HEX(HEX2DEC(INDEX([1]BaseAddressTable!$B$2:$B$94,(MATCH(A590,[1]BaseAddressTable!$A$2:$A$94,0))))+HEX2DEC(C590))</f>
        <v>A02614F8</v>
      </c>
      <c r="E590" s="71" t="s">
        <v>46</v>
      </c>
      <c r="F590" s="71" t="s">
        <v>2375</v>
      </c>
      <c r="G590" s="71" t="s">
        <v>2177</v>
      </c>
      <c r="H590" s="72" t="s">
        <v>2339</v>
      </c>
      <c r="I590" s="114" t="s">
        <v>2376</v>
      </c>
      <c r="J590" s="71" t="str">
        <f t="shared" si="37"/>
        <v>param.dl_frm_mrkr_time_advance_num2_10mhz</v>
      </c>
      <c r="K590" s="65"/>
    </row>
    <row r="591" spans="1:11">
      <c r="A591" s="71" t="s">
        <v>5</v>
      </c>
      <c r="B591" s="71" t="s">
        <v>2377</v>
      </c>
      <c r="C591" s="72" t="str">
        <f>DEC2HEX(HEX2DEC(C590)+4)</f>
        <v>14FC</v>
      </c>
      <c r="D591" s="105" t="str">
        <f>DEC2HEX(HEX2DEC(INDEX([1]BaseAddressTable!$B$2:$B$94,(MATCH(A591,[1]BaseAddressTable!$A$2:$A$94,0))))+HEX2DEC(C591))</f>
        <v>A02614FC</v>
      </c>
      <c r="E591" s="71" t="s">
        <v>46</v>
      </c>
      <c r="F591" s="71" t="s">
        <v>2378</v>
      </c>
      <c r="G591" s="71" t="s">
        <v>2177</v>
      </c>
      <c r="H591" s="72" t="s">
        <v>2379</v>
      </c>
      <c r="I591" s="114" t="s">
        <v>2380</v>
      </c>
      <c r="J591" s="71" t="str">
        <f t="shared" si="37"/>
        <v>param.dl_dfe_frm_mrkr_time_advance</v>
      </c>
      <c r="K591" s="65"/>
    </row>
    <row r="592" spans="1:11" ht="43.2">
      <c r="A592" s="71" t="s">
        <v>5</v>
      </c>
      <c r="B592" s="71" t="s">
        <v>2381</v>
      </c>
      <c r="C592" s="72" t="str">
        <f>DEC2HEX(HEX2DEC(C591)+4)</f>
        <v>1500</v>
      </c>
      <c r="D592" s="105" t="str">
        <f>DEC2HEX(HEX2DEC(INDEX([1]BaseAddressTable!$B$2:$B$94,(MATCH(A592,[1]BaseAddressTable!$A$2:$A$94,0))))+HEX2DEC(C592))</f>
        <v>A0261500</v>
      </c>
      <c r="E592" s="71" t="s">
        <v>46</v>
      </c>
      <c r="F592" s="71" t="s">
        <v>2382</v>
      </c>
      <c r="G592" s="71" t="s">
        <v>2177</v>
      </c>
      <c r="H592" s="72" t="s">
        <v>2383</v>
      </c>
      <c r="I592" s="114" t="s">
        <v>2384</v>
      </c>
      <c r="J592" s="71" t="str">
        <f t="shared" si="37"/>
        <v>param.ul_frm_mrkr_time_delay_30mhz</v>
      </c>
      <c r="K592" s="65"/>
    </row>
    <row r="593" spans="1:11">
      <c r="A593" s="71" t="s">
        <v>5</v>
      </c>
      <c r="B593" s="71" t="s">
        <v>2385</v>
      </c>
      <c r="C593" s="72" t="str">
        <f>DEC2HEX(HEX2DEC(C592)+4)</f>
        <v>1504</v>
      </c>
      <c r="D593" s="105" t="str">
        <f>DEC2HEX(HEX2DEC(INDEX([1]BaseAddressTable!$B$2:$B$94,(MATCH(A593,[1]BaseAddressTable!$A$2:$A$94,0))))+HEX2DEC(C593))</f>
        <v>A0261504</v>
      </c>
      <c r="E593" s="71" t="s">
        <v>46</v>
      </c>
      <c r="F593" s="71" t="s">
        <v>2386</v>
      </c>
      <c r="G593" s="71" t="s">
        <v>2177</v>
      </c>
      <c r="H593" s="72" t="s">
        <v>2383</v>
      </c>
      <c r="I593" s="114" t="s">
        <v>2387</v>
      </c>
      <c r="J593" s="71" t="str">
        <f t="shared" si="37"/>
        <v>param.ul_frm_mrkr_time_delay_25mhz</v>
      </c>
      <c r="K593" s="65"/>
    </row>
    <row r="594" spans="1:11">
      <c r="A594" s="57" t="s">
        <v>5</v>
      </c>
      <c r="B594" s="57" t="s">
        <v>2388</v>
      </c>
      <c r="C594" s="66" t="str">
        <f>DEC2HEX(HEX2DEC(C593)+4)</f>
        <v>1508</v>
      </c>
      <c r="D594" s="105" t="str">
        <f>DEC2HEX(HEX2DEC(INDEX([1]BaseAddressTable!$B$2:$B$94,(MATCH(A594,[1]BaseAddressTable!$A$2:$A$94,0))))+HEX2DEC(C594))</f>
        <v>A0261508</v>
      </c>
      <c r="E594" s="57" t="s">
        <v>46</v>
      </c>
      <c r="F594" s="57" t="s">
        <v>2389</v>
      </c>
      <c r="G594" s="57" t="s">
        <v>2177</v>
      </c>
      <c r="H594" s="66" t="s">
        <v>2383</v>
      </c>
      <c r="I594" s="82" t="s">
        <v>2390</v>
      </c>
      <c r="J594" s="57" t="str">
        <f t="shared" si="37"/>
        <v>param.ul_frm_mrkr_time_delay_20mhz</v>
      </c>
    </row>
    <row r="595" spans="1:11">
      <c r="A595" s="57" t="s">
        <v>5</v>
      </c>
      <c r="B595" s="57" t="s">
        <v>2391</v>
      </c>
      <c r="C595" s="66" t="str">
        <f t="shared" si="36"/>
        <v>150C</v>
      </c>
      <c r="D595" s="105" t="str">
        <f>DEC2HEX(HEX2DEC(INDEX([1]BaseAddressTable!$B$2:$B$94,(MATCH(A595,[1]BaseAddressTable!$A$2:$A$94,0))))+HEX2DEC(C595))</f>
        <v>A026150C</v>
      </c>
      <c r="E595" s="57" t="s">
        <v>46</v>
      </c>
      <c r="F595" s="57" t="s">
        <v>2392</v>
      </c>
      <c r="G595" s="57" t="s">
        <v>2177</v>
      </c>
      <c r="H595" s="66" t="s">
        <v>2383</v>
      </c>
      <c r="I595" s="82" t="s">
        <v>2393</v>
      </c>
      <c r="J595" s="57" t="str">
        <f t="shared" si="37"/>
        <v>param.ul_frm_mrkr_time_delay_15mhz</v>
      </c>
    </row>
    <row r="596" spans="1:11">
      <c r="A596" s="57" t="s">
        <v>5</v>
      </c>
      <c r="B596" s="57" t="s">
        <v>2394</v>
      </c>
      <c r="C596" s="66" t="str">
        <f t="shared" si="36"/>
        <v>1510</v>
      </c>
      <c r="D596" s="105" t="str">
        <f>DEC2HEX(HEX2DEC(INDEX([1]BaseAddressTable!$B$2:$B$94,(MATCH(A596,[1]BaseAddressTable!$A$2:$A$94,0))))+HEX2DEC(C596))</f>
        <v>A0261510</v>
      </c>
      <c r="E596" s="57" t="s">
        <v>46</v>
      </c>
      <c r="F596" s="57" t="s">
        <v>2395</v>
      </c>
      <c r="G596" s="57" t="s">
        <v>2177</v>
      </c>
      <c r="H596" s="66" t="s">
        <v>2396</v>
      </c>
      <c r="I596" s="82" t="s">
        <v>2397</v>
      </c>
      <c r="J596" s="57" t="str">
        <f t="shared" si="37"/>
        <v>param.ul_frm_mrkr_time_delay_10mhz</v>
      </c>
    </row>
    <row r="597" spans="1:11">
      <c r="A597" s="57" t="s">
        <v>5</v>
      </c>
      <c r="B597" s="57" t="s">
        <v>2398</v>
      </c>
      <c r="C597" s="66" t="str">
        <f t="shared" si="36"/>
        <v>1514</v>
      </c>
      <c r="D597" s="105" t="str">
        <f>DEC2HEX(HEX2DEC(INDEX([1]BaseAddressTable!$B$2:$B$94,(MATCH(A597,[1]BaseAddressTable!$A$2:$A$94,0))))+HEX2DEC(C597))</f>
        <v>A0261514</v>
      </c>
      <c r="E597" s="57" t="s">
        <v>46</v>
      </c>
      <c r="F597" s="57" t="s">
        <v>2399</v>
      </c>
      <c r="G597" s="57" t="s">
        <v>2177</v>
      </c>
      <c r="H597" s="66" t="s">
        <v>2400</v>
      </c>
      <c r="I597" s="82" t="s">
        <v>2401</v>
      </c>
      <c r="J597" s="57" t="str">
        <f t="shared" si="37"/>
        <v>param.ul_frm_mrkr_time_delay_5mhz</v>
      </c>
    </row>
    <row r="598" spans="1:11">
      <c r="A598" s="71" t="s">
        <v>5</v>
      </c>
      <c r="B598" s="71" t="s">
        <v>2402</v>
      </c>
      <c r="C598" s="72" t="str">
        <f>DEC2HEX(HEX2DEC(C597)+4)</f>
        <v>1518</v>
      </c>
      <c r="D598" s="105" t="str">
        <f>DEC2HEX(HEX2DEC(INDEX([1]BaseAddressTable!$B$2:$B$94,(MATCH(A598,[1]BaseAddressTable!$A$2:$A$94,0))))+HEX2DEC(C598))</f>
        <v>A0261518</v>
      </c>
      <c r="E598" s="71" t="s">
        <v>46</v>
      </c>
      <c r="F598" s="71" t="s">
        <v>2403</v>
      </c>
      <c r="G598" s="71" t="s">
        <v>2177</v>
      </c>
      <c r="H598" s="72" t="s">
        <v>2404</v>
      </c>
      <c r="I598" s="114" t="s">
        <v>2405</v>
      </c>
      <c r="J598" s="71" t="str">
        <f t="shared" si="37"/>
        <v>param.prach_frm_mrkr_time_delay_30mhz</v>
      </c>
      <c r="K598" s="65"/>
    </row>
    <row r="599" spans="1:11">
      <c r="A599" s="71" t="s">
        <v>5</v>
      </c>
      <c r="B599" s="71" t="s">
        <v>2406</v>
      </c>
      <c r="C599" s="72" t="str">
        <f>DEC2HEX(HEX2DEC(C598)+4)</f>
        <v>151C</v>
      </c>
      <c r="D599" s="105" t="str">
        <f>DEC2HEX(HEX2DEC(INDEX([1]BaseAddressTable!$B$2:$B$94,(MATCH(A599,[1]BaseAddressTable!$A$2:$A$94,0))))+HEX2DEC(C599))</f>
        <v>A026151C</v>
      </c>
      <c r="E599" s="71" t="s">
        <v>46</v>
      </c>
      <c r="F599" s="71" t="s">
        <v>2407</v>
      </c>
      <c r="G599" s="71" t="s">
        <v>2177</v>
      </c>
      <c r="H599" s="72" t="s">
        <v>2404</v>
      </c>
      <c r="I599" s="114" t="s">
        <v>2408</v>
      </c>
      <c r="J599" s="71" t="str">
        <f t="shared" si="37"/>
        <v>param.prach_frm_mrkr_time_delay_25mhz</v>
      </c>
      <c r="K599" s="65"/>
    </row>
    <row r="600" spans="1:11">
      <c r="A600" s="57" t="s">
        <v>5</v>
      </c>
      <c r="B600" s="57" t="s">
        <v>2409</v>
      </c>
      <c r="C600" s="66" t="str">
        <f>DEC2HEX(HEX2DEC(C599)+4)</f>
        <v>1520</v>
      </c>
      <c r="D600" s="105" t="str">
        <f>DEC2HEX(HEX2DEC(INDEX([1]BaseAddressTable!$B$2:$B$94,(MATCH(A600,[1]BaseAddressTable!$A$2:$A$94,0))))+HEX2DEC(C600))</f>
        <v>A0261520</v>
      </c>
      <c r="E600" s="57" t="s">
        <v>46</v>
      </c>
      <c r="F600" s="57" t="s">
        <v>2410</v>
      </c>
      <c r="G600" s="57" t="s">
        <v>2177</v>
      </c>
      <c r="H600" s="66" t="s">
        <v>2404</v>
      </c>
      <c r="I600" s="82" t="s">
        <v>2411</v>
      </c>
      <c r="J600" s="57" t="str">
        <f t="shared" si="37"/>
        <v>param.prach_frm_mrkr_time_delay_20mhz</v>
      </c>
    </row>
    <row r="601" spans="1:11">
      <c r="A601" s="57" t="s">
        <v>5</v>
      </c>
      <c r="B601" s="57" t="s">
        <v>2412</v>
      </c>
      <c r="C601" s="66" t="str">
        <f>DEC2HEX(HEX2DEC(C600)+4)</f>
        <v>1524</v>
      </c>
      <c r="D601" s="105" t="str">
        <f>DEC2HEX(HEX2DEC(INDEX([1]BaseAddressTable!$B$2:$B$94,(MATCH(A601,[1]BaseAddressTable!$A$2:$A$94,0))))+HEX2DEC(C601))</f>
        <v>A0261524</v>
      </c>
      <c r="E601" s="57" t="s">
        <v>46</v>
      </c>
      <c r="F601" s="57" t="s">
        <v>2413</v>
      </c>
      <c r="G601" s="57" t="s">
        <v>2177</v>
      </c>
      <c r="H601" s="66" t="s">
        <v>2404</v>
      </c>
      <c r="I601" s="82" t="s">
        <v>2414</v>
      </c>
      <c r="J601" s="57" t="str">
        <f t="shared" si="37"/>
        <v>param.prach_frm_mrkr_time_delay_15mhz</v>
      </c>
    </row>
    <row r="602" spans="1:11">
      <c r="A602" s="57" t="s">
        <v>5</v>
      </c>
      <c r="B602" s="57" t="s">
        <v>2415</v>
      </c>
      <c r="C602" s="66" t="str">
        <f t="shared" ref="C602:C603" si="38">DEC2HEX(HEX2DEC(C601)+4)</f>
        <v>1528</v>
      </c>
      <c r="D602" s="105" t="str">
        <f>DEC2HEX(HEX2DEC(INDEX([1]BaseAddressTable!$B$2:$B$94,(MATCH(A602,[1]BaseAddressTable!$A$2:$A$94,0))))+HEX2DEC(C602))</f>
        <v>A0261528</v>
      </c>
      <c r="E602" s="57" t="s">
        <v>46</v>
      </c>
      <c r="F602" s="57" t="s">
        <v>2416</v>
      </c>
      <c r="G602" s="57" t="s">
        <v>2177</v>
      </c>
      <c r="H602" s="66" t="s">
        <v>2417</v>
      </c>
      <c r="I602" s="82" t="s">
        <v>2418</v>
      </c>
      <c r="J602" s="57" t="str">
        <f t="shared" si="37"/>
        <v>param.prach_frm_mrkr_time_delay_10mhz</v>
      </c>
    </row>
    <row r="603" spans="1:11">
      <c r="A603" s="57" t="s">
        <v>5</v>
      </c>
      <c r="B603" s="57" t="s">
        <v>2419</v>
      </c>
      <c r="C603" s="66" t="str">
        <f t="shared" si="38"/>
        <v>152C</v>
      </c>
      <c r="D603" s="105" t="str">
        <f>DEC2HEX(HEX2DEC(INDEX([1]BaseAddressTable!$B$2:$B$94,(MATCH(A603,[1]BaseAddressTable!$A$2:$A$94,0))))+HEX2DEC(C603))</f>
        <v>A026152C</v>
      </c>
      <c r="E603" s="57" t="s">
        <v>46</v>
      </c>
      <c r="F603" s="57" t="s">
        <v>2420</v>
      </c>
      <c r="G603" s="57" t="s">
        <v>2177</v>
      </c>
      <c r="H603" s="66" t="s">
        <v>2421</v>
      </c>
      <c r="I603" s="82" t="s">
        <v>2422</v>
      </c>
      <c r="J603" s="57" t="str">
        <f t="shared" si="37"/>
        <v>param.prach_frm_mrkr_time_delay_5mhz</v>
      </c>
    </row>
    <row r="604" spans="1:11">
      <c r="A604" s="57" t="s">
        <v>5</v>
      </c>
      <c r="B604" s="57" t="s">
        <v>2423</v>
      </c>
      <c r="C604" s="66">
        <f>1800</f>
        <v>1800</v>
      </c>
      <c r="D604" s="105" t="str">
        <f>DEC2HEX(HEX2DEC(INDEX([1]BaseAddressTable!$B$2:$B$94,(MATCH(A604,[1]BaseAddressTable!$A$2:$A$94,0))))+HEX2DEC(C604))</f>
        <v>A0261800</v>
      </c>
      <c r="E604" s="57" t="s">
        <v>46</v>
      </c>
      <c r="F604" s="76" t="s">
        <v>2424</v>
      </c>
      <c r="G604" s="57" t="s">
        <v>54</v>
      </c>
      <c r="H604" s="66">
        <v>10</v>
      </c>
      <c r="I604" s="122" t="s">
        <v>2425</v>
      </c>
      <c r="J604" s="57" t="str">
        <f t="shared" si="37"/>
        <v>param.dfe_sample_precision</v>
      </c>
    </row>
    <row r="605" spans="1:11">
      <c r="A605" s="57" t="s">
        <v>5</v>
      </c>
      <c r="B605" s="57" t="s">
        <v>2426</v>
      </c>
      <c r="C605" s="66" t="str">
        <f>DEC2HEX(HEX2DEC(C604)+4)</f>
        <v>1804</v>
      </c>
      <c r="D605" s="105" t="str">
        <f>DEC2HEX(HEX2DEC(INDEX([1]BaseAddressTable!$B$2:$B$94,(MATCH(A605,[1]BaseAddressTable!$A$2:$A$94,0))))+HEX2DEC(C605))</f>
        <v>A0261804</v>
      </c>
      <c r="E605" s="57" t="s">
        <v>46</v>
      </c>
      <c r="F605" s="76" t="s">
        <v>2427</v>
      </c>
      <c r="G605" s="57" t="s">
        <v>54</v>
      </c>
      <c r="H605" s="66" t="s">
        <v>2428</v>
      </c>
      <c r="I605" s="122" t="s">
        <v>2429</v>
      </c>
      <c r="J605" s="57" t="str">
        <f t="shared" si="37"/>
        <v>param.cfr_sample_period_ps</v>
      </c>
    </row>
    <row r="606" spans="1:11" ht="57.6">
      <c r="A606" s="57" t="s">
        <v>5</v>
      </c>
      <c r="B606" s="57" t="s">
        <v>2430</v>
      </c>
      <c r="C606" s="66" t="str">
        <f>DEC2HEX(HEX2DEC(C605)+4)</f>
        <v>1808</v>
      </c>
      <c r="D606" s="105" t="str">
        <f>DEC2HEX(HEX2DEC(INDEX([1]BaseAddressTable!$B$2:$B$94,(MATCH(A606,[1]BaseAddressTable!$A$2:$A$94,0))))+HEX2DEC(C606))</f>
        <v>A0261808</v>
      </c>
      <c r="E606" s="57" t="s">
        <v>46</v>
      </c>
      <c r="F606" s="76" t="s">
        <v>2431</v>
      </c>
      <c r="G606" s="57" t="s">
        <v>54</v>
      </c>
      <c r="H606" s="66" t="s">
        <v>2432</v>
      </c>
      <c r="I606" s="82" t="s">
        <v>2433</v>
      </c>
      <c r="J606" s="57" t="str">
        <f t="shared" si="37"/>
        <v>param.path_delay_sample_period_ps</v>
      </c>
    </row>
    <row r="607" spans="1:11" ht="28.8">
      <c r="A607" s="96" t="s">
        <v>5</v>
      </c>
      <c r="B607" s="123" t="s">
        <v>2430</v>
      </c>
      <c r="C607" s="66" t="str">
        <f>C606</f>
        <v>1808</v>
      </c>
      <c r="D607" s="105" t="str">
        <f>DEC2HEX(HEX2DEC(INDEX([1]BaseAddressTable!$B$2:$B$94,(MATCH(A607,[1]BaseAddressTable!$A$2:$A$94,0))))+HEX2DEC(C607))</f>
        <v>A0261808</v>
      </c>
      <c r="E607" s="123" t="s">
        <v>46</v>
      </c>
      <c r="F607" s="124" t="s">
        <v>2434</v>
      </c>
      <c r="G607" s="123" t="s">
        <v>289</v>
      </c>
      <c r="H607" s="125">
        <v>1</v>
      </c>
      <c r="I607" s="126" t="s">
        <v>2435</v>
      </c>
      <c r="J607" s="123" t="s">
        <v>2436</v>
      </c>
    </row>
    <row r="608" spans="1:11" ht="28.8">
      <c r="A608" s="127" t="s">
        <v>5</v>
      </c>
      <c r="B608" s="128" t="s">
        <v>2430</v>
      </c>
      <c r="C608" s="66" t="str">
        <f>C607</f>
        <v>1808</v>
      </c>
      <c r="D608" s="105" t="str">
        <f>DEC2HEX(HEX2DEC(INDEX([1]BaseAddressTable!$B$2:$B$94,(MATCH(A608,[1]BaseAddressTable!$A$2:$A$94,0))))+HEX2DEC(C608))</f>
        <v>A0261808</v>
      </c>
      <c r="E608" s="128" t="s">
        <v>46</v>
      </c>
      <c r="F608" s="129" t="s">
        <v>2437</v>
      </c>
      <c r="G608" s="128" t="s">
        <v>1045</v>
      </c>
      <c r="H608" s="130">
        <v>1</v>
      </c>
      <c r="I608" s="126" t="s">
        <v>2438</v>
      </c>
      <c r="J608" s="128" t="s">
        <v>2439</v>
      </c>
    </row>
    <row r="609" spans="1:11">
      <c r="A609" s="127" t="s">
        <v>5</v>
      </c>
      <c r="B609" s="127" t="s">
        <v>67</v>
      </c>
      <c r="C609" s="131" t="str">
        <f>DEC2HEX(HEX2DEC(C608)+4)</f>
        <v>180C</v>
      </c>
      <c r="D609" s="105" t="str">
        <f>DEC2HEX(HEX2DEC(INDEX([1]BaseAddressTable!$B$2:$B$94,(MATCH(A609,[1]BaseAddressTable!$A$2:$A$94,0))))+HEX2DEC(C609))</f>
        <v>A026180C</v>
      </c>
      <c r="E609" s="127" t="s">
        <v>46</v>
      </c>
      <c r="F609" s="132" t="s">
        <v>68</v>
      </c>
      <c r="G609" s="127" t="s">
        <v>69</v>
      </c>
      <c r="H609" s="127">
        <v>20</v>
      </c>
      <c r="I609" s="127" t="s">
        <v>2440</v>
      </c>
      <c r="J609" s="127" t="s">
        <v>70</v>
      </c>
      <c r="K609" s="127"/>
    </row>
    <row r="610" spans="1:11">
      <c r="A610" s="127" t="s">
        <v>5</v>
      </c>
      <c r="B610" s="127" t="s">
        <v>67</v>
      </c>
      <c r="C610" s="131" t="str">
        <f>C609</f>
        <v>180C</v>
      </c>
      <c r="D610" s="105" t="str">
        <f>DEC2HEX(HEX2DEC(INDEX([1]BaseAddressTable!$B$2:$B$94,(MATCH(A610,[1]BaseAddressTable!$A$2:$A$94,0))))+HEX2DEC(C610))</f>
        <v>A026180C</v>
      </c>
      <c r="E610" s="127" t="s">
        <v>46</v>
      </c>
      <c r="F610" s="132" t="s">
        <v>71</v>
      </c>
      <c r="G610" s="127" t="s">
        <v>72</v>
      </c>
      <c r="H610" s="127">
        <v>19</v>
      </c>
      <c r="I610" s="127" t="s">
        <v>73</v>
      </c>
      <c r="J610" s="127" t="s">
        <v>74</v>
      </c>
      <c r="K610" s="127"/>
    </row>
    <row r="611" spans="1:11">
      <c r="A611" s="127" t="s">
        <v>5</v>
      </c>
      <c r="B611" s="127" t="s">
        <v>75</v>
      </c>
      <c r="C611" s="131" t="str">
        <f>DEC2HEX(HEX2DEC(C610)+4)</f>
        <v>1810</v>
      </c>
      <c r="D611" s="105" t="str">
        <f>DEC2HEX(HEX2DEC(INDEX([1]BaseAddressTable!$B$2:$B$94,(MATCH(A611,[1]BaseAddressTable!$A$2:$A$94,0))))+HEX2DEC(C611))</f>
        <v>A0261810</v>
      </c>
      <c r="E611" s="127" t="s">
        <v>46</v>
      </c>
      <c r="F611" s="132" t="s">
        <v>76</v>
      </c>
      <c r="G611" s="127" t="s">
        <v>69</v>
      </c>
      <c r="H611" s="127">
        <v>20</v>
      </c>
      <c r="I611" s="133" t="s">
        <v>2441</v>
      </c>
      <c r="J611" s="127" t="s">
        <v>77</v>
      </c>
      <c r="K611" s="127"/>
    </row>
    <row r="612" spans="1:11">
      <c r="A612" s="127" t="s">
        <v>5</v>
      </c>
      <c r="B612" s="127" t="s">
        <v>75</v>
      </c>
      <c r="C612" s="131" t="str">
        <f>C611</f>
        <v>1810</v>
      </c>
      <c r="D612" s="105" t="str">
        <f>DEC2HEX(HEX2DEC(INDEX([1]BaseAddressTable!$B$2:$B$94,(MATCH(A612,[1]BaseAddressTable!$A$2:$A$94,0))))+HEX2DEC(C612))</f>
        <v>A0261810</v>
      </c>
      <c r="E612" s="127" t="s">
        <v>46</v>
      </c>
      <c r="F612" s="132" t="s">
        <v>78</v>
      </c>
      <c r="G612" s="127" t="s">
        <v>72</v>
      </c>
      <c r="H612" s="127">
        <v>19</v>
      </c>
      <c r="I612" s="127" t="s">
        <v>73</v>
      </c>
      <c r="J612" s="127" t="s">
        <v>79</v>
      </c>
      <c r="K612" s="127"/>
    </row>
    <row r="613" spans="1:11" ht="100.8">
      <c r="A613" s="127" t="s">
        <v>5</v>
      </c>
      <c r="B613" s="127" t="s">
        <v>80</v>
      </c>
      <c r="C613" s="131" t="str">
        <f>DEC2HEX(HEX2DEC(C612)+4)</f>
        <v>1814</v>
      </c>
      <c r="D613" s="105" t="str">
        <f>DEC2HEX(HEX2DEC(INDEX([1]BaseAddressTable!$B$2:$B$94,(MATCH(A613,[1]BaseAddressTable!$A$2:$A$94,0))))+HEX2DEC(C613))</f>
        <v>A0261814</v>
      </c>
      <c r="E613" s="127" t="s">
        <v>46</v>
      </c>
      <c r="F613" s="132" t="s">
        <v>81</v>
      </c>
      <c r="G613" s="127" t="s">
        <v>69</v>
      </c>
      <c r="H613" s="127">
        <v>2</v>
      </c>
      <c r="I613" s="134" t="s">
        <v>2442</v>
      </c>
      <c r="J613" s="127" t="s">
        <v>82</v>
      </c>
      <c r="K613" s="127"/>
    </row>
    <row r="614" spans="1:11">
      <c r="A614" s="127" t="s">
        <v>5</v>
      </c>
      <c r="B614" s="127" t="s">
        <v>80</v>
      </c>
      <c r="C614" s="131" t="str">
        <f>C613</f>
        <v>1814</v>
      </c>
      <c r="D614" s="105" t="str">
        <f>DEC2HEX(HEX2DEC(INDEX([1]BaseAddressTable!$B$2:$B$94,(MATCH(A614,[1]BaseAddressTable!$A$2:$A$94,0))))+HEX2DEC(C614))</f>
        <v>A0261814</v>
      </c>
      <c r="E614" s="127" t="s">
        <v>46</v>
      </c>
      <c r="F614" s="132" t="s">
        <v>83</v>
      </c>
      <c r="G614" s="127" t="s">
        <v>72</v>
      </c>
      <c r="H614" s="127">
        <v>19</v>
      </c>
      <c r="I614" s="127" t="s">
        <v>73</v>
      </c>
      <c r="J614" s="127" t="s">
        <v>84</v>
      </c>
      <c r="K614" s="127"/>
    </row>
    <row r="615" spans="1:11">
      <c r="A615" s="127" t="s">
        <v>5</v>
      </c>
      <c r="B615" s="127" t="s">
        <v>2443</v>
      </c>
      <c r="C615" s="131" t="str">
        <f>DEC2HEX(HEX2DEC(C614)+4)</f>
        <v>1818</v>
      </c>
      <c r="D615" s="105" t="str">
        <f>DEC2HEX(HEX2DEC(INDEX([1]BaseAddressTable!$B$2:$B$94,(MATCH(A615,[1]BaseAddressTable!$A$2:$A$94,0))))+HEX2DEC(C615))</f>
        <v>A0261818</v>
      </c>
      <c r="E615" s="127" t="s">
        <v>46</v>
      </c>
      <c r="F615" s="132" t="s">
        <v>2444</v>
      </c>
      <c r="G615" s="127" t="s">
        <v>54</v>
      </c>
      <c r="H615" s="131" t="s">
        <v>2428</v>
      </c>
      <c r="I615" s="127" t="s">
        <v>2445</v>
      </c>
      <c r="J615" s="57" t="str">
        <f t="shared" ref="J615" si="39">IF(E615="RW",CONCATENATE("ctrl.",F615), CONCATENATE("param.",F615))</f>
        <v>param.dfe_nco_sample_period_ps</v>
      </c>
      <c r="K615" s="127"/>
    </row>
    <row r="616" spans="1:11" ht="86.4">
      <c r="A616" s="135" t="s">
        <v>5</v>
      </c>
      <c r="B616" s="136" t="s">
        <v>2446</v>
      </c>
      <c r="C616" s="136" t="s">
        <v>2447</v>
      </c>
      <c r="D616" s="105" t="str">
        <f>DEC2HEX(HEX2DEC(INDEX([1]BaseAddressTable!$B$2:$B$94,(MATCH(A616,[1]BaseAddressTable!$A$2:$A$94,0))))+HEX2DEC(C616))</f>
        <v>A026181C</v>
      </c>
      <c r="E616" s="136" t="s">
        <v>46</v>
      </c>
      <c r="F616" s="137" t="s">
        <v>2448</v>
      </c>
      <c r="G616" s="136" t="s">
        <v>54</v>
      </c>
      <c r="H616" s="136" t="s">
        <v>2449</v>
      </c>
      <c r="I616" s="138" t="s">
        <v>2450</v>
      </c>
      <c r="J616" s="139" t="s">
        <v>2451</v>
      </c>
      <c r="K616" s="140"/>
    </row>
    <row r="617" spans="1:11">
      <c r="A617" s="57" t="s">
        <v>5</v>
      </c>
      <c r="B617" s="57" t="s">
        <v>85</v>
      </c>
      <c r="C617" s="66" t="s">
        <v>86</v>
      </c>
      <c r="D617" s="105" t="str">
        <f>DEC2HEX(HEX2DEC(INDEX([1]BaseAddressTable!$B$2:$B$94,(MATCH(A617,[1]BaseAddressTable!$A$2:$A$94,0))))+HEX2DEC(C617))</f>
        <v>A0261FFC</v>
      </c>
      <c r="E617" s="57" t="s">
        <v>61</v>
      </c>
      <c r="F617" s="76" t="s">
        <v>87</v>
      </c>
      <c r="G617" s="57" t="s">
        <v>58</v>
      </c>
      <c r="H617" s="66" t="s">
        <v>924</v>
      </c>
      <c r="I617" s="82" t="s">
        <v>88</v>
      </c>
      <c r="J617" s="5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F497B-3B13-4C95-B9F6-C501C2589AD6}">
  <dimension ref="A1:L100"/>
  <sheetViews>
    <sheetView topLeftCell="A61" workbookViewId="0">
      <selection activeCell="C10" sqref="C10"/>
    </sheetView>
  </sheetViews>
  <sheetFormatPr defaultRowHeight="14.4"/>
  <cols>
    <col min="1" max="1" width="39" customWidth="1"/>
    <col min="2" max="2" width="31.33203125" customWidth="1"/>
    <col min="3" max="3" width="10.6640625" customWidth="1"/>
    <col min="4" max="4" width="17.109375" customWidth="1"/>
    <col min="5" max="5" width="14.44140625" customWidth="1"/>
    <col min="6" max="6" width="32.33203125" customWidth="1"/>
    <col min="7" max="7" width="13.109375" customWidth="1"/>
    <col min="8" max="8" width="10.33203125" style="24" customWidth="1"/>
    <col min="9" max="9" width="64.109375" customWidth="1"/>
    <col min="10" max="10" width="36.6640625" customWidth="1"/>
  </cols>
  <sheetData>
    <row r="1" spans="1:12">
      <c r="A1" s="51" t="s">
        <v>35</v>
      </c>
      <c r="B1" s="51" t="s">
        <v>36</v>
      </c>
      <c r="C1" s="51" t="s">
        <v>37</v>
      </c>
      <c r="D1" s="51" t="s">
        <v>38</v>
      </c>
      <c r="E1" s="51" t="s">
        <v>39</v>
      </c>
      <c r="F1" s="51" t="s">
        <v>40</v>
      </c>
      <c r="G1" s="51" t="s">
        <v>41</v>
      </c>
      <c r="H1" s="52" t="s">
        <v>42</v>
      </c>
      <c r="I1" s="53" t="s">
        <v>43</v>
      </c>
      <c r="J1" s="54" t="s">
        <v>44</v>
      </c>
    </row>
    <row r="2" spans="1:12">
      <c r="A2" s="55" t="s">
        <v>937</v>
      </c>
      <c r="B2" s="56" t="s">
        <v>938</v>
      </c>
      <c r="C2" s="56">
        <v>0</v>
      </c>
      <c r="D2" s="57" t="str">
        <f>DEC2HEX(HEX2DEC(INDEX([1]BaseAddressTable!$B$2:$B$94,(MATCH(A2,[1]BaseAddressTable!$A$2:$A$94,0))))+HEX2DEC(C2))</f>
        <v>A0262000</v>
      </c>
      <c r="E2" s="56" t="s">
        <v>61</v>
      </c>
      <c r="F2" s="56" t="s">
        <v>939</v>
      </c>
      <c r="G2" s="56" t="s">
        <v>150</v>
      </c>
      <c r="H2" s="56">
        <v>0</v>
      </c>
      <c r="I2" s="58" t="s">
        <v>940</v>
      </c>
      <c r="J2" s="59" t="s">
        <v>941</v>
      </c>
      <c r="K2" s="60" t="s">
        <v>942</v>
      </c>
      <c r="L2" s="60"/>
    </row>
    <row r="3" spans="1:12">
      <c r="A3" s="61" t="s">
        <v>937</v>
      </c>
      <c r="B3" s="62" t="s">
        <v>938</v>
      </c>
      <c r="C3" s="62">
        <v>0</v>
      </c>
      <c r="D3" s="57" t="str">
        <f>DEC2HEX(HEX2DEC(INDEX([1]BaseAddressTable!$B$2:$B$94,(MATCH(A3,[1]BaseAddressTable!$A$2:$A$94,0))))+HEX2DEC(C3))</f>
        <v>A0262000</v>
      </c>
      <c r="E3" s="62" t="s">
        <v>61</v>
      </c>
      <c r="F3" s="62" t="s">
        <v>943</v>
      </c>
      <c r="G3" s="62" t="s">
        <v>154</v>
      </c>
      <c r="H3" s="62">
        <v>0</v>
      </c>
      <c r="I3" s="63" t="s">
        <v>940</v>
      </c>
      <c r="J3" s="59" t="s">
        <v>944</v>
      </c>
      <c r="K3" s="60" t="s">
        <v>942</v>
      </c>
      <c r="L3" s="60"/>
    </row>
    <row r="4" spans="1:12">
      <c r="A4" s="61" t="s">
        <v>937</v>
      </c>
      <c r="B4" s="62" t="s">
        <v>938</v>
      </c>
      <c r="C4" s="62">
        <v>0</v>
      </c>
      <c r="D4" s="57" t="str">
        <f>DEC2HEX(HEX2DEC(INDEX([1]BaseAddressTable!$B$2:$B$94,(MATCH(A4,[1]BaseAddressTable!$A$2:$A$94,0))))+HEX2DEC(C4))</f>
        <v>A0262000</v>
      </c>
      <c r="E4" s="62" t="s">
        <v>61</v>
      </c>
      <c r="F4" s="62" t="s">
        <v>945</v>
      </c>
      <c r="G4" s="62" t="s">
        <v>158</v>
      </c>
      <c r="H4" s="62">
        <v>0</v>
      </c>
      <c r="I4" s="63" t="s">
        <v>940</v>
      </c>
      <c r="J4" s="64" t="s">
        <v>946</v>
      </c>
      <c r="K4" s="60"/>
      <c r="L4" s="60"/>
    </row>
    <row r="5" spans="1:12" s="23" customFormat="1" ht="28.8">
      <c r="A5" s="74" t="s">
        <v>937</v>
      </c>
      <c r="B5" s="75" t="s">
        <v>938</v>
      </c>
      <c r="C5" s="75">
        <v>0</v>
      </c>
      <c r="D5" s="76" t="str">
        <f>DEC2HEX(HEX2DEC(INDEX([1]BaseAddressTable!$B$2:$B$94,(MATCH(A5,[1]BaseAddressTable!$A$2:$A$94,0))))+HEX2DEC(C5))</f>
        <v>A0262000</v>
      </c>
      <c r="E5" s="75" t="s">
        <v>61</v>
      </c>
      <c r="F5" s="75" t="s">
        <v>947</v>
      </c>
      <c r="G5" s="75" t="s">
        <v>948</v>
      </c>
      <c r="H5" s="75">
        <v>0</v>
      </c>
      <c r="I5" s="77" t="s">
        <v>949</v>
      </c>
      <c r="J5" s="78" t="s">
        <v>950</v>
      </c>
    </row>
    <row r="6" spans="1:12" s="23" customFormat="1" ht="28.8">
      <c r="A6" s="74" t="s">
        <v>937</v>
      </c>
      <c r="B6" s="75" t="s">
        <v>938</v>
      </c>
      <c r="C6" s="75">
        <v>0</v>
      </c>
      <c r="D6" s="76" t="str">
        <f>DEC2HEX(HEX2DEC(INDEX([1]BaseAddressTable!$B$2:$B$94,(MATCH(A6,[1]BaseAddressTable!$A$2:$A$94,0))))+HEX2DEC(C6))</f>
        <v>A0262000</v>
      </c>
      <c r="E6" s="75" t="s">
        <v>61</v>
      </c>
      <c r="F6" s="75" t="s">
        <v>951</v>
      </c>
      <c r="G6" s="75" t="s">
        <v>952</v>
      </c>
      <c r="H6" s="75">
        <v>0</v>
      </c>
      <c r="I6" s="77" t="s">
        <v>949</v>
      </c>
      <c r="J6" s="78" t="s">
        <v>953</v>
      </c>
    </row>
    <row r="7" spans="1:12" s="23" customFormat="1" ht="28.8">
      <c r="A7" s="74" t="s">
        <v>937</v>
      </c>
      <c r="B7" s="75" t="s">
        <v>938</v>
      </c>
      <c r="C7" s="75">
        <v>0</v>
      </c>
      <c r="D7" s="76" t="str">
        <f>DEC2HEX(HEX2DEC(INDEX([1]BaseAddressTable!$B$2:$B$94,(MATCH(A7,[1]BaseAddressTable!$A$2:$A$94,0))))+HEX2DEC(C7))</f>
        <v>A0262000</v>
      </c>
      <c r="E7" s="75" t="s">
        <v>61</v>
      </c>
      <c r="F7" s="75" t="s">
        <v>954</v>
      </c>
      <c r="G7" s="75" t="s">
        <v>955</v>
      </c>
      <c r="H7" s="75">
        <v>0</v>
      </c>
      <c r="I7" s="77" t="s">
        <v>949</v>
      </c>
      <c r="J7" s="78" t="s">
        <v>956</v>
      </c>
    </row>
    <row r="8" spans="1:12" s="23" customFormat="1" ht="28.8">
      <c r="A8" s="74" t="s">
        <v>937</v>
      </c>
      <c r="B8" s="75" t="s">
        <v>938</v>
      </c>
      <c r="C8" s="75">
        <v>0</v>
      </c>
      <c r="D8" s="76" t="str">
        <f>DEC2HEX(HEX2DEC(INDEX([1]BaseAddressTable!$B$2:$B$94,(MATCH(A8,[1]BaseAddressTable!$A$2:$A$94,0))))+HEX2DEC(C8))</f>
        <v>A0262000</v>
      </c>
      <c r="E8" s="75" t="s">
        <v>61</v>
      </c>
      <c r="F8" s="75" t="s">
        <v>957</v>
      </c>
      <c r="G8" s="75" t="s">
        <v>958</v>
      </c>
      <c r="H8" s="75">
        <v>0</v>
      </c>
      <c r="I8" s="77" t="s">
        <v>949</v>
      </c>
      <c r="J8" s="78" t="s">
        <v>959</v>
      </c>
    </row>
    <row r="9" spans="1:12" s="23" customFormat="1" ht="28.8">
      <c r="A9" s="74" t="s">
        <v>937</v>
      </c>
      <c r="B9" s="75" t="s">
        <v>938</v>
      </c>
      <c r="C9" s="75">
        <v>0</v>
      </c>
      <c r="D9" s="76" t="str">
        <f>DEC2HEX(HEX2DEC(INDEX([1]BaseAddressTable!$B$2:$B$94,(MATCH(A9,[1]BaseAddressTable!$A$2:$A$94,0))))+HEX2DEC(C9))</f>
        <v>A0262000</v>
      </c>
      <c r="E9" s="75" t="s">
        <v>61</v>
      </c>
      <c r="F9" s="75" t="s">
        <v>960</v>
      </c>
      <c r="G9" s="75" t="s">
        <v>961</v>
      </c>
      <c r="H9" s="75">
        <v>0</v>
      </c>
      <c r="I9" s="77" t="s">
        <v>962</v>
      </c>
      <c r="J9" s="78" t="s">
        <v>963</v>
      </c>
    </row>
    <row r="10" spans="1:12" s="23" customFormat="1">
      <c r="A10" s="76" t="s">
        <v>937</v>
      </c>
      <c r="B10" s="76" t="s">
        <v>964</v>
      </c>
      <c r="C10" s="76">
        <v>100</v>
      </c>
      <c r="D10" s="76" t="str">
        <f>DEC2HEX(HEX2DEC(INDEX([1]BaseAddressTable!$B$2:$B$94,(MATCH(A10,[1]BaseAddressTable!$A$2:$A$94,0))))+HEX2DEC(C10))</f>
        <v>A0262100</v>
      </c>
      <c r="E10" s="76" t="s">
        <v>61</v>
      </c>
      <c r="F10" s="76" t="s">
        <v>965</v>
      </c>
      <c r="G10" s="76" t="s">
        <v>91</v>
      </c>
      <c r="H10" s="73">
        <v>0</v>
      </c>
      <c r="I10" s="67" t="s">
        <v>966</v>
      </c>
      <c r="J10" s="79" t="s">
        <v>967</v>
      </c>
    </row>
    <row r="11" spans="1:12" s="23" customFormat="1">
      <c r="A11" s="76" t="s">
        <v>937</v>
      </c>
      <c r="B11" s="76" t="s">
        <v>964</v>
      </c>
      <c r="C11" s="76">
        <f>C10</f>
        <v>100</v>
      </c>
      <c r="D11" s="76" t="str">
        <f>DEC2HEX(HEX2DEC(INDEX([1]BaseAddressTable!$B$2:$B$94,(MATCH(A11,[1]BaseAddressTable!$A$2:$A$94,0))))+HEX2DEC(C11))</f>
        <v>A0262100</v>
      </c>
      <c r="E11" s="76" t="s">
        <v>61</v>
      </c>
      <c r="F11" s="76" t="s">
        <v>968</v>
      </c>
      <c r="G11" s="76" t="s">
        <v>138</v>
      </c>
      <c r="H11" s="73">
        <v>0</v>
      </c>
      <c r="I11" s="67" t="s">
        <v>969</v>
      </c>
      <c r="J11" s="78" t="s">
        <v>970</v>
      </c>
    </row>
    <row r="12" spans="1:12" s="23" customFormat="1">
      <c r="A12" s="76" t="s">
        <v>937</v>
      </c>
      <c r="B12" s="76" t="s">
        <v>964</v>
      </c>
      <c r="C12" s="76">
        <f>C11</f>
        <v>100</v>
      </c>
      <c r="D12" s="76" t="str">
        <f>DEC2HEX(HEX2DEC(INDEX([1]BaseAddressTable!$B$2:$B$94,(MATCH(A12,[1]BaseAddressTable!$A$2:$A$94,0))))+HEX2DEC(C12))</f>
        <v>A0262100</v>
      </c>
      <c r="E12" s="76" t="s">
        <v>61</v>
      </c>
      <c r="F12" s="76" t="s">
        <v>971</v>
      </c>
      <c r="G12" s="76" t="s">
        <v>972</v>
      </c>
      <c r="H12" s="73">
        <v>0</v>
      </c>
      <c r="I12" s="67" t="s">
        <v>973</v>
      </c>
      <c r="J12" s="78" t="s">
        <v>974</v>
      </c>
    </row>
    <row r="13" spans="1:12" s="23" customFormat="1">
      <c r="A13" s="76" t="s">
        <v>937</v>
      </c>
      <c r="B13" s="76" t="s">
        <v>975</v>
      </c>
      <c r="C13" s="73" t="str">
        <f>DEC2HEX(HEX2DEC(C12)+4)</f>
        <v>104</v>
      </c>
      <c r="D13" s="76" t="str">
        <f>DEC2HEX(HEX2DEC(INDEX([1]BaseAddressTable!$B$2:$B$94,(MATCH(A13,[1]BaseAddressTable!$A$2:$A$94,0))))+HEX2DEC(C13))</f>
        <v>A0262104</v>
      </c>
      <c r="E13" s="76" t="s">
        <v>61</v>
      </c>
      <c r="F13" s="76" t="s">
        <v>965</v>
      </c>
      <c r="G13" s="76" t="s">
        <v>91</v>
      </c>
      <c r="H13" s="73">
        <v>0</v>
      </c>
      <c r="I13" s="67" t="s">
        <v>966</v>
      </c>
      <c r="J13" s="78" t="s">
        <v>976</v>
      </c>
    </row>
    <row r="14" spans="1:12" s="23" customFormat="1">
      <c r="A14" s="76" t="s">
        <v>937</v>
      </c>
      <c r="B14" s="76" t="s">
        <v>975</v>
      </c>
      <c r="C14" s="73" t="str">
        <f>C13</f>
        <v>104</v>
      </c>
      <c r="D14" s="76" t="str">
        <f>DEC2HEX(HEX2DEC(INDEX([1]BaseAddressTable!$B$2:$B$94,(MATCH(A14,[1]BaseAddressTable!$A$2:$A$94,0))))+HEX2DEC(C14))</f>
        <v>A0262104</v>
      </c>
      <c r="E14" s="76" t="s">
        <v>61</v>
      </c>
      <c r="F14" s="76" t="s">
        <v>968</v>
      </c>
      <c r="G14" s="76" t="s">
        <v>138</v>
      </c>
      <c r="H14" s="73">
        <v>0</v>
      </c>
      <c r="I14" s="67" t="s">
        <v>969</v>
      </c>
      <c r="J14" s="78" t="s">
        <v>977</v>
      </c>
    </row>
    <row r="15" spans="1:12" s="23" customFormat="1">
      <c r="A15" s="76" t="s">
        <v>937</v>
      </c>
      <c r="B15" s="76" t="s">
        <v>975</v>
      </c>
      <c r="C15" s="73" t="str">
        <f>C14</f>
        <v>104</v>
      </c>
      <c r="D15" s="76" t="str">
        <f>DEC2HEX(HEX2DEC(INDEX([1]BaseAddressTable!$B$2:$B$94,(MATCH(A15,[1]BaseAddressTable!$A$2:$A$94,0))))+HEX2DEC(C15))</f>
        <v>A0262104</v>
      </c>
      <c r="E15" s="76" t="s">
        <v>61</v>
      </c>
      <c r="F15" s="76" t="s">
        <v>971</v>
      </c>
      <c r="G15" s="76" t="s">
        <v>972</v>
      </c>
      <c r="H15" s="73">
        <v>0</v>
      </c>
      <c r="I15" s="67" t="s">
        <v>973</v>
      </c>
      <c r="J15" s="78" t="s">
        <v>978</v>
      </c>
    </row>
    <row r="16" spans="1:12" s="23" customFormat="1">
      <c r="A16" s="76" t="s">
        <v>937</v>
      </c>
      <c r="B16" s="76" t="s">
        <v>979</v>
      </c>
      <c r="C16" s="73" t="str">
        <f>DEC2HEX(HEX2DEC(C13)+4)</f>
        <v>108</v>
      </c>
      <c r="D16" s="76" t="str">
        <f>DEC2HEX(HEX2DEC(INDEX([1]BaseAddressTable!$B$2:$B$94,(MATCH(A16,[1]BaseAddressTable!$A$2:$A$94,0))))+HEX2DEC(C16))</f>
        <v>A0262108</v>
      </c>
      <c r="E16" s="76" t="s">
        <v>61</v>
      </c>
      <c r="F16" s="76" t="s">
        <v>965</v>
      </c>
      <c r="G16" s="76" t="s">
        <v>91</v>
      </c>
      <c r="H16" s="73">
        <v>0</v>
      </c>
      <c r="I16" s="67" t="s">
        <v>966</v>
      </c>
      <c r="J16" s="79" t="s">
        <v>980</v>
      </c>
    </row>
    <row r="17" spans="1:10" s="23" customFormat="1">
      <c r="A17" s="76" t="s">
        <v>937</v>
      </c>
      <c r="B17" s="76" t="s">
        <v>979</v>
      </c>
      <c r="C17" s="73" t="str">
        <f>C16</f>
        <v>108</v>
      </c>
      <c r="D17" s="76" t="str">
        <f>DEC2HEX(HEX2DEC(INDEX([1]BaseAddressTable!$B$2:$B$94,(MATCH(A17,[1]BaseAddressTable!$A$2:$A$94,0))))+HEX2DEC(C17))</f>
        <v>A0262108</v>
      </c>
      <c r="E17" s="76" t="s">
        <v>61</v>
      </c>
      <c r="F17" s="76" t="s">
        <v>968</v>
      </c>
      <c r="G17" s="76" t="s">
        <v>138</v>
      </c>
      <c r="H17" s="73">
        <v>0</v>
      </c>
      <c r="I17" s="67" t="s">
        <v>969</v>
      </c>
      <c r="J17" s="78" t="s">
        <v>981</v>
      </c>
    </row>
    <row r="18" spans="1:10" s="23" customFormat="1">
      <c r="A18" s="76" t="s">
        <v>937</v>
      </c>
      <c r="B18" s="76" t="s">
        <v>979</v>
      </c>
      <c r="C18" s="73" t="str">
        <f>C17</f>
        <v>108</v>
      </c>
      <c r="D18" s="76" t="str">
        <f>DEC2HEX(HEX2DEC(INDEX([1]BaseAddressTable!$B$2:$B$94,(MATCH(A18,[1]BaseAddressTable!$A$2:$A$94,0))))+HEX2DEC(C18))</f>
        <v>A0262108</v>
      </c>
      <c r="E18" s="76" t="s">
        <v>61</v>
      </c>
      <c r="F18" s="76" t="s">
        <v>971</v>
      </c>
      <c r="G18" s="76" t="s">
        <v>972</v>
      </c>
      <c r="H18" s="73">
        <v>0</v>
      </c>
      <c r="I18" s="67" t="s">
        <v>973</v>
      </c>
      <c r="J18" s="78" t="s">
        <v>982</v>
      </c>
    </row>
    <row r="19" spans="1:10" s="23" customFormat="1">
      <c r="A19" s="76" t="s">
        <v>937</v>
      </c>
      <c r="B19" s="76" t="s">
        <v>983</v>
      </c>
      <c r="C19" s="73" t="str">
        <f>DEC2HEX(HEX2DEC(C16)+4)</f>
        <v>10C</v>
      </c>
      <c r="D19" s="76" t="str">
        <f>DEC2HEX(HEX2DEC(INDEX([1]BaseAddressTable!$B$2:$B$94,(MATCH(A19,[1]BaseAddressTable!$A$2:$A$94,0))))+HEX2DEC(C19))</f>
        <v>A026210C</v>
      </c>
      <c r="E19" s="76" t="s">
        <v>61</v>
      </c>
      <c r="F19" s="76" t="s">
        <v>965</v>
      </c>
      <c r="G19" s="76" t="s">
        <v>91</v>
      </c>
      <c r="H19" s="73">
        <v>0</v>
      </c>
      <c r="I19" s="67" t="s">
        <v>966</v>
      </c>
      <c r="J19" s="78" t="s">
        <v>984</v>
      </c>
    </row>
    <row r="20" spans="1:10" s="23" customFormat="1">
      <c r="A20" s="76" t="s">
        <v>937</v>
      </c>
      <c r="B20" s="76" t="s">
        <v>983</v>
      </c>
      <c r="C20" s="73" t="str">
        <f t="shared" ref="C20:C21" si="0">C19</f>
        <v>10C</v>
      </c>
      <c r="D20" s="76" t="str">
        <f>DEC2HEX(HEX2DEC(INDEX([1]BaseAddressTable!$B$2:$B$94,(MATCH(A20,[1]BaseAddressTable!$A$2:$A$94,0))))+HEX2DEC(C20))</f>
        <v>A026210C</v>
      </c>
      <c r="E20" s="76" t="s">
        <v>61</v>
      </c>
      <c r="F20" s="76" t="s">
        <v>968</v>
      </c>
      <c r="G20" s="76" t="s">
        <v>138</v>
      </c>
      <c r="H20" s="73">
        <v>0</v>
      </c>
      <c r="I20" s="67" t="s">
        <v>969</v>
      </c>
      <c r="J20" s="78" t="s">
        <v>985</v>
      </c>
    </row>
    <row r="21" spans="1:10" s="23" customFormat="1">
      <c r="A21" s="76" t="s">
        <v>937</v>
      </c>
      <c r="B21" s="76" t="s">
        <v>983</v>
      </c>
      <c r="C21" s="73" t="str">
        <f t="shared" si="0"/>
        <v>10C</v>
      </c>
      <c r="D21" s="76" t="str">
        <f>DEC2HEX(HEX2DEC(INDEX([1]BaseAddressTable!$B$2:$B$94,(MATCH(A21,[1]BaseAddressTable!$A$2:$A$94,0))))+HEX2DEC(C21))</f>
        <v>A026210C</v>
      </c>
      <c r="E21" s="76" t="s">
        <v>61</v>
      </c>
      <c r="F21" s="76" t="s">
        <v>971</v>
      </c>
      <c r="G21" s="76" t="s">
        <v>972</v>
      </c>
      <c r="H21" s="73">
        <v>0</v>
      </c>
      <c r="I21" s="67" t="s">
        <v>973</v>
      </c>
      <c r="J21" s="78" t="s">
        <v>986</v>
      </c>
    </row>
    <row r="22" spans="1:10" s="23" customFormat="1">
      <c r="A22" s="76" t="s">
        <v>937</v>
      </c>
      <c r="B22" s="76" t="s">
        <v>987</v>
      </c>
      <c r="C22" s="73" t="str">
        <f>DEC2HEX(HEX2DEC(C21)+4)</f>
        <v>110</v>
      </c>
      <c r="D22" s="76" t="str">
        <f>DEC2HEX(HEX2DEC(INDEX([1]BaseAddressTable!$B$2:$B$94,(MATCH(A22,[1]BaseAddressTable!$A$2:$A$94,0))))+HEX2DEC(C22))</f>
        <v>A0262110</v>
      </c>
      <c r="E22" s="76" t="s">
        <v>61</v>
      </c>
      <c r="F22" s="76" t="s">
        <v>988</v>
      </c>
      <c r="G22" s="76" t="s">
        <v>91</v>
      </c>
      <c r="H22" s="73">
        <v>0</v>
      </c>
      <c r="I22" s="67" t="s">
        <v>966</v>
      </c>
      <c r="J22" s="78" t="s">
        <v>989</v>
      </c>
    </row>
    <row r="23" spans="1:10" s="23" customFormat="1">
      <c r="A23" s="76" t="s">
        <v>937</v>
      </c>
      <c r="B23" s="76" t="s">
        <v>987</v>
      </c>
      <c r="C23" s="73" t="str">
        <f t="shared" ref="C23:C37" si="1">C22</f>
        <v>110</v>
      </c>
      <c r="D23" s="76" t="str">
        <f>DEC2HEX(HEX2DEC(INDEX([1]BaseAddressTable!$B$2:$B$94,(MATCH(A23,[1]BaseAddressTable!$A$2:$A$94,0))))+HEX2DEC(C23))</f>
        <v>A0262110</v>
      </c>
      <c r="E23" s="76" t="s">
        <v>61</v>
      </c>
      <c r="F23" s="76" t="s">
        <v>990</v>
      </c>
      <c r="G23" s="76" t="s">
        <v>138</v>
      </c>
      <c r="H23" s="73">
        <v>0</v>
      </c>
      <c r="I23" s="67" t="s">
        <v>991</v>
      </c>
      <c r="J23" s="78" t="s">
        <v>992</v>
      </c>
    </row>
    <row r="24" spans="1:10" s="23" customFormat="1">
      <c r="A24" s="76" t="s">
        <v>937</v>
      </c>
      <c r="B24" s="76" t="s">
        <v>987</v>
      </c>
      <c r="C24" s="73" t="str">
        <f t="shared" si="1"/>
        <v>110</v>
      </c>
      <c r="D24" s="76" t="str">
        <f>DEC2HEX(HEX2DEC(INDEX([1]BaseAddressTable!$B$2:$B$94,(MATCH(A24,[1]BaseAddressTable!$A$2:$A$94,0))))+HEX2DEC(C24))</f>
        <v>A0262110</v>
      </c>
      <c r="E24" s="76" t="s">
        <v>61</v>
      </c>
      <c r="F24" s="76" t="s">
        <v>993</v>
      </c>
      <c r="G24" s="76" t="s">
        <v>972</v>
      </c>
      <c r="H24" s="73">
        <v>0</v>
      </c>
      <c r="I24" s="67" t="s">
        <v>994</v>
      </c>
      <c r="J24" s="78" t="s">
        <v>995</v>
      </c>
    </row>
    <row r="25" spans="1:10" s="23" customFormat="1">
      <c r="A25" s="76" t="s">
        <v>937</v>
      </c>
      <c r="B25" s="76" t="s">
        <v>987</v>
      </c>
      <c r="C25" s="73" t="str">
        <f t="shared" si="1"/>
        <v>110</v>
      </c>
      <c r="D25" s="76" t="str">
        <f>DEC2HEX(HEX2DEC(INDEX([1]BaseAddressTable!$B$2:$B$94,(MATCH(A25,[1]BaseAddressTable!$A$2:$A$94,0))))+HEX2DEC(C25))</f>
        <v>A0262110</v>
      </c>
      <c r="E25" s="76" t="s">
        <v>61</v>
      </c>
      <c r="F25" s="76" t="s">
        <v>996</v>
      </c>
      <c r="G25" s="76" t="s">
        <v>948</v>
      </c>
      <c r="H25" s="73">
        <v>0</v>
      </c>
      <c r="I25" s="67" t="s">
        <v>997</v>
      </c>
      <c r="J25" s="78" t="s">
        <v>998</v>
      </c>
    </row>
    <row r="26" spans="1:10" s="23" customFormat="1">
      <c r="A26" s="76" t="s">
        <v>937</v>
      </c>
      <c r="B26" s="76" t="s">
        <v>999</v>
      </c>
      <c r="C26" s="73" t="str">
        <f>DEC2HEX(HEX2DEC(C22)+4)</f>
        <v>114</v>
      </c>
      <c r="D26" s="76" t="str">
        <f>DEC2HEX(HEX2DEC(INDEX([1]BaseAddressTable!$B$2:$B$94,(MATCH(A26,[1]BaseAddressTable!$A$2:$A$94,0))))+HEX2DEC(C26))</f>
        <v>A0262114</v>
      </c>
      <c r="E26" s="76" t="s">
        <v>61</v>
      </c>
      <c r="F26" s="76" t="s">
        <v>988</v>
      </c>
      <c r="G26" s="76" t="s">
        <v>91</v>
      </c>
      <c r="H26" s="73">
        <v>0</v>
      </c>
      <c r="I26" s="67" t="s">
        <v>966</v>
      </c>
      <c r="J26" s="78" t="s">
        <v>1000</v>
      </c>
    </row>
    <row r="27" spans="1:10" s="23" customFormat="1">
      <c r="A27" s="76" t="s">
        <v>937</v>
      </c>
      <c r="B27" s="76" t="s">
        <v>999</v>
      </c>
      <c r="C27" s="73" t="str">
        <f t="shared" si="1"/>
        <v>114</v>
      </c>
      <c r="D27" s="76" t="str">
        <f>DEC2HEX(HEX2DEC(INDEX([1]BaseAddressTable!$B$2:$B$94,(MATCH(A27,[1]BaseAddressTable!$A$2:$A$94,0))))+HEX2DEC(C27))</f>
        <v>A0262114</v>
      </c>
      <c r="E27" s="76" t="s">
        <v>61</v>
      </c>
      <c r="F27" s="76" t="s">
        <v>990</v>
      </c>
      <c r="G27" s="76" t="s">
        <v>138</v>
      </c>
      <c r="H27" s="73">
        <v>0</v>
      </c>
      <c r="I27" s="67" t="s">
        <v>991</v>
      </c>
      <c r="J27" s="78" t="s">
        <v>1001</v>
      </c>
    </row>
    <row r="28" spans="1:10" s="23" customFormat="1">
      <c r="A28" s="76" t="s">
        <v>937</v>
      </c>
      <c r="B28" s="76" t="s">
        <v>999</v>
      </c>
      <c r="C28" s="73" t="str">
        <f t="shared" si="1"/>
        <v>114</v>
      </c>
      <c r="D28" s="76" t="str">
        <f>DEC2HEX(HEX2DEC(INDEX([1]BaseAddressTable!$B$2:$B$94,(MATCH(A28,[1]BaseAddressTable!$A$2:$A$94,0))))+HEX2DEC(C28))</f>
        <v>A0262114</v>
      </c>
      <c r="E28" s="76" t="s">
        <v>61</v>
      </c>
      <c r="F28" s="76" t="s">
        <v>993</v>
      </c>
      <c r="G28" s="76" t="s">
        <v>972</v>
      </c>
      <c r="H28" s="73">
        <v>0</v>
      </c>
      <c r="I28" s="67" t="s">
        <v>994</v>
      </c>
      <c r="J28" s="78" t="s">
        <v>1002</v>
      </c>
    </row>
    <row r="29" spans="1:10" s="23" customFormat="1">
      <c r="A29" s="76" t="s">
        <v>937</v>
      </c>
      <c r="B29" s="76" t="s">
        <v>999</v>
      </c>
      <c r="C29" s="73" t="str">
        <f t="shared" si="1"/>
        <v>114</v>
      </c>
      <c r="D29" s="76" t="str">
        <f>DEC2HEX(HEX2DEC(INDEX([1]BaseAddressTable!$B$2:$B$94,(MATCH(A29,[1]BaseAddressTable!$A$2:$A$94,0))))+HEX2DEC(C29))</f>
        <v>A0262114</v>
      </c>
      <c r="E29" s="76" t="s">
        <v>61</v>
      </c>
      <c r="F29" s="76" t="s">
        <v>996</v>
      </c>
      <c r="G29" s="76" t="s">
        <v>948</v>
      </c>
      <c r="H29" s="73">
        <v>0</v>
      </c>
      <c r="I29" s="67" t="s">
        <v>997</v>
      </c>
      <c r="J29" s="78" t="s">
        <v>1003</v>
      </c>
    </row>
    <row r="30" spans="1:10" s="23" customFormat="1">
      <c r="A30" s="76" t="s">
        <v>937</v>
      </c>
      <c r="B30" s="76" t="s">
        <v>1004</v>
      </c>
      <c r="C30" s="73" t="str">
        <f>DEC2HEX(HEX2DEC(C26)+4)</f>
        <v>118</v>
      </c>
      <c r="D30" s="76" t="str">
        <f>DEC2HEX(HEX2DEC(INDEX([1]BaseAddressTable!$B$2:$B$94,(MATCH(A30,[1]BaseAddressTable!$A$2:$A$94,0))))+HEX2DEC(C30))</f>
        <v>A0262118</v>
      </c>
      <c r="E30" s="76" t="s">
        <v>61</v>
      </c>
      <c r="F30" s="76" t="s">
        <v>988</v>
      </c>
      <c r="G30" s="76" t="s">
        <v>91</v>
      </c>
      <c r="H30" s="73">
        <v>0</v>
      </c>
      <c r="I30" s="67" t="s">
        <v>966</v>
      </c>
      <c r="J30" s="78" t="s">
        <v>1005</v>
      </c>
    </row>
    <row r="31" spans="1:10" s="23" customFormat="1">
      <c r="A31" s="76" t="s">
        <v>937</v>
      </c>
      <c r="B31" s="76" t="s">
        <v>1004</v>
      </c>
      <c r="C31" s="73" t="str">
        <f t="shared" si="1"/>
        <v>118</v>
      </c>
      <c r="D31" s="76" t="str">
        <f>DEC2HEX(HEX2DEC(INDEX([1]BaseAddressTable!$B$2:$B$94,(MATCH(A31,[1]BaseAddressTable!$A$2:$A$94,0))))+HEX2DEC(C31))</f>
        <v>A0262118</v>
      </c>
      <c r="E31" s="76" t="s">
        <v>61</v>
      </c>
      <c r="F31" s="76" t="s">
        <v>990</v>
      </c>
      <c r="G31" s="76" t="s">
        <v>138</v>
      </c>
      <c r="H31" s="73">
        <v>0</v>
      </c>
      <c r="I31" s="67" t="s">
        <v>991</v>
      </c>
      <c r="J31" s="78" t="s">
        <v>1006</v>
      </c>
    </row>
    <row r="32" spans="1:10" s="23" customFormat="1">
      <c r="A32" s="76" t="s">
        <v>937</v>
      </c>
      <c r="B32" s="76" t="s">
        <v>1004</v>
      </c>
      <c r="C32" s="73" t="str">
        <f t="shared" si="1"/>
        <v>118</v>
      </c>
      <c r="D32" s="76" t="str">
        <f>DEC2HEX(HEX2DEC(INDEX([1]BaseAddressTable!$B$2:$B$94,(MATCH(A32,[1]BaseAddressTable!$A$2:$A$94,0))))+HEX2DEC(C32))</f>
        <v>A0262118</v>
      </c>
      <c r="E32" s="76" t="s">
        <v>61</v>
      </c>
      <c r="F32" s="76" t="s">
        <v>993</v>
      </c>
      <c r="G32" s="76" t="s">
        <v>972</v>
      </c>
      <c r="H32" s="73">
        <v>0</v>
      </c>
      <c r="I32" s="67" t="s">
        <v>994</v>
      </c>
      <c r="J32" s="78" t="s">
        <v>1007</v>
      </c>
    </row>
    <row r="33" spans="1:10" s="23" customFormat="1">
      <c r="A33" s="76" t="s">
        <v>937</v>
      </c>
      <c r="B33" s="76" t="s">
        <v>1004</v>
      </c>
      <c r="C33" s="73" t="str">
        <f t="shared" si="1"/>
        <v>118</v>
      </c>
      <c r="D33" s="76" t="str">
        <f>DEC2HEX(HEX2DEC(INDEX([1]BaseAddressTable!$B$2:$B$94,(MATCH(A33,[1]BaseAddressTable!$A$2:$A$94,0))))+HEX2DEC(C33))</f>
        <v>A0262118</v>
      </c>
      <c r="E33" s="76" t="s">
        <v>61</v>
      </c>
      <c r="F33" s="76" t="s">
        <v>996</v>
      </c>
      <c r="G33" s="76" t="s">
        <v>948</v>
      </c>
      <c r="H33" s="73">
        <v>0</v>
      </c>
      <c r="I33" s="67" t="s">
        <v>997</v>
      </c>
      <c r="J33" s="78" t="s">
        <v>1008</v>
      </c>
    </row>
    <row r="34" spans="1:10" s="23" customFormat="1">
      <c r="A34" s="76" t="s">
        <v>937</v>
      </c>
      <c r="B34" s="76" t="s">
        <v>1009</v>
      </c>
      <c r="C34" s="73" t="str">
        <f>DEC2HEX(HEX2DEC(C30)+4)</f>
        <v>11C</v>
      </c>
      <c r="D34" s="76" t="str">
        <f>DEC2HEX(HEX2DEC(INDEX([1]BaseAddressTable!$B$2:$B$94,(MATCH(A34,[1]BaseAddressTable!$A$2:$A$94,0))))+HEX2DEC(C34))</f>
        <v>A026211C</v>
      </c>
      <c r="E34" s="76" t="s">
        <v>61</v>
      </c>
      <c r="F34" s="76" t="s">
        <v>988</v>
      </c>
      <c r="G34" s="76" t="s">
        <v>91</v>
      </c>
      <c r="H34" s="73">
        <v>0</v>
      </c>
      <c r="I34" s="67" t="s">
        <v>966</v>
      </c>
      <c r="J34" s="78" t="s">
        <v>1010</v>
      </c>
    </row>
    <row r="35" spans="1:10" s="23" customFormat="1">
      <c r="A35" s="76" t="s">
        <v>937</v>
      </c>
      <c r="B35" s="76" t="s">
        <v>1009</v>
      </c>
      <c r="C35" s="73" t="str">
        <f t="shared" si="1"/>
        <v>11C</v>
      </c>
      <c r="D35" s="76" t="str">
        <f>DEC2HEX(HEX2DEC(INDEX([1]BaseAddressTable!$B$2:$B$94,(MATCH(A35,[1]BaseAddressTable!$A$2:$A$94,0))))+HEX2DEC(C35))</f>
        <v>A026211C</v>
      </c>
      <c r="E35" s="76" t="s">
        <v>61</v>
      </c>
      <c r="F35" s="76" t="s">
        <v>990</v>
      </c>
      <c r="G35" s="76" t="s">
        <v>138</v>
      </c>
      <c r="H35" s="73">
        <v>0</v>
      </c>
      <c r="I35" s="67" t="s">
        <v>991</v>
      </c>
      <c r="J35" s="78" t="s">
        <v>1011</v>
      </c>
    </row>
    <row r="36" spans="1:10" s="23" customFormat="1">
      <c r="A36" s="76" t="s">
        <v>937</v>
      </c>
      <c r="B36" s="76" t="s">
        <v>1009</v>
      </c>
      <c r="C36" s="73" t="str">
        <f t="shared" si="1"/>
        <v>11C</v>
      </c>
      <c r="D36" s="76" t="str">
        <f>DEC2HEX(HEX2DEC(INDEX([1]BaseAddressTable!$B$2:$B$94,(MATCH(A36,[1]BaseAddressTable!$A$2:$A$94,0))))+HEX2DEC(C36))</f>
        <v>A026211C</v>
      </c>
      <c r="E36" s="76" t="s">
        <v>61</v>
      </c>
      <c r="F36" s="76" t="s">
        <v>993</v>
      </c>
      <c r="G36" s="76" t="s">
        <v>972</v>
      </c>
      <c r="H36" s="73">
        <v>0</v>
      </c>
      <c r="I36" s="67" t="s">
        <v>994</v>
      </c>
      <c r="J36" s="78" t="s">
        <v>1012</v>
      </c>
    </row>
    <row r="37" spans="1:10" s="23" customFormat="1">
      <c r="A37" s="76" t="s">
        <v>937</v>
      </c>
      <c r="B37" s="76" t="s">
        <v>1009</v>
      </c>
      <c r="C37" s="73" t="str">
        <f t="shared" si="1"/>
        <v>11C</v>
      </c>
      <c r="D37" s="76" t="str">
        <f>DEC2HEX(HEX2DEC(INDEX([1]BaseAddressTable!$B$2:$B$94,(MATCH(A37,[1]BaseAddressTable!$A$2:$A$94,0))))+HEX2DEC(C37))</f>
        <v>A026211C</v>
      </c>
      <c r="E37" s="76" t="s">
        <v>61</v>
      </c>
      <c r="F37" s="76" t="s">
        <v>996</v>
      </c>
      <c r="G37" s="76" t="s">
        <v>948</v>
      </c>
      <c r="H37" s="73">
        <v>0</v>
      </c>
      <c r="I37" s="67" t="s">
        <v>997</v>
      </c>
      <c r="J37" s="78" t="s">
        <v>1013</v>
      </c>
    </row>
    <row r="38" spans="1:10" s="23" customFormat="1">
      <c r="A38" s="76" t="s">
        <v>937</v>
      </c>
      <c r="B38" s="76" t="s">
        <v>1014</v>
      </c>
      <c r="C38" s="76">
        <v>600</v>
      </c>
      <c r="D38" s="76" t="str">
        <f>DEC2HEX(HEX2DEC(INDEX([1]BaseAddressTable!$B$2:$B$94,(MATCH(A38,[1]BaseAddressTable!$A$2:$A$94,0))))+HEX2DEC(C38))</f>
        <v>A0262600</v>
      </c>
      <c r="E38" s="76" t="s">
        <v>61</v>
      </c>
      <c r="F38" s="76" t="s">
        <v>1015</v>
      </c>
      <c r="G38" s="76" t="s">
        <v>91</v>
      </c>
      <c r="H38" s="73">
        <v>0</v>
      </c>
      <c r="I38" s="67" t="s">
        <v>1016</v>
      </c>
      <c r="J38" s="78" t="s">
        <v>1017</v>
      </c>
    </row>
    <row r="39" spans="1:10" s="23" customFormat="1">
      <c r="A39" s="76" t="s">
        <v>937</v>
      </c>
      <c r="B39" s="76" t="s">
        <v>1014</v>
      </c>
      <c r="C39" s="76">
        <f>C38</f>
        <v>600</v>
      </c>
      <c r="D39" s="76" t="str">
        <f>DEC2HEX(HEX2DEC(INDEX([1]BaseAddressTable!$B$2:$B$94,(MATCH(A39,[1]BaseAddressTable!$A$2:$A$94,0))))+HEX2DEC(C39))</f>
        <v>A0262600</v>
      </c>
      <c r="E39" s="76" t="s">
        <v>61</v>
      </c>
      <c r="F39" s="76" t="s">
        <v>1018</v>
      </c>
      <c r="G39" s="76" t="s">
        <v>138</v>
      </c>
      <c r="H39" s="73">
        <v>0</v>
      </c>
      <c r="I39" s="67" t="s">
        <v>1019</v>
      </c>
      <c r="J39" s="78" t="s">
        <v>1020</v>
      </c>
    </row>
    <row r="40" spans="1:10" s="23" customFormat="1">
      <c r="A40" s="76" t="s">
        <v>937</v>
      </c>
      <c r="B40" s="76" t="s">
        <v>1014</v>
      </c>
      <c r="C40" s="76">
        <f>C39</f>
        <v>600</v>
      </c>
      <c r="D40" s="76" t="str">
        <f>DEC2HEX(HEX2DEC(INDEX([1]BaseAddressTable!$B$2:$B$94,(MATCH(A40,[1]BaseAddressTable!$A$2:$A$94,0))))+HEX2DEC(C40))</f>
        <v>A0262600</v>
      </c>
      <c r="E40" s="76" t="s">
        <v>61</v>
      </c>
      <c r="F40" s="76" t="s">
        <v>1021</v>
      </c>
      <c r="G40" s="76" t="s">
        <v>142</v>
      </c>
      <c r="H40" s="73">
        <v>0</v>
      </c>
      <c r="I40" s="67" t="s">
        <v>1022</v>
      </c>
      <c r="J40" s="78" t="s">
        <v>1023</v>
      </c>
    </row>
    <row r="41" spans="1:10" s="23" customFormat="1">
      <c r="A41" s="76" t="s">
        <v>937</v>
      </c>
      <c r="B41" s="76" t="s">
        <v>1014</v>
      </c>
      <c r="C41" s="76">
        <f>C40</f>
        <v>600</v>
      </c>
      <c r="D41" s="76" t="str">
        <f>DEC2HEX(HEX2DEC(INDEX([1]BaseAddressTable!$B$2:$B$94,(MATCH(A41,[1]BaseAddressTable!$A$2:$A$94,0))))+HEX2DEC(C41))</f>
        <v>A0262600</v>
      </c>
      <c r="E41" s="76" t="s">
        <v>61</v>
      </c>
      <c r="F41" s="76" t="s">
        <v>1024</v>
      </c>
      <c r="G41" s="76" t="s">
        <v>146</v>
      </c>
      <c r="H41" s="73">
        <v>0</v>
      </c>
      <c r="I41" s="67" t="s">
        <v>1025</v>
      </c>
      <c r="J41" s="78" t="s">
        <v>1026</v>
      </c>
    </row>
    <row r="42" spans="1:10" s="23" customFormat="1">
      <c r="A42" s="76" t="s">
        <v>937</v>
      </c>
      <c r="B42" s="76" t="s">
        <v>1014</v>
      </c>
      <c r="C42" s="76">
        <f t="shared" ref="C42:C45" si="2">C41</f>
        <v>600</v>
      </c>
      <c r="D42" s="76" t="str">
        <f>DEC2HEX(HEX2DEC(INDEX([1]BaseAddressTable!$B$2:$B$94,(MATCH(A42,[1]BaseAddressTable!$A$2:$A$94,0))))+HEX2DEC(C42))</f>
        <v>A0262600</v>
      </c>
      <c r="E42" s="76" t="s">
        <v>61</v>
      </c>
      <c r="F42" s="76" t="s">
        <v>1027</v>
      </c>
      <c r="G42" s="76" t="s">
        <v>128</v>
      </c>
      <c r="H42" s="73">
        <v>0</v>
      </c>
      <c r="I42" s="67" t="s">
        <v>1028</v>
      </c>
      <c r="J42" s="78" t="s">
        <v>1029</v>
      </c>
    </row>
    <row r="43" spans="1:10" s="23" customFormat="1">
      <c r="A43" s="76" t="s">
        <v>937</v>
      </c>
      <c r="B43" s="76" t="s">
        <v>1014</v>
      </c>
      <c r="C43" s="76">
        <f t="shared" si="2"/>
        <v>600</v>
      </c>
      <c r="D43" s="76" t="str">
        <f>DEC2HEX(HEX2DEC(INDEX([1]BaseAddressTable!$B$2:$B$94,(MATCH(A43,[1]BaseAddressTable!$A$2:$A$94,0))))+HEX2DEC(C43))</f>
        <v>A0262600</v>
      </c>
      <c r="E43" s="76" t="s">
        <v>61</v>
      </c>
      <c r="F43" s="76" t="s">
        <v>1030</v>
      </c>
      <c r="G43" s="76" t="s">
        <v>168</v>
      </c>
      <c r="H43" s="73">
        <v>0</v>
      </c>
      <c r="I43" s="67" t="s">
        <v>1031</v>
      </c>
      <c r="J43" s="78" t="s">
        <v>1032</v>
      </c>
    </row>
    <row r="44" spans="1:10" s="23" customFormat="1">
      <c r="A44" s="76" t="s">
        <v>937</v>
      </c>
      <c r="B44" s="76" t="s">
        <v>1014</v>
      </c>
      <c r="C44" s="76">
        <f t="shared" si="2"/>
        <v>600</v>
      </c>
      <c r="D44" s="76" t="str">
        <f>DEC2HEX(HEX2DEC(INDEX([1]BaseAddressTable!$B$2:$B$94,(MATCH(A44,[1]BaseAddressTable!$A$2:$A$94,0))))+HEX2DEC(C44))</f>
        <v>A0262600</v>
      </c>
      <c r="E44" s="76" t="s">
        <v>61</v>
      </c>
      <c r="F44" s="76" t="s">
        <v>1033</v>
      </c>
      <c r="G44" s="76" t="s">
        <v>1034</v>
      </c>
      <c r="H44" s="73">
        <v>0</v>
      </c>
      <c r="I44" s="67" t="s">
        <v>1035</v>
      </c>
      <c r="J44" s="78" t="s">
        <v>1036</v>
      </c>
    </row>
    <row r="45" spans="1:10" s="23" customFormat="1">
      <c r="A45" s="76" t="s">
        <v>937</v>
      </c>
      <c r="B45" s="76" t="s">
        <v>1014</v>
      </c>
      <c r="C45" s="76">
        <f t="shared" si="2"/>
        <v>600</v>
      </c>
      <c r="D45" s="76" t="str">
        <f>DEC2HEX(HEX2DEC(INDEX([1]BaseAddressTable!$B$2:$B$94,(MATCH(A45,[1]BaseAddressTable!$A$2:$A$94,0))))+HEX2DEC(C45))</f>
        <v>A0262600</v>
      </c>
      <c r="E45" s="76" t="s">
        <v>61</v>
      </c>
      <c r="F45" s="76" t="s">
        <v>1037</v>
      </c>
      <c r="G45" s="76" t="s">
        <v>1038</v>
      </c>
      <c r="H45" s="73">
        <v>0</v>
      </c>
      <c r="I45" s="67" t="s">
        <v>1039</v>
      </c>
      <c r="J45" s="78" t="s">
        <v>1040</v>
      </c>
    </row>
    <row r="46" spans="1:10" s="23" customFormat="1">
      <c r="A46" s="76" t="s">
        <v>937</v>
      </c>
      <c r="B46" s="76" t="s">
        <v>1014</v>
      </c>
      <c r="C46" s="76">
        <v>600</v>
      </c>
      <c r="D46" s="76" t="str">
        <f>DEC2HEX(HEX2DEC(INDEX([1]BaseAddressTable!$B$2:$B$94,(MATCH(A46,[1]BaseAddressTable!$A$2:$A$94,0))))+HEX2DEC(C46))</f>
        <v>A0262600</v>
      </c>
      <c r="E46" s="76" t="s">
        <v>61</v>
      </c>
      <c r="F46" s="76" t="s">
        <v>1041</v>
      </c>
      <c r="G46" s="76" t="s">
        <v>289</v>
      </c>
      <c r="H46" s="73">
        <v>0</v>
      </c>
      <c r="I46" s="67" t="s">
        <v>1042</v>
      </c>
      <c r="J46" s="78" t="s">
        <v>1043</v>
      </c>
    </row>
    <row r="47" spans="1:10" s="23" customFormat="1">
      <c r="A47" s="76" t="s">
        <v>937</v>
      </c>
      <c r="B47" s="76" t="s">
        <v>1014</v>
      </c>
      <c r="C47" s="76">
        <f>C46</f>
        <v>600</v>
      </c>
      <c r="D47" s="76" t="str">
        <f>DEC2HEX(HEX2DEC(INDEX([1]BaseAddressTable!$B$2:$B$94,(MATCH(A47,[1]BaseAddressTable!$A$2:$A$94,0))))+HEX2DEC(C47))</f>
        <v>A0262600</v>
      </c>
      <c r="E47" s="76" t="s">
        <v>61</v>
      </c>
      <c r="F47" s="76" t="s">
        <v>1044</v>
      </c>
      <c r="G47" s="76" t="s">
        <v>1045</v>
      </c>
      <c r="H47" s="73">
        <v>0</v>
      </c>
      <c r="I47" s="67" t="s">
        <v>1046</v>
      </c>
      <c r="J47" s="78" t="s">
        <v>1047</v>
      </c>
    </row>
    <row r="48" spans="1:10" s="23" customFormat="1">
      <c r="A48" s="76" t="s">
        <v>937</v>
      </c>
      <c r="B48" s="76" t="s">
        <v>1014</v>
      </c>
      <c r="C48" s="76">
        <f t="shared" ref="C48:C53" si="3">C47</f>
        <v>600</v>
      </c>
      <c r="D48" s="76" t="str">
        <f>DEC2HEX(HEX2DEC(INDEX([1]BaseAddressTable!$B$2:$B$94,(MATCH(A48,[1]BaseAddressTable!$A$2:$A$94,0))))+HEX2DEC(C48))</f>
        <v>A0262600</v>
      </c>
      <c r="E48" s="76" t="s">
        <v>61</v>
      </c>
      <c r="F48" s="76" t="s">
        <v>1048</v>
      </c>
      <c r="G48" s="76" t="s">
        <v>1049</v>
      </c>
      <c r="H48" s="73">
        <v>0</v>
      </c>
      <c r="I48" s="67" t="s">
        <v>1050</v>
      </c>
      <c r="J48" s="78" t="s">
        <v>1051</v>
      </c>
    </row>
    <row r="49" spans="1:10" s="23" customFormat="1">
      <c r="A49" s="76" t="s">
        <v>937</v>
      </c>
      <c r="B49" s="76" t="s">
        <v>1014</v>
      </c>
      <c r="C49" s="76">
        <f t="shared" si="3"/>
        <v>600</v>
      </c>
      <c r="D49" s="76" t="str">
        <f>DEC2HEX(HEX2DEC(INDEX([1]BaseAddressTable!$B$2:$B$94,(MATCH(A49,[1]BaseAddressTable!$A$2:$A$94,0))))+HEX2DEC(C49))</f>
        <v>A0262600</v>
      </c>
      <c r="E49" s="76" t="s">
        <v>61</v>
      </c>
      <c r="F49" s="76" t="s">
        <v>1052</v>
      </c>
      <c r="G49" s="76" t="s">
        <v>1053</v>
      </c>
      <c r="H49" s="73">
        <v>0</v>
      </c>
      <c r="I49" s="67" t="s">
        <v>1054</v>
      </c>
      <c r="J49" s="78" t="s">
        <v>1055</v>
      </c>
    </row>
    <row r="50" spans="1:10" s="23" customFormat="1">
      <c r="A50" s="76" t="s">
        <v>937</v>
      </c>
      <c r="B50" s="76" t="s">
        <v>1014</v>
      </c>
      <c r="C50" s="76">
        <f t="shared" si="3"/>
        <v>600</v>
      </c>
      <c r="D50" s="76" t="str">
        <f>DEC2HEX(HEX2DEC(INDEX([1]BaseAddressTable!$B$2:$B$94,(MATCH(A50,[1]BaseAddressTable!$A$2:$A$94,0))))+HEX2DEC(C50))</f>
        <v>A0262600</v>
      </c>
      <c r="E50" s="76" t="s">
        <v>61</v>
      </c>
      <c r="F50" s="76" t="s">
        <v>1056</v>
      </c>
      <c r="G50" s="76" t="s">
        <v>1057</v>
      </c>
      <c r="H50" s="73">
        <v>0</v>
      </c>
      <c r="I50" s="67" t="s">
        <v>1058</v>
      </c>
      <c r="J50" s="78" t="s">
        <v>1059</v>
      </c>
    </row>
    <row r="51" spans="1:10" s="23" customFormat="1">
      <c r="A51" s="76" t="s">
        <v>937</v>
      </c>
      <c r="B51" s="76" t="s">
        <v>1014</v>
      </c>
      <c r="C51" s="76">
        <f t="shared" si="3"/>
        <v>600</v>
      </c>
      <c r="D51" s="76" t="str">
        <f>DEC2HEX(HEX2DEC(INDEX([1]BaseAddressTable!$B$2:$B$94,(MATCH(A51,[1]BaseAddressTable!$A$2:$A$94,0))))+HEX2DEC(C51))</f>
        <v>A0262600</v>
      </c>
      <c r="E51" s="76" t="s">
        <v>61</v>
      </c>
      <c r="F51" s="76" t="s">
        <v>1060</v>
      </c>
      <c r="G51" s="76" t="s">
        <v>1061</v>
      </c>
      <c r="H51" s="73">
        <v>0</v>
      </c>
      <c r="I51" s="67" t="s">
        <v>1062</v>
      </c>
      <c r="J51" s="78" t="s">
        <v>1063</v>
      </c>
    </row>
    <row r="52" spans="1:10" s="23" customFormat="1">
      <c r="A52" s="76" t="s">
        <v>937</v>
      </c>
      <c r="B52" s="76" t="s">
        <v>1014</v>
      </c>
      <c r="C52" s="76">
        <f t="shared" si="3"/>
        <v>600</v>
      </c>
      <c r="D52" s="76" t="str">
        <f>DEC2HEX(HEX2DEC(INDEX([1]BaseAddressTable!$B$2:$B$94,(MATCH(A52,[1]BaseAddressTable!$A$2:$A$94,0))))+HEX2DEC(C52))</f>
        <v>A0262600</v>
      </c>
      <c r="E52" s="76" t="s">
        <v>61</v>
      </c>
      <c r="F52" s="76" t="s">
        <v>1064</v>
      </c>
      <c r="G52" s="76" t="s">
        <v>1065</v>
      </c>
      <c r="H52" s="73">
        <v>0</v>
      </c>
      <c r="I52" s="67" t="s">
        <v>1066</v>
      </c>
      <c r="J52" s="78" t="s">
        <v>1067</v>
      </c>
    </row>
    <row r="53" spans="1:10" s="23" customFormat="1">
      <c r="A53" s="76" t="s">
        <v>937</v>
      </c>
      <c r="B53" s="76" t="s">
        <v>1014</v>
      </c>
      <c r="C53" s="76">
        <f t="shared" si="3"/>
        <v>600</v>
      </c>
      <c r="D53" s="76" t="str">
        <f>DEC2HEX(HEX2DEC(INDEX([1]BaseAddressTable!$B$2:$B$94,(MATCH(A53,[1]BaseAddressTable!$A$2:$A$94,0))))+HEX2DEC(C53))</f>
        <v>A0262600</v>
      </c>
      <c r="E53" s="76" t="s">
        <v>61</v>
      </c>
      <c r="F53" s="76" t="s">
        <v>1068</v>
      </c>
      <c r="G53" s="76" t="s">
        <v>1069</v>
      </c>
      <c r="H53" s="73">
        <v>0</v>
      </c>
      <c r="I53" s="67" t="s">
        <v>1070</v>
      </c>
      <c r="J53" s="78" t="s">
        <v>1071</v>
      </c>
    </row>
    <row r="54" spans="1:10" s="23" customFormat="1">
      <c r="A54" s="76" t="s">
        <v>937</v>
      </c>
      <c r="B54" s="76" t="s">
        <v>1072</v>
      </c>
      <c r="C54" s="73" t="str">
        <f>DEC2HEX(HEX2DEC(C53)+4)</f>
        <v>604</v>
      </c>
      <c r="D54" s="76" t="str">
        <f>DEC2HEX(HEX2DEC(INDEX([1]BaseAddressTable!$B$2:$B$94,(MATCH(A54,[1]BaseAddressTable!$A$2:$A$94,0))))+HEX2DEC(C54))</f>
        <v>A0262604</v>
      </c>
      <c r="E54" s="76" t="s">
        <v>61</v>
      </c>
      <c r="F54" s="76" t="s">
        <v>1073</v>
      </c>
      <c r="G54" s="76" t="s">
        <v>91</v>
      </c>
      <c r="H54" s="73">
        <v>0</v>
      </c>
      <c r="I54" s="67" t="s">
        <v>1074</v>
      </c>
      <c r="J54" s="78" t="s">
        <v>1075</v>
      </c>
    </row>
    <row r="55" spans="1:10" s="23" customFormat="1">
      <c r="A55" s="76" t="s">
        <v>937</v>
      </c>
      <c r="B55" s="76" t="s">
        <v>1076</v>
      </c>
      <c r="C55" s="73" t="str">
        <f>DEC2HEX(HEX2DEC(C54)+4)</f>
        <v>608</v>
      </c>
      <c r="D55" s="76" t="str">
        <f>DEC2HEX(HEX2DEC(INDEX([1]BaseAddressTable!$B$2:$B$94,(MATCH(A55,[1]BaseAddressTable!$A$2:$A$94,0))))+HEX2DEC(C55))</f>
        <v>A0262608</v>
      </c>
      <c r="E55" s="76" t="s">
        <v>61</v>
      </c>
      <c r="F55" s="76" t="s">
        <v>1077</v>
      </c>
      <c r="G55" s="76" t="s">
        <v>99</v>
      </c>
      <c r="H55" s="73">
        <v>0</v>
      </c>
      <c r="I55" s="67" t="s">
        <v>1078</v>
      </c>
      <c r="J55" s="78" t="s">
        <v>1079</v>
      </c>
    </row>
    <row r="56" spans="1:10" s="23" customFormat="1">
      <c r="A56" s="76" t="s">
        <v>937</v>
      </c>
      <c r="B56" s="76" t="s">
        <v>1076</v>
      </c>
      <c r="C56" s="73" t="str">
        <f>C55</f>
        <v>608</v>
      </c>
      <c r="D56" s="76" t="str">
        <f>DEC2HEX(HEX2DEC(INDEX([1]BaseAddressTable!$B$2:$B$94,(MATCH(A56,[1]BaseAddressTable!$A$2:$A$94,0))))+HEX2DEC(C56))</f>
        <v>A0262608</v>
      </c>
      <c r="E56" s="76" t="s">
        <v>61</v>
      </c>
      <c r="F56" s="76" t="s">
        <v>1080</v>
      </c>
      <c r="G56" s="76" t="s">
        <v>972</v>
      </c>
      <c r="H56" s="73">
        <v>0</v>
      </c>
      <c r="I56" s="67" t="s">
        <v>1081</v>
      </c>
      <c r="J56" s="78" t="s">
        <v>1082</v>
      </c>
    </row>
    <row r="57" spans="1:10" s="23" customFormat="1">
      <c r="A57" s="76" t="s">
        <v>937</v>
      </c>
      <c r="B57" s="76" t="s">
        <v>1076</v>
      </c>
      <c r="C57" s="73" t="str">
        <f>C56</f>
        <v>608</v>
      </c>
      <c r="D57" s="76" t="str">
        <f>DEC2HEX(HEX2DEC(INDEX([1]BaseAddressTable!$B$2:$B$94,(MATCH(A57,[1]BaseAddressTable!$A$2:$A$94,0))))+HEX2DEC(C57))</f>
        <v>A0262608</v>
      </c>
      <c r="E57" s="76" t="s">
        <v>61</v>
      </c>
      <c r="F57" s="76" t="s">
        <v>1083</v>
      </c>
      <c r="G57" s="76" t="s">
        <v>1084</v>
      </c>
      <c r="H57" s="73">
        <v>0</v>
      </c>
      <c r="I57" s="67" t="s">
        <v>1085</v>
      </c>
      <c r="J57" s="78" t="s">
        <v>1086</v>
      </c>
    </row>
    <row r="58" spans="1:10" s="23" customFormat="1">
      <c r="A58" s="76" t="s">
        <v>937</v>
      </c>
      <c r="B58" s="76" t="s">
        <v>1076</v>
      </c>
      <c r="C58" s="73" t="str">
        <f>C57</f>
        <v>608</v>
      </c>
      <c r="D58" s="76" t="str">
        <f>DEC2HEX(HEX2DEC(INDEX([1]BaseAddressTable!$B$2:$B$94,(MATCH(A58,[1]BaseAddressTable!$A$2:$A$94,0))))+HEX2DEC(C58))</f>
        <v>A0262608</v>
      </c>
      <c r="E58" s="76" t="s">
        <v>61</v>
      </c>
      <c r="F58" s="76" t="s">
        <v>1087</v>
      </c>
      <c r="G58" s="76" t="s">
        <v>1088</v>
      </c>
      <c r="H58" s="73">
        <v>0</v>
      </c>
      <c r="I58" s="67" t="s">
        <v>1089</v>
      </c>
      <c r="J58" s="78" t="s">
        <v>1090</v>
      </c>
    </row>
    <row r="59" spans="1:10" s="23" customFormat="1">
      <c r="A59" s="76" t="s">
        <v>937</v>
      </c>
      <c r="B59" s="76" t="s">
        <v>1091</v>
      </c>
      <c r="C59" s="73" t="str">
        <f>DEC2HEX(HEX2DEC(C56)+4)</f>
        <v>60C</v>
      </c>
      <c r="D59" s="76" t="str">
        <f>DEC2HEX(HEX2DEC(INDEX([1]BaseAddressTable!$B$2:$B$94,(MATCH(A59,[1]BaseAddressTable!$A$2:$A$94,0))))+HEX2DEC(C59))</f>
        <v>A026260C</v>
      </c>
      <c r="E59" s="76" t="s">
        <v>61</v>
      </c>
      <c r="F59" s="76" t="s">
        <v>1092</v>
      </c>
      <c r="G59" s="76" t="s">
        <v>54</v>
      </c>
      <c r="H59" s="73">
        <v>84</v>
      </c>
      <c r="I59" s="67" t="s">
        <v>1093</v>
      </c>
      <c r="J59" s="78" t="s">
        <v>1094</v>
      </c>
    </row>
    <row r="60" spans="1:10" s="23" customFormat="1">
      <c r="A60" s="76" t="s">
        <v>937</v>
      </c>
      <c r="B60" s="76" t="s">
        <v>1095</v>
      </c>
      <c r="C60" s="73" t="str">
        <f>DEC2HEX(HEX2DEC(C59)+4)</f>
        <v>610</v>
      </c>
      <c r="D60" s="76" t="str">
        <f>DEC2HEX(HEX2DEC(INDEX([1]BaseAddressTable!$B$2:$B$94,(MATCH(A60,[1]BaseAddressTable!$A$2:$A$94,0))))+HEX2DEC(C60))</f>
        <v>A0262610</v>
      </c>
      <c r="E60" s="76" t="s">
        <v>61</v>
      </c>
      <c r="F60" s="76" t="s">
        <v>1096</v>
      </c>
      <c r="G60" s="76" t="s">
        <v>1097</v>
      </c>
      <c r="H60" s="73">
        <v>84</v>
      </c>
      <c r="I60" s="67" t="s">
        <v>1098</v>
      </c>
      <c r="J60" s="78" t="s">
        <v>1099</v>
      </c>
    </row>
    <row r="61" spans="1:10" s="23" customFormat="1">
      <c r="A61" s="76" t="s">
        <v>937</v>
      </c>
      <c r="B61" s="76" t="s">
        <v>1100</v>
      </c>
      <c r="C61" s="73" t="str">
        <f>DEC2HEX(HEX2DEC(C60)+4)</f>
        <v>614</v>
      </c>
      <c r="D61" s="76" t="str">
        <f>DEC2HEX(HEX2DEC(INDEX([1]BaseAddressTable!$B$2:$B$94,(MATCH(A61,[1]BaseAddressTable!$A$2:$A$94,0))))+HEX2DEC(C61))</f>
        <v>A0262614</v>
      </c>
      <c r="E61" s="76" t="s">
        <v>61</v>
      </c>
      <c r="F61" s="76" t="s">
        <v>1101</v>
      </c>
      <c r="G61" s="76" t="s">
        <v>54</v>
      </c>
      <c r="H61" s="73">
        <v>84</v>
      </c>
      <c r="I61" s="67" t="s">
        <v>1093</v>
      </c>
      <c r="J61" s="78" t="s">
        <v>1102</v>
      </c>
    </row>
    <row r="62" spans="1:10" s="23" customFormat="1">
      <c r="A62" s="76" t="s">
        <v>937</v>
      </c>
      <c r="B62" s="76" t="s">
        <v>1103</v>
      </c>
      <c r="C62" s="73" t="str">
        <f>DEC2HEX(HEX2DEC(C61)+4)</f>
        <v>618</v>
      </c>
      <c r="D62" s="76" t="str">
        <f>DEC2HEX(HEX2DEC(INDEX([1]BaseAddressTable!$B$2:$B$94,(MATCH(A62,[1]BaseAddressTable!$A$2:$A$94,0))))+HEX2DEC(C62))</f>
        <v>A0262618</v>
      </c>
      <c r="E62" s="76" t="s">
        <v>61</v>
      </c>
      <c r="F62" s="76" t="s">
        <v>1104</v>
      </c>
      <c r="G62" s="76" t="s">
        <v>1097</v>
      </c>
      <c r="H62" s="73">
        <v>84</v>
      </c>
      <c r="I62" s="67" t="s">
        <v>1098</v>
      </c>
      <c r="J62" s="78" t="s">
        <v>1105</v>
      </c>
    </row>
    <row r="63" spans="1:10" s="23" customFormat="1">
      <c r="A63" s="76" t="s">
        <v>937</v>
      </c>
      <c r="B63" s="76" t="s">
        <v>1106</v>
      </c>
      <c r="C63" s="73">
        <v>1000</v>
      </c>
      <c r="D63" s="76" t="str">
        <f>DEC2HEX(HEX2DEC(INDEX([1]BaseAddressTable!$B$2:$B$89,(MATCH(A63,[1]BaseAddressTable!$A$2:$A$89,0))))+HEX2DEC(C63))</f>
        <v>A0263000</v>
      </c>
      <c r="E63" s="76" t="s">
        <v>61</v>
      </c>
      <c r="F63" s="76" t="s">
        <v>1107</v>
      </c>
      <c r="G63" s="76" t="s">
        <v>91</v>
      </c>
      <c r="H63" s="73">
        <v>0</v>
      </c>
      <c r="I63" s="80" t="s">
        <v>1108</v>
      </c>
      <c r="J63" s="76" t="s">
        <v>1109</v>
      </c>
    </row>
    <row r="64" spans="1:10" s="23" customFormat="1">
      <c r="A64" s="76" t="s">
        <v>937</v>
      </c>
      <c r="B64" s="76" t="s">
        <v>1106</v>
      </c>
      <c r="C64" s="73">
        <v>1000</v>
      </c>
      <c r="D64" s="76" t="str">
        <f>DEC2HEX(HEX2DEC(INDEX([1]BaseAddressTable!$B$2:$B$89,(MATCH(A64,[1]BaseAddressTable!$A$2:$A$89,0))))+HEX2DEC(C64))</f>
        <v>A0263000</v>
      </c>
      <c r="E64" s="76" t="s">
        <v>61</v>
      </c>
      <c r="F64" s="76" t="s">
        <v>1110</v>
      </c>
      <c r="G64" s="76" t="s">
        <v>150</v>
      </c>
      <c r="H64" s="73">
        <v>0</v>
      </c>
      <c r="I64" s="80" t="s">
        <v>1111</v>
      </c>
      <c r="J64" s="76" t="s">
        <v>1112</v>
      </c>
    </row>
    <row r="65" spans="1:10" s="23" customFormat="1">
      <c r="A65" s="76" t="s">
        <v>937</v>
      </c>
      <c r="B65" s="76" t="s">
        <v>1113</v>
      </c>
      <c r="C65" s="73">
        <v>1008</v>
      </c>
      <c r="D65" s="76" t="str">
        <f>DEC2HEX(HEX2DEC(INDEX([1]BaseAddressTable!$B$2:$B$89,(MATCH(A65,[1]BaseAddressTable!$A$2:$A$89,0))))+HEX2DEC(C65))</f>
        <v>A0263008</v>
      </c>
      <c r="E65" s="76" t="s">
        <v>46</v>
      </c>
      <c r="F65" s="76" t="s">
        <v>1114</v>
      </c>
      <c r="G65" s="76" t="s">
        <v>54</v>
      </c>
      <c r="H65" s="73">
        <v>0</v>
      </c>
      <c r="I65" s="80" t="s">
        <v>1115</v>
      </c>
      <c r="J65" s="76" t="s">
        <v>1116</v>
      </c>
    </row>
    <row r="66" spans="1:10" s="23" customFormat="1">
      <c r="A66" s="76" t="s">
        <v>937</v>
      </c>
      <c r="B66" s="76" t="s">
        <v>1117</v>
      </c>
      <c r="C66" s="73">
        <v>1020</v>
      </c>
      <c r="D66" s="76" t="str">
        <f>DEC2HEX(HEX2DEC(INDEX([1]BaseAddressTable!$B$2:$B$89,(MATCH(A66,[1]BaseAddressTable!$A$2:$A$89,0))))+HEX2DEC(C66))</f>
        <v>A0263020</v>
      </c>
      <c r="E66" s="76" t="s">
        <v>61</v>
      </c>
      <c r="F66" s="76" t="s">
        <v>1118</v>
      </c>
      <c r="G66" s="76" t="s">
        <v>91</v>
      </c>
      <c r="H66" s="73">
        <v>0</v>
      </c>
      <c r="I66" s="80" t="s">
        <v>1119</v>
      </c>
      <c r="J66" s="76" t="s">
        <v>1120</v>
      </c>
    </row>
    <row r="67" spans="1:10" s="23" customFormat="1">
      <c r="A67" s="76" t="s">
        <v>937</v>
      </c>
      <c r="B67" s="76" t="s">
        <v>1117</v>
      </c>
      <c r="C67" s="73">
        <v>1020</v>
      </c>
      <c r="D67" s="76" t="str">
        <f>DEC2HEX(HEX2DEC(INDEX([1]BaseAddressTable!$B$2:$B$89,(MATCH(A67,[1]BaseAddressTable!$A$2:$A$89,0))))+HEX2DEC(C67))</f>
        <v>A0263020</v>
      </c>
      <c r="E67" s="76" t="s">
        <v>61</v>
      </c>
      <c r="F67" s="76" t="s">
        <v>1121</v>
      </c>
      <c r="G67" s="76" t="s">
        <v>150</v>
      </c>
      <c r="H67" s="73">
        <v>0</v>
      </c>
      <c r="I67" s="80" t="s">
        <v>1122</v>
      </c>
      <c r="J67" s="76" t="s">
        <v>1123</v>
      </c>
    </row>
    <row r="68" spans="1:10" s="23" customFormat="1">
      <c r="A68" s="76" t="s">
        <v>937</v>
      </c>
      <c r="B68" s="76" t="s">
        <v>1124</v>
      </c>
      <c r="C68" s="73">
        <v>1028</v>
      </c>
      <c r="D68" s="76" t="str">
        <f>DEC2HEX(HEX2DEC(INDEX([1]BaseAddressTable!$B$2:$B$89,(MATCH(A68,[1]BaseAddressTable!$A$2:$A$89,0))))+HEX2DEC(C68))</f>
        <v>A0263028</v>
      </c>
      <c r="E68" s="76" t="s">
        <v>46</v>
      </c>
      <c r="F68" s="76" t="s">
        <v>1125</v>
      </c>
      <c r="G68" s="76" t="s">
        <v>99</v>
      </c>
      <c r="H68" s="73">
        <v>0</v>
      </c>
      <c r="I68" s="80" t="s">
        <v>1126</v>
      </c>
      <c r="J68" s="76" t="s">
        <v>1127</v>
      </c>
    </row>
    <row r="69" spans="1:10" s="23" customFormat="1">
      <c r="A69" s="76" t="s">
        <v>937</v>
      </c>
      <c r="B69" s="76" t="s">
        <v>1128</v>
      </c>
      <c r="C69" s="73" t="s">
        <v>1129</v>
      </c>
      <c r="D69" s="76" t="str">
        <f>DEC2HEX(HEX2DEC(INDEX([1]BaseAddressTable!$B$2:$B$89,(MATCH(A69,[1]BaseAddressTable!$A$2:$A$89,0))))+HEX2DEC(C69))</f>
        <v>A026302C</v>
      </c>
      <c r="E69" s="76" t="s">
        <v>46</v>
      </c>
      <c r="F69" s="76" t="s">
        <v>1130</v>
      </c>
      <c r="G69" s="76" t="s">
        <v>99</v>
      </c>
      <c r="H69" s="73">
        <v>0</v>
      </c>
      <c r="I69" s="80" t="s">
        <v>1131</v>
      </c>
      <c r="J69" s="76" t="s">
        <v>1132</v>
      </c>
    </row>
    <row r="70" spans="1:10" s="23" customFormat="1">
      <c r="A70" s="76" t="s">
        <v>937</v>
      </c>
      <c r="B70" s="76" t="s">
        <v>1128</v>
      </c>
      <c r="C70" s="73" t="s">
        <v>1129</v>
      </c>
      <c r="D70" s="76" t="str">
        <f>DEC2HEX(HEX2DEC(INDEX([1]BaseAddressTable!$B$2:$B$89,(MATCH(A70,[1]BaseAddressTable!$A$2:$A$89,0))))+HEX2DEC(C70))</f>
        <v>A026302C</v>
      </c>
      <c r="E70" s="76" t="s">
        <v>46</v>
      </c>
      <c r="F70" s="76" t="s">
        <v>1133</v>
      </c>
      <c r="G70" s="76" t="s">
        <v>1134</v>
      </c>
      <c r="H70" s="73">
        <v>0</v>
      </c>
      <c r="I70" s="80" t="s">
        <v>1131</v>
      </c>
      <c r="J70" s="76" t="s">
        <v>1135</v>
      </c>
    </row>
    <row r="71" spans="1:10" s="23" customFormat="1">
      <c r="A71" s="76" t="s">
        <v>937</v>
      </c>
      <c r="B71" s="76" t="s">
        <v>1128</v>
      </c>
      <c r="C71" s="73" t="s">
        <v>1129</v>
      </c>
      <c r="D71" s="76" t="str">
        <f>DEC2HEX(HEX2DEC(INDEX([1]BaseAddressTable!$B$2:$B$89,(MATCH(A71,[1]BaseAddressTable!$A$2:$A$89,0))))+HEX2DEC(C71))</f>
        <v>A026302C</v>
      </c>
      <c r="E71" s="76" t="s">
        <v>46</v>
      </c>
      <c r="F71" s="76" t="s">
        <v>1136</v>
      </c>
      <c r="G71" s="76" t="s">
        <v>972</v>
      </c>
      <c r="H71" s="73">
        <v>0</v>
      </c>
      <c r="I71" s="80" t="s">
        <v>1131</v>
      </c>
      <c r="J71" s="76" t="s">
        <v>1137</v>
      </c>
    </row>
    <row r="72" spans="1:10" s="23" customFormat="1">
      <c r="A72" s="76" t="s">
        <v>937</v>
      </c>
      <c r="B72" s="76" t="s">
        <v>1128</v>
      </c>
      <c r="C72" s="73" t="s">
        <v>1129</v>
      </c>
      <c r="D72" s="76" t="str">
        <f>DEC2HEX(HEX2DEC(INDEX([1]BaseAddressTable!$B$2:$B$89,(MATCH(A72,[1]BaseAddressTable!$A$2:$A$89,0))))+HEX2DEC(C72))</f>
        <v>A026302C</v>
      </c>
      <c r="E72" s="76" t="s">
        <v>46</v>
      </c>
      <c r="F72" s="76" t="s">
        <v>1138</v>
      </c>
      <c r="G72" s="76" t="s">
        <v>1139</v>
      </c>
      <c r="H72" s="73">
        <v>0</v>
      </c>
      <c r="I72" s="80" t="s">
        <v>1131</v>
      </c>
      <c r="J72" s="76" t="s">
        <v>1140</v>
      </c>
    </row>
    <row r="73" spans="1:10" s="23" customFormat="1">
      <c r="A73" s="76" t="s">
        <v>937</v>
      </c>
      <c r="B73" s="76" t="s">
        <v>1141</v>
      </c>
      <c r="C73" s="73">
        <v>1030</v>
      </c>
      <c r="D73" s="76" t="str">
        <f>DEC2HEX(HEX2DEC(INDEX([1]BaseAddressTable!$B$2:$B$89,(MATCH(A73,[1]BaseAddressTable!$A$2:$A$89,0))))+HEX2DEC(C73))</f>
        <v>A0263030</v>
      </c>
      <c r="E73" s="76" t="s">
        <v>61</v>
      </c>
      <c r="F73" s="76" t="s">
        <v>1142</v>
      </c>
      <c r="G73" s="76" t="s">
        <v>91</v>
      </c>
      <c r="H73" s="73">
        <v>0</v>
      </c>
      <c r="I73" s="80" t="s">
        <v>1143</v>
      </c>
      <c r="J73" s="76" t="s">
        <v>1144</v>
      </c>
    </row>
    <row r="74" spans="1:10" s="23" customFormat="1">
      <c r="A74" s="76" t="s">
        <v>937</v>
      </c>
      <c r="B74" s="76" t="s">
        <v>1141</v>
      </c>
      <c r="C74" s="73">
        <v>1030</v>
      </c>
      <c r="D74" s="76" t="str">
        <f>DEC2HEX(HEX2DEC(INDEX([1]BaseAddressTable!$B$2:$B$89,(MATCH(A74,[1]BaseAddressTable!$A$2:$A$89,0))))+HEX2DEC(C74))</f>
        <v>A0263030</v>
      </c>
      <c r="E74" s="76" t="s">
        <v>61</v>
      </c>
      <c r="F74" s="76" t="s">
        <v>1145</v>
      </c>
      <c r="G74" s="76" t="s">
        <v>150</v>
      </c>
      <c r="H74" s="73">
        <v>0</v>
      </c>
      <c r="I74" s="80" t="s">
        <v>1146</v>
      </c>
      <c r="J74" s="76" t="s">
        <v>1147</v>
      </c>
    </row>
    <row r="75" spans="1:10" s="23" customFormat="1">
      <c r="A75" s="76" t="s">
        <v>937</v>
      </c>
      <c r="B75" s="76" t="s">
        <v>1148</v>
      </c>
      <c r="C75" s="73" t="str">
        <f>DEC2HEX(HEX2DEC(C74)+4)</f>
        <v>1034</v>
      </c>
      <c r="D75" s="76" t="str">
        <f>DEC2HEX(HEX2DEC(INDEX([1]BaseAddressTable!$B$2:$B$89,(MATCH(A75,[1]BaseAddressTable!$A$2:$A$89,0))))+HEX2DEC(C75))</f>
        <v>A0263034</v>
      </c>
      <c r="E75" s="76" t="s">
        <v>46</v>
      </c>
      <c r="F75" s="76" t="s">
        <v>1149</v>
      </c>
      <c r="G75" s="76" t="s">
        <v>58</v>
      </c>
      <c r="H75" s="73">
        <v>0</v>
      </c>
      <c r="I75" s="80" t="s">
        <v>1150</v>
      </c>
      <c r="J75" s="76" t="s">
        <v>1151</v>
      </c>
    </row>
    <row r="76" spans="1:10" s="23" customFormat="1">
      <c r="A76" s="76" t="s">
        <v>937</v>
      </c>
      <c r="B76" s="76" t="s">
        <v>1152</v>
      </c>
      <c r="C76" s="73" t="str">
        <f t="shared" ref="C76:C99" si="4">DEC2HEX(HEX2DEC(C75)+4)</f>
        <v>1038</v>
      </c>
      <c r="D76" s="76" t="str">
        <f>DEC2HEX(HEX2DEC(INDEX([1]BaseAddressTable!$B$2:$B$89,(MATCH(A76,[1]BaseAddressTable!$A$2:$A$89,0))))+HEX2DEC(C76))</f>
        <v>A0263038</v>
      </c>
      <c r="E76" s="76" t="s">
        <v>46</v>
      </c>
      <c r="F76" s="76" t="s">
        <v>1153</v>
      </c>
      <c r="G76" s="76" t="s">
        <v>58</v>
      </c>
      <c r="H76" s="73">
        <v>0</v>
      </c>
      <c r="I76" s="80" t="s">
        <v>1154</v>
      </c>
      <c r="J76" s="76" t="s">
        <v>1155</v>
      </c>
    </row>
    <row r="77" spans="1:10" s="23" customFormat="1">
      <c r="A77" s="76" t="s">
        <v>937</v>
      </c>
      <c r="B77" s="76" t="s">
        <v>1156</v>
      </c>
      <c r="C77" s="73" t="str">
        <f t="shared" si="4"/>
        <v>103C</v>
      </c>
      <c r="D77" s="76" t="str">
        <f>DEC2HEX(HEX2DEC(INDEX([1]BaseAddressTable!$B$2:$B$89,(MATCH(A77,[1]BaseAddressTable!$A$2:$A$89,0))))+HEX2DEC(C77))</f>
        <v>A026303C</v>
      </c>
      <c r="E77" s="76" t="s">
        <v>46</v>
      </c>
      <c r="F77" s="76" t="s">
        <v>1157</v>
      </c>
      <c r="G77" s="76" t="s">
        <v>58</v>
      </c>
      <c r="H77" s="73">
        <v>0</v>
      </c>
      <c r="I77" s="80" t="s">
        <v>1158</v>
      </c>
      <c r="J77" s="76" t="s">
        <v>1159</v>
      </c>
    </row>
    <row r="78" spans="1:10" s="23" customFormat="1">
      <c r="A78" s="76" t="s">
        <v>937</v>
      </c>
      <c r="B78" s="76" t="s">
        <v>1160</v>
      </c>
      <c r="C78" s="73" t="str">
        <f t="shared" si="4"/>
        <v>1040</v>
      </c>
      <c r="D78" s="76" t="str">
        <f>DEC2HEX(HEX2DEC(INDEX([1]BaseAddressTable!$B$2:$B$89,(MATCH(A78,[1]BaseAddressTable!$A$2:$A$89,0))))+HEX2DEC(C78))</f>
        <v>A0263040</v>
      </c>
      <c r="E78" s="76" t="s">
        <v>46</v>
      </c>
      <c r="F78" s="76" t="s">
        <v>1161</v>
      </c>
      <c r="G78" s="76" t="s">
        <v>58</v>
      </c>
      <c r="H78" s="73">
        <v>0</v>
      </c>
      <c r="I78" s="80" t="s">
        <v>1162</v>
      </c>
      <c r="J78" s="76" t="s">
        <v>1163</v>
      </c>
    </row>
    <row r="79" spans="1:10" s="23" customFormat="1">
      <c r="A79" s="76" t="s">
        <v>937</v>
      </c>
      <c r="B79" s="76" t="s">
        <v>1164</v>
      </c>
      <c r="C79" s="73" t="str">
        <f t="shared" si="4"/>
        <v>1044</v>
      </c>
      <c r="D79" s="76" t="str">
        <f>DEC2HEX(HEX2DEC(INDEX([1]BaseAddressTable!$B$2:$B$89,(MATCH(A79,[1]BaseAddressTable!$A$2:$A$89,0))))+HEX2DEC(C79))</f>
        <v>A0263044</v>
      </c>
      <c r="E79" s="76" t="s">
        <v>46</v>
      </c>
      <c r="F79" s="76" t="s">
        <v>1165</v>
      </c>
      <c r="G79" s="76" t="s">
        <v>58</v>
      </c>
      <c r="H79" s="73">
        <v>0</v>
      </c>
      <c r="I79" s="80" t="s">
        <v>1166</v>
      </c>
      <c r="J79" s="76" t="s">
        <v>1167</v>
      </c>
    </row>
    <row r="80" spans="1:10" s="23" customFormat="1">
      <c r="A80" s="76" t="s">
        <v>937</v>
      </c>
      <c r="B80" s="76" t="s">
        <v>1168</v>
      </c>
      <c r="C80" s="73" t="str">
        <f t="shared" si="4"/>
        <v>1048</v>
      </c>
      <c r="D80" s="76" t="str">
        <f>DEC2HEX(HEX2DEC(INDEX([1]BaseAddressTable!$B$2:$B$89,(MATCH(A80,[1]BaseAddressTable!$A$2:$A$89,0))))+HEX2DEC(C80))</f>
        <v>A0263048</v>
      </c>
      <c r="E80" s="76" t="s">
        <v>46</v>
      </c>
      <c r="F80" s="76" t="s">
        <v>1169</v>
      </c>
      <c r="G80" s="76" t="s">
        <v>58</v>
      </c>
      <c r="H80" s="73">
        <v>0</v>
      </c>
      <c r="I80" s="80" t="s">
        <v>1170</v>
      </c>
      <c r="J80" s="76" t="s">
        <v>1171</v>
      </c>
    </row>
    <row r="81" spans="1:10" s="23" customFormat="1">
      <c r="A81" s="76" t="s">
        <v>937</v>
      </c>
      <c r="B81" s="76" t="s">
        <v>1172</v>
      </c>
      <c r="C81" s="73" t="str">
        <f t="shared" si="4"/>
        <v>104C</v>
      </c>
      <c r="D81" s="76" t="str">
        <f>DEC2HEX(HEX2DEC(INDEX([1]BaseAddressTable!$B$2:$B$89,(MATCH(A81,[1]BaseAddressTable!$A$2:$A$89,0))))+HEX2DEC(C81))</f>
        <v>A026304C</v>
      </c>
      <c r="E81" s="76" t="s">
        <v>46</v>
      </c>
      <c r="F81" s="76" t="s">
        <v>1173</v>
      </c>
      <c r="G81" s="76" t="s">
        <v>58</v>
      </c>
      <c r="H81" s="73">
        <v>0</v>
      </c>
      <c r="I81" s="80" t="s">
        <v>1174</v>
      </c>
      <c r="J81" s="76" t="s">
        <v>1175</v>
      </c>
    </row>
    <row r="82" spans="1:10" s="23" customFormat="1">
      <c r="A82" s="76" t="s">
        <v>937</v>
      </c>
      <c r="B82" s="76" t="s">
        <v>1176</v>
      </c>
      <c r="C82" s="73" t="str">
        <f t="shared" si="4"/>
        <v>1050</v>
      </c>
      <c r="D82" s="76" t="str">
        <f>DEC2HEX(HEX2DEC(INDEX([1]BaseAddressTable!$B$2:$B$89,(MATCH(A82,[1]BaseAddressTable!$A$2:$A$89,0))))+HEX2DEC(C82))</f>
        <v>A0263050</v>
      </c>
      <c r="E82" s="76" t="s">
        <v>46</v>
      </c>
      <c r="F82" s="76" t="s">
        <v>1177</v>
      </c>
      <c r="G82" s="76" t="s">
        <v>58</v>
      </c>
      <c r="H82" s="73">
        <v>0</v>
      </c>
      <c r="I82" s="80" t="s">
        <v>1178</v>
      </c>
      <c r="J82" s="76" t="s">
        <v>1179</v>
      </c>
    </row>
    <row r="83" spans="1:10" s="23" customFormat="1">
      <c r="A83" s="76" t="s">
        <v>937</v>
      </c>
      <c r="B83" s="76" t="s">
        <v>1180</v>
      </c>
      <c r="C83" s="73" t="str">
        <f t="shared" si="4"/>
        <v>1054</v>
      </c>
      <c r="D83" s="76" t="str">
        <f>DEC2HEX(HEX2DEC(INDEX([1]BaseAddressTable!$B$2:$B$89,(MATCH(A83,[1]BaseAddressTable!$A$2:$A$89,0))))+HEX2DEC(C83))</f>
        <v>A0263054</v>
      </c>
      <c r="E83" s="76" t="s">
        <v>46</v>
      </c>
      <c r="F83" s="76" t="s">
        <v>1181</v>
      </c>
      <c r="G83" s="76" t="s">
        <v>58</v>
      </c>
      <c r="H83" s="73">
        <v>0</v>
      </c>
      <c r="I83" s="80" t="s">
        <v>1182</v>
      </c>
      <c r="J83" s="76" t="s">
        <v>1183</v>
      </c>
    </row>
    <row r="84" spans="1:10" s="23" customFormat="1">
      <c r="A84" s="76" t="s">
        <v>937</v>
      </c>
      <c r="B84" s="76" t="s">
        <v>1184</v>
      </c>
      <c r="C84" s="73" t="str">
        <f t="shared" si="4"/>
        <v>1058</v>
      </c>
      <c r="D84" s="76" t="str">
        <f>DEC2HEX(HEX2DEC(INDEX([1]BaseAddressTable!$B$2:$B$89,(MATCH(A84,[1]BaseAddressTable!$A$2:$A$89,0))))+HEX2DEC(C84))</f>
        <v>A0263058</v>
      </c>
      <c r="E84" s="76" t="s">
        <v>46</v>
      </c>
      <c r="F84" s="76" t="s">
        <v>1185</v>
      </c>
      <c r="G84" s="76" t="s">
        <v>58</v>
      </c>
      <c r="H84" s="73">
        <v>0</v>
      </c>
      <c r="I84" s="80" t="s">
        <v>1186</v>
      </c>
      <c r="J84" s="76" t="s">
        <v>1187</v>
      </c>
    </row>
    <row r="85" spans="1:10" s="23" customFormat="1">
      <c r="A85" s="76" t="s">
        <v>937</v>
      </c>
      <c r="B85" s="76" t="s">
        <v>1188</v>
      </c>
      <c r="C85" s="73" t="str">
        <f t="shared" si="4"/>
        <v>105C</v>
      </c>
      <c r="D85" s="76" t="str">
        <f>DEC2HEX(HEX2DEC(INDEX([1]BaseAddressTable!$B$2:$B$89,(MATCH(A85,[1]BaseAddressTable!$A$2:$A$89,0))))+HEX2DEC(C85))</f>
        <v>A026305C</v>
      </c>
      <c r="E85" s="76" t="s">
        <v>46</v>
      </c>
      <c r="F85" s="76" t="s">
        <v>1189</v>
      </c>
      <c r="G85" s="76" t="s">
        <v>58</v>
      </c>
      <c r="H85" s="73">
        <v>0</v>
      </c>
      <c r="I85" s="80" t="s">
        <v>1190</v>
      </c>
      <c r="J85" s="76" t="s">
        <v>1191</v>
      </c>
    </row>
    <row r="86" spans="1:10" s="23" customFormat="1">
      <c r="A86" s="76" t="s">
        <v>937</v>
      </c>
      <c r="B86" s="76" t="s">
        <v>1192</v>
      </c>
      <c r="C86" s="73" t="str">
        <f t="shared" si="4"/>
        <v>1060</v>
      </c>
      <c r="D86" s="76" t="str">
        <f>DEC2HEX(HEX2DEC(INDEX([1]BaseAddressTable!$B$2:$B$89,(MATCH(A86,[1]BaseAddressTable!$A$2:$A$89,0))))+HEX2DEC(C86))</f>
        <v>A0263060</v>
      </c>
      <c r="E86" s="76" t="s">
        <v>46</v>
      </c>
      <c r="F86" s="76" t="s">
        <v>1193</v>
      </c>
      <c r="G86" s="76" t="s">
        <v>58</v>
      </c>
      <c r="H86" s="73">
        <v>0</v>
      </c>
      <c r="I86" s="80" t="s">
        <v>1194</v>
      </c>
      <c r="J86" s="76" t="s">
        <v>1195</v>
      </c>
    </row>
    <row r="87" spans="1:10" s="23" customFormat="1">
      <c r="A87" s="76" t="s">
        <v>937</v>
      </c>
      <c r="B87" s="76" t="s">
        <v>1196</v>
      </c>
      <c r="C87" s="73" t="str">
        <f t="shared" si="4"/>
        <v>1064</v>
      </c>
      <c r="D87" s="76" t="str">
        <f>DEC2HEX(HEX2DEC(INDEX([1]BaseAddressTable!$B$2:$B$89,(MATCH(A87,[1]BaseAddressTable!$A$2:$A$89,0))))+HEX2DEC(C87))</f>
        <v>A0263064</v>
      </c>
      <c r="E87" s="76" t="s">
        <v>46</v>
      </c>
      <c r="F87" s="76" t="s">
        <v>1197</v>
      </c>
      <c r="G87" s="76" t="s">
        <v>58</v>
      </c>
      <c r="H87" s="73">
        <v>0</v>
      </c>
      <c r="I87" s="80" t="s">
        <v>1198</v>
      </c>
      <c r="J87" s="76" t="s">
        <v>1199</v>
      </c>
    </row>
    <row r="88" spans="1:10" s="23" customFormat="1">
      <c r="A88" s="76" t="s">
        <v>937</v>
      </c>
      <c r="B88" s="76" t="s">
        <v>1200</v>
      </c>
      <c r="C88" s="73" t="str">
        <f t="shared" si="4"/>
        <v>1068</v>
      </c>
      <c r="D88" s="76" t="str">
        <f>DEC2HEX(HEX2DEC(INDEX([1]BaseAddressTable!$B$2:$B$89,(MATCH(A88,[1]BaseAddressTable!$A$2:$A$89,0))))+HEX2DEC(C88))</f>
        <v>A0263068</v>
      </c>
      <c r="E88" s="76" t="s">
        <v>46</v>
      </c>
      <c r="F88" s="76" t="s">
        <v>1201</v>
      </c>
      <c r="G88" s="76" t="s">
        <v>58</v>
      </c>
      <c r="H88" s="73">
        <v>0</v>
      </c>
      <c r="I88" s="80" t="s">
        <v>1202</v>
      </c>
      <c r="J88" s="76" t="s">
        <v>1203</v>
      </c>
    </row>
    <row r="89" spans="1:10" s="23" customFormat="1">
      <c r="A89" s="76" t="s">
        <v>937</v>
      </c>
      <c r="B89" s="76" t="s">
        <v>1204</v>
      </c>
      <c r="C89" s="73" t="str">
        <f t="shared" si="4"/>
        <v>106C</v>
      </c>
      <c r="D89" s="76" t="str">
        <f>DEC2HEX(HEX2DEC(INDEX([1]BaseAddressTable!$B$2:$B$89,(MATCH(A89,[1]BaseAddressTable!$A$2:$A$89,0))))+HEX2DEC(C89))</f>
        <v>A026306C</v>
      </c>
      <c r="E89" s="76" t="s">
        <v>46</v>
      </c>
      <c r="F89" s="76" t="s">
        <v>1205</v>
      </c>
      <c r="G89" s="76" t="s">
        <v>58</v>
      </c>
      <c r="H89" s="73">
        <v>0</v>
      </c>
      <c r="I89" s="80" t="s">
        <v>1206</v>
      </c>
      <c r="J89" s="76" t="s">
        <v>1207</v>
      </c>
    </row>
    <row r="90" spans="1:10" s="23" customFormat="1">
      <c r="A90" s="76" t="s">
        <v>937</v>
      </c>
      <c r="B90" s="76" t="s">
        <v>1208</v>
      </c>
      <c r="C90" s="73" t="str">
        <f t="shared" si="4"/>
        <v>1070</v>
      </c>
      <c r="D90" s="76" t="str">
        <f>DEC2HEX(HEX2DEC(INDEX([1]BaseAddressTable!$B$2:$B$89,(MATCH(A90,[1]BaseAddressTable!$A$2:$A$89,0))))+HEX2DEC(C90))</f>
        <v>A0263070</v>
      </c>
      <c r="E90" s="76" t="s">
        <v>46</v>
      </c>
      <c r="F90" s="76" t="s">
        <v>1209</v>
      </c>
      <c r="G90" s="76" t="s">
        <v>58</v>
      </c>
      <c r="H90" s="73">
        <v>0</v>
      </c>
      <c r="I90" s="80" t="s">
        <v>1210</v>
      </c>
      <c r="J90" s="76" t="s">
        <v>1211</v>
      </c>
    </row>
    <row r="91" spans="1:10" s="23" customFormat="1">
      <c r="A91" s="76" t="s">
        <v>937</v>
      </c>
      <c r="B91" s="76" t="s">
        <v>1212</v>
      </c>
      <c r="C91" s="73" t="str">
        <f t="shared" si="4"/>
        <v>1074</v>
      </c>
      <c r="D91" s="76" t="str">
        <f>DEC2HEX(HEX2DEC(INDEX([1]BaseAddressTable!$B$2:$B$89,(MATCH(A91,[1]BaseAddressTable!$A$2:$A$89,0))))+HEX2DEC(C91))</f>
        <v>A0263074</v>
      </c>
      <c r="E91" s="76" t="s">
        <v>46</v>
      </c>
      <c r="F91" s="76" t="s">
        <v>1213</v>
      </c>
      <c r="G91" s="76" t="s">
        <v>58</v>
      </c>
      <c r="H91" s="73">
        <v>0</v>
      </c>
      <c r="I91" s="80" t="s">
        <v>1214</v>
      </c>
      <c r="J91" s="76" t="s">
        <v>1215</v>
      </c>
    </row>
    <row r="92" spans="1:10" s="23" customFormat="1">
      <c r="A92" s="76" t="s">
        <v>937</v>
      </c>
      <c r="B92" s="76" t="s">
        <v>1216</v>
      </c>
      <c r="C92" s="73" t="str">
        <f t="shared" si="4"/>
        <v>1078</v>
      </c>
      <c r="D92" s="76" t="str">
        <f>DEC2HEX(HEX2DEC(INDEX([1]BaseAddressTable!$B$2:$B$89,(MATCH(A92,[1]BaseAddressTable!$A$2:$A$89,0))))+HEX2DEC(C92))</f>
        <v>A0263078</v>
      </c>
      <c r="E92" s="76" t="s">
        <v>46</v>
      </c>
      <c r="F92" s="76" t="s">
        <v>1217</v>
      </c>
      <c r="G92" s="76" t="s">
        <v>58</v>
      </c>
      <c r="H92" s="73">
        <v>0</v>
      </c>
      <c r="I92" s="80" t="s">
        <v>1218</v>
      </c>
      <c r="J92" s="76" t="s">
        <v>1219</v>
      </c>
    </row>
    <row r="93" spans="1:10" s="23" customFormat="1">
      <c r="A93" s="76" t="s">
        <v>937</v>
      </c>
      <c r="B93" s="76" t="s">
        <v>1220</v>
      </c>
      <c r="C93" s="73" t="str">
        <f t="shared" si="4"/>
        <v>107C</v>
      </c>
      <c r="D93" s="76" t="str">
        <f>DEC2HEX(HEX2DEC(INDEX([1]BaseAddressTable!$B$2:$B$89,(MATCH(A93,[1]BaseAddressTable!$A$2:$A$89,0))))+HEX2DEC(C93))</f>
        <v>A026307C</v>
      </c>
      <c r="E93" s="76" t="s">
        <v>46</v>
      </c>
      <c r="F93" s="76" t="s">
        <v>1221</v>
      </c>
      <c r="G93" s="76" t="s">
        <v>58</v>
      </c>
      <c r="H93" s="73">
        <v>0</v>
      </c>
      <c r="I93" s="80" t="s">
        <v>1222</v>
      </c>
      <c r="J93" s="76" t="s">
        <v>1223</v>
      </c>
    </row>
    <row r="94" spans="1:10" s="23" customFormat="1">
      <c r="A94" s="76" t="s">
        <v>937</v>
      </c>
      <c r="B94" s="76" t="s">
        <v>1224</v>
      </c>
      <c r="C94" s="73" t="str">
        <f t="shared" si="4"/>
        <v>1080</v>
      </c>
      <c r="D94" s="76" t="str">
        <f>DEC2HEX(HEX2DEC(INDEX([1]BaseAddressTable!$B$2:$B$89,(MATCH(A94,[1]BaseAddressTable!$A$2:$A$89,0))))+HEX2DEC(C94))</f>
        <v>A0263080</v>
      </c>
      <c r="E94" s="76" t="s">
        <v>46</v>
      </c>
      <c r="F94" s="76" t="s">
        <v>1225</v>
      </c>
      <c r="G94" s="76" t="s">
        <v>58</v>
      </c>
      <c r="H94" s="73">
        <v>0</v>
      </c>
      <c r="I94" s="80" t="s">
        <v>1226</v>
      </c>
      <c r="J94" s="76" t="s">
        <v>1227</v>
      </c>
    </row>
    <row r="95" spans="1:10" s="23" customFormat="1">
      <c r="A95" s="76" t="s">
        <v>937</v>
      </c>
      <c r="B95" s="76" t="s">
        <v>1228</v>
      </c>
      <c r="C95" s="73" t="str">
        <f t="shared" si="4"/>
        <v>1084</v>
      </c>
      <c r="D95" s="76" t="str">
        <f>DEC2HEX(HEX2DEC(INDEX([1]BaseAddressTable!$B$2:$B$89,(MATCH(A95,[1]BaseAddressTable!$A$2:$A$89,0))))+HEX2DEC(C95))</f>
        <v>A0263084</v>
      </c>
      <c r="E95" s="76" t="s">
        <v>46</v>
      </c>
      <c r="F95" s="76" t="s">
        <v>1229</v>
      </c>
      <c r="G95" s="76" t="s">
        <v>58</v>
      </c>
      <c r="H95" s="73">
        <v>0</v>
      </c>
      <c r="I95" s="80" t="s">
        <v>1230</v>
      </c>
      <c r="J95" s="76" t="s">
        <v>1231</v>
      </c>
    </row>
    <row r="96" spans="1:10" s="23" customFormat="1">
      <c r="A96" s="76" t="s">
        <v>937</v>
      </c>
      <c r="B96" s="76" t="s">
        <v>1232</v>
      </c>
      <c r="C96" s="73" t="str">
        <f t="shared" si="4"/>
        <v>1088</v>
      </c>
      <c r="D96" s="76" t="str">
        <f>DEC2HEX(HEX2DEC(INDEX([1]BaseAddressTable!$B$2:$B$89,(MATCH(A96,[1]BaseAddressTable!$A$2:$A$89,0))))+HEX2DEC(C96))</f>
        <v>A0263088</v>
      </c>
      <c r="E96" s="76" t="s">
        <v>46</v>
      </c>
      <c r="F96" s="76" t="s">
        <v>1233</v>
      </c>
      <c r="G96" s="76" t="s">
        <v>58</v>
      </c>
      <c r="H96" s="73">
        <v>0</v>
      </c>
      <c r="I96" s="80" t="s">
        <v>1234</v>
      </c>
      <c r="J96" s="76" t="s">
        <v>1235</v>
      </c>
    </row>
    <row r="97" spans="1:10" s="23" customFormat="1">
      <c r="A97" s="76" t="s">
        <v>937</v>
      </c>
      <c r="B97" s="76" t="s">
        <v>1236</v>
      </c>
      <c r="C97" s="73" t="str">
        <f t="shared" si="4"/>
        <v>108C</v>
      </c>
      <c r="D97" s="76" t="str">
        <f>DEC2HEX(HEX2DEC(INDEX([1]BaseAddressTable!$B$2:$B$89,(MATCH(A97,[1]BaseAddressTable!$A$2:$A$89,0))))+HEX2DEC(C97))</f>
        <v>A026308C</v>
      </c>
      <c r="E97" s="76" t="s">
        <v>46</v>
      </c>
      <c r="F97" s="76" t="s">
        <v>1237</v>
      </c>
      <c r="G97" s="76" t="s">
        <v>58</v>
      </c>
      <c r="H97" s="73">
        <v>0</v>
      </c>
      <c r="I97" s="80" t="s">
        <v>1238</v>
      </c>
      <c r="J97" s="76" t="s">
        <v>1239</v>
      </c>
    </row>
    <row r="98" spans="1:10" s="23" customFormat="1">
      <c r="A98" s="76" t="s">
        <v>937</v>
      </c>
      <c r="B98" s="76" t="s">
        <v>1240</v>
      </c>
      <c r="C98" s="73" t="str">
        <f>DEC2HEX(HEX2DEC(C97)+4)</f>
        <v>1090</v>
      </c>
      <c r="D98" s="76" t="str">
        <f>DEC2HEX(HEX2DEC(INDEX([1]BaseAddressTable!$B$2:$B$89,(MATCH(A98,[1]BaseAddressTable!$A$2:$A$89,0))))+HEX2DEC(C98))</f>
        <v>A0263090</v>
      </c>
      <c r="E98" s="76" t="s">
        <v>46</v>
      </c>
      <c r="F98" s="76" t="s">
        <v>1241</v>
      </c>
      <c r="G98" s="76" t="s">
        <v>58</v>
      </c>
      <c r="H98" s="73">
        <v>0</v>
      </c>
      <c r="I98" s="80" t="s">
        <v>1242</v>
      </c>
      <c r="J98" s="76" t="s">
        <v>1243</v>
      </c>
    </row>
    <row r="99" spans="1:10" s="23" customFormat="1">
      <c r="A99" s="76" t="s">
        <v>937</v>
      </c>
      <c r="B99" s="76" t="s">
        <v>1244</v>
      </c>
      <c r="C99" s="73" t="str">
        <f t="shared" si="4"/>
        <v>1094</v>
      </c>
      <c r="D99" s="76" t="str">
        <f>DEC2HEX(HEX2DEC(INDEX([1]BaseAddressTable!$B$2:$B$89,(MATCH(A99,[1]BaseAddressTable!$A$2:$A$89,0))))+HEX2DEC(C99))</f>
        <v>A0263094</v>
      </c>
      <c r="E99" s="76" t="s">
        <v>46</v>
      </c>
      <c r="F99" s="76" t="s">
        <v>1245</v>
      </c>
      <c r="G99" s="76" t="s">
        <v>58</v>
      </c>
      <c r="H99" s="73">
        <v>0</v>
      </c>
      <c r="I99" s="80" t="s">
        <v>1246</v>
      </c>
      <c r="J99" s="76" t="s">
        <v>1247</v>
      </c>
    </row>
    <row r="100" spans="1:10" s="23" customFormat="1">
      <c r="A100" s="76" t="s">
        <v>937</v>
      </c>
      <c r="B100" s="76" t="s">
        <v>1248</v>
      </c>
      <c r="C100" s="73" t="s">
        <v>86</v>
      </c>
      <c r="D100" s="76" t="str">
        <f>DEC2HEX(HEX2DEC(INDEX([1]BaseAddressTable!$B$2:$B$94,(MATCH(A100,[1]BaseAddressTable!$A$2:$A$94,0))))+HEX2DEC(C100))</f>
        <v>A0263FFC</v>
      </c>
      <c r="E100" s="76" t="s">
        <v>61</v>
      </c>
      <c r="F100" s="76" t="s">
        <v>1249</v>
      </c>
      <c r="G100" s="76" t="s">
        <v>58</v>
      </c>
      <c r="H100" s="73">
        <v>55555555</v>
      </c>
      <c r="I100" s="80" t="s">
        <v>1250</v>
      </c>
      <c r="J100" s="7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7E6E6"/>
  </sheetPr>
  <dimension ref="A1:MX82"/>
  <sheetViews>
    <sheetView zoomScaleNormal="100" workbookViewId="0">
      <selection activeCell="B28" sqref="B28"/>
    </sheetView>
  </sheetViews>
  <sheetFormatPr defaultColWidth="8.88671875" defaultRowHeight="14.4"/>
  <cols>
    <col min="1" max="1" width="44" customWidth="1"/>
    <col min="2" max="2" width="35.33203125" customWidth="1"/>
    <col min="3" max="3" width="25.88671875" style="24" customWidth="1"/>
    <col min="4" max="4" width="24" style="25" customWidth="1"/>
    <col min="5" max="5" width="14.33203125" style="25" customWidth="1"/>
    <col min="6" max="6" width="24.5546875" customWidth="1"/>
    <col min="7" max="7" width="12.33203125" customWidth="1"/>
    <col min="8" max="8" width="15.44140625" style="24" customWidth="1"/>
    <col min="9" max="9" width="107.33203125" style="26" customWidth="1"/>
    <col min="10" max="10" width="52" customWidth="1"/>
  </cols>
  <sheetData>
    <row r="1" spans="1:362">
      <c r="A1" s="27" t="s">
        <v>35</v>
      </c>
      <c r="B1" s="27" t="s">
        <v>36</v>
      </c>
      <c r="C1" s="27" t="s">
        <v>37</v>
      </c>
      <c r="D1" s="27" t="s">
        <v>38</v>
      </c>
      <c r="E1" s="27" t="s">
        <v>39</v>
      </c>
      <c r="F1" s="27" t="s">
        <v>40</v>
      </c>
      <c r="G1" s="27" t="s">
        <v>41</v>
      </c>
      <c r="H1" s="27" t="s">
        <v>42</v>
      </c>
      <c r="I1" s="31" t="s">
        <v>43</v>
      </c>
      <c r="J1" s="27" t="s">
        <v>44</v>
      </c>
    </row>
    <row r="2" spans="1:362">
      <c r="A2" s="7" t="s">
        <v>12</v>
      </c>
      <c r="B2" s="7" t="s">
        <v>89</v>
      </c>
      <c r="C2" s="7">
        <v>8</v>
      </c>
      <c r="D2" s="7" t="str">
        <f>DEC2HEX(HEX2DEC(INDEX(BaseAddressTable!$B$2:$B$64,(MATCH(A2,BaseAddressTable!$A$2:$A$64,0))))+HEX2DEC(C2))</f>
        <v>A026C008</v>
      </c>
      <c r="E2" s="7" t="s">
        <v>61</v>
      </c>
      <c r="F2" s="7" t="s">
        <v>90</v>
      </c>
      <c r="G2" s="7" t="s">
        <v>91</v>
      </c>
      <c r="H2" s="7">
        <v>1</v>
      </c>
      <c r="I2" s="10"/>
      <c r="J2" s="7" t="s">
        <v>92</v>
      </c>
    </row>
    <row r="3" spans="1:362">
      <c r="A3" s="7" t="s">
        <v>12</v>
      </c>
      <c r="B3" s="7" t="s">
        <v>93</v>
      </c>
      <c r="C3" s="7" t="s">
        <v>64</v>
      </c>
      <c r="D3" s="7" t="str">
        <f>DEC2HEX(HEX2DEC(INDEX(BaseAddressTable!$B$2:$B$64,(MATCH(A3,BaseAddressTable!$A$2:$A$64,0))))+HEX2DEC(C3))</f>
        <v>A026C00C</v>
      </c>
      <c r="E3" s="7" t="s">
        <v>61</v>
      </c>
      <c r="F3" s="7" t="s">
        <v>94</v>
      </c>
      <c r="G3" s="7" t="s">
        <v>91</v>
      </c>
      <c r="H3" s="7">
        <v>1</v>
      </c>
      <c r="I3" s="10" t="s">
        <v>95</v>
      </c>
      <c r="J3" s="7" t="s">
        <v>96</v>
      </c>
    </row>
    <row r="4" spans="1:362" s="21" customFormat="1">
      <c r="A4" s="7" t="s">
        <v>12</v>
      </c>
      <c r="B4" s="7" t="s">
        <v>97</v>
      </c>
      <c r="C4" s="7">
        <v>10</v>
      </c>
      <c r="D4" s="7" t="str">
        <f>DEC2HEX(HEX2DEC(INDEX(BaseAddressTable!$B$2:$B$64,(MATCH(A4,BaseAddressTable!$A$2:$A$64,0))))+HEX2DEC(C4))</f>
        <v>A026C010</v>
      </c>
      <c r="E4" s="7" t="s">
        <v>61</v>
      </c>
      <c r="F4" s="7" t="s">
        <v>98</v>
      </c>
      <c r="G4" s="7" t="s">
        <v>99</v>
      </c>
      <c r="H4" s="7">
        <v>0</v>
      </c>
      <c r="I4" s="7" t="s">
        <v>100</v>
      </c>
      <c r="J4" s="7" t="s">
        <v>101</v>
      </c>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row>
    <row r="5" spans="1:362" s="21" customFormat="1">
      <c r="A5" s="7" t="s">
        <v>12</v>
      </c>
      <c r="B5" s="7" t="s">
        <v>102</v>
      </c>
      <c r="C5" s="7">
        <v>100</v>
      </c>
      <c r="D5" s="7" t="str">
        <f>DEC2HEX(HEX2DEC(INDEX(BaseAddressTable!$B$2:$B$64,(MATCH(A5,BaseAddressTable!$A$2:$A$64,0))))+HEX2DEC(C5))</f>
        <v>A026C100</v>
      </c>
      <c r="E5" s="7" t="s">
        <v>61</v>
      </c>
      <c r="F5" s="7" t="s">
        <v>103</v>
      </c>
      <c r="G5" s="7" t="s">
        <v>91</v>
      </c>
      <c r="H5" s="7">
        <v>0</v>
      </c>
      <c r="I5" s="7" t="s">
        <v>104</v>
      </c>
      <c r="J5" s="7" t="s">
        <v>105</v>
      </c>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row>
    <row r="6" spans="1:362" s="21" customFormat="1">
      <c r="A6" s="7" t="s">
        <v>12</v>
      </c>
      <c r="B6" s="7" t="s">
        <v>102</v>
      </c>
      <c r="C6" s="7">
        <v>100</v>
      </c>
      <c r="D6" s="7" t="str">
        <f>DEC2HEX(HEX2DEC(INDEX(BaseAddressTable!$B$2:$B$64,(MATCH(A6,BaseAddressTable!$A$2:$A$64,0))))+HEX2DEC(C6))</f>
        <v>A026C100</v>
      </c>
      <c r="E6" s="7" t="s">
        <v>61</v>
      </c>
      <c r="F6" s="7" t="s">
        <v>106</v>
      </c>
      <c r="G6" s="7" t="s">
        <v>107</v>
      </c>
      <c r="H6" s="7">
        <v>0</v>
      </c>
      <c r="I6" s="7" t="s">
        <v>108</v>
      </c>
      <c r="J6" s="7" t="s">
        <v>109</v>
      </c>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row>
    <row r="7" spans="1:362" s="22" customFormat="1">
      <c r="A7" s="28" t="s">
        <v>12</v>
      </c>
      <c r="B7" s="28" t="s">
        <v>102</v>
      </c>
      <c r="C7" s="28">
        <v>100</v>
      </c>
      <c r="D7" s="28" t="str">
        <f>DEC2HEX(HEX2DEC(INDEX(BaseAddressTable!$B$2:$B$64,(MATCH(A7,BaseAddressTable!$A$2:$A$64,0))))+HEX2DEC(C7))</f>
        <v>A026C100</v>
      </c>
      <c r="E7" s="28" t="s">
        <v>61</v>
      </c>
      <c r="F7" s="28" t="s">
        <v>110</v>
      </c>
      <c r="G7" s="28" t="s">
        <v>111</v>
      </c>
      <c r="H7" s="28">
        <v>0</v>
      </c>
      <c r="I7" s="28" t="s">
        <v>112</v>
      </c>
      <c r="J7" s="28" t="s">
        <v>113</v>
      </c>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c r="BM7" s="23"/>
      <c r="BN7" s="23"/>
      <c r="BO7" s="23"/>
      <c r="BP7" s="23"/>
      <c r="BQ7" s="23"/>
      <c r="BR7" s="23"/>
      <c r="BS7" s="23"/>
      <c r="BT7" s="23"/>
      <c r="BU7" s="23"/>
      <c r="BV7" s="23"/>
      <c r="BW7" s="23"/>
      <c r="BX7" s="23"/>
      <c r="BY7" s="23"/>
      <c r="BZ7" s="23"/>
      <c r="CA7" s="23"/>
      <c r="CB7" s="23"/>
      <c r="CC7" s="23"/>
      <c r="CD7" s="23"/>
      <c r="CE7" s="23"/>
      <c r="CF7" s="23"/>
      <c r="CG7" s="23"/>
      <c r="CH7" s="23"/>
      <c r="CI7" s="23"/>
      <c r="CJ7" s="23"/>
      <c r="CK7" s="23"/>
      <c r="CL7" s="23"/>
      <c r="CM7" s="23"/>
      <c r="CN7" s="23"/>
      <c r="CO7" s="23"/>
      <c r="CP7" s="23"/>
      <c r="CQ7" s="23"/>
      <c r="CR7" s="23"/>
      <c r="CS7" s="23"/>
      <c r="CT7" s="23"/>
      <c r="CU7" s="23"/>
      <c r="CV7" s="23"/>
      <c r="CW7" s="23"/>
      <c r="CX7" s="23"/>
      <c r="CY7" s="23"/>
      <c r="CZ7" s="23"/>
      <c r="DA7" s="23"/>
      <c r="DB7" s="23"/>
      <c r="DC7" s="23"/>
      <c r="DD7" s="23"/>
      <c r="DE7" s="23"/>
      <c r="DF7" s="23"/>
      <c r="DG7" s="23"/>
      <c r="DH7" s="23"/>
      <c r="DI7" s="23"/>
      <c r="DJ7" s="23"/>
      <c r="DK7" s="23"/>
      <c r="DL7" s="23"/>
      <c r="DM7" s="23"/>
      <c r="DN7" s="23"/>
      <c r="DO7" s="23"/>
      <c r="DP7" s="23"/>
      <c r="DQ7" s="23"/>
      <c r="DR7" s="23"/>
      <c r="DS7" s="23"/>
      <c r="DT7" s="23"/>
      <c r="DU7" s="23"/>
      <c r="DV7" s="23"/>
      <c r="DW7" s="23"/>
      <c r="DX7" s="23"/>
      <c r="DY7" s="23"/>
      <c r="DZ7" s="23"/>
      <c r="EA7" s="23"/>
      <c r="EB7" s="23"/>
      <c r="EC7" s="23"/>
      <c r="ED7" s="23"/>
      <c r="EE7" s="23"/>
      <c r="EF7" s="23"/>
      <c r="EG7" s="23"/>
      <c r="EH7" s="23"/>
      <c r="EI7" s="23"/>
      <c r="EJ7" s="23"/>
      <c r="EK7" s="23"/>
      <c r="EL7" s="23"/>
      <c r="EM7" s="23"/>
      <c r="EN7" s="23"/>
      <c r="EO7" s="23"/>
      <c r="EP7" s="23"/>
      <c r="EQ7" s="23"/>
      <c r="ER7" s="23"/>
      <c r="ES7" s="23"/>
      <c r="ET7" s="23"/>
      <c r="EU7" s="23"/>
      <c r="EV7" s="23"/>
      <c r="EW7" s="23"/>
      <c r="EX7" s="23"/>
      <c r="EY7" s="23"/>
      <c r="EZ7" s="23"/>
      <c r="FA7" s="23"/>
      <c r="FB7" s="23"/>
      <c r="FC7" s="23"/>
      <c r="FD7" s="23"/>
      <c r="FE7" s="23"/>
      <c r="FF7" s="23"/>
      <c r="FG7" s="23"/>
      <c r="FH7" s="23"/>
      <c r="FI7" s="23"/>
      <c r="FJ7" s="23"/>
      <c r="FK7" s="23"/>
      <c r="FL7" s="23"/>
      <c r="FM7" s="23"/>
      <c r="FN7" s="23"/>
      <c r="FO7" s="23"/>
      <c r="FP7" s="23"/>
      <c r="FQ7" s="23"/>
      <c r="FR7" s="23"/>
      <c r="FS7" s="23"/>
      <c r="FT7" s="23"/>
      <c r="FU7" s="23"/>
      <c r="FV7" s="23"/>
      <c r="FW7" s="23"/>
      <c r="FX7" s="23"/>
      <c r="FY7" s="23"/>
      <c r="FZ7" s="23"/>
      <c r="GA7" s="23"/>
      <c r="GB7" s="23"/>
      <c r="GC7" s="23"/>
      <c r="GD7" s="23"/>
      <c r="GE7" s="23"/>
      <c r="GF7" s="23"/>
      <c r="GG7" s="23"/>
      <c r="GH7" s="23"/>
      <c r="GI7" s="23"/>
      <c r="GJ7" s="23"/>
      <c r="GK7" s="23"/>
      <c r="GL7" s="23"/>
      <c r="GM7" s="23"/>
      <c r="GN7" s="23"/>
      <c r="GO7" s="23"/>
      <c r="GP7" s="23"/>
      <c r="GQ7" s="23"/>
      <c r="GR7" s="23"/>
      <c r="GS7" s="23"/>
      <c r="GT7" s="23"/>
      <c r="GU7" s="23"/>
      <c r="GV7" s="23"/>
      <c r="GW7" s="23"/>
      <c r="GX7" s="23"/>
      <c r="GY7" s="23"/>
      <c r="GZ7" s="23"/>
      <c r="HA7" s="23"/>
      <c r="HB7" s="23"/>
      <c r="HC7" s="23"/>
      <c r="HD7" s="23"/>
      <c r="HE7" s="23"/>
      <c r="HF7" s="23"/>
      <c r="HG7" s="23"/>
      <c r="HH7" s="23"/>
      <c r="HI7" s="23"/>
      <c r="HJ7" s="23"/>
      <c r="HK7" s="23"/>
      <c r="HL7" s="23"/>
      <c r="HM7" s="23"/>
      <c r="HN7" s="23"/>
      <c r="HO7" s="23"/>
      <c r="HP7" s="23"/>
      <c r="HQ7" s="23"/>
      <c r="HR7" s="23"/>
      <c r="HS7" s="23"/>
      <c r="HT7" s="23"/>
      <c r="HU7" s="23"/>
      <c r="HV7" s="23"/>
      <c r="HW7" s="23"/>
      <c r="HX7" s="23"/>
      <c r="HY7" s="23"/>
      <c r="HZ7" s="23"/>
      <c r="IA7" s="23"/>
      <c r="IB7" s="23"/>
      <c r="IC7" s="23"/>
      <c r="ID7" s="23"/>
      <c r="IE7" s="23"/>
      <c r="IF7" s="23"/>
      <c r="IG7" s="23"/>
      <c r="IH7" s="23"/>
      <c r="II7" s="23"/>
      <c r="IJ7" s="23"/>
      <c r="IK7" s="23"/>
      <c r="IL7" s="23"/>
      <c r="IM7" s="23"/>
      <c r="IN7" s="23"/>
      <c r="IO7" s="23"/>
      <c r="IP7" s="23"/>
      <c r="IQ7" s="23"/>
      <c r="IR7" s="23"/>
      <c r="IS7" s="23"/>
      <c r="IT7" s="23"/>
      <c r="IU7" s="23"/>
      <c r="IV7" s="23"/>
      <c r="IW7" s="23"/>
      <c r="IX7" s="23"/>
      <c r="IY7" s="23"/>
      <c r="IZ7" s="23"/>
      <c r="JA7" s="23"/>
      <c r="JB7" s="23"/>
      <c r="JC7" s="23"/>
      <c r="JD7" s="23"/>
      <c r="JE7" s="23"/>
      <c r="JF7" s="23"/>
      <c r="JG7" s="23"/>
      <c r="JH7" s="23"/>
      <c r="JI7" s="23"/>
      <c r="JJ7" s="23"/>
      <c r="JK7" s="23"/>
      <c r="JL7" s="23"/>
      <c r="JM7" s="23"/>
      <c r="JN7" s="23"/>
      <c r="JO7" s="23"/>
      <c r="JP7" s="23"/>
      <c r="JQ7" s="23"/>
      <c r="JR7" s="23"/>
      <c r="JS7" s="23"/>
      <c r="JT7" s="23"/>
      <c r="JU7" s="23"/>
      <c r="JV7" s="23"/>
      <c r="JW7" s="23"/>
      <c r="JX7" s="23"/>
      <c r="JY7" s="23"/>
      <c r="JZ7" s="23"/>
      <c r="KA7" s="23"/>
      <c r="KB7" s="23"/>
      <c r="KC7" s="23"/>
      <c r="KD7" s="23"/>
      <c r="KE7" s="23"/>
      <c r="KF7" s="23"/>
      <c r="KG7" s="23"/>
      <c r="KH7" s="23"/>
      <c r="KI7" s="23"/>
      <c r="KJ7" s="23"/>
      <c r="KK7" s="23"/>
      <c r="KL7" s="23"/>
      <c r="KM7" s="23"/>
      <c r="KN7" s="23"/>
      <c r="KO7" s="23"/>
      <c r="KP7" s="23"/>
      <c r="KQ7" s="23"/>
      <c r="KR7" s="23"/>
      <c r="KS7" s="23"/>
      <c r="KT7" s="23"/>
      <c r="KU7" s="23"/>
      <c r="KV7" s="23"/>
      <c r="KW7" s="23"/>
      <c r="KX7" s="23"/>
      <c r="KY7" s="23"/>
      <c r="KZ7" s="23"/>
      <c r="LA7" s="23"/>
      <c r="LB7" s="23"/>
      <c r="LC7" s="23"/>
      <c r="LD7" s="23"/>
      <c r="LE7" s="23"/>
      <c r="LF7" s="23"/>
      <c r="LG7" s="23"/>
      <c r="LH7" s="23"/>
      <c r="LI7" s="23"/>
      <c r="LJ7" s="23"/>
      <c r="LK7" s="23"/>
      <c r="LL7" s="23"/>
      <c r="LM7" s="23"/>
      <c r="LN7" s="23"/>
      <c r="LO7" s="23"/>
      <c r="LP7" s="23"/>
      <c r="LQ7" s="23"/>
      <c r="LR7" s="23"/>
      <c r="LS7" s="23"/>
      <c r="LT7" s="23"/>
      <c r="LU7" s="23"/>
      <c r="LV7" s="23"/>
      <c r="LW7" s="23"/>
      <c r="LX7" s="23"/>
      <c r="LY7" s="23"/>
      <c r="LZ7" s="23"/>
      <c r="MA7" s="23"/>
      <c r="MB7" s="23"/>
      <c r="MC7" s="23"/>
      <c r="MD7" s="23"/>
      <c r="ME7" s="23"/>
      <c r="MF7" s="23"/>
      <c r="MG7" s="23"/>
      <c r="MH7" s="23"/>
      <c r="MI7" s="23"/>
      <c r="MJ7" s="23"/>
      <c r="MK7" s="23"/>
      <c r="ML7" s="23"/>
      <c r="MM7" s="23"/>
      <c r="MN7" s="23"/>
      <c r="MO7" s="23"/>
      <c r="MP7" s="23"/>
      <c r="MQ7" s="23"/>
      <c r="MR7" s="23"/>
      <c r="MS7" s="23"/>
      <c r="MT7" s="23"/>
      <c r="MU7" s="23"/>
      <c r="MV7" s="23"/>
      <c r="MW7" s="23"/>
      <c r="MX7" s="23"/>
    </row>
    <row r="8" spans="1:362" s="46" customFormat="1">
      <c r="A8" s="44" t="s">
        <v>12</v>
      </c>
      <c r="B8" s="44" t="s">
        <v>102</v>
      </c>
      <c r="C8" s="44">
        <v>100</v>
      </c>
      <c r="D8" s="44" t="str">
        <f>DEC2HEX(HEX2DEC(INDEX(BaseAddressTable!$B$2:$B$64,(MATCH(A8,BaseAddressTable!$A$2:$A$64,0))))+HEX2DEC(C8))</f>
        <v>A026C100</v>
      </c>
      <c r="E8" s="44" t="s">
        <v>61</v>
      </c>
      <c r="F8" s="47" t="s">
        <v>927</v>
      </c>
      <c r="G8" s="47" t="s">
        <v>393</v>
      </c>
      <c r="H8" s="44">
        <v>1</v>
      </c>
      <c r="I8" s="47" t="s">
        <v>926</v>
      </c>
      <c r="J8" s="44" t="s">
        <v>928</v>
      </c>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c r="BP8" s="45"/>
      <c r="BQ8" s="45"/>
      <c r="BR8" s="45"/>
      <c r="BS8" s="45"/>
      <c r="BT8" s="45"/>
      <c r="BU8" s="45"/>
      <c r="BV8" s="45"/>
      <c r="BW8" s="45"/>
      <c r="BX8" s="45"/>
      <c r="BY8" s="45"/>
      <c r="BZ8" s="45"/>
      <c r="CA8" s="45"/>
      <c r="CB8" s="45"/>
      <c r="CC8" s="45"/>
      <c r="CD8" s="45"/>
      <c r="CE8" s="45"/>
      <c r="CF8" s="45"/>
      <c r="CG8" s="45"/>
      <c r="CH8" s="45"/>
      <c r="CI8" s="45"/>
      <c r="CJ8" s="45"/>
      <c r="CK8" s="45"/>
      <c r="CL8" s="45"/>
      <c r="CM8" s="45"/>
      <c r="CN8" s="45"/>
      <c r="CO8" s="45"/>
      <c r="CP8" s="45"/>
      <c r="CQ8" s="45"/>
      <c r="CR8" s="45"/>
      <c r="CS8" s="45"/>
      <c r="CT8" s="45"/>
      <c r="CU8" s="45"/>
      <c r="CV8" s="45"/>
      <c r="CW8" s="45"/>
      <c r="CX8" s="45"/>
      <c r="CY8" s="45"/>
      <c r="CZ8" s="45"/>
      <c r="DA8" s="45"/>
      <c r="DB8" s="45"/>
      <c r="DC8" s="45"/>
      <c r="DD8" s="45"/>
      <c r="DE8" s="45"/>
      <c r="DF8" s="45"/>
      <c r="DG8" s="45"/>
      <c r="DH8" s="45"/>
      <c r="DI8" s="45"/>
      <c r="DJ8" s="45"/>
      <c r="DK8" s="45"/>
      <c r="DL8" s="45"/>
      <c r="DM8" s="45"/>
      <c r="DN8" s="45"/>
      <c r="DO8" s="45"/>
      <c r="DP8" s="45"/>
      <c r="DQ8" s="45"/>
      <c r="DR8" s="45"/>
      <c r="DS8" s="45"/>
      <c r="DT8" s="45"/>
      <c r="DU8" s="45"/>
      <c r="DV8" s="45"/>
      <c r="DW8" s="45"/>
      <c r="DX8" s="45"/>
      <c r="DY8" s="45"/>
      <c r="DZ8" s="45"/>
      <c r="EA8" s="45"/>
      <c r="EB8" s="45"/>
      <c r="EC8" s="45"/>
      <c r="ED8" s="45"/>
      <c r="EE8" s="45"/>
      <c r="EF8" s="45"/>
      <c r="EG8" s="45"/>
      <c r="EH8" s="45"/>
      <c r="EI8" s="45"/>
      <c r="EJ8" s="45"/>
      <c r="EK8" s="45"/>
      <c r="EL8" s="45"/>
      <c r="EM8" s="45"/>
      <c r="EN8" s="45"/>
      <c r="EO8" s="45"/>
      <c r="EP8" s="45"/>
      <c r="EQ8" s="45"/>
      <c r="ER8" s="45"/>
      <c r="ES8" s="45"/>
      <c r="ET8" s="45"/>
      <c r="EU8" s="45"/>
      <c r="EV8" s="45"/>
      <c r="EW8" s="45"/>
      <c r="EX8" s="45"/>
      <c r="EY8" s="45"/>
      <c r="EZ8" s="45"/>
      <c r="FA8" s="45"/>
      <c r="FB8" s="45"/>
      <c r="FC8" s="45"/>
      <c r="FD8" s="45"/>
      <c r="FE8" s="45"/>
      <c r="FF8" s="45"/>
      <c r="FG8" s="45"/>
      <c r="FH8" s="45"/>
      <c r="FI8" s="45"/>
      <c r="FJ8" s="45"/>
      <c r="FK8" s="45"/>
      <c r="FL8" s="45"/>
      <c r="FM8" s="45"/>
      <c r="FN8" s="45"/>
      <c r="FO8" s="45"/>
      <c r="FP8" s="45"/>
      <c r="FQ8" s="45"/>
      <c r="FR8" s="45"/>
      <c r="FS8" s="45"/>
      <c r="FT8" s="45"/>
      <c r="FU8" s="45"/>
      <c r="FV8" s="45"/>
      <c r="FW8" s="45"/>
      <c r="FX8" s="45"/>
      <c r="FY8" s="45"/>
      <c r="FZ8" s="45"/>
      <c r="GA8" s="45"/>
      <c r="GB8" s="45"/>
      <c r="GC8" s="45"/>
      <c r="GD8" s="45"/>
      <c r="GE8" s="45"/>
      <c r="GF8" s="45"/>
      <c r="GG8" s="45"/>
      <c r="GH8" s="45"/>
      <c r="GI8" s="45"/>
      <c r="GJ8" s="45"/>
      <c r="GK8" s="45"/>
      <c r="GL8" s="45"/>
      <c r="GM8" s="45"/>
      <c r="GN8" s="45"/>
      <c r="GO8" s="45"/>
      <c r="GP8" s="45"/>
      <c r="GQ8" s="45"/>
      <c r="GR8" s="45"/>
      <c r="GS8" s="45"/>
      <c r="GT8" s="45"/>
      <c r="GU8" s="45"/>
      <c r="GV8" s="45"/>
      <c r="GW8" s="45"/>
      <c r="GX8" s="45"/>
      <c r="GY8" s="45"/>
      <c r="GZ8" s="45"/>
      <c r="HA8" s="45"/>
      <c r="HB8" s="45"/>
      <c r="HC8" s="45"/>
      <c r="HD8" s="45"/>
      <c r="HE8" s="45"/>
      <c r="HF8" s="45"/>
      <c r="HG8" s="45"/>
      <c r="HH8" s="45"/>
      <c r="HI8" s="45"/>
      <c r="HJ8" s="45"/>
      <c r="HK8" s="45"/>
      <c r="HL8" s="45"/>
      <c r="HM8" s="45"/>
      <c r="HN8" s="45"/>
      <c r="HO8" s="45"/>
      <c r="HP8" s="45"/>
      <c r="HQ8" s="45"/>
      <c r="HR8" s="45"/>
      <c r="HS8" s="45"/>
      <c r="HT8" s="45"/>
      <c r="HU8" s="45"/>
      <c r="HV8" s="45"/>
      <c r="HW8" s="45"/>
      <c r="HX8" s="45"/>
      <c r="HY8" s="45"/>
      <c r="HZ8" s="45"/>
      <c r="IA8" s="45"/>
      <c r="IB8" s="45"/>
      <c r="IC8" s="45"/>
      <c r="ID8" s="45"/>
      <c r="IE8" s="45"/>
      <c r="IF8" s="45"/>
      <c r="IG8" s="45"/>
      <c r="IH8" s="45"/>
      <c r="II8" s="45"/>
      <c r="IJ8" s="45"/>
      <c r="IK8" s="45"/>
      <c r="IL8" s="45"/>
      <c r="IM8" s="45"/>
      <c r="IN8" s="45"/>
      <c r="IO8" s="45"/>
      <c r="IP8" s="45"/>
      <c r="IQ8" s="45"/>
      <c r="IR8" s="45"/>
      <c r="IS8" s="45"/>
      <c r="IT8" s="45"/>
      <c r="IU8" s="45"/>
      <c r="IV8" s="45"/>
      <c r="IW8" s="45"/>
      <c r="IX8" s="45"/>
      <c r="IY8" s="45"/>
      <c r="IZ8" s="45"/>
      <c r="JA8" s="45"/>
      <c r="JB8" s="45"/>
      <c r="JC8" s="45"/>
      <c r="JD8" s="45"/>
      <c r="JE8" s="45"/>
      <c r="JF8" s="45"/>
      <c r="JG8" s="45"/>
      <c r="JH8" s="45"/>
      <c r="JI8" s="45"/>
      <c r="JJ8" s="45"/>
      <c r="JK8" s="45"/>
      <c r="JL8" s="45"/>
      <c r="JM8" s="45"/>
      <c r="JN8" s="45"/>
      <c r="JO8" s="45"/>
      <c r="JP8" s="45"/>
      <c r="JQ8" s="45"/>
      <c r="JR8" s="45"/>
      <c r="JS8" s="45"/>
      <c r="JT8" s="45"/>
      <c r="JU8" s="45"/>
      <c r="JV8" s="45"/>
      <c r="JW8" s="45"/>
      <c r="JX8" s="45"/>
      <c r="JY8" s="45"/>
      <c r="JZ8" s="45"/>
      <c r="KA8" s="45"/>
      <c r="KB8" s="45"/>
      <c r="KC8" s="45"/>
      <c r="KD8" s="45"/>
      <c r="KE8" s="45"/>
      <c r="KF8" s="45"/>
      <c r="KG8" s="45"/>
      <c r="KH8" s="45"/>
      <c r="KI8" s="45"/>
      <c r="KJ8" s="45"/>
      <c r="KK8" s="45"/>
      <c r="KL8" s="45"/>
      <c r="KM8" s="45"/>
      <c r="KN8" s="45"/>
      <c r="KO8" s="45"/>
      <c r="KP8" s="45"/>
      <c r="KQ8" s="45"/>
      <c r="KR8" s="45"/>
      <c r="KS8" s="45"/>
      <c r="KT8" s="45"/>
      <c r="KU8" s="45"/>
      <c r="KV8" s="45"/>
      <c r="KW8" s="45"/>
      <c r="KX8" s="45"/>
      <c r="KY8" s="45"/>
      <c r="KZ8" s="45"/>
      <c r="LA8" s="45"/>
      <c r="LB8" s="45"/>
      <c r="LC8" s="45"/>
      <c r="LD8" s="45"/>
      <c r="LE8" s="45"/>
      <c r="LF8" s="45"/>
      <c r="LG8" s="45"/>
      <c r="LH8" s="45"/>
      <c r="LI8" s="45"/>
      <c r="LJ8" s="45"/>
      <c r="LK8" s="45"/>
      <c r="LL8" s="45"/>
      <c r="LM8" s="45"/>
      <c r="LN8" s="45"/>
      <c r="LO8" s="45"/>
      <c r="LP8" s="45"/>
      <c r="LQ8" s="45"/>
      <c r="LR8" s="45"/>
      <c r="LS8" s="45"/>
      <c r="LT8" s="45"/>
      <c r="LU8" s="45"/>
      <c r="LV8" s="45"/>
      <c r="LW8" s="45"/>
      <c r="LX8" s="45"/>
      <c r="LY8" s="45"/>
      <c r="LZ8" s="45"/>
      <c r="MA8" s="45"/>
      <c r="MB8" s="45"/>
      <c r="MC8" s="45"/>
      <c r="MD8" s="45"/>
      <c r="ME8" s="45"/>
      <c r="MF8" s="45"/>
      <c r="MG8" s="45"/>
      <c r="MH8" s="45"/>
      <c r="MI8" s="45"/>
      <c r="MJ8" s="45"/>
      <c r="MK8" s="45"/>
      <c r="ML8" s="45"/>
      <c r="MM8" s="45"/>
      <c r="MN8" s="45"/>
      <c r="MO8" s="45"/>
      <c r="MP8" s="45"/>
      <c r="MQ8" s="45"/>
      <c r="MR8" s="45"/>
      <c r="MS8" s="45"/>
      <c r="MT8" s="45"/>
      <c r="MU8" s="45"/>
      <c r="MV8" s="45"/>
      <c r="MW8" s="45"/>
      <c r="MX8" s="45"/>
    </row>
    <row r="9" spans="1:362">
      <c r="A9" s="7" t="s">
        <v>12</v>
      </c>
      <c r="B9" s="7" t="s">
        <v>114</v>
      </c>
      <c r="C9" s="7">
        <v>104</v>
      </c>
      <c r="D9" s="7" t="str">
        <f>DEC2HEX(HEX2DEC(INDEX(BaseAddressTable!$B$2:$B$64,(MATCH(A9,BaseAddressTable!$A$2:$A$64,0))))+HEX2DEC(C9))</f>
        <v>A026C104</v>
      </c>
      <c r="E9" s="7" t="s">
        <v>61</v>
      </c>
      <c r="F9" s="29" t="s">
        <v>115</v>
      </c>
      <c r="G9" s="7" t="s">
        <v>91</v>
      </c>
      <c r="H9" s="7">
        <v>1</v>
      </c>
      <c r="I9" s="7" t="s">
        <v>116</v>
      </c>
      <c r="J9" s="7" t="s">
        <v>117</v>
      </c>
    </row>
    <row r="10" spans="1:362">
      <c r="A10" s="7" t="s">
        <v>12</v>
      </c>
      <c r="B10" s="7" t="s">
        <v>118</v>
      </c>
      <c r="C10" s="7">
        <v>108</v>
      </c>
      <c r="D10" s="7" t="str">
        <f>DEC2HEX(HEX2DEC(INDEX(BaseAddressTable!$B$2:$B$64,(MATCH(A10,BaseAddressTable!$A$2:$A$64,0))))+HEX2DEC(C10))</f>
        <v>A026C108</v>
      </c>
      <c r="E10" s="7" t="s">
        <v>61</v>
      </c>
      <c r="F10" s="7" t="s">
        <v>119</v>
      </c>
      <c r="G10" s="7" t="s">
        <v>54</v>
      </c>
      <c r="H10" s="7" t="s">
        <v>120</v>
      </c>
      <c r="I10" s="10" t="s">
        <v>121</v>
      </c>
      <c r="J10" s="7" t="s">
        <v>122</v>
      </c>
    </row>
    <row r="11" spans="1:362">
      <c r="A11" s="7" t="s">
        <v>12</v>
      </c>
      <c r="B11" s="7" t="s">
        <v>123</v>
      </c>
      <c r="C11" s="7">
        <v>110</v>
      </c>
      <c r="D11" s="7" t="str">
        <f>DEC2HEX(HEX2DEC(INDEX(BaseAddressTable!$B$2:$B$64,(MATCH(A11,BaseAddressTable!$A$2:$A$64,0))))+HEX2DEC(C11))</f>
        <v>A026C110</v>
      </c>
      <c r="E11" s="7" t="s">
        <v>61</v>
      </c>
      <c r="F11" s="7" t="s">
        <v>124</v>
      </c>
      <c r="G11" s="7" t="s">
        <v>91</v>
      </c>
      <c r="H11" s="7">
        <v>1</v>
      </c>
      <c r="I11" s="10" t="s">
        <v>125</v>
      </c>
      <c r="J11" s="7" t="s">
        <v>126</v>
      </c>
    </row>
    <row r="12" spans="1:362">
      <c r="A12" s="7" t="s">
        <v>12</v>
      </c>
      <c r="B12" s="7" t="s">
        <v>123</v>
      </c>
      <c r="C12" s="7">
        <v>110</v>
      </c>
      <c r="D12" s="7" t="str">
        <f>DEC2HEX(HEX2DEC(INDEX(BaseAddressTable!$B$2:$B$64,(MATCH(A12,BaseAddressTable!$A$2:$A$64,0))))+HEX2DEC(C12))</f>
        <v>A026C110</v>
      </c>
      <c r="E12" s="7" t="s">
        <v>61</v>
      </c>
      <c r="F12" s="7" t="s">
        <v>127</v>
      </c>
      <c r="G12" s="7" t="s">
        <v>128</v>
      </c>
      <c r="H12" s="7">
        <v>1</v>
      </c>
      <c r="I12" s="10" t="s">
        <v>129</v>
      </c>
      <c r="J12" s="7" t="s">
        <v>130</v>
      </c>
    </row>
    <row r="13" spans="1:362" s="45" customFormat="1">
      <c r="A13" s="44" t="s">
        <v>12</v>
      </c>
      <c r="B13" s="44" t="s">
        <v>930</v>
      </c>
      <c r="C13" s="44">
        <v>128</v>
      </c>
      <c r="D13" s="44" t="str">
        <f>DEC2HEX(HEX2DEC(INDEX(BaseAddressTable!$B$2:$B$64,(MATCH(A13,BaseAddressTable!$A$2:$A$64,0))))+HEX2DEC(C13))</f>
        <v>A026C128</v>
      </c>
      <c r="E13" s="44" t="s">
        <v>61</v>
      </c>
      <c r="F13" s="44" t="s">
        <v>131</v>
      </c>
      <c r="G13" s="44" t="s">
        <v>69</v>
      </c>
      <c r="H13" s="44">
        <v>0</v>
      </c>
      <c r="I13" s="48" t="s">
        <v>932</v>
      </c>
      <c r="J13" s="44" t="s">
        <v>931</v>
      </c>
    </row>
    <row r="14" spans="1:362" s="45" customFormat="1">
      <c r="A14" s="44" t="s">
        <v>12</v>
      </c>
      <c r="B14" s="44" t="s">
        <v>132</v>
      </c>
      <c r="C14" s="44" t="s">
        <v>133</v>
      </c>
      <c r="D14" s="44" t="str">
        <f>DEC2HEX(HEX2DEC(INDEX(BaseAddressTable!$B$2:$B$64,(MATCH(A14,BaseAddressTable!$A$2:$A$64,0))))+HEX2DEC(C14))</f>
        <v>A026C12C</v>
      </c>
      <c r="E14" s="44" t="s">
        <v>61</v>
      </c>
      <c r="F14" s="44" t="s">
        <v>134</v>
      </c>
      <c r="G14" s="44" t="s">
        <v>91</v>
      </c>
      <c r="H14" s="44">
        <v>0</v>
      </c>
      <c r="I14" s="48" t="s">
        <v>135</v>
      </c>
      <c r="J14" s="44" t="s">
        <v>136</v>
      </c>
    </row>
    <row r="15" spans="1:362" s="45" customFormat="1">
      <c r="A15" s="44" t="s">
        <v>12</v>
      </c>
      <c r="B15" s="44" t="s">
        <v>132</v>
      </c>
      <c r="C15" s="44" t="s">
        <v>133</v>
      </c>
      <c r="D15" s="44" t="str">
        <f>DEC2HEX(HEX2DEC(INDEX(BaseAddressTable!$B$2:$B$64,(MATCH(A15,BaseAddressTable!$A$2:$A$64,0))))+HEX2DEC(C15))</f>
        <v>A026C12C</v>
      </c>
      <c r="E15" s="44" t="s">
        <v>61</v>
      </c>
      <c r="F15" s="44" t="s">
        <v>137</v>
      </c>
      <c r="G15" s="44" t="s">
        <v>138</v>
      </c>
      <c r="H15" s="44">
        <v>0</v>
      </c>
      <c r="I15" s="48" t="s">
        <v>139</v>
      </c>
      <c r="J15" s="44" t="s">
        <v>140</v>
      </c>
    </row>
    <row r="16" spans="1:362" s="45" customFormat="1">
      <c r="A16" s="44" t="s">
        <v>12</v>
      </c>
      <c r="B16" s="44" t="s">
        <v>132</v>
      </c>
      <c r="C16" s="44" t="s">
        <v>133</v>
      </c>
      <c r="D16" s="44" t="str">
        <f>DEC2HEX(HEX2DEC(INDEX(BaseAddressTable!$B$2:$B$64,(MATCH(A16,BaseAddressTable!$A$2:$A$64,0))))+HEX2DEC(C16))</f>
        <v>A026C12C</v>
      </c>
      <c r="E16" s="44" t="s">
        <v>61</v>
      </c>
      <c r="F16" s="44" t="s">
        <v>141</v>
      </c>
      <c r="G16" s="44" t="s">
        <v>142</v>
      </c>
      <c r="H16" s="44">
        <v>0</v>
      </c>
      <c r="I16" s="48" t="s">
        <v>143</v>
      </c>
      <c r="J16" s="44" t="s">
        <v>144</v>
      </c>
    </row>
    <row r="17" spans="1:10" s="45" customFormat="1">
      <c r="A17" s="44" t="s">
        <v>12</v>
      </c>
      <c r="B17" s="44" t="s">
        <v>132</v>
      </c>
      <c r="C17" s="44" t="s">
        <v>133</v>
      </c>
      <c r="D17" s="44" t="str">
        <f>DEC2HEX(HEX2DEC(INDEX(BaseAddressTable!$B$2:$B$64,(MATCH(A17,BaseAddressTable!$A$2:$A$64,0))))+HEX2DEC(C17))</f>
        <v>A026C12C</v>
      </c>
      <c r="E17" s="44" t="s">
        <v>61</v>
      </c>
      <c r="F17" s="44" t="s">
        <v>145</v>
      </c>
      <c r="G17" s="44" t="s">
        <v>146</v>
      </c>
      <c r="H17" s="44">
        <v>0</v>
      </c>
      <c r="I17" s="48" t="s">
        <v>147</v>
      </c>
      <c r="J17" s="44" t="s">
        <v>148</v>
      </c>
    </row>
    <row r="18" spans="1:10" s="45" customFormat="1">
      <c r="A18" s="44" t="s">
        <v>12</v>
      </c>
      <c r="B18" s="44" t="s">
        <v>132</v>
      </c>
      <c r="C18" s="44" t="s">
        <v>133</v>
      </c>
      <c r="D18" s="44" t="str">
        <f>DEC2HEX(HEX2DEC(INDEX(BaseAddressTable!$B$2:$B$64,(MATCH(A18,BaseAddressTable!$A$2:$A$64,0))))+HEX2DEC(C18))</f>
        <v>A026C12C</v>
      </c>
      <c r="E18" s="44" t="s">
        <v>61</v>
      </c>
      <c r="F18" s="44" t="s">
        <v>149</v>
      </c>
      <c r="G18" s="44" t="s">
        <v>150</v>
      </c>
      <c r="H18" s="44">
        <v>0</v>
      </c>
      <c r="I18" s="48" t="s">
        <v>151</v>
      </c>
      <c r="J18" s="44" t="s">
        <v>152</v>
      </c>
    </row>
    <row r="19" spans="1:10" s="45" customFormat="1">
      <c r="A19" s="44" t="s">
        <v>12</v>
      </c>
      <c r="B19" s="44" t="s">
        <v>132</v>
      </c>
      <c r="C19" s="44" t="s">
        <v>133</v>
      </c>
      <c r="D19" s="44" t="str">
        <f>DEC2HEX(HEX2DEC(INDEX(BaseAddressTable!$B$2:$B$64,(MATCH(A19,BaseAddressTable!$A$2:$A$64,0))))+HEX2DEC(C19))</f>
        <v>A026C12C</v>
      </c>
      <c r="E19" s="44" t="s">
        <v>61</v>
      </c>
      <c r="F19" s="44" t="s">
        <v>153</v>
      </c>
      <c r="G19" s="44" t="s">
        <v>154</v>
      </c>
      <c r="H19" s="44">
        <v>0</v>
      </c>
      <c r="I19" s="48" t="s">
        <v>155</v>
      </c>
      <c r="J19" s="44" t="s">
        <v>156</v>
      </c>
    </row>
    <row r="20" spans="1:10" s="45" customFormat="1">
      <c r="A20" s="44" t="s">
        <v>12</v>
      </c>
      <c r="B20" s="44" t="s">
        <v>132</v>
      </c>
      <c r="C20" s="44" t="s">
        <v>133</v>
      </c>
      <c r="D20" s="44" t="str">
        <f>DEC2HEX(HEX2DEC(INDEX(BaseAddressTable!$B$2:$B$64,(MATCH(A20,BaseAddressTable!$A$2:$A$64,0))))+HEX2DEC(C20))</f>
        <v>A026C12C</v>
      </c>
      <c r="E20" s="44" t="s">
        <v>61</v>
      </c>
      <c r="F20" s="44" t="s">
        <v>157</v>
      </c>
      <c r="G20" s="44" t="s">
        <v>158</v>
      </c>
      <c r="H20" s="44">
        <v>0</v>
      </c>
      <c r="I20" s="48" t="s">
        <v>159</v>
      </c>
      <c r="J20" s="44" t="s">
        <v>160</v>
      </c>
    </row>
    <row r="21" spans="1:10" s="45" customFormat="1">
      <c r="A21" s="44" t="s">
        <v>12</v>
      </c>
      <c r="B21" s="44" t="s">
        <v>132</v>
      </c>
      <c r="C21" s="44" t="s">
        <v>133</v>
      </c>
      <c r="D21" s="44" t="str">
        <f>DEC2HEX(HEX2DEC(INDEX(BaseAddressTable!$B$2:$B$64,(MATCH(A21,BaseAddressTable!$A$2:$A$64,0))))+HEX2DEC(C21))</f>
        <v>A026C12C</v>
      </c>
      <c r="E21" s="44" t="s">
        <v>61</v>
      </c>
      <c r="F21" s="44" t="s">
        <v>161</v>
      </c>
      <c r="G21" s="44" t="s">
        <v>162</v>
      </c>
      <c r="H21" s="44">
        <v>0</v>
      </c>
      <c r="I21" s="48" t="s">
        <v>163</v>
      </c>
      <c r="J21" s="44" t="s">
        <v>164</v>
      </c>
    </row>
    <row r="22" spans="1:10" s="45" customFormat="1">
      <c r="A22" s="44" t="s">
        <v>12</v>
      </c>
      <c r="B22" s="44" t="s">
        <v>132</v>
      </c>
      <c r="C22" s="44" t="s">
        <v>133</v>
      </c>
      <c r="D22" s="44" t="str">
        <f>DEC2HEX(HEX2DEC(INDEX(BaseAddressTable!$B$2:$B$64,(MATCH(A22,BaseAddressTable!$A$2:$A$64,0))))+HEX2DEC(C22))</f>
        <v>A026C12C</v>
      </c>
      <c r="E22" s="44" t="s">
        <v>61</v>
      </c>
      <c r="F22" s="44" t="s">
        <v>165</v>
      </c>
      <c r="G22" s="44" t="s">
        <v>128</v>
      </c>
      <c r="H22" s="44">
        <v>0</v>
      </c>
      <c r="I22" s="48" t="s">
        <v>166</v>
      </c>
      <c r="J22" s="44" t="s">
        <v>933</v>
      </c>
    </row>
    <row r="23" spans="1:10" s="45" customFormat="1">
      <c r="A23" s="44" t="s">
        <v>12</v>
      </c>
      <c r="B23" s="44" t="s">
        <v>132</v>
      </c>
      <c r="C23" s="44" t="s">
        <v>133</v>
      </c>
      <c r="D23" s="44" t="str">
        <f>DEC2HEX(HEX2DEC(INDEX(BaseAddressTable!$B$2:$B$64,(MATCH(A23,BaseAddressTable!$A$2:$A$64,0))))+HEX2DEC(C23))</f>
        <v>A026C12C</v>
      </c>
      <c r="E23" s="44" t="s">
        <v>61</v>
      </c>
      <c r="F23" s="44" t="s">
        <v>167</v>
      </c>
      <c r="G23" s="44" t="s">
        <v>168</v>
      </c>
      <c r="H23" s="44">
        <v>0</v>
      </c>
      <c r="I23" s="48" t="s">
        <v>169</v>
      </c>
      <c r="J23" s="44" t="s">
        <v>934</v>
      </c>
    </row>
    <row r="24" spans="1:10" s="49" customFormat="1">
      <c r="A24" s="44" t="s">
        <v>12</v>
      </c>
      <c r="B24" s="44" t="s">
        <v>170</v>
      </c>
      <c r="C24" s="44">
        <v>130</v>
      </c>
      <c r="D24" s="44" t="str">
        <f>DEC2HEX(HEX2DEC(INDEX(BaseAddressTable!$B$2:$B$64,(MATCH(A24,BaseAddressTable!$A$2:$A$64,0))))+HEX2DEC(C24))</f>
        <v>A026C130</v>
      </c>
      <c r="E24" s="44" t="s">
        <v>61</v>
      </c>
      <c r="F24" s="44" t="s">
        <v>171</v>
      </c>
      <c r="G24" s="44" t="s">
        <v>172</v>
      </c>
      <c r="H24" s="44">
        <v>0</v>
      </c>
      <c r="I24" s="48" t="s">
        <v>173</v>
      </c>
      <c r="J24" s="44" t="s">
        <v>935</v>
      </c>
    </row>
    <row r="25" spans="1:10" s="49" customFormat="1">
      <c r="A25" s="44" t="s">
        <v>12</v>
      </c>
      <c r="B25" s="44" t="s">
        <v>170</v>
      </c>
      <c r="C25" s="44">
        <v>130</v>
      </c>
      <c r="D25" s="44" t="str">
        <f>DEC2HEX(HEX2DEC(INDEX(BaseAddressTable!$B$2:$B$64,(MATCH(A25,BaseAddressTable!$A$2:$A$64,0))))+HEX2DEC(C25))</f>
        <v>A026C130</v>
      </c>
      <c r="E25" s="44" t="s">
        <v>61</v>
      </c>
      <c r="F25" s="44" t="s">
        <v>174</v>
      </c>
      <c r="G25" s="44" t="s">
        <v>175</v>
      </c>
      <c r="H25" s="44">
        <v>0</v>
      </c>
      <c r="I25" s="48" t="s">
        <v>176</v>
      </c>
      <c r="J25" s="44" t="s">
        <v>935</v>
      </c>
    </row>
    <row r="26" spans="1:10" s="49" customFormat="1">
      <c r="A26" s="44" t="s">
        <v>12</v>
      </c>
      <c r="B26" s="44" t="s">
        <v>170</v>
      </c>
      <c r="C26" s="44">
        <v>130</v>
      </c>
      <c r="D26" s="44" t="str">
        <f>DEC2HEX(HEX2DEC(INDEX(BaseAddressTable!$B$2:$B$64,(MATCH(A26,BaseAddressTable!$A$2:$A$64,0))))+HEX2DEC(C26))</f>
        <v>A026C130</v>
      </c>
      <c r="E26" s="44" t="s">
        <v>61</v>
      </c>
      <c r="F26" s="44" t="s">
        <v>177</v>
      </c>
      <c r="G26" s="44" t="s">
        <v>178</v>
      </c>
      <c r="H26" s="44">
        <v>0</v>
      </c>
      <c r="I26" s="48" t="s">
        <v>179</v>
      </c>
      <c r="J26" s="44" t="s">
        <v>935</v>
      </c>
    </row>
    <row r="27" spans="1:10" s="49" customFormat="1">
      <c r="A27" s="44" t="s">
        <v>12</v>
      </c>
      <c r="B27" s="44" t="s">
        <v>170</v>
      </c>
      <c r="C27" s="44">
        <v>130</v>
      </c>
      <c r="D27" s="44" t="str">
        <f>DEC2HEX(HEX2DEC(INDEX(BaseAddressTable!$B$2:$B$64,(MATCH(A27,BaseAddressTable!$A$2:$A$64,0))))+HEX2DEC(C27))</f>
        <v>A026C130</v>
      </c>
      <c r="E27" s="44" t="s">
        <v>61</v>
      </c>
      <c r="F27" s="44" t="s">
        <v>180</v>
      </c>
      <c r="G27" s="44" t="s">
        <v>181</v>
      </c>
      <c r="H27" s="44">
        <v>0</v>
      </c>
      <c r="I27" s="48" t="s">
        <v>182</v>
      </c>
      <c r="J27" s="44" t="s">
        <v>935</v>
      </c>
    </row>
    <row r="28" spans="1:10" s="49" customFormat="1">
      <c r="A28" s="44" t="s">
        <v>12</v>
      </c>
      <c r="B28" s="44" t="s">
        <v>183</v>
      </c>
      <c r="C28" s="44">
        <v>134</v>
      </c>
      <c r="D28" s="44" t="str">
        <f>DEC2HEX(HEX2DEC(INDEX(BaseAddressTable!$B$2:$B$64,(MATCH(A28,BaseAddressTable!$A$2:$A$64,0))))+HEX2DEC(C28))</f>
        <v>A026C134</v>
      </c>
      <c r="E28" s="44" t="s">
        <v>61</v>
      </c>
      <c r="F28" s="44" t="s">
        <v>184</v>
      </c>
      <c r="G28" s="44" t="s">
        <v>172</v>
      </c>
      <c r="H28" s="44">
        <v>0</v>
      </c>
      <c r="I28" s="48" t="s">
        <v>185</v>
      </c>
      <c r="J28" s="44" t="s">
        <v>935</v>
      </c>
    </row>
    <row r="29" spans="1:10" s="49" customFormat="1">
      <c r="A29" s="44" t="s">
        <v>12</v>
      </c>
      <c r="B29" s="44" t="s">
        <v>183</v>
      </c>
      <c r="C29" s="44">
        <v>134</v>
      </c>
      <c r="D29" s="44" t="str">
        <f>DEC2HEX(HEX2DEC(INDEX(BaseAddressTable!$B$2:$B$64,(MATCH(A29,BaseAddressTable!$A$2:$A$64,0))))+HEX2DEC(C29))</f>
        <v>A026C134</v>
      </c>
      <c r="E29" s="44" t="s">
        <v>61</v>
      </c>
      <c r="F29" s="44" t="s">
        <v>186</v>
      </c>
      <c r="G29" s="44" t="s">
        <v>175</v>
      </c>
      <c r="H29" s="44">
        <v>0</v>
      </c>
      <c r="I29" s="48" t="s">
        <v>187</v>
      </c>
      <c r="J29" s="44" t="s">
        <v>935</v>
      </c>
    </row>
    <row r="30" spans="1:10" s="49" customFormat="1">
      <c r="A30" s="44" t="s">
        <v>12</v>
      </c>
      <c r="B30" s="44" t="s">
        <v>183</v>
      </c>
      <c r="C30" s="44">
        <v>134</v>
      </c>
      <c r="D30" s="44" t="str">
        <f>DEC2HEX(HEX2DEC(INDEX(BaseAddressTable!$B$2:$B$64,(MATCH(A30,BaseAddressTable!$A$2:$A$64,0))))+HEX2DEC(C30))</f>
        <v>A026C134</v>
      </c>
      <c r="E30" s="44" t="s">
        <v>61</v>
      </c>
      <c r="F30" s="44" t="s">
        <v>188</v>
      </c>
      <c r="G30" s="44" t="s">
        <v>178</v>
      </c>
      <c r="H30" s="44">
        <v>0</v>
      </c>
      <c r="I30" s="48" t="s">
        <v>189</v>
      </c>
      <c r="J30" s="44" t="s">
        <v>935</v>
      </c>
    </row>
    <row r="31" spans="1:10" s="49" customFormat="1">
      <c r="A31" s="44" t="s">
        <v>12</v>
      </c>
      <c r="B31" s="44" t="s">
        <v>183</v>
      </c>
      <c r="C31" s="44">
        <v>134</v>
      </c>
      <c r="D31" s="44" t="str">
        <f>DEC2HEX(HEX2DEC(INDEX(BaseAddressTable!$B$2:$B$64,(MATCH(A31,BaseAddressTable!$A$2:$A$64,0))))+HEX2DEC(C31))</f>
        <v>A026C134</v>
      </c>
      <c r="E31" s="44" t="s">
        <v>61</v>
      </c>
      <c r="F31" s="44" t="s">
        <v>190</v>
      </c>
      <c r="G31" s="44" t="s">
        <v>181</v>
      </c>
      <c r="H31" s="44">
        <v>0</v>
      </c>
      <c r="I31" s="48" t="s">
        <v>191</v>
      </c>
      <c r="J31" s="44" t="s">
        <v>935</v>
      </c>
    </row>
    <row r="32" spans="1:10" s="49" customFormat="1">
      <c r="A32" s="44" t="s">
        <v>12</v>
      </c>
      <c r="B32" s="44" t="s">
        <v>192</v>
      </c>
      <c r="C32" s="44">
        <v>138</v>
      </c>
      <c r="D32" s="44" t="str">
        <f>DEC2HEX(HEX2DEC(INDEX(BaseAddressTable!$B$2:$B$64,(MATCH(A32,BaseAddressTable!$A$2:$A$64,0))))+HEX2DEC(C32))</f>
        <v>A026C138</v>
      </c>
      <c r="E32" s="44" t="s">
        <v>46</v>
      </c>
      <c r="F32" s="44" t="s">
        <v>193</v>
      </c>
      <c r="G32" s="44" t="s">
        <v>172</v>
      </c>
      <c r="H32" s="44"/>
      <c r="I32" s="48" t="s">
        <v>194</v>
      </c>
      <c r="J32" s="44" t="s">
        <v>936</v>
      </c>
    </row>
    <row r="33" spans="1:10" s="49" customFormat="1">
      <c r="A33" s="44" t="s">
        <v>12</v>
      </c>
      <c r="B33" s="44" t="s">
        <v>192</v>
      </c>
      <c r="C33" s="44">
        <v>138</v>
      </c>
      <c r="D33" s="44" t="str">
        <f>DEC2HEX(HEX2DEC(INDEX(BaseAddressTable!$B$2:$B$64,(MATCH(A33,BaseAddressTable!$A$2:$A$64,0))))+HEX2DEC(C33))</f>
        <v>A026C138</v>
      </c>
      <c r="E33" s="44" t="s">
        <v>46</v>
      </c>
      <c r="F33" s="44" t="s">
        <v>195</v>
      </c>
      <c r="G33" s="44" t="s">
        <v>175</v>
      </c>
      <c r="H33" s="44"/>
      <c r="I33" s="48" t="s">
        <v>196</v>
      </c>
      <c r="J33" s="44" t="s">
        <v>936</v>
      </c>
    </row>
    <row r="34" spans="1:10" s="49" customFormat="1">
      <c r="A34" s="44" t="s">
        <v>12</v>
      </c>
      <c r="B34" s="44" t="s">
        <v>192</v>
      </c>
      <c r="C34" s="44">
        <v>138</v>
      </c>
      <c r="D34" s="44" t="str">
        <f>DEC2HEX(HEX2DEC(INDEX(BaseAddressTable!$B$2:$B$64,(MATCH(A34,BaseAddressTable!$A$2:$A$64,0))))+HEX2DEC(C34))</f>
        <v>A026C138</v>
      </c>
      <c r="E34" s="44" t="s">
        <v>46</v>
      </c>
      <c r="F34" s="44" t="s">
        <v>197</v>
      </c>
      <c r="G34" s="44" t="s">
        <v>178</v>
      </c>
      <c r="H34" s="44"/>
      <c r="I34" s="48" t="s">
        <v>198</v>
      </c>
      <c r="J34" s="44" t="s">
        <v>936</v>
      </c>
    </row>
    <row r="35" spans="1:10" s="49" customFormat="1">
      <c r="A35" s="44" t="s">
        <v>12</v>
      </c>
      <c r="B35" s="44" t="s">
        <v>192</v>
      </c>
      <c r="C35" s="44">
        <v>138</v>
      </c>
      <c r="D35" s="44" t="str">
        <f>DEC2HEX(HEX2DEC(INDEX(BaseAddressTable!$B$2:$B$64,(MATCH(A35,BaseAddressTable!$A$2:$A$64,0))))+HEX2DEC(C35))</f>
        <v>A026C138</v>
      </c>
      <c r="E35" s="44" t="s">
        <v>46</v>
      </c>
      <c r="F35" s="44" t="s">
        <v>199</v>
      </c>
      <c r="G35" s="44" t="s">
        <v>181</v>
      </c>
      <c r="H35" s="44"/>
      <c r="I35" s="48" t="s">
        <v>200</v>
      </c>
      <c r="J35" s="44" t="s">
        <v>936</v>
      </c>
    </row>
    <row r="36" spans="1:10" s="49" customFormat="1">
      <c r="A36" s="44" t="s">
        <v>12</v>
      </c>
      <c r="B36" s="44" t="s">
        <v>201</v>
      </c>
      <c r="C36" s="44" t="s">
        <v>202</v>
      </c>
      <c r="D36" s="44" t="str">
        <f>DEC2HEX(HEX2DEC(INDEX(BaseAddressTable!$B$2:$B$64,(MATCH(A36,BaseAddressTable!$A$2:$A$64,0))))+HEX2DEC(C36))</f>
        <v>A026C13C</v>
      </c>
      <c r="E36" s="44" t="s">
        <v>46</v>
      </c>
      <c r="F36" s="44" t="s">
        <v>203</v>
      </c>
      <c r="G36" s="44" t="s">
        <v>172</v>
      </c>
      <c r="H36" s="44"/>
      <c r="I36" s="48" t="s">
        <v>204</v>
      </c>
      <c r="J36" s="44" t="s">
        <v>936</v>
      </c>
    </row>
    <row r="37" spans="1:10" s="49" customFormat="1">
      <c r="A37" s="44" t="s">
        <v>12</v>
      </c>
      <c r="B37" s="44" t="s">
        <v>201</v>
      </c>
      <c r="C37" s="44" t="s">
        <v>202</v>
      </c>
      <c r="D37" s="44" t="str">
        <f>DEC2HEX(HEX2DEC(INDEX(BaseAddressTable!$B$2:$B$64,(MATCH(A37,BaseAddressTable!$A$2:$A$64,0))))+HEX2DEC(C37))</f>
        <v>A026C13C</v>
      </c>
      <c r="E37" s="44" t="s">
        <v>46</v>
      </c>
      <c r="F37" s="44" t="s">
        <v>205</v>
      </c>
      <c r="G37" s="44" t="s">
        <v>175</v>
      </c>
      <c r="H37" s="44"/>
      <c r="I37" s="48" t="s">
        <v>206</v>
      </c>
      <c r="J37" s="44" t="s">
        <v>936</v>
      </c>
    </row>
    <row r="38" spans="1:10" s="49" customFormat="1">
      <c r="A38" s="44" t="s">
        <v>12</v>
      </c>
      <c r="B38" s="44" t="s">
        <v>201</v>
      </c>
      <c r="C38" s="44" t="s">
        <v>202</v>
      </c>
      <c r="D38" s="44" t="str">
        <f>DEC2HEX(HEX2DEC(INDEX(BaseAddressTable!$B$2:$B$64,(MATCH(A38,BaseAddressTable!$A$2:$A$64,0))))+HEX2DEC(C38))</f>
        <v>A026C13C</v>
      </c>
      <c r="E38" s="44" t="s">
        <v>46</v>
      </c>
      <c r="F38" s="44" t="s">
        <v>207</v>
      </c>
      <c r="G38" s="44" t="s">
        <v>178</v>
      </c>
      <c r="H38" s="44"/>
      <c r="I38" s="48" t="s">
        <v>208</v>
      </c>
      <c r="J38" s="44" t="s">
        <v>936</v>
      </c>
    </row>
    <row r="39" spans="1:10" s="49" customFormat="1">
      <c r="A39" s="44" t="s">
        <v>12</v>
      </c>
      <c r="B39" s="44" t="s">
        <v>201</v>
      </c>
      <c r="C39" s="44" t="s">
        <v>202</v>
      </c>
      <c r="D39" s="44" t="str">
        <f>DEC2HEX(HEX2DEC(INDEX(BaseAddressTable!$B$2:$B$64,(MATCH(A39,BaseAddressTable!$A$2:$A$64,0))))+HEX2DEC(C39))</f>
        <v>A026C13C</v>
      </c>
      <c r="E39" s="44" t="s">
        <v>46</v>
      </c>
      <c r="F39" s="44" t="s">
        <v>209</v>
      </c>
      <c r="G39" s="44" t="s">
        <v>181</v>
      </c>
      <c r="H39" s="44"/>
      <c r="I39" s="48" t="s">
        <v>210</v>
      </c>
      <c r="J39" s="44" t="s">
        <v>936</v>
      </c>
    </row>
    <row r="40" spans="1:10" s="49" customFormat="1">
      <c r="A40" s="44" t="s">
        <v>12</v>
      </c>
      <c r="B40" s="44" t="s">
        <v>211</v>
      </c>
      <c r="C40" s="44">
        <v>140</v>
      </c>
      <c r="D40" s="44" t="str">
        <f>DEC2HEX(HEX2DEC(INDEX(BaseAddressTable!$B$2:$B$64,(MATCH(A40,BaseAddressTable!$A$2:$A$64,0))))+HEX2DEC(C40))</f>
        <v>A026C140</v>
      </c>
      <c r="E40" s="44" t="s">
        <v>61</v>
      </c>
      <c r="F40" s="44" t="s">
        <v>212</v>
      </c>
      <c r="G40" s="44" t="s">
        <v>172</v>
      </c>
      <c r="H40" s="44">
        <v>0</v>
      </c>
      <c r="I40" s="48" t="s">
        <v>213</v>
      </c>
      <c r="J40" s="44" t="s">
        <v>935</v>
      </c>
    </row>
    <row r="41" spans="1:10" s="49" customFormat="1">
      <c r="A41" s="44" t="s">
        <v>12</v>
      </c>
      <c r="B41" s="44" t="s">
        <v>211</v>
      </c>
      <c r="C41" s="44">
        <v>140</v>
      </c>
      <c r="D41" s="44" t="str">
        <f>DEC2HEX(HEX2DEC(INDEX(BaseAddressTable!$B$2:$B$64,(MATCH(A41,BaseAddressTable!$A$2:$A$64,0))))+HEX2DEC(C41))</f>
        <v>A026C140</v>
      </c>
      <c r="E41" s="44" t="s">
        <v>61</v>
      </c>
      <c r="F41" s="44" t="s">
        <v>214</v>
      </c>
      <c r="G41" s="44" t="s">
        <v>175</v>
      </c>
      <c r="H41" s="44">
        <v>0</v>
      </c>
      <c r="I41" s="48" t="s">
        <v>215</v>
      </c>
      <c r="J41" s="44" t="s">
        <v>935</v>
      </c>
    </row>
    <row r="42" spans="1:10" s="49" customFormat="1">
      <c r="A42" s="44" t="s">
        <v>12</v>
      </c>
      <c r="B42" s="44" t="s">
        <v>216</v>
      </c>
      <c r="C42" s="50">
        <v>144</v>
      </c>
      <c r="D42" s="44" t="str">
        <f>DEC2HEX(HEX2DEC(INDEX(BaseAddressTable!$B$2:$B$64,(MATCH(A42,BaseAddressTable!$A$2:$A$64,0))))+HEX2DEC(C42))</f>
        <v>A026C144</v>
      </c>
      <c r="E42" s="44" t="s">
        <v>46</v>
      </c>
      <c r="F42" s="44" t="s">
        <v>217</v>
      </c>
      <c r="G42" s="44" t="s">
        <v>172</v>
      </c>
      <c r="H42" s="44"/>
      <c r="I42" s="48" t="s">
        <v>218</v>
      </c>
      <c r="J42" s="44" t="s">
        <v>936</v>
      </c>
    </row>
    <row r="43" spans="1:10" s="49" customFormat="1">
      <c r="A43" s="44" t="s">
        <v>12</v>
      </c>
      <c r="B43" s="44" t="s">
        <v>216</v>
      </c>
      <c r="C43" s="50">
        <v>144</v>
      </c>
      <c r="D43" s="44" t="str">
        <f>DEC2HEX(HEX2DEC(INDEX(BaseAddressTable!$B$2:$B$64,(MATCH(A43,BaseAddressTable!$A$2:$A$64,0))))+HEX2DEC(C43))</f>
        <v>A026C144</v>
      </c>
      <c r="E43" s="44" t="s">
        <v>46</v>
      </c>
      <c r="F43" s="44" t="s">
        <v>219</v>
      </c>
      <c r="G43" s="44" t="s">
        <v>175</v>
      </c>
      <c r="H43" s="44"/>
      <c r="I43" s="48" t="s">
        <v>220</v>
      </c>
      <c r="J43" s="44" t="s">
        <v>936</v>
      </c>
    </row>
    <row r="44" spans="1:10">
      <c r="A44" s="7" t="s">
        <v>12</v>
      </c>
      <c r="B44" s="7" t="s">
        <v>221</v>
      </c>
      <c r="C44" s="7">
        <v>208</v>
      </c>
      <c r="D44" s="7" t="str">
        <f>DEC2HEX(HEX2DEC(INDEX(BaseAddressTable!$B$2:$B$64,(MATCH(A44,BaseAddressTable!$A$2:$A$64,0))))+HEX2DEC(C44))</f>
        <v>A026C208</v>
      </c>
      <c r="E44" s="7" t="s">
        <v>61</v>
      </c>
      <c r="F44" s="7" t="s">
        <v>222</v>
      </c>
      <c r="G44" s="7" t="s">
        <v>91</v>
      </c>
      <c r="H44" s="7">
        <v>0</v>
      </c>
      <c r="I44" s="10" t="s">
        <v>223</v>
      </c>
      <c r="J44" s="7" t="s">
        <v>224</v>
      </c>
    </row>
    <row r="45" spans="1:10">
      <c r="A45" s="7" t="s">
        <v>12</v>
      </c>
      <c r="B45" s="7" t="s">
        <v>221</v>
      </c>
      <c r="C45" s="7">
        <v>208</v>
      </c>
      <c r="D45" s="7" t="str">
        <f>DEC2HEX(HEX2DEC(INDEX(BaseAddressTable!$B$2:$B$64,(MATCH(A45,BaseAddressTable!$A$2:$A$64,0))))+HEX2DEC(C45))</f>
        <v>A026C208</v>
      </c>
      <c r="E45" s="7" t="s">
        <v>61</v>
      </c>
      <c r="F45" s="7" t="s">
        <v>225</v>
      </c>
      <c r="G45" s="7" t="s">
        <v>138</v>
      </c>
      <c r="H45" s="7">
        <v>0</v>
      </c>
      <c r="I45" s="10" t="s">
        <v>223</v>
      </c>
      <c r="J45" s="7" t="s">
        <v>226</v>
      </c>
    </row>
    <row r="46" spans="1:10">
      <c r="A46" s="7" t="s">
        <v>12</v>
      </c>
      <c r="B46" s="7" t="s">
        <v>221</v>
      </c>
      <c r="C46" s="7">
        <v>208</v>
      </c>
      <c r="D46" s="7" t="str">
        <f>DEC2HEX(HEX2DEC(INDEX(BaseAddressTable!$B$2:$B$64,(MATCH(A46,BaseAddressTable!$A$2:$A$64,0))))+HEX2DEC(C46))</f>
        <v>A026C208</v>
      </c>
      <c r="E46" s="7" t="s">
        <v>61</v>
      </c>
      <c r="F46" s="7" t="s">
        <v>227</v>
      </c>
      <c r="G46" s="30" t="s">
        <v>142</v>
      </c>
      <c r="H46" s="7">
        <v>0</v>
      </c>
      <c r="I46" s="10" t="s">
        <v>223</v>
      </c>
      <c r="J46" s="7" t="s">
        <v>228</v>
      </c>
    </row>
    <row r="47" spans="1:10">
      <c r="A47" s="7" t="s">
        <v>12</v>
      </c>
      <c r="B47" s="7" t="s">
        <v>221</v>
      </c>
      <c r="C47" s="7">
        <v>208</v>
      </c>
      <c r="D47" s="7" t="str">
        <f>DEC2HEX(HEX2DEC(INDEX(BaseAddressTable!$B$2:$B$64,(MATCH(A47,BaseAddressTable!$A$2:$A$64,0))))+HEX2DEC(C47))</f>
        <v>A026C208</v>
      </c>
      <c r="E47" s="7" t="s">
        <v>61</v>
      </c>
      <c r="F47" s="7" t="s">
        <v>229</v>
      </c>
      <c r="G47" s="7" t="s">
        <v>146</v>
      </c>
      <c r="H47" s="7">
        <v>0</v>
      </c>
      <c r="I47" s="10" t="s">
        <v>223</v>
      </c>
      <c r="J47" s="7" t="s">
        <v>230</v>
      </c>
    </row>
    <row r="48" spans="1:10">
      <c r="A48" s="7" t="s">
        <v>12</v>
      </c>
      <c r="B48" s="7" t="s">
        <v>221</v>
      </c>
      <c r="C48" s="7">
        <v>208</v>
      </c>
      <c r="D48" s="7" t="str">
        <f>DEC2HEX(HEX2DEC(INDEX(BaseAddressTable!$B$2:$B$64,(MATCH(A48,BaseAddressTable!$A$2:$A$64,0))))+HEX2DEC(C48))</f>
        <v>A026C208</v>
      </c>
      <c r="E48" s="7" t="s">
        <v>61</v>
      </c>
      <c r="F48" s="7" t="s">
        <v>231</v>
      </c>
      <c r="G48" s="7" t="s">
        <v>150</v>
      </c>
      <c r="H48" s="7">
        <v>0</v>
      </c>
      <c r="I48" s="10" t="s">
        <v>223</v>
      </c>
      <c r="J48" s="7" t="s">
        <v>232</v>
      </c>
    </row>
    <row r="49" spans="1:10">
      <c r="A49" s="7" t="s">
        <v>12</v>
      </c>
      <c r="B49" s="7" t="s">
        <v>221</v>
      </c>
      <c r="C49" s="7">
        <v>208</v>
      </c>
      <c r="D49" s="7" t="str">
        <f>DEC2HEX(HEX2DEC(INDEX(BaseAddressTable!$B$2:$B$64,(MATCH(A49,BaseAddressTable!$A$2:$A$64,0))))+HEX2DEC(C49))</f>
        <v>A026C208</v>
      </c>
      <c r="E49" s="7" t="s">
        <v>61</v>
      </c>
      <c r="F49" s="7" t="s">
        <v>233</v>
      </c>
      <c r="G49" s="7" t="s">
        <v>154</v>
      </c>
      <c r="H49" s="7">
        <v>0</v>
      </c>
      <c r="I49" s="10" t="s">
        <v>223</v>
      </c>
      <c r="J49" s="7" t="s">
        <v>234</v>
      </c>
    </row>
    <row r="50" spans="1:10">
      <c r="A50" s="7" t="s">
        <v>12</v>
      </c>
      <c r="B50" s="7" t="s">
        <v>221</v>
      </c>
      <c r="C50" s="7">
        <v>208</v>
      </c>
      <c r="D50" s="7" t="str">
        <f>DEC2HEX(HEX2DEC(INDEX(BaseAddressTable!$B$2:$B$64,(MATCH(A50,BaseAddressTable!$A$2:$A$64,0))))+HEX2DEC(C50))</f>
        <v>A026C208</v>
      </c>
      <c r="E50" s="7" t="s">
        <v>61</v>
      </c>
      <c r="F50" s="7" t="s">
        <v>235</v>
      </c>
      <c r="G50" s="7" t="s">
        <v>158</v>
      </c>
      <c r="H50" s="7">
        <v>0</v>
      </c>
      <c r="I50" s="10" t="s">
        <v>223</v>
      </c>
      <c r="J50" s="7" t="s">
        <v>236</v>
      </c>
    </row>
    <row r="51" spans="1:10">
      <c r="A51" s="7" t="s">
        <v>12</v>
      </c>
      <c r="B51" s="7" t="s">
        <v>221</v>
      </c>
      <c r="C51" s="7">
        <v>208</v>
      </c>
      <c r="D51" s="7" t="str">
        <f>DEC2HEX(HEX2DEC(INDEX(BaseAddressTable!$B$2:$B$64,(MATCH(A51,BaseAddressTable!$A$2:$A$64,0))))+HEX2DEC(C51))</f>
        <v>A026C208</v>
      </c>
      <c r="E51" s="7" t="s">
        <v>61</v>
      </c>
      <c r="F51" s="7" t="s">
        <v>237</v>
      </c>
      <c r="G51" s="7" t="s">
        <v>162</v>
      </c>
      <c r="H51" s="7">
        <v>0</v>
      </c>
      <c r="I51" s="10" t="s">
        <v>223</v>
      </c>
      <c r="J51" s="7" t="s">
        <v>238</v>
      </c>
    </row>
    <row r="52" spans="1:10" s="23" customFormat="1" ht="28.8">
      <c r="A52" s="28" t="s">
        <v>12</v>
      </c>
      <c r="B52" s="28" t="s">
        <v>239</v>
      </c>
      <c r="C52" s="28">
        <v>300</v>
      </c>
      <c r="D52" s="28" t="s">
        <v>925</v>
      </c>
      <c r="E52" s="28" t="s">
        <v>61</v>
      </c>
      <c r="F52" s="28" t="s">
        <v>240</v>
      </c>
      <c r="G52" s="28" t="s">
        <v>91</v>
      </c>
      <c r="H52" s="28">
        <v>0</v>
      </c>
      <c r="I52" s="32" t="s">
        <v>241</v>
      </c>
      <c r="J52" s="28" t="s">
        <v>242</v>
      </c>
    </row>
    <row r="53" spans="1:10" s="23" customFormat="1" ht="28.8">
      <c r="A53" s="28" t="s">
        <v>12</v>
      </c>
      <c r="B53" s="28" t="s">
        <v>239</v>
      </c>
      <c r="C53" s="28">
        <v>300</v>
      </c>
      <c r="D53" s="28" t="s">
        <v>925</v>
      </c>
      <c r="E53" s="28" t="s">
        <v>61</v>
      </c>
      <c r="F53" s="28" t="s">
        <v>243</v>
      </c>
      <c r="G53" s="28" t="s">
        <v>138</v>
      </c>
      <c r="H53" s="28">
        <v>0</v>
      </c>
      <c r="I53" s="32" t="s">
        <v>244</v>
      </c>
      <c r="J53" s="28" t="s">
        <v>245</v>
      </c>
    </row>
    <row r="54" spans="1:10" s="23" customFormat="1" ht="14.25" customHeight="1">
      <c r="A54" s="28" t="s">
        <v>12</v>
      </c>
      <c r="B54" s="28" t="s">
        <v>246</v>
      </c>
      <c r="C54" s="28">
        <v>304</v>
      </c>
      <c r="D54" s="28" t="str">
        <f>DEC2HEX(HEX2DEC(INDEX(BaseAddressTable!$B$2:$B$64,(MATCH(A54,BaseAddressTable!$A$2:$A$64,0))))+HEX2DEC(C54))</f>
        <v>A026C304</v>
      </c>
      <c r="E54" s="28" t="s">
        <v>46</v>
      </c>
      <c r="F54" s="28" t="s">
        <v>247</v>
      </c>
      <c r="G54" s="28" t="s">
        <v>91</v>
      </c>
      <c r="H54" s="28">
        <v>1</v>
      </c>
      <c r="I54" s="32" t="s">
        <v>248</v>
      </c>
      <c r="J54" s="28" t="s">
        <v>249</v>
      </c>
    </row>
    <row r="55" spans="1:10" s="23" customFormat="1" ht="14.25" customHeight="1">
      <c r="A55" s="28" t="s">
        <v>12</v>
      </c>
      <c r="B55" s="28" t="s">
        <v>246</v>
      </c>
      <c r="C55" s="28">
        <v>304</v>
      </c>
      <c r="D55" s="28" t="str">
        <f>DEC2HEX(HEX2DEC(INDEX(BaseAddressTable!$B$2:$B$64,(MATCH(A55,BaseAddressTable!$A$2:$A$64,0))))+HEX2DEC(C55))</f>
        <v>A026C304</v>
      </c>
      <c r="E55" s="28" t="s">
        <v>46</v>
      </c>
      <c r="F55" s="28" t="s">
        <v>250</v>
      </c>
      <c r="G55" s="28" t="s">
        <v>138</v>
      </c>
      <c r="H55" s="28">
        <v>1</v>
      </c>
      <c r="I55" s="32" t="s">
        <v>251</v>
      </c>
      <c r="J55" s="28" t="s">
        <v>252</v>
      </c>
    </row>
    <row r="56" spans="1:10">
      <c r="A56" s="7" t="s">
        <v>12</v>
      </c>
      <c r="B56" s="7" t="s">
        <v>253</v>
      </c>
      <c r="C56" s="7">
        <v>310</v>
      </c>
      <c r="D56" s="7" t="str">
        <f>DEC2HEX(HEX2DEC(INDEX(BaseAddressTable!$B$2:$B$64,(MATCH(A56,BaseAddressTable!$A$2:$A$64,0))))+HEX2DEC(C56))</f>
        <v>A026C310</v>
      </c>
      <c r="E56" s="7" t="s">
        <v>46</v>
      </c>
      <c r="F56" s="7" t="s">
        <v>254</v>
      </c>
      <c r="G56" s="7" t="s">
        <v>91</v>
      </c>
      <c r="H56" s="7">
        <v>1</v>
      </c>
      <c r="I56" s="10" t="s">
        <v>255</v>
      </c>
      <c r="J56" s="7" t="s">
        <v>256</v>
      </c>
    </row>
    <row r="57" spans="1:10">
      <c r="A57" s="7" t="s">
        <v>12</v>
      </c>
      <c r="B57" s="7" t="s">
        <v>257</v>
      </c>
      <c r="C57" s="7">
        <v>314</v>
      </c>
      <c r="D57" s="7" t="str">
        <f>DEC2HEX(HEX2DEC(INDEX(BaseAddressTable!$B$2:$B$64,(MATCH(A57,BaseAddressTable!$A$2:$A$64,0))))+HEX2DEC(C57))</f>
        <v>A026C314</v>
      </c>
      <c r="E57" s="7" t="s">
        <v>61</v>
      </c>
      <c r="F57" s="7" t="s">
        <v>258</v>
      </c>
      <c r="G57" s="7" t="s">
        <v>91</v>
      </c>
      <c r="H57" s="7">
        <v>1</v>
      </c>
      <c r="I57" s="10" t="s">
        <v>259</v>
      </c>
      <c r="J57" s="7" t="s">
        <v>260</v>
      </c>
    </row>
    <row r="58" spans="1:10" ht="14.25" customHeight="1">
      <c r="A58" s="7" t="s">
        <v>12</v>
      </c>
      <c r="B58" s="7" t="s">
        <v>257</v>
      </c>
      <c r="C58" s="7">
        <v>314</v>
      </c>
      <c r="D58" s="7" t="str">
        <f>DEC2HEX(HEX2DEC(INDEX(BaseAddressTable!$B$2:$B$64,(MATCH(A58,BaseAddressTable!$A$2:$A$64,0))))+HEX2DEC(C58))</f>
        <v>A026C314</v>
      </c>
      <c r="E58" s="7" t="s">
        <v>61</v>
      </c>
      <c r="F58" s="7" t="s">
        <v>261</v>
      </c>
      <c r="G58" s="7" t="s">
        <v>138</v>
      </c>
      <c r="H58" s="7">
        <v>1</v>
      </c>
      <c r="I58" s="10" t="s">
        <v>259</v>
      </c>
      <c r="J58" s="7" t="s">
        <v>262</v>
      </c>
    </row>
    <row r="59" spans="1:10" ht="14.25" customHeight="1">
      <c r="A59" s="7" t="s">
        <v>12</v>
      </c>
      <c r="B59" s="7" t="s">
        <v>263</v>
      </c>
      <c r="C59" s="7">
        <v>318</v>
      </c>
      <c r="D59" s="7" t="str">
        <f>DEC2HEX(HEX2DEC(INDEX(BaseAddressTable!$B$2:$B$64,(MATCH(A59,BaseAddressTable!$A$2:$A$64,0))))+HEX2DEC(C59))</f>
        <v>A026C318</v>
      </c>
      <c r="E59" s="7" t="s">
        <v>61</v>
      </c>
      <c r="F59" s="7" t="s">
        <v>264</v>
      </c>
      <c r="G59" s="7" t="s">
        <v>91</v>
      </c>
      <c r="H59" s="7">
        <v>0</v>
      </c>
      <c r="I59" s="10" t="s">
        <v>265</v>
      </c>
      <c r="J59" s="7" t="s">
        <v>266</v>
      </c>
    </row>
    <row r="60" spans="1:10">
      <c r="A60" s="7" t="s">
        <v>12</v>
      </c>
      <c r="B60" s="7" t="s">
        <v>267</v>
      </c>
      <c r="C60" s="7" t="s">
        <v>268</v>
      </c>
      <c r="D60" s="7" t="str">
        <f>DEC2HEX(HEX2DEC(INDEX(BaseAddressTable!$B$2:$B$64,(MATCH(A60,BaseAddressTable!$A$2:$A$64,0))))+HEX2DEC(C60))</f>
        <v>A026C31C</v>
      </c>
      <c r="E60" s="7" t="s">
        <v>61</v>
      </c>
      <c r="F60" s="7" t="s">
        <v>269</v>
      </c>
      <c r="G60" s="7" t="s">
        <v>270</v>
      </c>
      <c r="H60" s="7">
        <v>0</v>
      </c>
      <c r="I60" s="10" t="s">
        <v>271</v>
      </c>
      <c r="J60" s="7" t="s">
        <v>272</v>
      </c>
    </row>
    <row r="61" spans="1:10">
      <c r="A61" s="7" t="s">
        <v>12</v>
      </c>
      <c r="B61" s="7" t="s">
        <v>267</v>
      </c>
      <c r="C61" s="7" t="s">
        <v>268</v>
      </c>
      <c r="D61" s="7" t="str">
        <f>DEC2HEX(HEX2DEC(INDEX(BaseAddressTable!$B$2:$B$64,(MATCH(A61,BaseAddressTable!$A$2:$A$64,0))))+HEX2DEC(C61))</f>
        <v>A026C31C</v>
      </c>
      <c r="E61" s="7" t="s">
        <v>61</v>
      </c>
      <c r="F61" s="7" t="s">
        <v>273</v>
      </c>
      <c r="G61" s="7" t="s">
        <v>274</v>
      </c>
      <c r="H61" s="7">
        <v>0</v>
      </c>
      <c r="I61" s="10" t="s">
        <v>275</v>
      </c>
      <c r="J61" s="7" t="s">
        <v>276</v>
      </c>
    </row>
    <row r="62" spans="1:10">
      <c r="A62" s="7" t="s">
        <v>12</v>
      </c>
      <c r="B62" s="7" t="s">
        <v>277</v>
      </c>
      <c r="C62" s="7">
        <v>320</v>
      </c>
      <c r="D62" s="7" t="str">
        <f>DEC2HEX(HEX2DEC(INDEX(BaseAddressTable!$B$2:$B$64,(MATCH(A62,BaseAddressTable!$A$2:$A$64,0))))+HEX2DEC(C62))</f>
        <v>A026C320</v>
      </c>
      <c r="E62" s="7" t="s">
        <v>61</v>
      </c>
      <c r="F62" s="7" t="s">
        <v>278</v>
      </c>
      <c r="G62" s="7" t="s">
        <v>270</v>
      </c>
      <c r="H62" s="7">
        <v>0</v>
      </c>
      <c r="I62" s="10" t="s">
        <v>279</v>
      </c>
      <c r="J62" s="7" t="s">
        <v>280</v>
      </c>
    </row>
    <row r="63" spans="1:10" s="45" customFormat="1" ht="14.25" customHeight="1">
      <c r="A63" s="44" t="s">
        <v>12</v>
      </c>
      <c r="B63" s="44" t="s">
        <v>277</v>
      </c>
      <c r="C63" s="44">
        <v>320</v>
      </c>
      <c r="D63" s="44" t="str">
        <f>DEC2HEX(HEX2DEC(INDEX(BaseAddressTable!$B$2:$B$64,(MATCH(A63,BaseAddressTable!$A$2:$A$64,0))))+HEX2DEC(C63))</f>
        <v>A026C320</v>
      </c>
      <c r="E63" s="44" t="s">
        <v>61</v>
      </c>
      <c r="F63" s="44" t="s">
        <v>281</v>
      </c>
      <c r="G63" s="44" t="s">
        <v>929</v>
      </c>
      <c r="H63" s="44">
        <v>0</v>
      </c>
      <c r="I63" s="48" t="s">
        <v>282</v>
      </c>
      <c r="J63" s="44" t="s">
        <v>283</v>
      </c>
    </row>
    <row r="64" spans="1:10">
      <c r="A64" s="7" t="s">
        <v>12</v>
      </c>
      <c r="B64" s="7" t="s">
        <v>284</v>
      </c>
      <c r="C64" s="7">
        <v>324</v>
      </c>
      <c r="D64" s="7" t="str">
        <f>DEC2HEX(HEX2DEC(INDEX(BaseAddressTable!$B$2:$B$64,(MATCH(A64,BaseAddressTable!$A$2:$A$64,0))))+HEX2DEC(C64))</f>
        <v>A026C324</v>
      </c>
      <c r="E64" s="7" t="s">
        <v>61</v>
      </c>
      <c r="F64" s="7" t="s">
        <v>285</v>
      </c>
      <c r="G64" s="7" t="s">
        <v>91</v>
      </c>
      <c r="H64" s="7">
        <v>0</v>
      </c>
      <c r="I64" s="10" t="s">
        <v>286</v>
      </c>
      <c r="J64" s="7" t="s">
        <v>287</v>
      </c>
    </row>
    <row r="65" spans="1:10" ht="14.25" customHeight="1">
      <c r="A65" s="7" t="s">
        <v>12</v>
      </c>
      <c r="B65" s="7" t="s">
        <v>284</v>
      </c>
      <c r="C65" s="7">
        <v>324</v>
      </c>
      <c r="D65" s="7" t="str">
        <f>DEC2HEX(HEX2DEC(INDEX(BaseAddressTable!$B$2:$B$64,(MATCH(A65,BaseAddressTable!$A$2:$A$64,0))))+HEX2DEC(C65))</f>
        <v>A026C324</v>
      </c>
      <c r="E65" s="7" t="s">
        <v>61</v>
      </c>
      <c r="F65" s="7" t="s">
        <v>288</v>
      </c>
      <c r="G65" s="7" t="s">
        <v>289</v>
      </c>
      <c r="H65" s="7">
        <v>0</v>
      </c>
      <c r="I65" s="10" t="s">
        <v>290</v>
      </c>
      <c r="J65" s="7" t="s">
        <v>291</v>
      </c>
    </row>
    <row r="66" spans="1:10">
      <c r="A66" s="7" t="s">
        <v>12</v>
      </c>
      <c r="B66" s="7" t="s">
        <v>292</v>
      </c>
      <c r="C66" s="7">
        <v>328</v>
      </c>
      <c r="D66" s="7" t="str">
        <f>DEC2HEX(HEX2DEC(INDEX(BaseAddressTable!$B$2:$B$64,(MATCH(A66,BaseAddressTable!$A$2:$A$64,0))))+HEX2DEC(C66))</f>
        <v>A026C328</v>
      </c>
      <c r="E66" s="7" t="s">
        <v>61</v>
      </c>
      <c r="F66" s="7" t="s">
        <v>293</v>
      </c>
      <c r="G66" s="7" t="s">
        <v>91</v>
      </c>
      <c r="H66" s="7">
        <v>0</v>
      </c>
      <c r="I66" s="10" t="s">
        <v>294</v>
      </c>
      <c r="J66" s="7" t="s">
        <v>295</v>
      </c>
    </row>
    <row r="67" spans="1:10">
      <c r="A67" s="7" t="s">
        <v>12</v>
      </c>
      <c r="B67" s="7" t="s">
        <v>296</v>
      </c>
      <c r="C67" s="7">
        <v>500</v>
      </c>
      <c r="D67" s="7" t="str">
        <f>DEC2HEX(HEX2DEC(INDEX(BaseAddressTable!$B$2:$B$64,(MATCH(A67,BaseAddressTable!$A$2:$A$64,0))))+HEX2DEC(C67))</f>
        <v>A026C500</v>
      </c>
      <c r="E67" s="7" t="s">
        <v>61</v>
      </c>
      <c r="F67" s="7" t="s">
        <v>297</v>
      </c>
      <c r="G67" s="7" t="s">
        <v>58</v>
      </c>
      <c r="H67" s="7" t="s">
        <v>298</v>
      </c>
      <c r="I67" s="7" t="s">
        <v>299</v>
      </c>
      <c r="J67" s="7" t="s">
        <v>300</v>
      </c>
    </row>
    <row r="68" spans="1:10">
      <c r="A68" s="7" t="s">
        <v>12</v>
      </c>
      <c r="B68" s="7" t="s">
        <v>301</v>
      </c>
      <c r="C68" s="7">
        <v>504</v>
      </c>
      <c r="D68" s="7" t="str">
        <f>DEC2HEX(HEX2DEC(INDEX(BaseAddressTable!$B$2:$B$64,(MATCH(A67,BaseAddressTable!$A$2:$A$64,0))))+HEX2DEC(C68))</f>
        <v>A026C504</v>
      </c>
      <c r="E68" s="7" t="s">
        <v>61</v>
      </c>
      <c r="F68" s="7" t="s">
        <v>302</v>
      </c>
      <c r="G68" s="7" t="s">
        <v>303</v>
      </c>
      <c r="H68" s="7">
        <v>25800</v>
      </c>
      <c r="I68" s="7" t="s">
        <v>304</v>
      </c>
      <c r="J68" s="7" t="s">
        <v>305</v>
      </c>
    </row>
    <row r="69" spans="1:10">
      <c r="A69" s="7" t="s">
        <v>12</v>
      </c>
      <c r="B69" s="7" t="s">
        <v>306</v>
      </c>
      <c r="C69" s="7">
        <v>510</v>
      </c>
      <c r="D69" s="7" t="str">
        <f>DEC2HEX(HEX2DEC(INDEX(BaseAddressTable!$B$2:$B$64,(MATCH(A68,BaseAddressTable!$A$2:$A$64,0))))+HEX2DEC(C69))</f>
        <v>A026C510</v>
      </c>
      <c r="E69" s="7" t="s">
        <v>46</v>
      </c>
      <c r="F69" s="7" t="s">
        <v>307</v>
      </c>
      <c r="G69" s="7" t="s">
        <v>58</v>
      </c>
      <c r="H69" s="7">
        <v>0</v>
      </c>
      <c r="I69" s="7" t="s">
        <v>308</v>
      </c>
      <c r="J69" s="7" t="s">
        <v>309</v>
      </c>
    </row>
    <row r="70" spans="1:10">
      <c r="A70" s="7" t="s">
        <v>12</v>
      </c>
      <c r="B70" s="7" t="s">
        <v>310</v>
      </c>
      <c r="C70" s="7">
        <v>514</v>
      </c>
      <c r="D70" s="7" t="str">
        <f>DEC2HEX(HEX2DEC(INDEX(BaseAddressTable!$B$2:$B$64,(MATCH(A69,BaseAddressTable!$A$2:$A$64,0))))+HEX2DEC(C70))</f>
        <v>A026C514</v>
      </c>
      <c r="E70" s="7" t="s">
        <v>46</v>
      </c>
      <c r="F70" s="7" t="s">
        <v>311</v>
      </c>
      <c r="G70" s="7" t="s">
        <v>58</v>
      </c>
      <c r="H70" s="7">
        <v>0</v>
      </c>
      <c r="I70" s="7" t="s">
        <v>312</v>
      </c>
      <c r="J70" s="7" t="s">
        <v>313</v>
      </c>
    </row>
    <row r="71" spans="1:10">
      <c r="A71" s="7" t="s">
        <v>12</v>
      </c>
      <c r="B71" s="7" t="s">
        <v>314</v>
      </c>
      <c r="C71" s="7">
        <v>518</v>
      </c>
      <c r="D71" s="7" t="str">
        <f>DEC2HEX(HEX2DEC(INDEX(BaseAddressTable!$B$2:$B$64,(MATCH(A70,BaseAddressTable!$A$2:$A$64,0))))+HEX2DEC(C71))</f>
        <v>A026C518</v>
      </c>
      <c r="E71" s="7" t="s">
        <v>46</v>
      </c>
      <c r="F71" s="7" t="s">
        <v>315</v>
      </c>
      <c r="G71" s="7" t="s">
        <v>58</v>
      </c>
      <c r="H71" s="7">
        <v>0</v>
      </c>
      <c r="I71" s="7" t="s">
        <v>316</v>
      </c>
      <c r="J71" s="7" t="s">
        <v>317</v>
      </c>
    </row>
    <row r="72" spans="1:10">
      <c r="A72" s="7" t="s">
        <v>12</v>
      </c>
      <c r="B72" s="7" t="s">
        <v>318</v>
      </c>
      <c r="C72" s="7" t="s">
        <v>319</v>
      </c>
      <c r="D72" s="7" t="str">
        <f>DEC2HEX(HEX2DEC(INDEX(BaseAddressTable!$B$2:$B$64,(MATCH(A71,BaseAddressTable!$A$2:$A$64,0))))+HEX2DEC(C72))</f>
        <v>A026C51C</v>
      </c>
      <c r="E72" s="7" t="s">
        <v>46</v>
      </c>
      <c r="F72" s="7" t="s">
        <v>320</v>
      </c>
      <c r="G72" s="7" t="s">
        <v>58</v>
      </c>
      <c r="H72" s="7">
        <v>0</v>
      </c>
      <c r="I72" s="7" t="s">
        <v>321</v>
      </c>
      <c r="J72" s="7" t="s">
        <v>322</v>
      </c>
    </row>
    <row r="73" spans="1:10">
      <c r="A73" s="7" t="s">
        <v>12</v>
      </c>
      <c r="B73" s="7" t="s">
        <v>323</v>
      </c>
      <c r="C73" s="7">
        <v>520</v>
      </c>
      <c r="D73" s="7" t="str">
        <f>DEC2HEX(HEX2DEC(INDEX(BaseAddressTable!$B$2:$B$64,(MATCH(A72,BaseAddressTable!$A$2:$A$64,0))))+HEX2DEC(C73))</f>
        <v>A026C520</v>
      </c>
      <c r="E73" s="7" t="s">
        <v>46</v>
      </c>
      <c r="F73" s="7" t="s">
        <v>324</v>
      </c>
      <c r="G73" s="7" t="s">
        <v>58</v>
      </c>
      <c r="H73" s="7">
        <v>0</v>
      </c>
      <c r="I73" s="7" t="s">
        <v>325</v>
      </c>
      <c r="J73" s="7" t="s">
        <v>326</v>
      </c>
    </row>
    <row r="74" spans="1:10">
      <c r="A74" s="7" t="s">
        <v>12</v>
      </c>
      <c r="B74" s="7" t="s">
        <v>327</v>
      </c>
      <c r="C74" s="7">
        <v>524</v>
      </c>
      <c r="D74" s="7" t="str">
        <f>DEC2HEX(HEX2DEC(INDEX(BaseAddressTable!$B$2:$B$64,(MATCH(A73,BaseAddressTable!$A$2:$A$64,0))))+HEX2DEC(C74))</f>
        <v>A026C524</v>
      </c>
      <c r="E74" s="7" t="s">
        <v>46</v>
      </c>
      <c r="F74" s="7" t="s">
        <v>328</v>
      </c>
      <c r="G74" s="7" t="s">
        <v>58</v>
      </c>
      <c r="H74" s="7">
        <v>0</v>
      </c>
      <c r="I74" s="7" t="s">
        <v>329</v>
      </c>
      <c r="J74" s="7" t="s">
        <v>330</v>
      </c>
    </row>
    <row r="75" spans="1:10">
      <c r="A75" s="7" t="s">
        <v>12</v>
      </c>
      <c r="B75" s="7" t="s">
        <v>331</v>
      </c>
      <c r="C75" s="7">
        <v>528</v>
      </c>
      <c r="D75" s="7" t="str">
        <f>DEC2HEX(HEX2DEC(INDEX(BaseAddressTable!$B$2:$B$64,(MATCH(A74,BaseAddressTable!$A$2:$A$64,0))))+HEX2DEC(C75))</f>
        <v>A026C528</v>
      </c>
      <c r="E75" s="7" t="s">
        <v>46</v>
      </c>
      <c r="F75" s="7" t="s">
        <v>332</v>
      </c>
      <c r="G75" s="7" t="s">
        <v>58</v>
      </c>
      <c r="H75" s="7">
        <v>0</v>
      </c>
      <c r="I75" s="7" t="s">
        <v>333</v>
      </c>
      <c r="J75" s="7" t="s">
        <v>334</v>
      </c>
    </row>
    <row r="76" spans="1:10">
      <c r="A76" s="7" t="s">
        <v>12</v>
      </c>
      <c r="B76" s="7" t="s">
        <v>335</v>
      </c>
      <c r="C76" s="7" t="s">
        <v>336</v>
      </c>
      <c r="D76" s="7" t="str">
        <f>DEC2HEX(HEX2DEC(INDEX(BaseAddressTable!$B$2:$B$64,(MATCH(A75,BaseAddressTable!$A$2:$A$64,0))))+HEX2DEC(C76))</f>
        <v>A026C52C</v>
      </c>
      <c r="E76" s="7" t="s">
        <v>46</v>
      </c>
      <c r="F76" s="7" t="s">
        <v>337</v>
      </c>
      <c r="G76" s="7" t="s">
        <v>58</v>
      </c>
      <c r="H76" s="7">
        <v>0</v>
      </c>
      <c r="I76" s="7" t="s">
        <v>338</v>
      </c>
      <c r="J76" s="7" t="s">
        <v>339</v>
      </c>
    </row>
    <row r="77" spans="1:10">
      <c r="A77" s="7" t="s">
        <v>12</v>
      </c>
      <c r="B77" s="7" t="s">
        <v>340</v>
      </c>
      <c r="C77" s="7">
        <v>530</v>
      </c>
      <c r="D77" s="7" t="str">
        <f>DEC2HEX(HEX2DEC(INDEX(BaseAddressTable!$B$2:$B$64,(MATCH(A72,BaseAddressTable!$A$2:$A$64,0))))+HEX2DEC(C77))</f>
        <v>A026C530</v>
      </c>
      <c r="E77" s="7" t="s">
        <v>61</v>
      </c>
      <c r="F77" s="7" t="s">
        <v>341</v>
      </c>
      <c r="G77" s="7" t="s">
        <v>342</v>
      </c>
      <c r="H77" s="7" t="s">
        <v>343</v>
      </c>
      <c r="I77" s="7" t="s">
        <v>344</v>
      </c>
      <c r="J77" s="7" t="s">
        <v>345</v>
      </c>
    </row>
    <row r="78" spans="1:10">
      <c r="A78" s="7" t="s">
        <v>12</v>
      </c>
      <c r="B78" s="7" t="s">
        <v>346</v>
      </c>
      <c r="C78" s="7">
        <v>534</v>
      </c>
      <c r="D78" s="7" t="str">
        <f>DEC2HEX(HEX2DEC(INDEX(BaseAddressTable!$B$2:$B$64,(MATCH(A77,BaseAddressTable!$A$2:$A$64,0))))+HEX2DEC(C78))</f>
        <v>A026C534</v>
      </c>
      <c r="E78" s="7" t="s">
        <v>61</v>
      </c>
      <c r="F78" s="7" t="s">
        <v>347</v>
      </c>
      <c r="G78" s="7" t="s">
        <v>54</v>
      </c>
      <c r="H78" s="7">
        <v>172</v>
      </c>
      <c r="I78" s="7" t="s">
        <v>348</v>
      </c>
      <c r="J78" s="7" t="s">
        <v>349</v>
      </c>
    </row>
    <row r="79" spans="1:10">
      <c r="A79" s="7" t="s">
        <v>12</v>
      </c>
      <c r="B79" s="7" t="s">
        <v>350</v>
      </c>
      <c r="C79" s="7">
        <v>538</v>
      </c>
      <c r="D79" s="7" t="str">
        <f>DEC2HEX(HEX2DEC(INDEX(BaseAddressTable!$B$2:$B$64,(MATCH(A78,BaseAddressTable!$A$2:$A$64,0))))+HEX2DEC(C79))</f>
        <v>A026C538</v>
      </c>
      <c r="E79" s="7" t="s">
        <v>61</v>
      </c>
      <c r="F79" s="7" t="s">
        <v>351</v>
      </c>
      <c r="G79" s="7" t="s">
        <v>69</v>
      </c>
      <c r="H79" s="7">
        <v>0</v>
      </c>
      <c r="I79" s="7" t="s">
        <v>352</v>
      </c>
      <c r="J79" s="7" t="s">
        <v>353</v>
      </c>
    </row>
    <row r="80" spans="1:10">
      <c r="A80" s="7" t="s">
        <v>12</v>
      </c>
      <c r="B80" s="7" t="s">
        <v>350</v>
      </c>
      <c r="C80" s="7">
        <v>538</v>
      </c>
      <c r="D80" s="7" t="str">
        <f>DEC2HEX(HEX2DEC(INDEX(BaseAddressTable!$B$2:$B$64,(MATCH(A79,BaseAddressTable!$A$2:$A$64,0))))+HEX2DEC(C80))</f>
        <v>A026C538</v>
      </c>
      <c r="E80" s="7" t="s">
        <v>61</v>
      </c>
      <c r="F80" s="7" t="s">
        <v>354</v>
      </c>
      <c r="G80" s="7" t="s">
        <v>72</v>
      </c>
      <c r="H80" s="7">
        <v>0</v>
      </c>
      <c r="I80" s="7" t="s">
        <v>355</v>
      </c>
      <c r="J80" s="7" t="s">
        <v>356</v>
      </c>
    </row>
    <row r="81" spans="1:10">
      <c r="A81" s="33" t="s">
        <v>12</v>
      </c>
      <c r="B81" s="34" t="s">
        <v>357</v>
      </c>
      <c r="C81" s="7" t="s">
        <v>358</v>
      </c>
      <c r="D81" s="7" t="str">
        <f>DEC2HEX(HEX2DEC(INDEX(BaseAddressTable!$B$2:$B$64,(MATCH(A80,BaseAddressTable!$A$2:$A$64,0))))+HEX2DEC(C81))</f>
        <v>A026C53C</v>
      </c>
      <c r="E81" s="34" t="s">
        <v>61</v>
      </c>
      <c r="F81" s="34" t="s">
        <v>359</v>
      </c>
      <c r="G81" s="34" t="s">
        <v>91</v>
      </c>
      <c r="H81" s="34">
        <v>0</v>
      </c>
      <c r="I81" s="35" t="s">
        <v>360</v>
      </c>
      <c r="J81" s="34" t="s">
        <v>361</v>
      </c>
    </row>
    <row r="82" spans="1:10">
      <c r="A82" s="7" t="s">
        <v>12</v>
      </c>
      <c r="B82" s="7" t="s">
        <v>362</v>
      </c>
      <c r="C82" s="7" t="s">
        <v>86</v>
      </c>
      <c r="D82" s="7" t="str">
        <f>DEC2HEX(HEX2DEC(INDEX(BaseAddressTable!$B$2:$B$64,(MATCH(A82,BaseAddressTable!$A$2:$A$64,0))))+HEX2DEC(C82))</f>
        <v>A026DFFC</v>
      </c>
      <c r="E82" s="7" t="s">
        <v>61</v>
      </c>
      <c r="F82" s="7" t="s">
        <v>363</v>
      </c>
      <c r="G82" s="7" t="s">
        <v>58</v>
      </c>
      <c r="H82" s="7" t="s">
        <v>364</v>
      </c>
      <c r="I82" s="10" t="s">
        <v>365</v>
      </c>
      <c r="J82" s="7"/>
    </row>
  </sheetData>
  <pageMargins left="0.7" right="0.7" top="0.75" bottom="0.75" header="0.51180555555555496" footer="0.51180555555555496"/>
  <pageSetup firstPageNumber="0" orientation="portrait" useFirstPageNumber="1" horizontalDpi="300" verticalDpi="300" r:id="rId1"/>
  <ignoredErrors>
    <ignoredError sqref="D77"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F131"/>
  <sheetViews>
    <sheetView topLeftCell="D112" workbookViewId="0">
      <selection activeCell="G26" sqref="G26"/>
    </sheetView>
  </sheetViews>
  <sheetFormatPr defaultColWidth="8.88671875" defaultRowHeight="14.4"/>
  <cols>
    <col min="1" max="1" width="32.6640625" style="13" customWidth="1"/>
    <col min="2" max="2" width="49.33203125" style="13" customWidth="1"/>
    <col min="3" max="3" width="18.5546875" style="13" customWidth="1"/>
    <col min="4" max="4" width="16.44140625" style="13" customWidth="1"/>
    <col min="5" max="5" width="17.6640625" style="13" customWidth="1"/>
    <col min="6" max="6" width="30.88671875" style="13" customWidth="1"/>
    <col min="7" max="7" width="10.109375" style="13" customWidth="1"/>
    <col min="8" max="8" width="11.109375" style="13" customWidth="1"/>
    <col min="9" max="9" width="90.5546875" style="14" customWidth="1"/>
    <col min="10" max="10" width="33.44140625" style="13" customWidth="1"/>
    <col min="11" max="16384" width="8.88671875" style="13"/>
  </cols>
  <sheetData>
    <row r="1" spans="1:58">
      <c r="A1" s="15" t="s">
        <v>35</v>
      </c>
      <c r="B1" s="15" t="s">
        <v>36</v>
      </c>
      <c r="C1" s="15" t="s">
        <v>37</v>
      </c>
      <c r="D1" s="15" t="s">
        <v>38</v>
      </c>
      <c r="E1" s="15" t="s">
        <v>39</v>
      </c>
      <c r="F1" s="15" t="s">
        <v>40</v>
      </c>
      <c r="G1" s="15" t="s">
        <v>41</v>
      </c>
      <c r="H1" s="15" t="s">
        <v>42</v>
      </c>
      <c r="I1" s="19" t="s">
        <v>43</v>
      </c>
      <c r="J1" s="15" t="s">
        <v>44</v>
      </c>
    </row>
    <row r="2" spans="1:58">
      <c r="A2" s="16" t="s">
        <v>15</v>
      </c>
      <c r="B2" s="16" t="s">
        <v>366</v>
      </c>
      <c r="C2" s="16">
        <v>0</v>
      </c>
      <c r="D2" s="16" t="str">
        <f>DEC2HEX(HEX2DEC(INDEX([2]BaseAddressTable!$B$9:$B$82,(MATCH(A2,[2]BaseAddressTable!$A$9:$A$82,0))))+HEX2DEC(C2))</f>
        <v>A026E000</v>
      </c>
      <c r="E2" s="16" t="s">
        <v>46</v>
      </c>
      <c r="F2" s="16" t="s">
        <v>367</v>
      </c>
      <c r="G2" s="16" t="s">
        <v>91</v>
      </c>
      <c r="H2" s="16">
        <v>0</v>
      </c>
      <c r="I2" s="20" t="s">
        <v>368</v>
      </c>
      <c r="J2" s="16" t="s">
        <v>369</v>
      </c>
    </row>
    <row r="3" spans="1:58">
      <c r="A3" s="16" t="s">
        <v>15</v>
      </c>
      <c r="B3" s="16" t="s">
        <v>370</v>
      </c>
      <c r="C3" s="16">
        <v>4</v>
      </c>
      <c r="D3" s="16" t="str">
        <f>DEC2HEX(HEX2DEC(INDEX([2]BaseAddressTable!$B$9:$B$82,(MATCH(A3,[2]BaseAddressTable!$A$9:$A$82,0))))+HEX2DEC(C3))</f>
        <v>A026E004</v>
      </c>
      <c r="E3" s="16" t="s">
        <v>61</v>
      </c>
      <c r="F3" s="16" t="s">
        <v>371</v>
      </c>
      <c r="G3" s="16" t="s">
        <v>91</v>
      </c>
      <c r="H3" s="16">
        <v>0</v>
      </c>
      <c r="I3" s="20"/>
      <c r="J3" s="16" t="s">
        <v>372</v>
      </c>
    </row>
    <row r="4" spans="1:58">
      <c r="A4" s="16" t="s">
        <v>15</v>
      </c>
      <c r="B4" s="16" t="s">
        <v>373</v>
      </c>
      <c r="C4" s="16">
        <v>10</v>
      </c>
      <c r="D4" s="16" t="str">
        <f>DEC2HEX(HEX2DEC(INDEX([2]BaseAddressTable!$B$9:$B$82,(MATCH(A4,[2]BaseAddressTable!$A$9:$A$82,0))))+HEX2DEC(C4))</f>
        <v>A026E010</v>
      </c>
      <c r="E4" s="16" t="s">
        <v>46</v>
      </c>
      <c r="F4" s="16" t="s">
        <v>374</v>
      </c>
      <c r="G4" s="16" t="s">
        <v>91</v>
      </c>
      <c r="H4" s="16">
        <v>0</v>
      </c>
      <c r="I4" s="20" t="s">
        <v>375</v>
      </c>
      <c r="J4" s="16" t="s">
        <v>376</v>
      </c>
    </row>
    <row r="5" spans="1:58">
      <c r="A5" s="16" t="s">
        <v>15</v>
      </c>
      <c r="B5" s="16" t="s">
        <v>373</v>
      </c>
      <c r="C5" s="16">
        <v>10</v>
      </c>
      <c r="D5" s="16" t="str">
        <f>DEC2HEX(HEX2DEC(INDEX([2]BaseAddressTable!$B$9:$B$82,(MATCH(A5,[2]BaseAddressTable!$A$9:$A$82,0))))+HEX2DEC(C5))</f>
        <v>A026E010</v>
      </c>
      <c r="E5" s="16" t="s">
        <v>46</v>
      </c>
      <c r="F5" s="16" t="s">
        <v>377</v>
      </c>
      <c r="G5" s="16" t="s">
        <v>138</v>
      </c>
      <c r="H5" s="16">
        <v>0</v>
      </c>
      <c r="I5" s="20" t="s">
        <v>378</v>
      </c>
      <c r="J5" s="16" t="s">
        <v>379</v>
      </c>
    </row>
    <row r="6" spans="1:58" ht="28.8">
      <c r="A6" s="16" t="s">
        <v>15</v>
      </c>
      <c r="B6" s="16" t="s">
        <v>373</v>
      </c>
      <c r="C6" s="16">
        <v>10</v>
      </c>
      <c r="D6" s="16" t="str">
        <f>DEC2HEX(HEX2DEC(INDEX([2]BaseAddressTable!$B$9:$B$82,(MATCH(A6,[2]BaseAddressTable!$A$9:$A$82,0))))+HEX2DEC(C6))</f>
        <v>A026E010</v>
      </c>
      <c r="E6" s="16" t="s">
        <v>46</v>
      </c>
      <c r="F6" s="16" t="s">
        <v>380</v>
      </c>
      <c r="G6" s="16" t="s">
        <v>142</v>
      </c>
      <c r="H6" s="16">
        <v>0</v>
      </c>
      <c r="I6" s="20" t="s">
        <v>381</v>
      </c>
      <c r="J6" s="16" t="s">
        <v>382</v>
      </c>
    </row>
    <row r="7" spans="1:58" s="12" customFormat="1">
      <c r="A7" s="16" t="s">
        <v>15</v>
      </c>
      <c r="B7" s="16" t="s">
        <v>373</v>
      </c>
      <c r="C7" s="16">
        <v>10</v>
      </c>
      <c r="D7" s="16" t="str">
        <f>DEC2HEX(HEX2DEC(INDEX([2]BaseAddressTable!$B$9:$B$82,(MATCH(A7,[2]BaseAddressTable!$A$9:$A$82,0))))+HEX2DEC(C7))</f>
        <v>A026E010</v>
      </c>
      <c r="E7" s="16" t="s">
        <v>46</v>
      </c>
      <c r="F7" s="16" t="s">
        <v>383</v>
      </c>
      <c r="G7" s="16" t="s">
        <v>146</v>
      </c>
      <c r="H7" s="16">
        <v>0</v>
      </c>
      <c r="I7" s="20" t="s">
        <v>384</v>
      </c>
      <c r="J7" s="16" t="s">
        <v>385</v>
      </c>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row>
    <row r="8" spans="1:58" s="12" customFormat="1">
      <c r="A8" s="16" t="s">
        <v>15</v>
      </c>
      <c r="B8" s="16" t="s">
        <v>373</v>
      </c>
      <c r="C8" s="16">
        <v>10</v>
      </c>
      <c r="D8" s="16" t="str">
        <f>DEC2HEX(HEX2DEC(INDEX([2]BaseAddressTable!$B$9:$B$82,(MATCH(A8,[2]BaseAddressTable!$A$9:$A$82,0))))+HEX2DEC(C8))</f>
        <v>A026E010</v>
      </c>
      <c r="E8" s="16" t="s">
        <v>46</v>
      </c>
      <c r="F8" s="16" t="s">
        <v>386</v>
      </c>
      <c r="G8" s="16" t="s">
        <v>150</v>
      </c>
      <c r="H8" s="16">
        <v>0</v>
      </c>
      <c r="I8" s="20" t="s">
        <v>387</v>
      </c>
      <c r="J8" s="16" t="s">
        <v>388</v>
      </c>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row>
    <row r="9" spans="1:58">
      <c r="A9" s="16" t="s">
        <v>15</v>
      </c>
      <c r="B9" s="16" t="s">
        <v>373</v>
      </c>
      <c r="C9" s="16">
        <v>10</v>
      </c>
      <c r="D9" s="16" t="str">
        <f>DEC2HEX(HEX2DEC(INDEX([2]BaseAddressTable!$B$9:$B$82,(MATCH(A9,[2]BaseAddressTable!$A$9:$A$82,0))))+HEX2DEC(C9))</f>
        <v>A026E010</v>
      </c>
      <c r="E9" s="16" t="s">
        <v>46</v>
      </c>
      <c r="F9" s="16" t="s">
        <v>389</v>
      </c>
      <c r="G9" s="16" t="s">
        <v>154</v>
      </c>
      <c r="H9" s="16">
        <v>0</v>
      </c>
      <c r="I9" s="20" t="s">
        <v>390</v>
      </c>
      <c r="J9" s="16" t="s">
        <v>391</v>
      </c>
    </row>
    <row r="10" spans="1:58">
      <c r="A10" s="16" t="s">
        <v>15</v>
      </c>
      <c r="B10" s="16" t="s">
        <v>373</v>
      </c>
      <c r="C10" s="16">
        <v>10</v>
      </c>
      <c r="D10" s="16" t="str">
        <f>DEC2HEX(HEX2DEC(INDEX([2]BaseAddressTable!$B$9:$B$82,(MATCH(A10,[2]BaseAddressTable!$A$9:$A$82,0))))+HEX2DEC(C10))</f>
        <v>A026E010</v>
      </c>
      <c r="E10" s="16" t="s">
        <v>46</v>
      </c>
      <c r="F10" s="16" t="s">
        <v>392</v>
      </c>
      <c r="G10" s="16" t="s">
        <v>393</v>
      </c>
      <c r="H10" s="16">
        <v>0</v>
      </c>
      <c r="I10" s="20" t="s">
        <v>394</v>
      </c>
      <c r="J10" s="16" t="s">
        <v>395</v>
      </c>
    </row>
    <row r="11" spans="1:58">
      <c r="A11" s="16" t="s">
        <v>15</v>
      </c>
      <c r="B11" s="16" t="s">
        <v>396</v>
      </c>
      <c r="C11" s="16">
        <v>14</v>
      </c>
      <c r="D11" s="16" t="str">
        <f>DEC2HEX(HEX2DEC(INDEX([2]BaseAddressTable!$B$9:$B$82,(MATCH(A11,[2]BaseAddressTable!$A$9:$A$82,0))))+HEX2DEC(C11))</f>
        <v>A026E014</v>
      </c>
      <c r="E11" s="16" t="s">
        <v>61</v>
      </c>
      <c r="F11" s="16" t="s">
        <v>397</v>
      </c>
      <c r="G11" s="16" t="s">
        <v>91</v>
      </c>
      <c r="H11" s="16">
        <v>0</v>
      </c>
      <c r="I11" s="20" t="s">
        <v>398</v>
      </c>
      <c r="J11" s="16" t="s">
        <v>399</v>
      </c>
    </row>
    <row r="12" spans="1:58">
      <c r="A12" s="16" t="s">
        <v>15</v>
      </c>
      <c r="B12" s="16" t="s">
        <v>396</v>
      </c>
      <c r="C12" s="16">
        <v>14</v>
      </c>
      <c r="D12" s="16" t="str">
        <f>DEC2HEX(HEX2DEC(INDEX([2]BaseAddressTable!$B$9:$B$82,(MATCH(A12,[2]BaseAddressTable!$A$9:$A$82,0))))+HEX2DEC(C12))</f>
        <v>A026E014</v>
      </c>
      <c r="E12" s="16" t="s">
        <v>61</v>
      </c>
      <c r="F12" s="16" t="s">
        <v>400</v>
      </c>
      <c r="G12" s="16" t="s">
        <v>138</v>
      </c>
      <c r="H12" s="16">
        <v>0</v>
      </c>
      <c r="I12" s="20" t="s">
        <v>398</v>
      </c>
      <c r="J12" s="16" t="s">
        <v>401</v>
      </c>
    </row>
    <row r="13" spans="1:58">
      <c r="A13" s="16" t="s">
        <v>15</v>
      </c>
      <c r="B13" s="16" t="s">
        <v>396</v>
      </c>
      <c r="C13" s="16">
        <v>14</v>
      </c>
      <c r="D13" s="16" t="str">
        <f>DEC2HEX(HEX2DEC(INDEX([2]BaseAddressTable!$B$9:$B$82,(MATCH(A13,[2]BaseAddressTable!$A$9:$A$82,0))))+HEX2DEC(C13))</f>
        <v>A026E014</v>
      </c>
      <c r="E13" s="16" t="s">
        <v>61</v>
      </c>
      <c r="F13" s="16" t="s">
        <v>402</v>
      </c>
      <c r="G13" s="16" t="s">
        <v>142</v>
      </c>
      <c r="H13" s="16">
        <v>0</v>
      </c>
      <c r="I13" s="20" t="s">
        <v>398</v>
      </c>
      <c r="J13" s="16" t="s">
        <v>403</v>
      </c>
    </row>
    <row r="14" spans="1:58">
      <c r="A14" s="16" t="s">
        <v>15</v>
      </c>
      <c r="B14" s="16" t="s">
        <v>396</v>
      </c>
      <c r="C14" s="16">
        <v>14</v>
      </c>
      <c r="D14" s="16" t="str">
        <f>DEC2HEX(HEX2DEC(INDEX([2]BaseAddressTable!$B$9:$B$82,(MATCH(A14,[2]BaseAddressTable!$A$9:$A$82,0))))+HEX2DEC(C14))</f>
        <v>A026E014</v>
      </c>
      <c r="E14" s="16" t="s">
        <v>61</v>
      </c>
      <c r="F14" s="16" t="s">
        <v>404</v>
      </c>
      <c r="G14" s="16" t="s">
        <v>146</v>
      </c>
      <c r="H14" s="16">
        <v>0</v>
      </c>
      <c r="I14" s="20" t="s">
        <v>398</v>
      </c>
      <c r="J14" s="16" t="s">
        <v>405</v>
      </c>
    </row>
    <row r="15" spans="1:58">
      <c r="A15" s="16" t="s">
        <v>15</v>
      </c>
      <c r="B15" s="16" t="s">
        <v>396</v>
      </c>
      <c r="C15" s="16">
        <v>14</v>
      </c>
      <c r="D15" s="16" t="str">
        <f>DEC2HEX(HEX2DEC(INDEX([2]BaseAddressTable!$B$9:$B$82,(MATCH(A15,[2]BaseAddressTable!$A$9:$A$82,0))))+HEX2DEC(C15))</f>
        <v>A026E014</v>
      </c>
      <c r="E15" s="16" t="s">
        <v>61</v>
      </c>
      <c r="F15" s="16" t="s">
        <v>406</v>
      </c>
      <c r="G15" s="16" t="s">
        <v>150</v>
      </c>
      <c r="H15" s="16">
        <v>0</v>
      </c>
      <c r="I15" s="20" t="s">
        <v>398</v>
      </c>
      <c r="J15" s="16" t="s">
        <v>407</v>
      </c>
    </row>
    <row r="16" spans="1:58">
      <c r="A16" s="16" t="s">
        <v>15</v>
      </c>
      <c r="B16" s="16" t="s">
        <v>396</v>
      </c>
      <c r="C16" s="16">
        <v>14</v>
      </c>
      <c r="D16" s="16" t="str">
        <f>DEC2HEX(HEX2DEC(INDEX([2]BaseAddressTable!$B$9:$B$82,(MATCH(A16,[2]BaseAddressTable!$A$9:$A$82,0))))+HEX2DEC(C16))</f>
        <v>A026E014</v>
      </c>
      <c r="E16" s="16" t="s">
        <v>61</v>
      </c>
      <c r="F16" s="16" t="s">
        <v>408</v>
      </c>
      <c r="G16" s="16" t="s">
        <v>154</v>
      </c>
      <c r="H16" s="16">
        <v>0</v>
      </c>
      <c r="I16" s="20" t="s">
        <v>398</v>
      </c>
      <c r="J16" s="16" t="s">
        <v>409</v>
      </c>
    </row>
    <row r="17" spans="1:10">
      <c r="A17" s="16" t="s">
        <v>15</v>
      </c>
      <c r="B17" s="16" t="s">
        <v>396</v>
      </c>
      <c r="C17" s="16">
        <v>14</v>
      </c>
      <c r="D17" s="16" t="str">
        <f>DEC2HEX(HEX2DEC(INDEX([2]BaseAddressTable!$B$9:$B$82,(MATCH(A17,[2]BaseAddressTable!$A$9:$A$82,0))))+HEX2DEC(C17))</f>
        <v>A026E014</v>
      </c>
      <c r="E17" s="16" t="s">
        <v>61</v>
      </c>
      <c r="F17" s="16" t="s">
        <v>410</v>
      </c>
      <c r="G17" s="16" t="s">
        <v>393</v>
      </c>
      <c r="H17" s="16">
        <v>0</v>
      </c>
      <c r="I17" s="20" t="s">
        <v>398</v>
      </c>
      <c r="J17" s="16" t="s">
        <v>411</v>
      </c>
    </row>
    <row r="18" spans="1:10">
      <c r="A18" s="16" t="s">
        <v>15</v>
      </c>
      <c r="B18" s="16" t="s">
        <v>412</v>
      </c>
      <c r="C18" s="16">
        <v>18</v>
      </c>
      <c r="D18" s="16" t="str">
        <f>DEC2HEX(HEX2DEC(INDEX([2]BaseAddressTable!$B$9:$B$82,(MATCH(A18,[2]BaseAddressTable!$A$9:$A$82,0))))+HEX2DEC(C18))</f>
        <v>A026E018</v>
      </c>
      <c r="E18" s="16" t="s">
        <v>61</v>
      </c>
      <c r="F18" s="16" t="s">
        <v>413</v>
      </c>
      <c r="G18" s="16" t="s">
        <v>91</v>
      </c>
      <c r="H18" s="16">
        <v>0</v>
      </c>
      <c r="I18" s="20" t="s">
        <v>414</v>
      </c>
      <c r="J18" s="16" t="s">
        <v>415</v>
      </c>
    </row>
    <row r="19" spans="1:10">
      <c r="A19" s="16" t="s">
        <v>15</v>
      </c>
      <c r="B19" s="16" t="s">
        <v>412</v>
      </c>
      <c r="C19" s="16">
        <v>18</v>
      </c>
      <c r="D19" s="16" t="str">
        <f>DEC2HEX(HEX2DEC(INDEX([2]BaseAddressTable!$B$9:$B$82,(MATCH(A19,[2]BaseAddressTable!$A$9:$A$82,0))))+HEX2DEC(C19))</f>
        <v>A026E018</v>
      </c>
      <c r="E19" s="16" t="s">
        <v>61</v>
      </c>
      <c r="F19" s="16" t="s">
        <v>416</v>
      </c>
      <c r="G19" s="16" t="s">
        <v>138</v>
      </c>
      <c r="H19" s="16">
        <v>0</v>
      </c>
      <c r="I19" s="20" t="s">
        <v>414</v>
      </c>
      <c r="J19" s="16" t="s">
        <v>417</v>
      </c>
    </row>
    <row r="20" spans="1:10">
      <c r="A20" s="16" t="s">
        <v>15</v>
      </c>
      <c r="B20" s="16" t="s">
        <v>412</v>
      </c>
      <c r="C20" s="16">
        <v>18</v>
      </c>
      <c r="D20" s="16" t="str">
        <f>DEC2HEX(HEX2DEC(INDEX([2]BaseAddressTable!$B$9:$B$82,(MATCH(A20,[2]BaseAddressTable!$A$9:$A$82,0))))+HEX2DEC(C20))</f>
        <v>A026E018</v>
      </c>
      <c r="E20" s="16" t="s">
        <v>61</v>
      </c>
      <c r="F20" s="16" t="s">
        <v>418</v>
      </c>
      <c r="G20" s="16" t="s">
        <v>142</v>
      </c>
      <c r="H20" s="16">
        <v>0</v>
      </c>
      <c r="I20" s="20" t="s">
        <v>414</v>
      </c>
      <c r="J20" s="16" t="s">
        <v>419</v>
      </c>
    </row>
    <row r="21" spans="1:10">
      <c r="A21" s="16" t="s">
        <v>15</v>
      </c>
      <c r="B21" s="16" t="s">
        <v>412</v>
      </c>
      <c r="C21" s="16">
        <v>18</v>
      </c>
      <c r="D21" s="16" t="str">
        <f>DEC2HEX(HEX2DEC(INDEX([2]BaseAddressTable!$B$9:$B$82,(MATCH(A21,[2]BaseAddressTable!$A$9:$A$82,0))))+HEX2DEC(C21))</f>
        <v>A026E018</v>
      </c>
      <c r="E21" s="16" t="s">
        <v>61</v>
      </c>
      <c r="F21" s="16" t="s">
        <v>420</v>
      </c>
      <c r="G21" s="16" t="s">
        <v>146</v>
      </c>
      <c r="H21" s="16">
        <v>0</v>
      </c>
      <c r="I21" s="20" t="s">
        <v>414</v>
      </c>
      <c r="J21" s="16" t="s">
        <v>421</v>
      </c>
    </row>
    <row r="22" spans="1:10">
      <c r="A22" s="16" t="s">
        <v>15</v>
      </c>
      <c r="B22" s="16" t="s">
        <v>412</v>
      </c>
      <c r="C22" s="16">
        <v>18</v>
      </c>
      <c r="D22" s="16" t="str">
        <f>DEC2HEX(HEX2DEC(INDEX([2]BaseAddressTable!$B$9:$B$82,(MATCH(A22,[2]BaseAddressTable!$A$9:$A$82,0))))+HEX2DEC(C22))</f>
        <v>A026E018</v>
      </c>
      <c r="E22" s="16" t="s">
        <v>61</v>
      </c>
      <c r="F22" s="16" t="s">
        <v>422</v>
      </c>
      <c r="G22" s="16" t="s">
        <v>150</v>
      </c>
      <c r="H22" s="16">
        <v>0</v>
      </c>
      <c r="I22" s="20" t="s">
        <v>414</v>
      </c>
      <c r="J22" s="16" t="s">
        <v>423</v>
      </c>
    </row>
    <row r="23" spans="1:10">
      <c r="A23" s="16" t="s">
        <v>15</v>
      </c>
      <c r="B23" s="16" t="s">
        <v>412</v>
      </c>
      <c r="C23" s="16">
        <v>18</v>
      </c>
      <c r="D23" s="16" t="str">
        <f>DEC2HEX(HEX2DEC(INDEX([2]BaseAddressTable!$B$9:$B$82,(MATCH(A23,[2]BaseAddressTable!$A$9:$A$82,0))))+HEX2DEC(C23))</f>
        <v>A026E018</v>
      </c>
      <c r="E23" s="16" t="s">
        <v>61</v>
      </c>
      <c r="F23" s="16" t="s">
        <v>424</v>
      </c>
      <c r="G23" s="16" t="s">
        <v>154</v>
      </c>
      <c r="H23" s="16">
        <v>0</v>
      </c>
      <c r="I23" s="20" t="s">
        <v>414</v>
      </c>
      <c r="J23" s="16" t="s">
        <v>425</v>
      </c>
    </row>
    <row r="24" spans="1:10">
      <c r="A24" s="16" t="s">
        <v>15</v>
      </c>
      <c r="B24" s="16" t="s">
        <v>412</v>
      </c>
      <c r="C24" s="16">
        <v>18</v>
      </c>
      <c r="D24" s="16" t="str">
        <f>DEC2HEX(HEX2DEC(INDEX([2]BaseAddressTable!$B$9:$B$82,(MATCH(A24,[2]BaseAddressTable!$A$9:$A$82,0))))+HEX2DEC(C24))</f>
        <v>A026E018</v>
      </c>
      <c r="E24" s="16" t="s">
        <v>61</v>
      </c>
      <c r="F24" s="16" t="s">
        <v>426</v>
      </c>
      <c r="G24" s="16" t="s">
        <v>393</v>
      </c>
      <c r="H24" s="16">
        <v>0</v>
      </c>
      <c r="I24" s="20" t="s">
        <v>414</v>
      </c>
      <c r="J24" s="16" t="s">
        <v>427</v>
      </c>
    </row>
    <row r="25" spans="1:10">
      <c r="A25" s="16" t="s">
        <v>15</v>
      </c>
      <c r="B25" s="16" t="s">
        <v>428</v>
      </c>
      <c r="C25" s="16">
        <v>110</v>
      </c>
      <c r="D25" s="16" t="str">
        <f>DEC2HEX(HEX2DEC(INDEX([2]BaseAddressTable!$B$9:$B$82,(MATCH(A25,[2]BaseAddressTable!$A$9:$A$82,0))))+HEX2DEC(C25))</f>
        <v>A026E110</v>
      </c>
      <c r="E25" s="16" t="s">
        <v>46</v>
      </c>
      <c r="F25" s="16" t="s">
        <v>429</v>
      </c>
      <c r="G25" s="16" t="s">
        <v>91</v>
      </c>
      <c r="H25" s="16">
        <v>0</v>
      </c>
      <c r="I25" s="20" t="s">
        <v>430</v>
      </c>
      <c r="J25" s="16" t="s">
        <v>431</v>
      </c>
    </row>
    <row r="26" spans="1:10">
      <c r="A26" s="16" t="s">
        <v>15</v>
      </c>
      <c r="B26" s="16" t="s">
        <v>428</v>
      </c>
      <c r="C26" s="16">
        <v>110</v>
      </c>
      <c r="D26" s="16" t="str">
        <f>DEC2HEX(HEX2DEC(INDEX([2]BaseAddressTable!$B$9:$B$82,(MATCH(A26,[2]BaseAddressTable!$A$9:$A$82,0))))+HEX2DEC(C26))</f>
        <v>A026E110</v>
      </c>
      <c r="E26" s="16" t="s">
        <v>46</v>
      </c>
      <c r="F26" s="16" t="s">
        <v>432</v>
      </c>
      <c r="G26" s="16" t="s">
        <v>138</v>
      </c>
      <c r="H26" s="16">
        <v>0</v>
      </c>
      <c r="I26" s="20"/>
      <c r="J26" s="16" t="s">
        <v>433</v>
      </c>
    </row>
    <row r="27" spans="1:10">
      <c r="A27" s="16" t="s">
        <v>15</v>
      </c>
      <c r="B27" s="16" t="s">
        <v>428</v>
      </c>
      <c r="C27" s="16">
        <v>110</v>
      </c>
      <c r="D27" s="16" t="str">
        <f>DEC2HEX(HEX2DEC(INDEX([2]BaseAddressTable!$B$9:$B$82,(MATCH(A27,[2]BaseAddressTable!$A$9:$A$82,0))))+HEX2DEC(C27))</f>
        <v>A026E110</v>
      </c>
      <c r="E27" s="16" t="s">
        <v>46</v>
      </c>
      <c r="F27" s="16" t="s">
        <v>434</v>
      </c>
      <c r="G27" s="16" t="s">
        <v>142</v>
      </c>
      <c r="H27" s="16">
        <v>0</v>
      </c>
      <c r="I27" s="20"/>
      <c r="J27" s="16" t="s">
        <v>435</v>
      </c>
    </row>
    <row r="28" spans="1:10">
      <c r="A28" s="16" t="s">
        <v>15</v>
      </c>
      <c r="B28" s="16" t="s">
        <v>428</v>
      </c>
      <c r="C28" s="16">
        <v>110</v>
      </c>
      <c r="D28" s="16" t="str">
        <f>DEC2HEX(HEX2DEC(INDEX([2]BaseAddressTable!$B$9:$B$82,(MATCH(A28,[2]BaseAddressTable!$A$9:$A$82,0))))+HEX2DEC(C28))</f>
        <v>A026E110</v>
      </c>
      <c r="E28" s="16" t="s">
        <v>46</v>
      </c>
      <c r="F28" s="16" t="s">
        <v>436</v>
      </c>
      <c r="G28" s="16" t="s">
        <v>146</v>
      </c>
      <c r="H28" s="16">
        <v>0</v>
      </c>
      <c r="I28" s="20"/>
      <c r="J28" s="16" t="s">
        <v>437</v>
      </c>
    </row>
    <row r="29" spans="1:10">
      <c r="A29" s="16" t="s">
        <v>15</v>
      </c>
      <c r="B29" s="16" t="s">
        <v>438</v>
      </c>
      <c r="C29" s="17">
        <v>114</v>
      </c>
      <c r="D29" s="16" t="str">
        <f>DEC2HEX(HEX2DEC(INDEX([2]BaseAddressTable!$B$9:$B$82,(MATCH(A29,[2]BaseAddressTable!$A$9:$A$82,0))))+HEX2DEC(C29))</f>
        <v>A026E114</v>
      </c>
      <c r="E29" s="16" t="s">
        <v>61</v>
      </c>
      <c r="F29" s="16" t="s">
        <v>439</v>
      </c>
      <c r="G29" s="16" t="s">
        <v>91</v>
      </c>
      <c r="H29" s="16">
        <v>0</v>
      </c>
      <c r="I29" s="20" t="s">
        <v>440</v>
      </c>
      <c r="J29" s="16" t="s">
        <v>441</v>
      </c>
    </row>
    <row r="30" spans="1:10">
      <c r="A30" s="16" t="s">
        <v>15</v>
      </c>
      <c r="B30" s="16" t="s">
        <v>438</v>
      </c>
      <c r="C30" s="17">
        <v>114</v>
      </c>
      <c r="D30" s="16" t="str">
        <f>DEC2HEX(HEX2DEC(INDEX([2]BaseAddressTable!$B$9:$B$82,(MATCH(A30,[2]BaseAddressTable!$A$9:$A$82,0))))+HEX2DEC(C30))</f>
        <v>A026E114</v>
      </c>
      <c r="E30" s="16" t="s">
        <v>61</v>
      </c>
      <c r="F30" s="16" t="s">
        <v>442</v>
      </c>
      <c r="G30" s="16" t="s">
        <v>138</v>
      </c>
      <c r="H30" s="16">
        <v>0</v>
      </c>
      <c r="I30" s="20"/>
      <c r="J30" s="16" t="s">
        <v>443</v>
      </c>
    </row>
    <row r="31" spans="1:10">
      <c r="A31" s="16" t="s">
        <v>15</v>
      </c>
      <c r="B31" s="16" t="s">
        <v>438</v>
      </c>
      <c r="C31" s="17">
        <v>114</v>
      </c>
      <c r="D31" s="16" t="str">
        <f>DEC2HEX(HEX2DEC(INDEX([2]BaseAddressTable!$B$9:$B$82,(MATCH(A31,[2]BaseAddressTable!$A$9:$A$82,0))))+HEX2DEC(C31))</f>
        <v>A026E114</v>
      </c>
      <c r="E31" s="16" t="s">
        <v>61</v>
      </c>
      <c r="F31" s="16" t="s">
        <v>444</v>
      </c>
      <c r="G31" s="16" t="s">
        <v>142</v>
      </c>
      <c r="H31" s="16">
        <v>0</v>
      </c>
      <c r="I31" s="20"/>
      <c r="J31" s="16" t="s">
        <v>445</v>
      </c>
    </row>
    <row r="32" spans="1:10">
      <c r="A32" s="16" t="s">
        <v>15</v>
      </c>
      <c r="B32" s="16" t="s">
        <v>438</v>
      </c>
      <c r="C32" s="17">
        <v>114</v>
      </c>
      <c r="D32" s="16" t="str">
        <f>DEC2HEX(HEX2DEC(INDEX([2]BaseAddressTable!$B$9:$B$82,(MATCH(A32,[2]BaseAddressTable!$A$9:$A$82,0))))+HEX2DEC(C32))</f>
        <v>A026E114</v>
      </c>
      <c r="E32" s="16" t="s">
        <v>61</v>
      </c>
      <c r="F32" s="16" t="s">
        <v>446</v>
      </c>
      <c r="G32" s="16" t="s">
        <v>146</v>
      </c>
      <c r="H32" s="16">
        <v>0</v>
      </c>
      <c r="I32" s="20"/>
      <c r="J32" s="16" t="s">
        <v>447</v>
      </c>
    </row>
    <row r="33" spans="1:58" s="12" customFormat="1">
      <c r="A33" s="16" t="s">
        <v>15</v>
      </c>
      <c r="B33" s="16" t="s">
        <v>448</v>
      </c>
      <c r="C33" s="16">
        <v>120</v>
      </c>
      <c r="D33" s="16" t="str">
        <f>DEC2HEX(HEX2DEC(INDEX([2]BaseAddressTable!$B$9:$B$82,(MATCH(A33,[2]BaseAddressTable!$A$9:$A$82,0))))+HEX2DEC(C33))</f>
        <v>A026E120</v>
      </c>
      <c r="E33" s="16" t="s">
        <v>46</v>
      </c>
      <c r="F33" s="16" t="s">
        <v>449</v>
      </c>
      <c r="G33" s="16" t="s">
        <v>91</v>
      </c>
      <c r="H33" s="16">
        <v>0</v>
      </c>
      <c r="I33" s="20" t="s">
        <v>450</v>
      </c>
      <c r="J33" s="16" t="s">
        <v>451</v>
      </c>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row>
    <row r="34" spans="1:58" s="12" customFormat="1" ht="14.25" customHeight="1">
      <c r="A34" s="16" t="s">
        <v>15</v>
      </c>
      <c r="B34" s="16" t="s">
        <v>448</v>
      </c>
      <c r="C34" s="16">
        <v>120</v>
      </c>
      <c r="D34" s="16" t="str">
        <f>DEC2HEX(HEX2DEC(INDEX([2]BaseAddressTable!$B$9:$B$82,(MATCH(A34,[2]BaseAddressTable!$A$9:$A$82,0))))+HEX2DEC(C34))</f>
        <v>A026E120</v>
      </c>
      <c r="E34" s="16" t="s">
        <v>46</v>
      </c>
      <c r="F34" s="16" t="s">
        <v>452</v>
      </c>
      <c r="G34" s="16" t="s">
        <v>138</v>
      </c>
      <c r="H34" s="16">
        <v>0</v>
      </c>
      <c r="I34" s="20" t="s">
        <v>453</v>
      </c>
      <c r="J34" s="16" t="s">
        <v>454</v>
      </c>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row>
    <row r="35" spans="1:58" s="12" customFormat="1" ht="14.25" customHeight="1">
      <c r="A35" s="16" t="s">
        <v>15</v>
      </c>
      <c r="B35" s="16" t="s">
        <v>448</v>
      </c>
      <c r="C35" s="16">
        <v>120</v>
      </c>
      <c r="D35" s="16" t="str">
        <f>DEC2HEX(HEX2DEC(INDEX([2]BaseAddressTable!$B$9:$B$82,(MATCH(A35,[2]BaseAddressTable!$A$9:$A$82,0))))+HEX2DEC(C35))</f>
        <v>A026E120</v>
      </c>
      <c r="E35" s="16" t="s">
        <v>46</v>
      </c>
      <c r="F35" s="16" t="s">
        <v>455</v>
      </c>
      <c r="G35" s="16" t="s">
        <v>128</v>
      </c>
      <c r="H35" s="16">
        <v>0</v>
      </c>
      <c r="I35" s="20" t="s">
        <v>456</v>
      </c>
      <c r="J35" s="16" t="s">
        <v>457</v>
      </c>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row>
    <row r="36" spans="1:58" s="12" customFormat="1" ht="14.25" customHeight="1">
      <c r="A36" s="16" t="s">
        <v>15</v>
      </c>
      <c r="B36" s="16" t="s">
        <v>448</v>
      </c>
      <c r="C36" s="16">
        <v>120</v>
      </c>
      <c r="D36" s="16" t="str">
        <f>DEC2HEX(HEX2DEC(INDEX([2]BaseAddressTable!$B$9:$B$82,(MATCH(A36,[2]BaseAddressTable!$A$9:$A$82,0))))+HEX2DEC(C36))</f>
        <v>A026E120</v>
      </c>
      <c r="E36" s="16" t="s">
        <v>46</v>
      </c>
      <c r="F36" s="16" t="s">
        <v>458</v>
      </c>
      <c r="G36" s="16" t="s">
        <v>168</v>
      </c>
      <c r="H36" s="16">
        <v>0</v>
      </c>
      <c r="I36" s="20" t="s">
        <v>459</v>
      </c>
      <c r="J36" s="16" t="s">
        <v>460</v>
      </c>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row>
    <row r="37" spans="1:58" s="12" customFormat="1">
      <c r="A37" s="16" t="s">
        <v>15</v>
      </c>
      <c r="B37" s="16" t="s">
        <v>461</v>
      </c>
      <c r="C37" s="17">
        <v>124</v>
      </c>
      <c r="D37" s="16" t="str">
        <f>DEC2HEX(HEX2DEC(INDEX([2]BaseAddressTable!$B$9:$B$82,(MATCH(A37,[2]BaseAddressTable!$A$9:$A$82,0))))+HEX2DEC(C37))</f>
        <v>A026E124</v>
      </c>
      <c r="E37" s="16" t="s">
        <v>61</v>
      </c>
      <c r="F37" s="16" t="s">
        <v>462</v>
      </c>
      <c r="G37" s="16" t="s">
        <v>91</v>
      </c>
      <c r="H37" s="16">
        <v>0</v>
      </c>
      <c r="I37" s="20" t="s">
        <v>463</v>
      </c>
      <c r="J37" s="16" t="s">
        <v>464</v>
      </c>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row>
    <row r="38" spans="1:58" s="12" customFormat="1">
      <c r="A38" s="16" t="s">
        <v>15</v>
      </c>
      <c r="B38" s="16" t="s">
        <v>461</v>
      </c>
      <c r="C38" s="17">
        <v>124</v>
      </c>
      <c r="D38" s="16" t="str">
        <f>DEC2HEX(HEX2DEC(INDEX([2]BaseAddressTable!$B$9:$B$82,(MATCH(A38,[2]BaseAddressTable!$A$9:$A$82,0))))+HEX2DEC(C38))</f>
        <v>A026E124</v>
      </c>
      <c r="E38" s="16" t="s">
        <v>61</v>
      </c>
      <c r="F38" s="16" t="s">
        <v>465</v>
      </c>
      <c r="G38" s="16" t="s">
        <v>138</v>
      </c>
      <c r="H38" s="16">
        <v>0</v>
      </c>
      <c r="I38" s="20" t="s">
        <v>466</v>
      </c>
      <c r="J38" s="16" t="s">
        <v>467</v>
      </c>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row>
    <row r="39" spans="1:58" s="12" customFormat="1">
      <c r="A39" s="16" t="s">
        <v>15</v>
      </c>
      <c r="B39" s="16" t="s">
        <v>461</v>
      </c>
      <c r="C39" s="17">
        <v>124</v>
      </c>
      <c r="D39" s="16" t="str">
        <f>DEC2HEX(HEX2DEC(INDEX([2]BaseAddressTable!$B$9:$B$82,(MATCH(A39,[2]BaseAddressTable!$A$9:$A$82,0))))+HEX2DEC(C39))</f>
        <v>A026E124</v>
      </c>
      <c r="E39" s="16" t="s">
        <v>61</v>
      </c>
      <c r="F39" s="16" t="s">
        <v>468</v>
      </c>
      <c r="G39" s="16" t="s">
        <v>128</v>
      </c>
      <c r="H39" s="16">
        <v>0</v>
      </c>
      <c r="I39" s="20" t="s">
        <v>469</v>
      </c>
      <c r="J39" s="16" t="s">
        <v>470</v>
      </c>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row>
    <row r="40" spans="1:58" s="12" customFormat="1">
      <c r="A40" s="16" t="s">
        <v>15</v>
      </c>
      <c r="B40" s="16" t="s">
        <v>461</v>
      </c>
      <c r="C40" s="17">
        <v>124</v>
      </c>
      <c r="D40" s="16" t="str">
        <f>DEC2HEX(HEX2DEC(INDEX([2]BaseAddressTable!$B$9:$B$82,(MATCH(A40,[2]BaseAddressTable!$A$9:$A$82,0))))+HEX2DEC(C40))</f>
        <v>A026E124</v>
      </c>
      <c r="E40" s="16" t="s">
        <v>61</v>
      </c>
      <c r="F40" s="16" t="s">
        <v>471</v>
      </c>
      <c r="G40" s="16" t="s">
        <v>168</v>
      </c>
      <c r="H40" s="16">
        <v>0</v>
      </c>
      <c r="I40" s="20" t="s">
        <v>472</v>
      </c>
      <c r="J40" s="16" t="s">
        <v>473</v>
      </c>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row>
    <row r="41" spans="1:58" s="12" customFormat="1">
      <c r="A41" s="16" t="s">
        <v>15</v>
      </c>
      <c r="B41" s="16" t="s">
        <v>474</v>
      </c>
      <c r="C41" s="16">
        <v>128</v>
      </c>
      <c r="D41" s="16" t="str">
        <f>DEC2HEX(HEX2DEC(INDEX([2]BaseAddressTable!$B$9:$B$82,(MATCH(A41,[2]BaseAddressTable!$A$9:$A$82,0))))+HEX2DEC(C41))</f>
        <v>A026E128</v>
      </c>
      <c r="E41" s="16" t="s">
        <v>46</v>
      </c>
      <c r="F41" s="16" t="s">
        <v>475</v>
      </c>
      <c r="G41" s="16" t="s">
        <v>91</v>
      </c>
      <c r="H41" s="16">
        <v>0</v>
      </c>
      <c r="I41" s="20" t="s">
        <v>476</v>
      </c>
      <c r="J41" s="16" t="s">
        <v>477</v>
      </c>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row>
    <row r="42" spans="1:58" s="12" customFormat="1">
      <c r="A42" s="16" t="s">
        <v>15</v>
      </c>
      <c r="B42" s="16" t="s">
        <v>474</v>
      </c>
      <c r="C42" s="16">
        <v>128</v>
      </c>
      <c r="D42" s="16" t="str">
        <f>DEC2HEX(HEX2DEC(INDEX([2]BaseAddressTable!$B$9:$B$82,(MATCH(A42,[2]BaseAddressTable!$A$9:$A$82,0))))+HEX2DEC(C42))</f>
        <v>A026E128</v>
      </c>
      <c r="E42" s="16" t="s">
        <v>46</v>
      </c>
      <c r="F42" s="16" t="s">
        <v>478</v>
      </c>
      <c r="G42" s="16" t="s">
        <v>138</v>
      </c>
      <c r="H42" s="16">
        <v>0</v>
      </c>
      <c r="I42" s="20" t="s">
        <v>479</v>
      </c>
      <c r="J42" s="16" t="s">
        <v>480</v>
      </c>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row>
    <row r="43" spans="1:58">
      <c r="A43" s="16" t="s">
        <v>15</v>
      </c>
      <c r="B43" s="16" t="s">
        <v>481</v>
      </c>
      <c r="C43" s="16">
        <v>150</v>
      </c>
      <c r="D43" s="18" t="str">
        <f>DEC2HEX(HEX2DEC(INDEX([2]BaseAddressTable!$B$9:$B$82,(MATCH(A38,[2]BaseAddressTable!$A$9:$A$82,0))))+HEX2DEC(C43))</f>
        <v>A026E150</v>
      </c>
      <c r="E43" s="16" t="s">
        <v>46</v>
      </c>
      <c r="F43" s="16" t="s">
        <v>482</v>
      </c>
      <c r="G43" s="16" t="s">
        <v>91</v>
      </c>
      <c r="H43" s="16">
        <v>0</v>
      </c>
      <c r="I43" s="20" t="s">
        <v>483</v>
      </c>
      <c r="J43" s="16" t="s">
        <v>484</v>
      </c>
    </row>
    <row r="44" spans="1:58">
      <c r="A44" s="16" t="s">
        <v>15</v>
      </c>
      <c r="B44" s="16" t="s">
        <v>481</v>
      </c>
      <c r="C44" s="16">
        <v>150</v>
      </c>
      <c r="D44" s="18" t="str">
        <f>DEC2HEX(HEX2DEC(INDEX([2]BaseAddressTable!$B$9:$B$82,(MATCH(A43,[2]BaseAddressTable!$A$9:$A$82,0))))+HEX2DEC(C44))</f>
        <v>A026E150</v>
      </c>
      <c r="E44" s="16" t="s">
        <v>46</v>
      </c>
      <c r="F44" s="16" t="s">
        <v>485</v>
      </c>
      <c r="G44" s="16" t="s">
        <v>138</v>
      </c>
      <c r="H44" s="16">
        <v>0</v>
      </c>
      <c r="I44" s="20" t="s">
        <v>486</v>
      </c>
      <c r="J44" s="16" t="s">
        <v>487</v>
      </c>
    </row>
    <row r="45" spans="1:58">
      <c r="A45" s="16" t="s">
        <v>15</v>
      </c>
      <c r="B45" s="16" t="s">
        <v>481</v>
      </c>
      <c r="C45" s="16">
        <v>150</v>
      </c>
      <c r="D45" s="18" t="str">
        <f>DEC2HEX(HEX2DEC(INDEX([2]BaseAddressTable!$B$9:$B$82,(MATCH(A44,[2]BaseAddressTable!$A$9:$A$82,0))))+HEX2DEC(C45))</f>
        <v>A026E150</v>
      </c>
      <c r="E45" s="16" t="s">
        <v>46</v>
      </c>
      <c r="F45" s="16" t="s">
        <v>488</v>
      </c>
      <c r="G45" s="16" t="s">
        <v>142</v>
      </c>
      <c r="H45" s="16">
        <v>0</v>
      </c>
      <c r="I45" s="20" t="s">
        <v>489</v>
      </c>
      <c r="J45" s="16" t="s">
        <v>490</v>
      </c>
    </row>
    <row r="46" spans="1:58">
      <c r="A46" s="16" t="s">
        <v>15</v>
      </c>
      <c r="B46" s="16" t="s">
        <v>481</v>
      </c>
      <c r="C46" s="16">
        <v>150</v>
      </c>
      <c r="D46" s="18" t="str">
        <f>DEC2HEX(HEX2DEC(INDEX([2]BaseAddressTable!$B$9:$B$82,(MATCH(A45,[2]BaseAddressTable!$A$9:$A$82,0))))+HEX2DEC(C46))</f>
        <v>A026E150</v>
      </c>
      <c r="E46" s="16" t="s">
        <v>46</v>
      </c>
      <c r="F46" s="16" t="s">
        <v>491</v>
      </c>
      <c r="G46" s="16" t="s">
        <v>146</v>
      </c>
      <c r="H46" s="16">
        <v>0</v>
      </c>
      <c r="I46" s="20" t="s">
        <v>492</v>
      </c>
      <c r="J46" s="16" t="s">
        <v>493</v>
      </c>
    </row>
    <row r="47" spans="1:58">
      <c r="A47" s="16" t="s">
        <v>15</v>
      </c>
      <c r="B47" s="16" t="s">
        <v>481</v>
      </c>
      <c r="C47" s="16">
        <v>150</v>
      </c>
      <c r="D47" s="18" t="str">
        <f>DEC2HEX(HEX2DEC(INDEX([2]BaseAddressTable!$B$9:$B$82,(MATCH(A42,[2]BaseAddressTable!$A$9:$A$82,0))))+HEX2DEC(C47))</f>
        <v>A026E150</v>
      </c>
      <c r="E47" s="16" t="s">
        <v>46</v>
      </c>
      <c r="F47" s="16" t="s">
        <v>494</v>
      </c>
      <c r="G47" s="16" t="s">
        <v>150</v>
      </c>
      <c r="H47" s="16">
        <v>0</v>
      </c>
      <c r="I47" s="20" t="s">
        <v>495</v>
      </c>
      <c r="J47" s="16" t="s">
        <v>496</v>
      </c>
    </row>
    <row r="48" spans="1:58">
      <c r="A48" s="16" t="s">
        <v>15</v>
      </c>
      <c r="B48" s="16" t="s">
        <v>481</v>
      </c>
      <c r="C48" s="16">
        <v>150</v>
      </c>
      <c r="D48" s="18" t="str">
        <f>DEC2HEX(HEX2DEC(INDEX([2]BaseAddressTable!$B$9:$B$82,(MATCH(A47,[2]BaseAddressTable!$A$9:$A$82,0))))+HEX2DEC(C48))</f>
        <v>A026E150</v>
      </c>
      <c r="E48" s="16" t="s">
        <v>46</v>
      </c>
      <c r="F48" s="16" t="s">
        <v>497</v>
      </c>
      <c r="G48" s="16" t="s">
        <v>154</v>
      </c>
      <c r="H48" s="16">
        <v>0</v>
      </c>
      <c r="I48" s="20" t="s">
        <v>498</v>
      </c>
      <c r="J48" s="16" t="s">
        <v>499</v>
      </c>
    </row>
    <row r="49" spans="1:10">
      <c r="A49" s="16" t="s">
        <v>15</v>
      </c>
      <c r="B49" s="16" t="s">
        <v>481</v>
      </c>
      <c r="C49" s="16">
        <v>150</v>
      </c>
      <c r="D49" s="18" t="str">
        <f>DEC2HEX(HEX2DEC(INDEX([2]BaseAddressTable!$B$9:$B$82,(MATCH(A48,[2]BaseAddressTable!$A$9:$A$82,0))))+HEX2DEC(C49))</f>
        <v>A026E150</v>
      </c>
      <c r="E49" s="16" t="s">
        <v>46</v>
      </c>
      <c r="F49" s="16" t="s">
        <v>500</v>
      </c>
      <c r="G49" s="16" t="s">
        <v>158</v>
      </c>
      <c r="H49" s="16">
        <v>0</v>
      </c>
      <c r="I49" s="20" t="s">
        <v>501</v>
      </c>
      <c r="J49" s="16" t="s">
        <v>502</v>
      </c>
    </row>
    <row r="50" spans="1:10">
      <c r="A50" s="16" t="s">
        <v>15</v>
      </c>
      <c r="B50" s="16" t="s">
        <v>481</v>
      </c>
      <c r="C50" s="16">
        <v>150</v>
      </c>
      <c r="D50" s="18" t="str">
        <f>DEC2HEX(HEX2DEC(INDEX([2]BaseAddressTable!$B$9:$B$82,(MATCH(A49,[2]BaseAddressTable!$A$9:$A$82,0))))+HEX2DEC(C50))</f>
        <v>A026E150</v>
      </c>
      <c r="E50" s="16" t="s">
        <v>46</v>
      </c>
      <c r="F50" s="16" t="s">
        <v>503</v>
      </c>
      <c r="G50" s="16" t="s">
        <v>162</v>
      </c>
      <c r="H50" s="16">
        <v>0</v>
      </c>
      <c r="I50" s="20" t="s">
        <v>504</v>
      </c>
      <c r="J50" s="16" t="s">
        <v>505</v>
      </c>
    </row>
    <row r="51" spans="1:10">
      <c r="A51" s="16" t="s">
        <v>15</v>
      </c>
      <c r="B51" s="16" t="s">
        <v>506</v>
      </c>
      <c r="C51" s="16">
        <v>154</v>
      </c>
      <c r="D51" s="18" t="str">
        <f>DEC2HEX(HEX2DEC(INDEX([2]BaseAddressTable!$B$9:$B$82,(MATCH(A46,[2]BaseAddressTable!$A$9:$A$82,0))))+HEX2DEC(C51))</f>
        <v>A026E154</v>
      </c>
      <c r="E51" s="16" t="s">
        <v>61</v>
      </c>
      <c r="F51" s="16" t="s">
        <v>507</v>
      </c>
      <c r="G51" s="16" t="s">
        <v>91</v>
      </c>
      <c r="H51" s="16">
        <v>0</v>
      </c>
      <c r="I51" s="20" t="s">
        <v>508</v>
      </c>
      <c r="J51" s="16" t="s">
        <v>509</v>
      </c>
    </row>
    <row r="52" spans="1:10">
      <c r="A52" s="16" t="s">
        <v>15</v>
      </c>
      <c r="B52" s="16" t="s">
        <v>506</v>
      </c>
      <c r="C52" s="16">
        <v>154</v>
      </c>
      <c r="D52" s="18" t="str">
        <f>DEC2HEX(HEX2DEC(INDEX([2]BaseAddressTable!$B$9:$B$82,(MATCH(A51,[2]BaseAddressTable!$A$9:$A$82,0))))+HEX2DEC(C52))</f>
        <v>A026E154</v>
      </c>
      <c r="E52" s="16" t="s">
        <v>61</v>
      </c>
      <c r="F52" s="16" t="s">
        <v>510</v>
      </c>
      <c r="G52" s="16" t="s">
        <v>138</v>
      </c>
      <c r="H52" s="16">
        <v>0</v>
      </c>
      <c r="I52" s="20" t="s">
        <v>511</v>
      </c>
      <c r="J52" s="16" t="s">
        <v>512</v>
      </c>
    </row>
    <row r="53" spans="1:10">
      <c r="A53" s="16" t="s">
        <v>15</v>
      </c>
      <c r="B53" s="16" t="s">
        <v>506</v>
      </c>
      <c r="C53" s="16">
        <v>154</v>
      </c>
      <c r="D53" s="18" t="str">
        <f>DEC2HEX(HEX2DEC(INDEX([2]BaseAddressTable!$B$9:$B$82,(MATCH(A52,[2]BaseAddressTable!$A$9:$A$82,0))))+HEX2DEC(C53))</f>
        <v>A026E154</v>
      </c>
      <c r="E53" s="16" t="s">
        <v>61</v>
      </c>
      <c r="F53" s="16" t="s">
        <v>513</v>
      </c>
      <c r="G53" s="16" t="s">
        <v>142</v>
      </c>
      <c r="H53" s="16">
        <v>0</v>
      </c>
      <c r="I53" s="20" t="s">
        <v>514</v>
      </c>
      <c r="J53" s="16" t="s">
        <v>515</v>
      </c>
    </row>
    <row r="54" spans="1:10">
      <c r="A54" s="16" t="s">
        <v>15</v>
      </c>
      <c r="B54" s="16" t="s">
        <v>506</v>
      </c>
      <c r="C54" s="16">
        <v>154</v>
      </c>
      <c r="D54" s="18" t="str">
        <f>DEC2HEX(HEX2DEC(INDEX([2]BaseAddressTable!$B$9:$B$82,(MATCH(A53,[2]BaseAddressTable!$A$9:$A$82,0))))+HEX2DEC(C54))</f>
        <v>A026E154</v>
      </c>
      <c r="E54" s="16" t="s">
        <v>61</v>
      </c>
      <c r="F54" s="16" t="s">
        <v>516</v>
      </c>
      <c r="G54" s="16" t="s">
        <v>146</v>
      </c>
      <c r="H54" s="16">
        <v>0</v>
      </c>
      <c r="I54" s="20" t="s">
        <v>517</v>
      </c>
      <c r="J54" s="16" t="s">
        <v>518</v>
      </c>
    </row>
    <row r="55" spans="1:10">
      <c r="A55" s="16" t="s">
        <v>15</v>
      </c>
      <c r="B55" s="16" t="s">
        <v>506</v>
      </c>
      <c r="C55" s="16">
        <v>154</v>
      </c>
      <c r="D55" s="18" t="str">
        <f>DEC2HEX(HEX2DEC(INDEX([2]BaseAddressTable!$B$9:$B$82,(MATCH(A50,[2]BaseAddressTable!$A$9:$A$82,0))))+HEX2DEC(C55))</f>
        <v>A026E154</v>
      </c>
      <c r="E55" s="16" t="s">
        <v>61</v>
      </c>
      <c r="F55" s="16" t="s">
        <v>519</v>
      </c>
      <c r="G55" s="16" t="s">
        <v>150</v>
      </c>
      <c r="H55" s="16">
        <v>0</v>
      </c>
      <c r="I55" s="20" t="s">
        <v>520</v>
      </c>
      <c r="J55" s="16" t="s">
        <v>521</v>
      </c>
    </row>
    <row r="56" spans="1:10">
      <c r="A56" s="16" t="s">
        <v>15</v>
      </c>
      <c r="B56" s="16" t="s">
        <v>506</v>
      </c>
      <c r="C56" s="16">
        <v>154</v>
      </c>
      <c r="D56" s="18" t="str">
        <f>DEC2HEX(HEX2DEC(INDEX([2]BaseAddressTable!$B$9:$B$82,(MATCH(A55,[2]BaseAddressTable!$A$9:$A$82,0))))+HEX2DEC(C56))</f>
        <v>A026E154</v>
      </c>
      <c r="E56" s="16" t="s">
        <v>61</v>
      </c>
      <c r="F56" s="16" t="s">
        <v>522</v>
      </c>
      <c r="G56" s="16" t="s">
        <v>154</v>
      </c>
      <c r="H56" s="16">
        <v>0</v>
      </c>
      <c r="I56" s="20" t="s">
        <v>523</v>
      </c>
      <c r="J56" s="16" t="s">
        <v>524</v>
      </c>
    </row>
    <row r="57" spans="1:10">
      <c r="A57" s="16" t="s">
        <v>15</v>
      </c>
      <c r="B57" s="16" t="s">
        <v>506</v>
      </c>
      <c r="C57" s="16">
        <v>154</v>
      </c>
      <c r="D57" s="18" t="str">
        <f>DEC2HEX(HEX2DEC(INDEX([2]BaseAddressTable!$B$9:$B$82,(MATCH(A56,[2]BaseAddressTable!$A$9:$A$82,0))))+HEX2DEC(C57))</f>
        <v>A026E154</v>
      </c>
      <c r="E57" s="16" t="s">
        <v>61</v>
      </c>
      <c r="F57" s="16" t="s">
        <v>525</v>
      </c>
      <c r="G57" s="16" t="s">
        <v>158</v>
      </c>
      <c r="H57" s="16">
        <v>0</v>
      </c>
      <c r="I57" s="20" t="s">
        <v>526</v>
      </c>
      <c r="J57" s="16" t="s">
        <v>527</v>
      </c>
    </row>
    <row r="58" spans="1:10">
      <c r="A58" s="16" t="s">
        <v>15</v>
      </c>
      <c r="B58" s="16" t="s">
        <v>506</v>
      </c>
      <c r="C58" s="16">
        <v>154</v>
      </c>
      <c r="D58" s="18" t="str">
        <f>DEC2HEX(HEX2DEC(INDEX([2]BaseAddressTable!$B$9:$B$82,(MATCH(A57,[2]BaseAddressTable!$A$9:$A$82,0))))+HEX2DEC(C58))</f>
        <v>A026E154</v>
      </c>
      <c r="E58" s="16" t="s">
        <v>61</v>
      </c>
      <c r="F58" s="16" t="s">
        <v>528</v>
      </c>
      <c r="G58" s="16" t="s">
        <v>162</v>
      </c>
      <c r="H58" s="16">
        <v>0</v>
      </c>
      <c r="I58" s="20" t="s">
        <v>529</v>
      </c>
      <c r="J58" s="16" t="s">
        <v>530</v>
      </c>
    </row>
    <row r="59" spans="1:10">
      <c r="A59" s="16" t="s">
        <v>15</v>
      </c>
      <c r="B59" s="16" t="s">
        <v>531</v>
      </c>
      <c r="C59" s="16">
        <v>158</v>
      </c>
      <c r="D59" s="18" t="str">
        <f>DEC2HEX(HEX2DEC(INDEX([2]BaseAddressTable!$B$9:$B$82,(MATCH(A54,[2]BaseAddressTable!$A$9:$A$82,0))))+HEX2DEC(C59))</f>
        <v>A026E158</v>
      </c>
      <c r="E59" s="16" t="s">
        <v>61</v>
      </c>
      <c r="F59" s="16" t="s">
        <v>532</v>
      </c>
      <c r="G59" s="16" t="s">
        <v>91</v>
      </c>
      <c r="H59" s="16">
        <v>0</v>
      </c>
      <c r="I59" s="20" t="s">
        <v>533</v>
      </c>
      <c r="J59" s="16" t="s">
        <v>534</v>
      </c>
    </row>
    <row r="60" spans="1:10">
      <c r="A60" s="16" t="s">
        <v>15</v>
      </c>
      <c r="B60" s="16" t="s">
        <v>531</v>
      </c>
      <c r="C60" s="16">
        <v>158</v>
      </c>
      <c r="D60" s="18" t="str">
        <f>DEC2HEX(HEX2DEC(INDEX([2]BaseAddressTable!$B$9:$B$82,(MATCH(A59,[2]BaseAddressTable!$A$9:$A$82,0))))+HEX2DEC(C60))</f>
        <v>A026E158</v>
      </c>
      <c r="E60" s="16" t="s">
        <v>61</v>
      </c>
      <c r="F60" s="16" t="s">
        <v>535</v>
      </c>
      <c r="G60" s="16" t="s">
        <v>138</v>
      </c>
      <c r="H60" s="16">
        <v>0</v>
      </c>
      <c r="I60" s="20" t="s">
        <v>536</v>
      </c>
      <c r="J60" s="16" t="s">
        <v>537</v>
      </c>
    </row>
    <row r="61" spans="1:10">
      <c r="A61" s="16" t="s">
        <v>15</v>
      </c>
      <c r="B61" s="16" t="s">
        <v>531</v>
      </c>
      <c r="C61" s="16">
        <v>158</v>
      </c>
      <c r="D61" s="18" t="str">
        <f>DEC2HEX(HEX2DEC(INDEX([2]BaseAddressTable!$B$9:$B$82,(MATCH(A60,[2]BaseAddressTable!$A$9:$A$82,0))))+HEX2DEC(C61))</f>
        <v>A026E158</v>
      </c>
      <c r="E61" s="16" t="s">
        <v>61</v>
      </c>
      <c r="F61" s="16" t="s">
        <v>538</v>
      </c>
      <c r="G61" s="16" t="s">
        <v>142</v>
      </c>
      <c r="H61" s="16">
        <v>0</v>
      </c>
      <c r="I61" s="20" t="s">
        <v>539</v>
      </c>
      <c r="J61" s="16" t="s">
        <v>540</v>
      </c>
    </row>
    <row r="62" spans="1:10">
      <c r="A62" s="16" t="s">
        <v>15</v>
      </c>
      <c r="B62" s="16" t="s">
        <v>531</v>
      </c>
      <c r="C62" s="16">
        <v>158</v>
      </c>
      <c r="D62" s="18" t="str">
        <f>DEC2HEX(HEX2DEC(INDEX([2]BaseAddressTable!$B$9:$B$82,(MATCH(A61,[2]BaseAddressTable!$A$9:$A$82,0))))+HEX2DEC(C62))</f>
        <v>A026E158</v>
      </c>
      <c r="E62" s="16" t="s">
        <v>61</v>
      </c>
      <c r="F62" s="16" t="s">
        <v>541</v>
      </c>
      <c r="G62" s="16" t="s">
        <v>146</v>
      </c>
      <c r="H62" s="16">
        <v>0</v>
      </c>
      <c r="I62" s="20" t="s">
        <v>542</v>
      </c>
      <c r="J62" s="16" t="s">
        <v>543</v>
      </c>
    </row>
    <row r="63" spans="1:10">
      <c r="A63" s="16" t="s">
        <v>15</v>
      </c>
      <c r="B63" s="16" t="s">
        <v>531</v>
      </c>
      <c r="C63" s="16">
        <v>158</v>
      </c>
      <c r="D63" s="18" t="str">
        <f>DEC2HEX(HEX2DEC(INDEX([2]BaseAddressTable!$B$9:$B$82,(MATCH(A58,[2]BaseAddressTable!$A$9:$A$82,0))))+HEX2DEC(C63))</f>
        <v>A026E158</v>
      </c>
      <c r="E63" s="16" t="s">
        <v>61</v>
      </c>
      <c r="F63" s="16" t="s">
        <v>544</v>
      </c>
      <c r="G63" s="16" t="s">
        <v>150</v>
      </c>
      <c r="H63" s="16">
        <v>0</v>
      </c>
      <c r="I63" s="20" t="s">
        <v>545</v>
      </c>
      <c r="J63" s="16" t="s">
        <v>546</v>
      </c>
    </row>
    <row r="64" spans="1:10">
      <c r="A64" s="16" t="s">
        <v>15</v>
      </c>
      <c r="B64" s="16" t="s">
        <v>531</v>
      </c>
      <c r="C64" s="16">
        <v>158</v>
      </c>
      <c r="D64" s="18" t="str">
        <f>DEC2HEX(HEX2DEC(INDEX([2]BaseAddressTable!$B$9:$B$82,(MATCH(A63,[2]BaseAddressTable!$A$9:$A$82,0))))+HEX2DEC(C64))</f>
        <v>A026E158</v>
      </c>
      <c r="E64" s="16" t="s">
        <v>61</v>
      </c>
      <c r="F64" s="16" t="s">
        <v>547</v>
      </c>
      <c r="G64" s="16" t="s">
        <v>154</v>
      </c>
      <c r="H64" s="16">
        <v>0</v>
      </c>
      <c r="I64" s="20" t="s">
        <v>548</v>
      </c>
      <c r="J64" s="16" t="s">
        <v>549</v>
      </c>
    </row>
    <row r="65" spans="1:10">
      <c r="A65" s="16" t="s">
        <v>15</v>
      </c>
      <c r="B65" s="16" t="s">
        <v>531</v>
      </c>
      <c r="C65" s="16">
        <v>158</v>
      </c>
      <c r="D65" s="18" t="str">
        <f>DEC2HEX(HEX2DEC(INDEX([2]BaseAddressTable!$B$9:$B$82,(MATCH(A64,[2]BaseAddressTable!$A$9:$A$82,0))))+HEX2DEC(C65))</f>
        <v>A026E158</v>
      </c>
      <c r="E65" s="16" t="s">
        <v>61</v>
      </c>
      <c r="F65" s="16" t="s">
        <v>550</v>
      </c>
      <c r="G65" s="16" t="s">
        <v>158</v>
      </c>
      <c r="H65" s="16">
        <v>0</v>
      </c>
      <c r="I65" s="20" t="s">
        <v>551</v>
      </c>
      <c r="J65" s="16" t="s">
        <v>552</v>
      </c>
    </row>
    <row r="66" spans="1:10">
      <c r="A66" s="16" t="s">
        <v>15</v>
      </c>
      <c r="B66" s="16" t="s">
        <v>531</v>
      </c>
      <c r="C66" s="16">
        <v>158</v>
      </c>
      <c r="D66" s="18" t="str">
        <f>DEC2HEX(HEX2DEC(INDEX([2]BaseAddressTable!$B$9:$B$82,(MATCH(A65,[2]BaseAddressTable!$A$9:$A$82,0))))+HEX2DEC(C66))</f>
        <v>A026E158</v>
      </c>
      <c r="E66" s="16" t="s">
        <v>61</v>
      </c>
      <c r="F66" s="16" t="s">
        <v>553</v>
      </c>
      <c r="G66" s="16" t="s">
        <v>162</v>
      </c>
      <c r="H66" s="16">
        <v>0</v>
      </c>
      <c r="I66" s="20" t="s">
        <v>554</v>
      </c>
      <c r="J66" s="16" t="s">
        <v>555</v>
      </c>
    </row>
    <row r="67" spans="1:10">
      <c r="A67" s="16" t="s">
        <v>15</v>
      </c>
      <c r="B67" s="16" t="s">
        <v>556</v>
      </c>
      <c r="C67" s="16">
        <v>160</v>
      </c>
      <c r="D67" s="18" t="str">
        <f>DEC2HEX(HEX2DEC(INDEX([2]BaseAddressTable!$B$9:$B$82,(MATCH(A62,[2]BaseAddressTable!$A$9:$A$82,0))))+HEX2DEC(C67))</f>
        <v>A026E160</v>
      </c>
      <c r="E67" s="16" t="s">
        <v>46</v>
      </c>
      <c r="F67" s="16" t="s">
        <v>557</v>
      </c>
      <c r="G67" s="16" t="s">
        <v>91</v>
      </c>
      <c r="H67" s="16">
        <v>0</v>
      </c>
      <c r="I67" s="20" t="s">
        <v>558</v>
      </c>
      <c r="J67" s="16" t="s">
        <v>559</v>
      </c>
    </row>
    <row r="68" spans="1:10">
      <c r="A68" s="16" t="s">
        <v>15</v>
      </c>
      <c r="B68" s="16" t="s">
        <v>556</v>
      </c>
      <c r="C68" s="16">
        <v>160</v>
      </c>
      <c r="D68" s="18" t="str">
        <f>DEC2HEX(HEX2DEC(INDEX([2]BaseAddressTable!$B$9:$B$82,(MATCH(A67,[2]BaseAddressTable!$A$9:$A$82,0))))+HEX2DEC(C68))</f>
        <v>A026E160</v>
      </c>
      <c r="E68" s="16" t="s">
        <v>46</v>
      </c>
      <c r="F68" s="16" t="s">
        <v>560</v>
      </c>
      <c r="G68" s="16" t="s">
        <v>138</v>
      </c>
      <c r="H68" s="16">
        <v>0</v>
      </c>
      <c r="I68" s="20" t="s">
        <v>561</v>
      </c>
      <c r="J68" s="16" t="s">
        <v>562</v>
      </c>
    </row>
    <row r="69" spans="1:10">
      <c r="A69" s="16" t="s">
        <v>15</v>
      </c>
      <c r="B69" s="16" t="s">
        <v>556</v>
      </c>
      <c r="C69" s="16">
        <v>160</v>
      </c>
      <c r="D69" s="18" t="str">
        <f>DEC2HEX(HEX2DEC(INDEX([2]BaseAddressTable!$B$9:$B$82,(MATCH(A68,[2]BaseAddressTable!$A$9:$A$82,0))))+HEX2DEC(C69))</f>
        <v>A026E160</v>
      </c>
      <c r="E69" s="16" t="s">
        <v>46</v>
      </c>
      <c r="F69" s="16" t="s">
        <v>563</v>
      </c>
      <c r="G69" s="16" t="s">
        <v>142</v>
      </c>
      <c r="H69" s="16">
        <v>0</v>
      </c>
      <c r="I69" s="20" t="s">
        <v>564</v>
      </c>
      <c r="J69" s="16" t="s">
        <v>565</v>
      </c>
    </row>
    <row r="70" spans="1:10">
      <c r="A70" s="16" t="s">
        <v>15</v>
      </c>
      <c r="B70" s="16" t="s">
        <v>556</v>
      </c>
      <c r="C70" s="16">
        <v>160</v>
      </c>
      <c r="D70" s="18" t="str">
        <f>DEC2HEX(HEX2DEC(INDEX([2]BaseAddressTable!$B$9:$B$82,(MATCH(A69,[2]BaseAddressTable!$A$9:$A$82,0))))+HEX2DEC(C70))</f>
        <v>A026E160</v>
      </c>
      <c r="E70" s="16" t="s">
        <v>46</v>
      </c>
      <c r="F70" s="16" t="s">
        <v>566</v>
      </c>
      <c r="G70" s="16" t="s">
        <v>146</v>
      </c>
      <c r="H70" s="16">
        <v>0</v>
      </c>
      <c r="I70" s="20" t="s">
        <v>567</v>
      </c>
      <c r="J70" s="16" t="s">
        <v>568</v>
      </c>
    </row>
    <row r="71" spans="1:10">
      <c r="A71" s="16" t="s">
        <v>15</v>
      </c>
      <c r="B71" s="16" t="s">
        <v>556</v>
      </c>
      <c r="C71" s="16">
        <v>160</v>
      </c>
      <c r="D71" s="18" t="str">
        <f>DEC2HEX(HEX2DEC(INDEX([2]BaseAddressTable!$B$9:$B$82,(MATCH(A66,[2]BaseAddressTable!$A$9:$A$82,0))))+HEX2DEC(C71))</f>
        <v>A026E160</v>
      </c>
      <c r="E71" s="16" t="s">
        <v>46</v>
      </c>
      <c r="F71" s="16" t="s">
        <v>569</v>
      </c>
      <c r="G71" s="16" t="s">
        <v>150</v>
      </c>
      <c r="H71" s="16">
        <v>0</v>
      </c>
      <c r="I71" s="20" t="s">
        <v>570</v>
      </c>
      <c r="J71" s="16" t="s">
        <v>571</v>
      </c>
    </row>
    <row r="72" spans="1:10">
      <c r="A72" s="16" t="s">
        <v>15</v>
      </c>
      <c r="B72" s="16" t="s">
        <v>556</v>
      </c>
      <c r="C72" s="16">
        <v>160</v>
      </c>
      <c r="D72" s="18" t="str">
        <f>DEC2HEX(HEX2DEC(INDEX([2]BaseAddressTable!$B$9:$B$82,(MATCH(A71,[2]BaseAddressTable!$A$9:$A$82,0))))+HEX2DEC(C72))</f>
        <v>A026E160</v>
      </c>
      <c r="E72" s="16" t="s">
        <v>46</v>
      </c>
      <c r="F72" s="16" t="s">
        <v>572</v>
      </c>
      <c r="G72" s="16" t="s">
        <v>154</v>
      </c>
      <c r="H72" s="16">
        <v>0</v>
      </c>
      <c r="I72" s="20" t="s">
        <v>573</v>
      </c>
      <c r="J72" s="16" t="s">
        <v>574</v>
      </c>
    </row>
    <row r="73" spans="1:10">
      <c r="A73" s="16" t="s">
        <v>15</v>
      </c>
      <c r="B73" s="16" t="s">
        <v>556</v>
      </c>
      <c r="C73" s="16">
        <v>160</v>
      </c>
      <c r="D73" s="18" t="str">
        <f>DEC2HEX(HEX2DEC(INDEX([2]BaseAddressTable!$B$9:$B$82,(MATCH(A72,[2]BaseAddressTable!$A$9:$A$82,0))))+HEX2DEC(C73))</f>
        <v>A026E160</v>
      </c>
      <c r="E73" s="16" t="s">
        <v>46</v>
      </c>
      <c r="F73" s="16" t="s">
        <v>575</v>
      </c>
      <c r="G73" s="16" t="s">
        <v>158</v>
      </c>
      <c r="H73" s="16">
        <v>0</v>
      </c>
      <c r="I73" s="20" t="s">
        <v>576</v>
      </c>
      <c r="J73" s="16" t="s">
        <v>577</v>
      </c>
    </row>
    <row r="74" spans="1:10">
      <c r="A74" s="16" t="s">
        <v>15</v>
      </c>
      <c r="B74" s="16" t="s">
        <v>556</v>
      </c>
      <c r="C74" s="16">
        <v>160</v>
      </c>
      <c r="D74" s="18" t="str">
        <f>DEC2HEX(HEX2DEC(INDEX([2]BaseAddressTable!$B$9:$B$82,(MATCH(A73,[2]BaseAddressTable!$A$9:$A$82,0))))+HEX2DEC(C74))</f>
        <v>A026E160</v>
      </c>
      <c r="E74" s="16" t="s">
        <v>46</v>
      </c>
      <c r="F74" s="16" t="s">
        <v>578</v>
      </c>
      <c r="G74" s="16" t="s">
        <v>162</v>
      </c>
      <c r="H74" s="16">
        <v>0</v>
      </c>
      <c r="I74" s="20" t="s">
        <v>579</v>
      </c>
      <c r="J74" s="16" t="s">
        <v>580</v>
      </c>
    </row>
    <row r="75" spans="1:10">
      <c r="A75" s="16" t="s">
        <v>15</v>
      </c>
      <c r="B75" s="16" t="s">
        <v>581</v>
      </c>
      <c r="C75" s="16">
        <v>164</v>
      </c>
      <c r="D75" s="18" t="str">
        <f>DEC2HEX(HEX2DEC(INDEX([2]BaseAddressTable!$B$9:$B$82,(MATCH(A70,[2]BaseAddressTable!$A$9:$A$82,0))))+HEX2DEC(C75))</f>
        <v>A026E164</v>
      </c>
      <c r="E75" s="16" t="s">
        <v>61</v>
      </c>
      <c r="F75" s="16" t="s">
        <v>582</v>
      </c>
      <c r="G75" s="16" t="s">
        <v>91</v>
      </c>
      <c r="H75" s="16">
        <v>0</v>
      </c>
      <c r="I75" s="20" t="s">
        <v>583</v>
      </c>
      <c r="J75" s="16" t="s">
        <v>584</v>
      </c>
    </row>
    <row r="76" spans="1:10">
      <c r="A76" s="16" t="s">
        <v>15</v>
      </c>
      <c r="B76" s="16" t="s">
        <v>581</v>
      </c>
      <c r="C76" s="16">
        <v>164</v>
      </c>
      <c r="D76" s="18" t="str">
        <f>DEC2HEX(HEX2DEC(INDEX([2]BaseAddressTable!$B$9:$B$82,(MATCH(A75,[2]BaseAddressTable!$A$9:$A$82,0))))+HEX2DEC(C76))</f>
        <v>A026E164</v>
      </c>
      <c r="E76" s="16" t="s">
        <v>61</v>
      </c>
      <c r="F76" s="16" t="s">
        <v>585</v>
      </c>
      <c r="G76" s="16" t="s">
        <v>138</v>
      </c>
      <c r="H76" s="16">
        <v>0</v>
      </c>
      <c r="I76" s="20" t="s">
        <v>586</v>
      </c>
      <c r="J76" s="16" t="s">
        <v>587</v>
      </c>
    </row>
    <row r="77" spans="1:10">
      <c r="A77" s="16" t="s">
        <v>15</v>
      </c>
      <c r="B77" s="16" t="s">
        <v>581</v>
      </c>
      <c r="C77" s="16">
        <v>164</v>
      </c>
      <c r="D77" s="18" t="str">
        <f>DEC2HEX(HEX2DEC(INDEX([2]BaseAddressTable!$B$9:$B$82,(MATCH(A76,[2]BaseAddressTable!$A$9:$A$82,0))))+HEX2DEC(C77))</f>
        <v>A026E164</v>
      </c>
      <c r="E77" s="16" t="s">
        <v>61</v>
      </c>
      <c r="F77" s="16" t="s">
        <v>588</v>
      </c>
      <c r="G77" s="16" t="s">
        <v>142</v>
      </c>
      <c r="H77" s="16">
        <v>0</v>
      </c>
      <c r="I77" s="20" t="s">
        <v>589</v>
      </c>
      <c r="J77" s="16" t="s">
        <v>590</v>
      </c>
    </row>
    <row r="78" spans="1:10">
      <c r="A78" s="16" t="s">
        <v>15</v>
      </c>
      <c r="B78" s="16" t="s">
        <v>581</v>
      </c>
      <c r="C78" s="16">
        <v>164</v>
      </c>
      <c r="D78" s="18" t="str">
        <f>DEC2HEX(HEX2DEC(INDEX([2]BaseAddressTable!$B$9:$B$82,(MATCH(A77,[2]BaseAddressTable!$A$9:$A$82,0))))+HEX2DEC(C78))</f>
        <v>A026E164</v>
      </c>
      <c r="E78" s="16" t="s">
        <v>61</v>
      </c>
      <c r="F78" s="16" t="s">
        <v>591</v>
      </c>
      <c r="G78" s="16" t="s">
        <v>146</v>
      </c>
      <c r="H78" s="16">
        <v>0</v>
      </c>
      <c r="I78" s="20" t="s">
        <v>592</v>
      </c>
      <c r="J78" s="16" t="s">
        <v>593</v>
      </c>
    </row>
    <row r="79" spans="1:10">
      <c r="A79" s="16" t="s">
        <v>15</v>
      </c>
      <c r="B79" s="16" t="s">
        <v>581</v>
      </c>
      <c r="C79" s="16">
        <v>164</v>
      </c>
      <c r="D79" s="18" t="str">
        <f>DEC2HEX(HEX2DEC(INDEX([2]BaseAddressTable!$B$9:$B$82,(MATCH(A74,[2]BaseAddressTable!$A$9:$A$82,0))))+HEX2DEC(C79))</f>
        <v>A026E164</v>
      </c>
      <c r="E79" s="16" t="s">
        <v>61</v>
      </c>
      <c r="F79" s="16" t="s">
        <v>594</v>
      </c>
      <c r="G79" s="16" t="s">
        <v>150</v>
      </c>
      <c r="H79" s="16">
        <v>0</v>
      </c>
      <c r="I79" s="20" t="s">
        <v>595</v>
      </c>
      <c r="J79" s="16" t="s">
        <v>596</v>
      </c>
    </row>
    <row r="80" spans="1:10">
      <c r="A80" s="16" t="s">
        <v>15</v>
      </c>
      <c r="B80" s="16" t="s">
        <v>581</v>
      </c>
      <c r="C80" s="16">
        <v>164</v>
      </c>
      <c r="D80" s="18" t="str">
        <f>DEC2HEX(HEX2DEC(INDEX([2]BaseAddressTable!$B$9:$B$82,(MATCH(A79,[2]BaseAddressTable!$A$9:$A$82,0))))+HEX2DEC(C80))</f>
        <v>A026E164</v>
      </c>
      <c r="E80" s="16" t="s">
        <v>61</v>
      </c>
      <c r="F80" s="16" t="s">
        <v>597</v>
      </c>
      <c r="G80" s="16" t="s">
        <v>154</v>
      </c>
      <c r="H80" s="16">
        <v>0</v>
      </c>
      <c r="I80" s="20" t="s">
        <v>598</v>
      </c>
      <c r="J80" s="16" t="s">
        <v>599</v>
      </c>
    </row>
    <row r="81" spans="1:10">
      <c r="A81" s="16" t="s">
        <v>15</v>
      </c>
      <c r="B81" s="16" t="s">
        <v>581</v>
      </c>
      <c r="C81" s="16">
        <v>164</v>
      </c>
      <c r="D81" s="18" t="str">
        <f>DEC2HEX(HEX2DEC(INDEX([2]BaseAddressTable!$B$9:$B$82,(MATCH(A80,[2]BaseAddressTable!$A$9:$A$82,0))))+HEX2DEC(C81))</f>
        <v>A026E164</v>
      </c>
      <c r="E81" s="16" t="s">
        <v>61</v>
      </c>
      <c r="F81" s="16" t="s">
        <v>600</v>
      </c>
      <c r="G81" s="16" t="s">
        <v>158</v>
      </c>
      <c r="H81" s="16">
        <v>0</v>
      </c>
      <c r="I81" s="20" t="s">
        <v>601</v>
      </c>
      <c r="J81" s="16" t="s">
        <v>602</v>
      </c>
    </row>
    <row r="82" spans="1:10">
      <c r="A82" s="16" t="s">
        <v>15</v>
      </c>
      <c r="B82" s="16" t="s">
        <v>581</v>
      </c>
      <c r="C82" s="16">
        <v>164</v>
      </c>
      <c r="D82" s="18" t="str">
        <f>DEC2HEX(HEX2DEC(INDEX([2]BaseAddressTable!$B$9:$B$82,(MATCH(A81,[2]BaseAddressTable!$A$9:$A$82,0))))+HEX2DEC(C82))</f>
        <v>A026E164</v>
      </c>
      <c r="E82" s="16" t="s">
        <v>61</v>
      </c>
      <c r="F82" s="16" t="s">
        <v>603</v>
      </c>
      <c r="G82" s="16" t="s">
        <v>162</v>
      </c>
      <c r="H82" s="16">
        <v>0</v>
      </c>
      <c r="I82" s="20" t="s">
        <v>604</v>
      </c>
      <c r="J82" s="16" t="s">
        <v>605</v>
      </c>
    </row>
    <row r="83" spans="1:10">
      <c r="A83" s="16" t="s">
        <v>15</v>
      </c>
      <c r="B83" s="16" t="s">
        <v>606</v>
      </c>
      <c r="C83" s="16">
        <v>168</v>
      </c>
      <c r="D83" s="18" t="str">
        <f>DEC2HEX(HEX2DEC(INDEX([2]BaseAddressTable!$B$9:$B$82,(MATCH(A78,[2]BaseAddressTable!$A$9:$A$82,0))))+HEX2DEC(C83))</f>
        <v>A026E168</v>
      </c>
      <c r="E83" s="16" t="s">
        <v>61</v>
      </c>
      <c r="F83" s="16" t="s">
        <v>607</v>
      </c>
      <c r="G83" s="16" t="s">
        <v>91</v>
      </c>
      <c r="H83" s="16">
        <v>0</v>
      </c>
      <c r="I83" s="20" t="s">
        <v>608</v>
      </c>
      <c r="J83" s="16" t="s">
        <v>609</v>
      </c>
    </row>
    <row r="84" spans="1:10">
      <c r="A84" s="16" t="s">
        <v>15</v>
      </c>
      <c r="B84" s="16" t="s">
        <v>606</v>
      </c>
      <c r="C84" s="16">
        <v>168</v>
      </c>
      <c r="D84" s="18" t="str">
        <f>DEC2HEX(HEX2DEC(INDEX([2]BaseAddressTable!$B$9:$B$82,(MATCH(A83,[2]BaseAddressTable!$A$9:$A$82,0))))+HEX2DEC(C84))</f>
        <v>A026E168</v>
      </c>
      <c r="E84" s="16" t="s">
        <v>61</v>
      </c>
      <c r="F84" s="16" t="s">
        <v>610</v>
      </c>
      <c r="G84" s="16" t="s">
        <v>138</v>
      </c>
      <c r="H84" s="16">
        <v>0</v>
      </c>
      <c r="I84" s="20" t="s">
        <v>611</v>
      </c>
      <c r="J84" s="16" t="s">
        <v>612</v>
      </c>
    </row>
    <row r="85" spans="1:10">
      <c r="A85" s="16" t="s">
        <v>15</v>
      </c>
      <c r="B85" s="16" t="s">
        <v>606</v>
      </c>
      <c r="C85" s="16">
        <v>168</v>
      </c>
      <c r="D85" s="18" t="str">
        <f>DEC2HEX(HEX2DEC(INDEX([2]BaseAddressTable!$B$9:$B$82,(MATCH(A84,[2]BaseAddressTable!$A$9:$A$82,0))))+HEX2DEC(C85))</f>
        <v>A026E168</v>
      </c>
      <c r="E85" s="16" t="s">
        <v>61</v>
      </c>
      <c r="F85" s="16" t="s">
        <v>613</v>
      </c>
      <c r="G85" s="16" t="s">
        <v>142</v>
      </c>
      <c r="H85" s="16">
        <v>0</v>
      </c>
      <c r="I85" s="20" t="s">
        <v>614</v>
      </c>
      <c r="J85" s="16" t="s">
        <v>615</v>
      </c>
    </row>
    <row r="86" spans="1:10">
      <c r="A86" s="16" t="s">
        <v>15</v>
      </c>
      <c r="B86" s="16" t="s">
        <v>606</v>
      </c>
      <c r="C86" s="16">
        <v>168</v>
      </c>
      <c r="D86" s="18" t="str">
        <f>DEC2HEX(HEX2DEC(INDEX([2]BaseAddressTable!$B$9:$B$82,(MATCH(A85,[2]BaseAddressTable!$A$9:$A$82,0))))+HEX2DEC(C86))</f>
        <v>A026E168</v>
      </c>
      <c r="E86" s="16" t="s">
        <v>61</v>
      </c>
      <c r="F86" s="16" t="s">
        <v>616</v>
      </c>
      <c r="G86" s="16" t="s">
        <v>146</v>
      </c>
      <c r="H86" s="16">
        <v>0</v>
      </c>
      <c r="I86" s="20" t="s">
        <v>617</v>
      </c>
      <c r="J86" s="16" t="s">
        <v>618</v>
      </c>
    </row>
    <row r="87" spans="1:10">
      <c r="A87" s="16" t="s">
        <v>15</v>
      </c>
      <c r="B87" s="16" t="s">
        <v>606</v>
      </c>
      <c r="C87" s="16">
        <v>168</v>
      </c>
      <c r="D87" s="18" t="str">
        <f>DEC2HEX(HEX2DEC(INDEX([2]BaseAddressTable!$B$9:$B$82,(MATCH(A82,[2]BaseAddressTable!$A$9:$A$82,0))))+HEX2DEC(C87))</f>
        <v>A026E168</v>
      </c>
      <c r="E87" s="16" t="s">
        <v>61</v>
      </c>
      <c r="F87" s="16" t="s">
        <v>619</v>
      </c>
      <c r="G87" s="16" t="s">
        <v>150</v>
      </c>
      <c r="H87" s="16">
        <v>0</v>
      </c>
      <c r="I87" s="20" t="s">
        <v>620</v>
      </c>
      <c r="J87" s="16" t="s">
        <v>621</v>
      </c>
    </row>
    <row r="88" spans="1:10">
      <c r="A88" s="16" t="s">
        <v>15</v>
      </c>
      <c r="B88" s="16" t="s">
        <v>606</v>
      </c>
      <c r="C88" s="16">
        <v>168</v>
      </c>
      <c r="D88" s="18" t="str">
        <f>DEC2HEX(HEX2DEC(INDEX([2]BaseAddressTable!$B$9:$B$82,(MATCH(A87,[2]BaseAddressTable!$A$9:$A$82,0))))+HEX2DEC(C88))</f>
        <v>A026E168</v>
      </c>
      <c r="E88" s="16" t="s">
        <v>61</v>
      </c>
      <c r="F88" s="16" t="s">
        <v>622</v>
      </c>
      <c r="G88" s="16" t="s">
        <v>154</v>
      </c>
      <c r="H88" s="16">
        <v>0</v>
      </c>
      <c r="I88" s="20" t="s">
        <v>623</v>
      </c>
      <c r="J88" s="16" t="s">
        <v>624</v>
      </c>
    </row>
    <row r="89" spans="1:10">
      <c r="A89" s="16" t="s">
        <v>15</v>
      </c>
      <c r="B89" s="16" t="s">
        <v>606</v>
      </c>
      <c r="C89" s="16">
        <v>168</v>
      </c>
      <c r="D89" s="18" t="str">
        <f>DEC2HEX(HEX2DEC(INDEX([2]BaseAddressTable!$B$9:$B$82,(MATCH(A88,[2]BaseAddressTable!$A$9:$A$82,0))))+HEX2DEC(C89))</f>
        <v>A026E168</v>
      </c>
      <c r="E89" s="16" t="s">
        <v>61</v>
      </c>
      <c r="F89" s="16" t="s">
        <v>625</v>
      </c>
      <c r="G89" s="16" t="s">
        <v>158</v>
      </c>
      <c r="H89" s="16">
        <v>0</v>
      </c>
      <c r="I89" s="20" t="s">
        <v>626</v>
      </c>
      <c r="J89" s="16" t="s">
        <v>627</v>
      </c>
    </row>
    <row r="90" spans="1:10">
      <c r="A90" s="16" t="s">
        <v>15</v>
      </c>
      <c r="B90" s="16" t="s">
        <v>606</v>
      </c>
      <c r="C90" s="16">
        <v>168</v>
      </c>
      <c r="D90" s="18" t="str">
        <f>DEC2HEX(HEX2DEC(INDEX([2]BaseAddressTable!$B$9:$B$82,(MATCH(A89,[2]BaseAddressTable!$A$9:$A$82,0))))+HEX2DEC(C90))</f>
        <v>A026E168</v>
      </c>
      <c r="E90" s="16" t="s">
        <v>61</v>
      </c>
      <c r="F90" s="16" t="s">
        <v>628</v>
      </c>
      <c r="G90" s="16" t="s">
        <v>162</v>
      </c>
      <c r="H90" s="16">
        <v>0</v>
      </c>
      <c r="I90" s="20" t="s">
        <v>629</v>
      </c>
      <c r="J90" s="16" t="s">
        <v>630</v>
      </c>
    </row>
    <row r="91" spans="1:10">
      <c r="A91" s="16" t="s">
        <v>15</v>
      </c>
      <c r="B91" s="16" t="s">
        <v>631</v>
      </c>
      <c r="C91" s="16">
        <v>170</v>
      </c>
      <c r="D91" s="18" t="str">
        <f>DEC2HEX(HEX2DEC(INDEX([2]BaseAddressTable!$B$9:$B$82,(MATCH(A86,[2]BaseAddressTable!$A$9:$A$82,0))))+HEX2DEC(C91))</f>
        <v>A026E170</v>
      </c>
      <c r="E91" s="16" t="s">
        <v>46</v>
      </c>
      <c r="F91" s="16" t="s">
        <v>632</v>
      </c>
      <c r="G91" s="16" t="s">
        <v>91</v>
      </c>
      <c r="H91" s="16">
        <v>0</v>
      </c>
      <c r="I91" s="20" t="s">
        <v>633</v>
      </c>
      <c r="J91" s="16" t="s">
        <v>634</v>
      </c>
    </row>
    <row r="92" spans="1:10">
      <c r="A92" s="16" t="s">
        <v>15</v>
      </c>
      <c r="B92" s="16" t="s">
        <v>631</v>
      </c>
      <c r="C92" s="16">
        <v>170</v>
      </c>
      <c r="D92" s="18" t="str">
        <f>DEC2HEX(HEX2DEC(INDEX([2]BaseAddressTable!$B$9:$B$82,(MATCH(A91,[2]BaseAddressTable!$A$9:$A$82,0))))+HEX2DEC(C92))</f>
        <v>A026E170</v>
      </c>
      <c r="E92" s="16" t="s">
        <v>46</v>
      </c>
      <c r="F92" s="16" t="s">
        <v>635</v>
      </c>
      <c r="G92" s="16" t="s">
        <v>138</v>
      </c>
      <c r="H92" s="16">
        <v>0</v>
      </c>
      <c r="I92" s="20" t="s">
        <v>636</v>
      </c>
      <c r="J92" s="16" t="s">
        <v>637</v>
      </c>
    </row>
    <row r="93" spans="1:10">
      <c r="A93" s="16" t="s">
        <v>15</v>
      </c>
      <c r="B93" s="16" t="s">
        <v>631</v>
      </c>
      <c r="C93" s="16">
        <v>170</v>
      </c>
      <c r="D93" s="18" t="str">
        <f>DEC2HEX(HEX2DEC(INDEX([2]BaseAddressTable!$B$9:$B$82,(MATCH(A92,[2]BaseAddressTable!$A$9:$A$82,0))))+HEX2DEC(C93))</f>
        <v>A026E170</v>
      </c>
      <c r="E93" s="16" t="s">
        <v>46</v>
      </c>
      <c r="F93" s="16" t="s">
        <v>638</v>
      </c>
      <c r="G93" s="16" t="s">
        <v>142</v>
      </c>
      <c r="H93" s="16">
        <v>0</v>
      </c>
      <c r="I93" s="20" t="s">
        <v>639</v>
      </c>
      <c r="J93" s="16" t="s">
        <v>640</v>
      </c>
    </row>
    <row r="94" spans="1:10">
      <c r="A94" s="16" t="s">
        <v>15</v>
      </c>
      <c r="B94" s="16" t="s">
        <v>631</v>
      </c>
      <c r="C94" s="16">
        <v>170</v>
      </c>
      <c r="D94" s="18" t="str">
        <f>DEC2HEX(HEX2DEC(INDEX([2]BaseAddressTable!$B$9:$B$82,(MATCH(A93,[2]BaseAddressTable!$A$9:$A$82,0))))+HEX2DEC(C94))</f>
        <v>A026E170</v>
      </c>
      <c r="E94" s="16" t="s">
        <v>46</v>
      </c>
      <c r="F94" s="16" t="s">
        <v>641</v>
      </c>
      <c r="G94" s="16" t="s">
        <v>146</v>
      </c>
      <c r="H94" s="16">
        <v>0</v>
      </c>
      <c r="I94" s="20" t="s">
        <v>642</v>
      </c>
      <c r="J94" s="16" t="s">
        <v>643</v>
      </c>
    </row>
    <row r="95" spans="1:10">
      <c r="A95" s="16" t="s">
        <v>15</v>
      </c>
      <c r="B95" s="16" t="s">
        <v>631</v>
      </c>
      <c r="C95" s="16">
        <v>170</v>
      </c>
      <c r="D95" s="18" t="str">
        <f>DEC2HEX(HEX2DEC(INDEX([2]BaseAddressTable!$B$9:$B$82,(MATCH(A90,[2]BaseAddressTable!$A$9:$A$82,0))))+HEX2DEC(C95))</f>
        <v>A026E170</v>
      </c>
      <c r="E95" s="16" t="s">
        <v>46</v>
      </c>
      <c r="F95" s="16" t="s">
        <v>644</v>
      </c>
      <c r="G95" s="16" t="s">
        <v>150</v>
      </c>
      <c r="H95" s="16">
        <v>0</v>
      </c>
      <c r="I95" s="20" t="s">
        <v>645</v>
      </c>
      <c r="J95" s="16" t="s">
        <v>646</v>
      </c>
    </row>
    <row r="96" spans="1:10">
      <c r="A96" s="16" t="s">
        <v>15</v>
      </c>
      <c r="B96" s="16" t="s">
        <v>631</v>
      </c>
      <c r="C96" s="16">
        <v>170</v>
      </c>
      <c r="D96" s="18" t="str">
        <f>DEC2HEX(HEX2DEC(INDEX([2]BaseAddressTable!$B$9:$B$82,(MATCH(A95,[2]BaseAddressTable!$A$9:$A$82,0))))+HEX2DEC(C96))</f>
        <v>A026E170</v>
      </c>
      <c r="E96" s="16" t="s">
        <v>46</v>
      </c>
      <c r="F96" s="16" t="s">
        <v>647</v>
      </c>
      <c r="G96" s="16" t="s">
        <v>154</v>
      </c>
      <c r="H96" s="16">
        <v>0</v>
      </c>
      <c r="I96" s="20" t="s">
        <v>648</v>
      </c>
      <c r="J96" s="16" t="s">
        <v>649</v>
      </c>
    </row>
    <row r="97" spans="1:10">
      <c r="A97" s="16" t="s">
        <v>15</v>
      </c>
      <c r="B97" s="16" t="s">
        <v>631</v>
      </c>
      <c r="C97" s="16">
        <v>170</v>
      </c>
      <c r="D97" s="18" t="str">
        <f>DEC2HEX(HEX2DEC(INDEX([2]BaseAddressTable!$B$9:$B$82,(MATCH(A96,[2]BaseAddressTable!$A$9:$A$82,0))))+HEX2DEC(C97))</f>
        <v>A026E170</v>
      </c>
      <c r="E97" s="16" t="s">
        <v>46</v>
      </c>
      <c r="F97" s="16" t="s">
        <v>650</v>
      </c>
      <c r="G97" s="16" t="s">
        <v>158</v>
      </c>
      <c r="H97" s="16">
        <v>0</v>
      </c>
      <c r="I97" s="20" t="s">
        <v>651</v>
      </c>
      <c r="J97" s="16" t="s">
        <v>652</v>
      </c>
    </row>
    <row r="98" spans="1:10">
      <c r="A98" s="16" t="s">
        <v>15</v>
      </c>
      <c r="B98" s="16" t="s">
        <v>631</v>
      </c>
      <c r="C98" s="16">
        <v>170</v>
      </c>
      <c r="D98" s="18" t="str">
        <f>DEC2HEX(HEX2DEC(INDEX([2]BaseAddressTable!$B$9:$B$82,(MATCH(A97,[2]BaseAddressTable!$A$9:$A$82,0))))+HEX2DEC(C98))</f>
        <v>A026E170</v>
      </c>
      <c r="E98" s="16" t="s">
        <v>46</v>
      </c>
      <c r="F98" s="16" t="s">
        <v>653</v>
      </c>
      <c r="G98" s="16" t="s">
        <v>162</v>
      </c>
      <c r="H98" s="16">
        <v>0</v>
      </c>
      <c r="I98" s="20" t="s">
        <v>654</v>
      </c>
      <c r="J98" s="16" t="s">
        <v>655</v>
      </c>
    </row>
    <row r="99" spans="1:10">
      <c r="A99" s="16" t="s">
        <v>15</v>
      </c>
      <c r="B99" s="16" t="s">
        <v>656</v>
      </c>
      <c r="C99" s="16">
        <v>174</v>
      </c>
      <c r="D99" s="18" t="str">
        <f>DEC2HEX(HEX2DEC(INDEX([2]BaseAddressTable!$B$9:$B$82,(MATCH(A94,[2]BaseAddressTable!$A$9:$A$82,0))))+HEX2DEC(C99))</f>
        <v>A026E174</v>
      </c>
      <c r="E99" s="16" t="s">
        <v>61</v>
      </c>
      <c r="F99" s="16" t="s">
        <v>657</v>
      </c>
      <c r="G99" s="16" t="s">
        <v>91</v>
      </c>
      <c r="H99" s="16">
        <v>0</v>
      </c>
      <c r="I99" s="20" t="s">
        <v>658</v>
      </c>
      <c r="J99" s="16" t="s">
        <v>659</v>
      </c>
    </row>
    <row r="100" spans="1:10">
      <c r="A100" s="16" t="s">
        <v>15</v>
      </c>
      <c r="B100" s="16" t="s">
        <v>656</v>
      </c>
      <c r="C100" s="16">
        <v>174</v>
      </c>
      <c r="D100" s="18" t="str">
        <f>DEC2HEX(HEX2DEC(INDEX([2]BaseAddressTable!$B$9:$B$82,(MATCH(A99,[2]BaseAddressTable!$A$9:$A$82,0))))+HEX2DEC(C100))</f>
        <v>A026E174</v>
      </c>
      <c r="E100" s="16" t="s">
        <v>61</v>
      </c>
      <c r="F100" s="16" t="s">
        <v>660</v>
      </c>
      <c r="G100" s="16" t="s">
        <v>138</v>
      </c>
      <c r="H100" s="16">
        <v>0</v>
      </c>
      <c r="I100" s="20" t="s">
        <v>661</v>
      </c>
      <c r="J100" s="16" t="s">
        <v>662</v>
      </c>
    </row>
    <row r="101" spans="1:10">
      <c r="A101" s="16" t="s">
        <v>15</v>
      </c>
      <c r="B101" s="16" t="s">
        <v>656</v>
      </c>
      <c r="C101" s="16">
        <v>174</v>
      </c>
      <c r="D101" s="18" t="str">
        <f>DEC2HEX(HEX2DEC(INDEX([2]BaseAddressTable!$B$9:$B$82,(MATCH(A100,[2]BaseAddressTable!$A$9:$A$82,0))))+HEX2DEC(C101))</f>
        <v>A026E174</v>
      </c>
      <c r="E101" s="16" t="s">
        <v>61</v>
      </c>
      <c r="F101" s="16" t="s">
        <v>663</v>
      </c>
      <c r="G101" s="16" t="s">
        <v>142</v>
      </c>
      <c r="H101" s="16">
        <v>0</v>
      </c>
      <c r="I101" s="20" t="s">
        <v>664</v>
      </c>
      <c r="J101" s="16" t="s">
        <v>665</v>
      </c>
    </row>
    <row r="102" spans="1:10">
      <c r="A102" s="16" t="s">
        <v>15</v>
      </c>
      <c r="B102" s="16" t="s">
        <v>656</v>
      </c>
      <c r="C102" s="16">
        <v>174</v>
      </c>
      <c r="D102" s="18" t="str">
        <f>DEC2HEX(HEX2DEC(INDEX([2]BaseAddressTable!$B$9:$B$82,(MATCH(A101,[2]BaseAddressTable!$A$9:$A$82,0))))+HEX2DEC(C102))</f>
        <v>A026E174</v>
      </c>
      <c r="E102" s="16" t="s">
        <v>61</v>
      </c>
      <c r="F102" s="16" t="s">
        <v>666</v>
      </c>
      <c r="G102" s="16" t="s">
        <v>146</v>
      </c>
      <c r="H102" s="16">
        <v>0</v>
      </c>
      <c r="I102" s="20" t="s">
        <v>667</v>
      </c>
      <c r="J102" s="16" t="s">
        <v>668</v>
      </c>
    </row>
    <row r="103" spans="1:10">
      <c r="A103" s="16" t="s">
        <v>15</v>
      </c>
      <c r="B103" s="16" t="s">
        <v>656</v>
      </c>
      <c r="C103" s="16">
        <v>174</v>
      </c>
      <c r="D103" s="18" t="str">
        <f>DEC2HEX(HEX2DEC(INDEX([2]BaseAddressTable!$B$9:$B$82,(MATCH(A98,[2]BaseAddressTable!$A$9:$A$82,0))))+HEX2DEC(C103))</f>
        <v>A026E174</v>
      </c>
      <c r="E103" s="16" t="s">
        <v>61</v>
      </c>
      <c r="F103" s="16" t="s">
        <v>669</v>
      </c>
      <c r="G103" s="16" t="s">
        <v>150</v>
      </c>
      <c r="H103" s="16">
        <v>0</v>
      </c>
      <c r="I103" s="20" t="s">
        <v>670</v>
      </c>
      <c r="J103" s="16" t="s">
        <v>671</v>
      </c>
    </row>
    <row r="104" spans="1:10">
      <c r="A104" s="16" t="s">
        <v>15</v>
      </c>
      <c r="B104" s="16" t="s">
        <v>656</v>
      </c>
      <c r="C104" s="16">
        <v>174</v>
      </c>
      <c r="D104" s="18" t="str">
        <f>DEC2HEX(HEX2DEC(INDEX([2]BaseAddressTable!$B$9:$B$82,(MATCH(A103,[2]BaseAddressTable!$A$9:$A$82,0))))+HEX2DEC(C104))</f>
        <v>A026E174</v>
      </c>
      <c r="E104" s="16" t="s">
        <v>61</v>
      </c>
      <c r="F104" s="16" t="s">
        <v>672</v>
      </c>
      <c r="G104" s="16" t="s">
        <v>154</v>
      </c>
      <c r="H104" s="16">
        <v>0</v>
      </c>
      <c r="I104" s="20" t="s">
        <v>673</v>
      </c>
      <c r="J104" s="16" t="s">
        <v>674</v>
      </c>
    </row>
    <row r="105" spans="1:10">
      <c r="A105" s="16" t="s">
        <v>15</v>
      </c>
      <c r="B105" s="16" t="s">
        <v>656</v>
      </c>
      <c r="C105" s="16">
        <v>174</v>
      </c>
      <c r="D105" s="18" t="str">
        <f>DEC2HEX(HEX2DEC(INDEX([2]BaseAddressTable!$B$9:$B$82,(MATCH(A104,[2]BaseAddressTable!$A$9:$A$82,0))))+HEX2DEC(C105))</f>
        <v>A026E174</v>
      </c>
      <c r="E105" s="16" t="s">
        <v>61</v>
      </c>
      <c r="F105" s="16" t="s">
        <v>675</v>
      </c>
      <c r="G105" s="16" t="s">
        <v>158</v>
      </c>
      <c r="H105" s="16">
        <v>0</v>
      </c>
      <c r="I105" s="20" t="s">
        <v>676</v>
      </c>
      <c r="J105" s="16" t="s">
        <v>677</v>
      </c>
    </row>
    <row r="106" spans="1:10">
      <c r="A106" s="16" t="s">
        <v>15</v>
      </c>
      <c r="B106" s="16" t="s">
        <v>656</v>
      </c>
      <c r="C106" s="16">
        <v>174</v>
      </c>
      <c r="D106" s="18" t="str">
        <f>DEC2HEX(HEX2DEC(INDEX([2]BaseAddressTable!$B$9:$B$82,(MATCH(A105,[2]BaseAddressTable!$A$9:$A$82,0))))+HEX2DEC(C106))</f>
        <v>A026E174</v>
      </c>
      <c r="E106" s="16" t="s">
        <v>61</v>
      </c>
      <c r="F106" s="16" t="s">
        <v>678</v>
      </c>
      <c r="G106" s="16" t="s">
        <v>162</v>
      </c>
      <c r="H106" s="16">
        <v>0</v>
      </c>
      <c r="I106" s="20" t="s">
        <v>679</v>
      </c>
      <c r="J106" s="16" t="s">
        <v>680</v>
      </c>
    </row>
    <row r="107" spans="1:10">
      <c r="A107" s="16" t="s">
        <v>15</v>
      </c>
      <c r="B107" s="16" t="s">
        <v>681</v>
      </c>
      <c r="C107" s="16">
        <v>178</v>
      </c>
      <c r="D107" s="18" t="str">
        <f>DEC2HEX(HEX2DEC(INDEX([2]BaseAddressTable!$B$9:$B$82,(MATCH(A102,[2]BaseAddressTable!$A$9:$A$82,0))))+HEX2DEC(C107))</f>
        <v>A026E178</v>
      </c>
      <c r="E107" s="16" t="s">
        <v>61</v>
      </c>
      <c r="F107" s="16" t="s">
        <v>682</v>
      </c>
      <c r="G107" s="16" t="s">
        <v>91</v>
      </c>
      <c r="H107" s="16">
        <v>0</v>
      </c>
      <c r="I107" s="20" t="s">
        <v>683</v>
      </c>
      <c r="J107" s="16" t="s">
        <v>684</v>
      </c>
    </row>
    <row r="108" spans="1:10">
      <c r="A108" s="16" t="s">
        <v>15</v>
      </c>
      <c r="B108" s="16" t="s">
        <v>681</v>
      </c>
      <c r="C108" s="16">
        <v>178</v>
      </c>
      <c r="D108" s="18" t="str">
        <f>DEC2HEX(HEX2DEC(INDEX([2]BaseAddressTable!$B$9:$B$82,(MATCH(A107,[2]BaseAddressTable!$A$9:$A$82,0))))+HEX2DEC(C108))</f>
        <v>A026E178</v>
      </c>
      <c r="E108" s="16" t="s">
        <v>61</v>
      </c>
      <c r="F108" s="16" t="s">
        <v>685</v>
      </c>
      <c r="G108" s="16" t="s">
        <v>138</v>
      </c>
      <c r="H108" s="16">
        <v>0</v>
      </c>
      <c r="I108" s="20" t="s">
        <v>686</v>
      </c>
      <c r="J108" s="16" t="s">
        <v>687</v>
      </c>
    </row>
    <row r="109" spans="1:10">
      <c r="A109" s="16" t="s">
        <v>15</v>
      </c>
      <c r="B109" s="16" t="s">
        <v>681</v>
      </c>
      <c r="C109" s="16">
        <v>178</v>
      </c>
      <c r="D109" s="18" t="str">
        <f>DEC2HEX(HEX2DEC(INDEX([2]BaseAddressTable!$B$9:$B$82,(MATCH(A108,[2]BaseAddressTable!$A$9:$A$82,0))))+HEX2DEC(C109))</f>
        <v>A026E178</v>
      </c>
      <c r="E109" s="16" t="s">
        <v>61</v>
      </c>
      <c r="F109" s="16" t="s">
        <v>688</v>
      </c>
      <c r="G109" s="16" t="s">
        <v>142</v>
      </c>
      <c r="H109" s="16">
        <v>0</v>
      </c>
      <c r="I109" s="20" t="s">
        <v>689</v>
      </c>
      <c r="J109" s="16" t="s">
        <v>690</v>
      </c>
    </row>
    <row r="110" spans="1:10">
      <c r="A110" s="16" t="s">
        <v>15</v>
      </c>
      <c r="B110" s="16" t="s">
        <v>681</v>
      </c>
      <c r="C110" s="16">
        <v>178</v>
      </c>
      <c r="D110" s="18" t="str">
        <f>DEC2HEX(HEX2DEC(INDEX([2]BaseAddressTable!$B$9:$B$82,(MATCH(A109,[2]BaseAddressTable!$A$9:$A$82,0))))+HEX2DEC(C110))</f>
        <v>A026E178</v>
      </c>
      <c r="E110" s="16" t="s">
        <v>61</v>
      </c>
      <c r="F110" s="16" t="s">
        <v>691</v>
      </c>
      <c r="G110" s="16" t="s">
        <v>146</v>
      </c>
      <c r="H110" s="16">
        <v>0</v>
      </c>
      <c r="I110" s="20" t="s">
        <v>692</v>
      </c>
      <c r="J110" s="16" t="s">
        <v>693</v>
      </c>
    </row>
    <row r="111" spans="1:10">
      <c r="A111" s="16" t="s">
        <v>15</v>
      </c>
      <c r="B111" s="16" t="s">
        <v>681</v>
      </c>
      <c r="C111" s="16">
        <v>178</v>
      </c>
      <c r="D111" s="18" t="str">
        <f>DEC2HEX(HEX2DEC(INDEX([2]BaseAddressTable!$B$9:$B$82,(MATCH(A106,[2]BaseAddressTable!$A$9:$A$82,0))))+HEX2DEC(C111))</f>
        <v>A026E178</v>
      </c>
      <c r="E111" s="16" t="s">
        <v>61</v>
      </c>
      <c r="F111" s="16" t="s">
        <v>694</v>
      </c>
      <c r="G111" s="16" t="s">
        <v>150</v>
      </c>
      <c r="H111" s="16">
        <v>0</v>
      </c>
      <c r="I111" s="20" t="s">
        <v>695</v>
      </c>
      <c r="J111" s="16" t="s">
        <v>696</v>
      </c>
    </row>
    <row r="112" spans="1:10">
      <c r="A112" s="16" t="s">
        <v>15</v>
      </c>
      <c r="B112" s="16" t="s">
        <v>681</v>
      </c>
      <c r="C112" s="16">
        <v>178</v>
      </c>
      <c r="D112" s="18" t="str">
        <f>DEC2HEX(HEX2DEC(INDEX([2]BaseAddressTable!$B$9:$B$82,(MATCH(A111,[2]BaseAddressTable!$A$9:$A$82,0))))+HEX2DEC(C112))</f>
        <v>A026E178</v>
      </c>
      <c r="E112" s="16" t="s">
        <v>61</v>
      </c>
      <c r="F112" s="16" t="s">
        <v>697</v>
      </c>
      <c r="G112" s="16" t="s">
        <v>154</v>
      </c>
      <c r="H112" s="16">
        <v>0</v>
      </c>
      <c r="I112" s="20" t="s">
        <v>698</v>
      </c>
      <c r="J112" s="16" t="s">
        <v>699</v>
      </c>
    </row>
    <row r="113" spans="1:10">
      <c r="A113" s="16" t="s">
        <v>15</v>
      </c>
      <c r="B113" s="16" t="s">
        <v>681</v>
      </c>
      <c r="C113" s="16">
        <v>178</v>
      </c>
      <c r="D113" s="18" t="str">
        <f>DEC2HEX(HEX2DEC(INDEX([2]BaseAddressTable!$B$9:$B$82,(MATCH(A112,[2]BaseAddressTable!$A$9:$A$82,0))))+HEX2DEC(C113))</f>
        <v>A026E178</v>
      </c>
      <c r="E113" s="16" t="s">
        <v>61</v>
      </c>
      <c r="F113" s="16" t="s">
        <v>700</v>
      </c>
      <c r="G113" s="16" t="s">
        <v>158</v>
      </c>
      <c r="H113" s="16">
        <v>0</v>
      </c>
      <c r="I113" s="20" t="s">
        <v>701</v>
      </c>
      <c r="J113" s="16" t="s">
        <v>702</v>
      </c>
    </row>
    <row r="114" spans="1:10">
      <c r="A114" s="16" t="s">
        <v>15</v>
      </c>
      <c r="B114" s="16" t="s">
        <v>681</v>
      </c>
      <c r="C114" s="16">
        <v>178</v>
      </c>
      <c r="D114" s="18" t="str">
        <f>DEC2HEX(HEX2DEC(INDEX([2]BaseAddressTable!$B$9:$B$82,(MATCH(A113,[2]BaseAddressTable!$A$9:$A$82,0))))+HEX2DEC(C114))</f>
        <v>A026E178</v>
      </c>
      <c r="E114" s="16" t="s">
        <v>61</v>
      </c>
      <c r="F114" s="16" t="s">
        <v>703</v>
      </c>
      <c r="G114" s="16" t="s">
        <v>162</v>
      </c>
      <c r="H114" s="16">
        <v>0</v>
      </c>
      <c r="I114" s="20" t="s">
        <v>704</v>
      </c>
      <c r="J114" s="16" t="s">
        <v>705</v>
      </c>
    </row>
    <row r="115" spans="1:10">
      <c r="A115" s="16" t="s">
        <v>15</v>
      </c>
      <c r="B115" s="16" t="s">
        <v>706</v>
      </c>
      <c r="C115" s="16">
        <v>180</v>
      </c>
      <c r="D115" s="18" t="str">
        <f>DEC2HEX(HEX2DEC(INDEX([2]BaseAddressTable!$B$9:$B$82,(MATCH(A110,[2]BaseAddressTable!$A$9:$A$82,0))))+HEX2DEC(C115))</f>
        <v>A026E180</v>
      </c>
      <c r="E115" s="16" t="s">
        <v>46</v>
      </c>
      <c r="F115" s="16" t="s">
        <v>707</v>
      </c>
      <c r="G115" s="16" t="s">
        <v>58</v>
      </c>
      <c r="H115" s="16">
        <v>0</v>
      </c>
      <c r="I115" s="20" t="s">
        <v>708</v>
      </c>
      <c r="J115" s="16" t="s">
        <v>709</v>
      </c>
    </row>
    <row r="116" spans="1:10">
      <c r="A116" s="16" t="s">
        <v>15</v>
      </c>
      <c r="B116" s="16" t="s">
        <v>710</v>
      </c>
      <c r="C116" s="16">
        <v>184</v>
      </c>
      <c r="D116" s="18" t="str">
        <f>DEC2HEX(HEX2DEC(INDEX([2]BaseAddressTable!$B$9:$B$82,(MATCH(A115,[2]BaseAddressTable!$A$9:$A$82,0))))+HEX2DEC(C116))</f>
        <v>A026E184</v>
      </c>
      <c r="E116" s="16" t="s">
        <v>46</v>
      </c>
      <c r="F116" s="16" t="s">
        <v>711</v>
      </c>
      <c r="G116" s="16" t="s">
        <v>58</v>
      </c>
      <c r="H116" s="16">
        <v>0</v>
      </c>
      <c r="I116" s="20" t="s">
        <v>712</v>
      </c>
      <c r="J116" s="16" t="s">
        <v>713</v>
      </c>
    </row>
    <row r="117" spans="1:10">
      <c r="A117" s="16" t="s">
        <v>15</v>
      </c>
      <c r="B117" s="16" t="s">
        <v>714</v>
      </c>
      <c r="C117" s="16">
        <v>188</v>
      </c>
      <c r="D117" s="18" t="str">
        <f>DEC2HEX(HEX2DEC(INDEX([2]BaseAddressTable!$B$9:$B$82,(MATCH(A116,[2]BaseAddressTable!$A$9:$A$82,0))))+HEX2DEC(C117))</f>
        <v>A026E188</v>
      </c>
      <c r="E117" s="16" t="s">
        <v>46</v>
      </c>
      <c r="F117" s="16" t="s">
        <v>715</v>
      </c>
      <c r="G117" s="16" t="s">
        <v>58</v>
      </c>
      <c r="H117" s="16">
        <v>0</v>
      </c>
      <c r="I117" s="20" t="s">
        <v>716</v>
      </c>
      <c r="J117" s="16" t="s">
        <v>717</v>
      </c>
    </row>
    <row r="118" spans="1:10">
      <c r="A118" s="16" t="s">
        <v>15</v>
      </c>
      <c r="B118" s="16" t="s">
        <v>718</v>
      </c>
      <c r="C118" s="17" t="s">
        <v>719</v>
      </c>
      <c r="D118" s="18" t="str">
        <f>DEC2HEX(HEX2DEC(INDEX([2]BaseAddressTable!$B$9:$B$82,(MATCH(A117,[2]BaseAddressTable!$A$9:$A$82,0))))+HEX2DEC(C118))</f>
        <v>A026E18C</v>
      </c>
      <c r="E118" s="16" t="s">
        <v>46</v>
      </c>
      <c r="F118" s="16" t="s">
        <v>720</v>
      </c>
      <c r="G118" s="16" t="s">
        <v>58</v>
      </c>
      <c r="H118" s="16">
        <v>0</v>
      </c>
      <c r="I118" s="20" t="s">
        <v>721</v>
      </c>
      <c r="J118" s="16" t="s">
        <v>722</v>
      </c>
    </row>
    <row r="119" spans="1:10">
      <c r="A119" s="16" t="s">
        <v>15</v>
      </c>
      <c r="B119" s="16" t="s">
        <v>723</v>
      </c>
      <c r="C119" s="16">
        <v>190</v>
      </c>
      <c r="D119" s="18" t="str">
        <f>DEC2HEX(HEX2DEC(INDEX([2]BaseAddressTable!$B$9:$B$82,(MATCH(A114,[2]BaseAddressTable!$A$9:$A$82,0))))+HEX2DEC(C119))</f>
        <v>A026E190</v>
      </c>
      <c r="E119" s="16" t="s">
        <v>46</v>
      </c>
      <c r="F119" s="16" t="s">
        <v>724</v>
      </c>
      <c r="G119" s="16" t="s">
        <v>58</v>
      </c>
      <c r="H119" s="16">
        <v>0</v>
      </c>
      <c r="I119" s="20" t="s">
        <v>725</v>
      </c>
      <c r="J119" s="16" t="s">
        <v>726</v>
      </c>
    </row>
    <row r="120" spans="1:10">
      <c r="A120" s="16" t="s">
        <v>15</v>
      </c>
      <c r="B120" s="16" t="s">
        <v>727</v>
      </c>
      <c r="C120" s="16">
        <v>194</v>
      </c>
      <c r="D120" s="18" t="str">
        <f>DEC2HEX(HEX2DEC(INDEX([2]BaseAddressTable!$B$9:$B$82,(MATCH(A119,[2]BaseAddressTable!$A$9:$A$82,0))))+HEX2DEC(C120))</f>
        <v>A026E194</v>
      </c>
      <c r="E120" s="16" t="s">
        <v>46</v>
      </c>
      <c r="F120" s="16" t="s">
        <v>728</v>
      </c>
      <c r="G120" s="16" t="s">
        <v>58</v>
      </c>
      <c r="H120" s="16">
        <v>0</v>
      </c>
      <c r="I120" s="20" t="s">
        <v>729</v>
      </c>
      <c r="J120" s="16" t="s">
        <v>730</v>
      </c>
    </row>
    <row r="121" spans="1:10">
      <c r="A121" s="16" t="s">
        <v>15</v>
      </c>
      <c r="B121" s="16" t="s">
        <v>731</v>
      </c>
      <c r="C121" s="16">
        <v>198</v>
      </c>
      <c r="D121" s="18" t="str">
        <f>DEC2HEX(HEX2DEC(INDEX([2]BaseAddressTable!$B$9:$B$82,(MATCH(A120,[2]BaseAddressTable!$A$9:$A$82,0))))+HEX2DEC(C121))</f>
        <v>A026E198</v>
      </c>
      <c r="E121" s="16" t="s">
        <v>46</v>
      </c>
      <c r="F121" s="16" t="s">
        <v>732</v>
      </c>
      <c r="G121" s="16" t="s">
        <v>58</v>
      </c>
      <c r="H121" s="16">
        <v>0</v>
      </c>
      <c r="I121" s="20" t="s">
        <v>733</v>
      </c>
      <c r="J121" s="16" t="s">
        <v>734</v>
      </c>
    </row>
    <row r="122" spans="1:10">
      <c r="A122" s="16" t="s">
        <v>15</v>
      </c>
      <c r="B122" s="16" t="s">
        <v>735</v>
      </c>
      <c r="C122" s="17" t="s">
        <v>736</v>
      </c>
      <c r="D122" s="18" t="str">
        <f>DEC2HEX(HEX2DEC(INDEX([2]BaseAddressTable!$B$9:$B$82,(MATCH(A121,[2]BaseAddressTable!$A$9:$A$82,0))))+HEX2DEC(C122))</f>
        <v>A026E19C</v>
      </c>
      <c r="E122" s="16" t="s">
        <v>46</v>
      </c>
      <c r="F122" s="16" t="s">
        <v>737</v>
      </c>
      <c r="G122" s="16" t="s">
        <v>58</v>
      </c>
      <c r="H122" s="16">
        <v>0</v>
      </c>
      <c r="I122" s="20" t="s">
        <v>738</v>
      </c>
      <c r="J122" s="16" t="s">
        <v>739</v>
      </c>
    </row>
    <row r="123" spans="1:10">
      <c r="A123" s="16" t="s">
        <v>15</v>
      </c>
      <c r="B123" s="16" t="s">
        <v>740</v>
      </c>
      <c r="C123" s="17" t="s">
        <v>741</v>
      </c>
      <c r="D123" s="18" t="str">
        <f>DEC2HEX(HEX2DEC(INDEX([2]BaseAddressTable!$B$9:$B$82,(MATCH(A118,[2]BaseAddressTable!$A$9:$A$82,0))))+HEX2DEC(C123))</f>
        <v>A026E1A0</v>
      </c>
      <c r="E123" s="16" t="s">
        <v>61</v>
      </c>
      <c r="F123" s="16" t="s">
        <v>742</v>
      </c>
      <c r="G123" s="16" t="s">
        <v>91</v>
      </c>
      <c r="H123" s="16">
        <v>0</v>
      </c>
      <c r="I123" s="20" t="s">
        <v>743</v>
      </c>
      <c r="J123" s="16" t="s">
        <v>744</v>
      </c>
    </row>
    <row r="124" spans="1:10">
      <c r="A124" s="16" t="s">
        <v>15</v>
      </c>
      <c r="B124" s="16" t="s">
        <v>740</v>
      </c>
      <c r="C124" s="17" t="s">
        <v>741</v>
      </c>
      <c r="D124" s="18" t="str">
        <f>DEC2HEX(HEX2DEC(INDEX([2]BaseAddressTable!$B$9:$B$82,(MATCH(A123,[2]BaseAddressTable!$A$9:$A$82,0))))+HEX2DEC(C124))</f>
        <v>A026E1A0</v>
      </c>
      <c r="E124" s="16" t="s">
        <v>61</v>
      </c>
      <c r="F124" s="16" t="s">
        <v>745</v>
      </c>
      <c r="G124" s="16" t="s">
        <v>138</v>
      </c>
      <c r="H124" s="16">
        <v>0</v>
      </c>
      <c r="I124" s="20" t="s">
        <v>746</v>
      </c>
      <c r="J124" s="16" t="s">
        <v>747</v>
      </c>
    </row>
    <row r="125" spans="1:10">
      <c r="A125" s="16" t="s">
        <v>15</v>
      </c>
      <c r="B125" s="16" t="s">
        <v>740</v>
      </c>
      <c r="C125" s="17" t="s">
        <v>741</v>
      </c>
      <c r="D125" s="18" t="str">
        <f>DEC2HEX(HEX2DEC(INDEX([2]BaseAddressTable!$B$9:$B$82,(MATCH(A124,[2]BaseAddressTable!$A$9:$A$82,0))))+HEX2DEC(C125))</f>
        <v>A026E1A0</v>
      </c>
      <c r="E125" s="16" t="s">
        <v>61</v>
      </c>
      <c r="F125" s="16" t="s">
        <v>748</v>
      </c>
      <c r="G125" s="16" t="s">
        <v>142</v>
      </c>
      <c r="H125" s="16">
        <v>0</v>
      </c>
      <c r="I125" s="20" t="s">
        <v>749</v>
      </c>
      <c r="J125" s="16" t="s">
        <v>750</v>
      </c>
    </row>
    <row r="126" spans="1:10">
      <c r="A126" s="16" t="s">
        <v>15</v>
      </c>
      <c r="B126" s="16" t="s">
        <v>740</v>
      </c>
      <c r="C126" s="17" t="s">
        <v>741</v>
      </c>
      <c r="D126" s="18" t="str">
        <f>DEC2HEX(HEX2DEC(INDEX([2]BaseAddressTable!$B$9:$B$82,(MATCH(A125,[2]BaseAddressTable!$A$9:$A$82,0))))+HEX2DEC(C126))</f>
        <v>A026E1A0</v>
      </c>
      <c r="E126" s="16" t="s">
        <v>61</v>
      </c>
      <c r="F126" s="16" t="s">
        <v>751</v>
      </c>
      <c r="G126" s="16" t="s">
        <v>146</v>
      </c>
      <c r="H126" s="16">
        <v>0</v>
      </c>
      <c r="I126" s="20" t="s">
        <v>752</v>
      </c>
      <c r="J126" s="16" t="s">
        <v>753</v>
      </c>
    </row>
    <row r="127" spans="1:10">
      <c r="A127" s="16" t="s">
        <v>15</v>
      </c>
      <c r="B127" s="16" t="s">
        <v>740</v>
      </c>
      <c r="C127" s="17" t="s">
        <v>741</v>
      </c>
      <c r="D127" s="18" t="str">
        <f>DEC2HEX(HEX2DEC(INDEX([2]BaseAddressTable!$B$9:$B$82,(MATCH(A122,[2]BaseAddressTable!$A$9:$A$82,0))))+HEX2DEC(C127))</f>
        <v>A026E1A0</v>
      </c>
      <c r="E127" s="16" t="s">
        <v>61</v>
      </c>
      <c r="F127" s="16" t="s">
        <v>754</v>
      </c>
      <c r="G127" s="16" t="s">
        <v>150</v>
      </c>
      <c r="H127" s="16">
        <v>0</v>
      </c>
      <c r="I127" s="20" t="s">
        <v>755</v>
      </c>
      <c r="J127" s="16" t="s">
        <v>756</v>
      </c>
    </row>
    <row r="128" spans="1:10">
      <c r="A128" s="16" t="s">
        <v>15</v>
      </c>
      <c r="B128" s="16" t="s">
        <v>740</v>
      </c>
      <c r="C128" s="17" t="s">
        <v>741</v>
      </c>
      <c r="D128" s="18" t="str">
        <f>DEC2HEX(HEX2DEC(INDEX([2]BaseAddressTable!$B$9:$B$82,(MATCH(A127,[2]BaseAddressTable!$A$9:$A$82,0))))+HEX2DEC(C128))</f>
        <v>A026E1A0</v>
      </c>
      <c r="E128" s="16" t="s">
        <v>61</v>
      </c>
      <c r="F128" s="16" t="s">
        <v>757</v>
      </c>
      <c r="G128" s="16" t="s">
        <v>154</v>
      </c>
      <c r="H128" s="16">
        <v>0</v>
      </c>
      <c r="I128" s="20" t="s">
        <v>758</v>
      </c>
      <c r="J128" s="16" t="s">
        <v>759</v>
      </c>
    </row>
    <row r="129" spans="1:10">
      <c r="A129" s="16" t="s">
        <v>15</v>
      </c>
      <c r="B129" s="16" t="s">
        <v>740</v>
      </c>
      <c r="C129" s="17" t="s">
        <v>741</v>
      </c>
      <c r="D129" s="18" t="str">
        <f>DEC2HEX(HEX2DEC(INDEX([2]BaseAddressTable!$B$9:$B$82,(MATCH(A128,[2]BaseAddressTable!$A$9:$A$82,0))))+HEX2DEC(C129))</f>
        <v>A026E1A0</v>
      </c>
      <c r="E129" s="16" t="s">
        <v>61</v>
      </c>
      <c r="F129" s="16" t="s">
        <v>760</v>
      </c>
      <c r="G129" s="16" t="s">
        <v>158</v>
      </c>
      <c r="H129" s="16">
        <v>0</v>
      </c>
      <c r="I129" s="20" t="s">
        <v>761</v>
      </c>
      <c r="J129" s="16" t="s">
        <v>762</v>
      </c>
    </row>
    <row r="130" spans="1:10">
      <c r="A130" s="16" t="s">
        <v>15</v>
      </c>
      <c r="B130" s="16" t="s">
        <v>740</v>
      </c>
      <c r="C130" s="17" t="s">
        <v>741</v>
      </c>
      <c r="D130" s="18" t="str">
        <f>DEC2HEX(HEX2DEC(INDEX([2]BaseAddressTable!$B$9:$B$82,(MATCH(A129,[2]BaseAddressTable!$A$9:$A$82,0))))+HEX2DEC(C130))</f>
        <v>A026E1A0</v>
      </c>
      <c r="E130" s="16" t="s">
        <v>61</v>
      </c>
      <c r="F130" s="16" t="s">
        <v>763</v>
      </c>
      <c r="G130" s="16" t="s">
        <v>162</v>
      </c>
      <c r="H130" s="16">
        <v>0</v>
      </c>
      <c r="I130" s="20" t="s">
        <v>764</v>
      </c>
      <c r="J130" s="16" t="s">
        <v>765</v>
      </c>
    </row>
    <row r="131" spans="1:10">
      <c r="A131" s="16" t="s">
        <v>15</v>
      </c>
      <c r="B131" s="16" t="s">
        <v>766</v>
      </c>
      <c r="C131" s="17" t="s">
        <v>86</v>
      </c>
      <c r="D131" s="16" t="str">
        <f>DEC2HEX(HEX2DEC(INDEX([2]BaseAddressTable!$B$9:$B$82,(MATCH(A131,[2]BaseAddressTable!$A$9:$A$82,0))))+HEX2DEC(C131))</f>
        <v>A026FFFC</v>
      </c>
      <c r="E131" s="16" t="s">
        <v>61</v>
      </c>
      <c r="F131" s="16" t="s">
        <v>767</v>
      </c>
      <c r="G131" s="16" t="s">
        <v>58</v>
      </c>
      <c r="H131" s="16" t="s">
        <v>768</v>
      </c>
      <c r="I131" s="20"/>
      <c r="J131" s="16"/>
    </row>
  </sheetData>
  <pageMargins left="0.7" right="0.7" top="0.75" bottom="0.75" header="0.51180555555555496" footer="0.51180555555555496"/>
  <pageSetup firstPageNumber="0" orientation="portrait" useFirstPageNumber="1"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E7E6E6"/>
  </sheetPr>
  <dimension ref="A1:BJ46"/>
  <sheetViews>
    <sheetView topLeftCell="B19" workbookViewId="0">
      <selection activeCell="C48" sqref="C48"/>
    </sheetView>
  </sheetViews>
  <sheetFormatPr defaultColWidth="8.88671875" defaultRowHeight="14.4"/>
  <cols>
    <col min="1" max="1" width="32.5546875" style="3" customWidth="1"/>
    <col min="2" max="2" width="31.5546875" style="3" customWidth="1"/>
    <col min="3" max="3" width="19.44140625" style="3" customWidth="1"/>
    <col min="4" max="4" width="15" style="3" customWidth="1"/>
    <col min="5" max="5" width="9.5546875" style="3" customWidth="1"/>
    <col min="6" max="6" width="29.5546875" style="3" customWidth="1"/>
    <col min="7" max="7" width="8.88671875" style="3"/>
    <col min="8" max="8" width="15.88671875" style="3" customWidth="1"/>
    <col min="9" max="9" width="52.44140625" style="4" customWidth="1"/>
    <col min="10" max="10" width="38.6640625" style="3" customWidth="1"/>
    <col min="11" max="16384" width="8.88671875" style="5"/>
  </cols>
  <sheetData>
    <row r="1" spans="1:62">
      <c r="A1" s="6" t="s">
        <v>35</v>
      </c>
      <c r="B1" s="6" t="s">
        <v>36</v>
      </c>
      <c r="C1" s="6" t="s">
        <v>37</v>
      </c>
      <c r="D1" s="6" t="s">
        <v>38</v>
      </c>
      <c r="E1" s="6" t="s">
        <v>39</v>
      </c>
      <c r="F1" s="6" t="s">
        <v>40</v>
      </c>
      <c r="G1" s="6" t="s">
        <v>41</v>
      </c>
      <c r="H1" s="6" t="s">
        <v>42</v>
      </c>
      <c r="I1" s="8" t="s">
        <v>43</v>
      </c>
      <c r="J1" s="6" t="s">
        <v>44</v>
      </c>
    </row>
    <row r="2" spans="1:62" s="1" customFormat="1">
      <c r="A2" s="7" t="s">
        <v>9</v>
      </c>
      <c r="B2" s="7" t="s">
        <v>769</v>
      </c>
      <c r="C2" s="7">
        <v>210</v>
      </c>
      <c r="D2" s="7" t="str">
        <f>DEC2HEX(HEX2DEC(INDEX([2]BaseAddressTable!$B$9:$B$82,(MATCH(A2,[2]BaseAddressTable!$A$9:$A$82,0))))+HEX2DEC(C2))</f>
        <v>A026A210</v>
      </c>
      <c r="E2" s="7" t="s">
        <v>46</v>
      </c>
      <c r="F2" s="7" t="s">
        <v>770</v>
      </c>
      <c r="G2" s="7" t="s">
        <v>58</v>
      </c>
      <c r="H2" s="7">
        <v>0</v>
      </c>
      <c r="I2" s="9" t="s">
        <v>771</v>
      </c>
      <c r="J2" s="7" t="s">
        <v>772</v>
      </c>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row>
    <row r="3" spans="1:62" s="1" customFormat="1">
      <c r="A3" s="7" t="s">
        <v>9</v>
      </c>
      <c r="B3" s="7" t="s">
        <v>773</v>
      </c>
      <c r="C3" s="7" t="str">
        <f t="shared" ref="C3:C9" si="0">DEC2HEX(HEX2DEC(C2)+4)</f>
        <v>214</v>
      </c>
      <c r="D3" s="7" t="str">
        <f>DEC2HEX(HEX2DEC(INDEX([2]BaseAddressTable!$B$9:$B$82,(MATCH(A3,[2]BaseAddressTable!$A$9:$A$82,0))))+HEX2DEC(C3))</f>
        <v>A026A214</v>
      </c>
      <c r="E3" s="7" t="s">
        <v>46</v>
      </c>
      <c r="F3" s="7" t="s">
        <v>774</v>
      </c>
      <c r="G3" s="7" t="s">
        <v>58</v>
      </c>
      <c r="H3" s="7">
        <v>0</v>
      </c>
      <c r="I3" s="9" t="s">
        <v>775</v>
      </c>
      <c r="J3" s="7" t="s">
        <v>776</v>
      </c>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row>
    <row r="4" spans="1:62" s="1" customFormat="1">
      <c r="A4" s="7" t="s">
        <v>9</v>
      </c>
      <c r="B4" s="7" t="s">
        <v>777</v>
      </c>
      <c r="C4" s="7" t="str">
        <f t="shared" si="0"/>
        <v>218</v>
      </c>
      <c r="D4" s="7" t="str">
        <f>DEC2HEX(HEX2DEC(INDEX([2]BaseAddressTable!$B$9:$B$82,(MATCH(A4,[2]BaseAddressTable!$A$9:$A$82,0))))+HEX2DEC(C4))</f>
        <v>A026A218</v>
      </c>
      <c r="E4" s="7" t="s">
        <v>46</v>
      </c>
      <c r="F4" s="7" t="s">
        <v>778</v>
      </c>
      <c r="G4" s="7" t="s">
        <v>58</v>
      </c>
      <c r="H4" s="7">
        <v>0</v>
      </c>
      <c r="I4" s="9" t="s">
        <v>779</v>
      </c>
      <c r="J4" s="7" t="s">
        <v>780</v>
      </c>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row>
    <row r="5" spans="1:62" s="1" customFormat="1">
      <c r="A5" s="7" t="s">
        <v>9</v>
      </c>
      <c r="B5" s="7" t="s">
        <v>781</v>
      </c>
      <c r="C5" s="7" t="str">
        <f t="shared" si="0"/>
        <v>21C</v>
      </c>
      <c r="D5" s="7" t="str">
        <f>DEC2HEX(HEX2DEC(INDEX([2]BaseAddressTable!$B$9:$B$82,(MATCH(A5,[2]BaseAddressTable!$A$9:$A$82,0))))+HEX2DEC(C5))</f>
        <v>A026A21C</v>
      </c>
      <c r="E5" s="7" t="s">
        <v>46</v>
      </c>
      <c r="F5" s="7" t="s">
        <v>782</v>
      </c>
      <c r="G5" s="7" t="s">
        <v>58</v>
      </c>
      <c r="H5" s="7">
        <v>0</v>
      </c>
      <c r="I5" s="9" t="s">
        <v>783</v>
      </c>
      <c r="J5" s="7" t="s">
        <v>784</v>
      </c>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row>
    <row r="6" spans="1:62" s="1" customFormat="1">
      <c r="A6" s="7" t="s">
        <v>9</v>
      </c>
      <c r="B6" s="7" t="s">
        <v>785</v>
      </c>
      <c r="C6" s="7" t="str">
        <f t="shared" si="0"/>
        <v>220</v>
      </c>
      <c r="D6" s="7" t="str">
        <f>DEC2HEX(HEX2DEC(INDEX([2]BaseAddressTable!$B$9:$B$82,(MATCH(A6,[2]BaseAddressTable!$A$9:$A$82,0))))+HEX2DEC(C6))</f>
        <v>A026A220</v>
      </c>
      <c r="E6" s="7" t="s">
        <v>46</v>
      </c>
      <c r="F6" s="7" t="s">
        <v>786</v>
      </c>
      <c r="G6" s="7" t="s">
        <v>58</v>
      </c>
      <c r="H6" s="7">
        <v>0</v>
      </c>
      <c r="I6" s="9" t="s">
        <v>787</v>
      </c>
      <c r="J6" s="7" t="s">
        <v>788</v>
      </c>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row>
    <row r="7" spans="1:62" s="1" customFormat="1">
      <c r="A7" s="7" t="s">
        <v>9</v>
      </c>
      <c r="B7" s="7" t="s">
        <v>789</v>
      </c>
      <c r="C7" s="7" t="str">
        <f t="shared" si="0"/>
        <v>224</v>
      </c>
      <c r="D7" s="7" t="str">
        <f>DEC2HEX(HEX2DEC(INDEX([2]BaseAddressTable!$B$9:$B$82,(MATCH(A7,[2]BaseAddressTable!$A$9:$A$82,0))))+HEX2DEC(C7))</f>
        <v>A026A224</v>
      </c>
      <c r="E7" s="7" t="s">
        <v>46</v>
      </c>
      <c r="F7" s="7" t="s">
        <v>790</v>
      </c>
      <c r="G7" s="7" t="s">
        <v>58</v>
      </c>
      <c r="H7" s="7">
        <v>0</v>
      </c>
      <c r="I7" s="9" t="s">
        <v>791</v>
      </c>
      <c r="J7" s="7" t="s">
        <v>792</v>
      </c>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row>
    <row r="8" spans="1:62" s="1" customFormat="1">
      <c r="A8" s="7" t="s">
        <v>9</v>
      </c>
      <c r="B8" s="7" t="s">
        <v>793</v>
      </c>
      <c r="C8" s="7" t="str">
        <f t="shared" si="0"/>
        <v>228</v>
      </c>
      <c r="D8" s="7" t="str">
        <f>DEC2HEX(HEX2DEC(INDEX([2]BaseAddressTable!$B$9:$B$82,(MATCH(A8,[2]BaseAddressTable!$A$9:$A$82,0))))+HEX2DEC(C8))</f>
        <v>A026A228</v>
      </c>
      <c r="E8" s="7" t="s">
        <v>46</v>
      </c>
      <c r="F8" s="7" t="s">
        <v>794</v>
      </c>
      <c r="G8" s="7" t="s">
        <v>58</v>
      </c>
      <c r="H8" s="7">
        <v>0</v>
      </c>
      <c r="I8" s="9" t="s">
        <v>795</v>
      </c>
      <c r="J8" s="7" t="s">
        <v>796</v>
      </c>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row>
    <row r="9" spans="1:62" s="1" customFormat="1">
      <c r="A9" s="7" t="s">
        <v>9</v>
      </c>
      <c r="B9" s="7" t="s">
        <v>797</v>
      </c>
      <c r="C9" s="7" t="str">
        <f t="shared" si="0"/>
        <v>22C</v>
      </c>
      <c r="D9" s="7" t="str">
        <f>DEC2HEX(HEX2DEC(INDEX([2]BaseAddressTable!$B$9:$B$82,(MATCH(A9,[2]BaseAddressTable!$A$9:$A$82,0))))+HEX2DEC(C9))</f>
        <v>A026A22C</v>
      </c>
      <c r="E9" s="7" t="s">
        <v>46</v>
      </c>
      <c r="F9" s="7" t="s">
        <v>798</v>
      </c>
      <c r="G9" s="7" t="s">
        <v>58</v>
      </c>
      <c r="H9" s="7">
        <v>0</v>
      </c>
      <c r="I9" s="9" t="s">
        <v>799</v>
      </c>
      <c r="J9" s="7" t="s">
        <v>800</v>
      </c>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row>
    <row r="10" spans="1:62" s="2" customFormat="1">
      <c r="A10" s="7" t="s">
        <v>9</v>
      </c>
      <c r="B10" s="7" t="s">
        <v>801</v>
      </c>
      <c r="C10" s="7" t="s">
        <v>802</v>
      </c>
      <c r="D10" s="7" t="s">
        <v>803</v>
      </c>
      <c r="E10" s="7" t="s">
        <v>61</v>
      </c>
      <c r="F10" s="7" t="s">
        <v>804</v>
      </c>
      <c r="G10" s="7" t="s">
        <v>58</v>
      </c>
      <c r="H10" s="7" t="s">
        <v>805</v>
      </c>
      <c r="I10" s="10" t="s">
        <v>805</v>
      </c>
      <c r="J10" s="7" t="s">
        <v>806</v>
      </c>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row>
    <row r="11" spans="1:62" s="2" customFormat="1">
      <c r="A11" s="7" t="s">
        <v>9</v>
      </c>
      <c r="B11" s="7" t="s">
        <v>807</v>
      </c>
      <c r="C11" s="7" t="str">
        <f t="shared" ref="C11:C30" si="1">DEC2HEX(HEX2DEC(C10)+4)</f>
        <v>1F0C</v>
      </c>
      <c r="D11" s="7" t="str">
        <f>DEC2HEX(HEX2DEC(INDEX([2]BaseAddressTable!$B$9:$B$82,(MATCH(A11,[2]BaseAddressTable!$A$9:$A$82,0))))+HEX2DEC(C11))</f>
        <v>A026BF0C</v>
      </c>
      <c r="E11" s="7" t="s">
        <v>61</v>
      </c>
      <c r="F11" s="7" t="s">
        <v>808</v>
      </c>
      <c r="G11" s="7" t="s">
        <v>58</v>
      </c>
      <c r="H11" s="7" t="s">
        <v>805</v>
      </c>
      <c r="I11" s="10" t="s">
        <v>805</v>
      </c>
      <c r="J11" s="7" t="s">
        <v>809</v>
      </c>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row>
    <row r="12" spans="1:62" s="2" customFormat="1">
      <c r="A12" s="7" t="s">
        <v>9</v>
      </c>
      <c r="B12" s="7" t="s">
        <v>810</v>
      </c>
      <c r="C12" s="7" t="str">
        <f t="shared" si="1"/>
        <v>1F10</v>
      </c>
      <c r="D12" s="7" t="str">
        <f>DEC2HEX(HEX2DEC(INDEX([2]BaseAddressTable!$B$9:$B$82,(MATCH(A12,[2]BaseAddressTable!$A$9:$A$82,0))))+HEX2DEC(C12))</f>
        <v>A026BF10</v>
      </c>
      <c r="E12" s="7" t="s">
        <v>61</v>
      </c>
      <c r="F12" s="7" t="s">
        <v>811</v>
      </c>
      <c r="G12" s="7" t="s">
        <v>58</v>
      </c>
      <c r="H12" s="7" t="s">
        <v>805</v>
      </c>
      <c r="I12" s="10" t="s">
        <v>805</v>
      </c>
      <c r="J12" s="7" t="s">
        <v>812</v>
      </c>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row>
    <row r="13" spans="1:62" s="2" customFormat="1">
      <c r="A13" s="7" t="s">
        <v>9</v>
      </c>
      <c r="B13" s="7" t="s">
        <v>813</v>
      </c>
      <c r="C13" s="7" t="str">
        <f t="shared" si="1"/>
        <v>1F14</v>
      </c>
      <c r="D13" s="7" t="str">
        <f>DEC2HEX(HEX2DEC(INDEX([2]BaseAddressTable!$B$9:$B$82,(MATCH(A13,[2]BaseAddressTable!$A$9:$A$82,0))))+HEX2DEC(C13))</f>
        <v>A026BF14</v>
      </c>
      <c r="E13" s="7" t="s">
        <v>61</v>
      </c>
      <c r="F13" s="7" t="s">
        <v>814</v>
      </c>
      <c r="G13" s="7" t="s">
        <v>58</v>
      </c>
      <c r="H13" s="7" t="s">
        <v>805</v>
      </c>
      <c r="I13" s="10" t="s">
        <v>805</v>
      </c>
      <c r="J13" s="7" t="s">
        <v>815</v>
      </c>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row>
    <row r="14" spans="1:62" s="2" customFormat="1">
      <c r="A14" s="7" t="s">
        <v>9</v>
      </c>
      <c r="B14" s="7" t="s">
        <v>816</v>
      </c>
      <c r="C14" s="7" t="str">
        <f t="shared" si="1"/>
        <v>1F18</v>
      </c>
      <c r="D14" s="7" t="str">
        <f>DEC2HEX(HEX2DEC(INDEX([2]BaseAddressTable!$B$9:$B$82,(MATCH(A14,[2]BaseAddressTable!$A$9:$A$82,0))))+HEX2DEC(C14))</f>
        <v>A026BF18</v>
      </c>
      <c r="E14" s="7" t="s">
        <v>61</v>
      </c>
      <c r="F14" s="7" t="s">
        <v>817</v>
      </c>
      <c r="G14" s="7" t="s">
        <v>58</v>
      </c>
      <c r="H14" s="7" t="s">
        <v>805</v>
      </c>
      <c r="I14" s="10" t="s">
        <v>805</v>
      </c>
      <c r="J14" s="7" t="s">
        <v>818</v>
      </c>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row>
    <row r="15" spans="1:62" s="2" customFormat="1">
      <c r="A15" s="7" t="s">
        <v>9</v>
      </c>
      <c r="B15" s="7" t="s">
        <v>819</v>
      </c>
      <c r="C15" s="7" t="str">
        <f t="shared" si="1"/>
        <v>1F1C</v>
      </c>
      <c r="D15" s="7" t="str">
        <f>DEC2HEX(HEX2DEC(INDEX([2]BaseAddressTable!$B$9:$B$82,(MATCH(A15,[2]BaseAddressTable!$A$9:$A$82,0))))+HEX2DEC(C15))</f>
        <v>A026BF1C</v>
      </c>
      <c r="E15" s="7" t="s">
        <v>61</v>
      </c>
      <c r="F15" s="7" t="s">
        <v>820</v>
      </c>
      <c r="G15" s="7" t="s">
        <v>58</v>
      </c>
      <c r="H15" s="7" t="s">
        <v>805</v>
      </c>
      <c r="I15" s="10" t="s">
        <v>805</v>
      </c>
      <c r="J15" s="7" t="s">
        <v>821</v>
      </c>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row>
    <row r="16" spans="1:62" s="2" customFormat="1" ht="29.85" customHeight="1">
      <c r="A16" s="7" t="s">
        <v>9</v>
      </c>
      <c r="B16" s="7" t="s">
        <v>822</v>
      </c>
      <c r="C16" s="7" t="str">
        <f t="shared" si="1"/>
        <v>1F20</v>
      </c>
      <c r="D16" s="7" t="str">
        <f>DEC2HEX(HEX2DEC(INDEX([2]BaseAddressTable!$B$9:$B$82,(MATCH(A16,[2]BaseAddressTable!$A$9:$A$82,0))))+HEX2DEC(C16))</f>
        <v>A026BF20</v>
      </c>
      <c r="E16" s="7" t="s">
        <v>61</v>
      </c>
      <c r="F16" s="7" t="s">
        <v>823</v>
      </c>
      <c r="G16" s="7" t="s">
        <v>58</v>
      </c>
      <c r="H16" s="7" t="s">
        <v>805</v>
      </c>
      <c r="I16" s="10" t="s">
        <v>805</v>
      </c>
      <c r="J16" s="7" t="s">
        <v>824</v>
      </c>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row>
    <row r="17" spans="1:62" s="2" customFormat="1">
      <c r="A17" s="7" t="s">
        <v>9</v>
      </c>
      <c r="B17" s="7" t="s">
        <v>825</v>
      </c>
      <c r="C17" s="7" t="str">
        <f t="shared" si="1"/>
        <v>1F24</v>
      </c>
      <c r="D17" s="7" t="str">
        <f>DEC2HEX(HEX2DEC(INDEX([2]BaseAddressTable!$B$9:$B$82,(MATCH(A17,[2]BaseAddressTable!$A$9:$A$82,0))))+HEX2DEC(C17))</f>
        <v>A026BF24</v>
      </c>
      <c r="E17" s="7" t="s">
        <v>61</v>
      </c>
      <c r="F17" s="7" t="s">
        <v>826</v>
      </c>
      <c r="G17" s="7" t="s">
        <v>58</v>
      </c>
      <c r="H17" s="7" t="s">
        <v>805</v>
      </c>
      <c r="I17" s="10" t="s">
        <v>805</v>
      </c>
      <c r="J17" s="7" t="s">
        <v>827</v>
      </c>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row>
    <row r="18" spans="1:62" s="2" customFormat="1">
      <c r="A18" s="7" t="s">
        <v>9</v>
      </c>
      <c r="B18" s="7" t="s">
        <v>828</v>
      </c>
      <c r="C18" s="7" t="str">
        <f t="shared" si="1"/>
        <v>1F28</v>
      </c>
      <c r="D18" s="7" t="str">
        <f>DEC2HEX(HEX2DEC(INDEX([2]BaseAddressTable!$B$9:$B$82,(MATCH(A18,[2]BaseAddressTable!$A$9:$A$82,0))))+HEX2DEC(C18))</f>
        <v>A026BF28</v>
      </c>
      <c r="E18" s="7" t="s">
        <v>61</v>
      </c>
      <c r="F18" s="7" t="s">
        <v>829</v>
      </c>
      <c r="G18" s="7" t="s">
        <v>58</v>
      </c>
      <c r="H18" s="7" t="s">
        <v>805</v>
      </c>
      <c r="I18" s="10" t="s">
        <v>805</v>
      </c>
      <c r="J18" s="7" t="s">
        <v>830</v>
      </c>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row>
    <row r="19" spans="1:62" s="2" customFormat="1">
      <c r="A19" s="7" t="s">
        <v>9</v>
      </c>
      <c r="B19" s="7" t="s">
        <v>831</v>
      </c>
      <c r="C19" s="7" t="str">
        <f t="shared" si="1"/>
        <v>1F2C</v>
      </c>
      <c r="D19" s="7" t="str">
        <f>DEC2HEX(HEX2DEC(INDEX([2]BaseAddressTable!$B$9:$B$82,(MATCH(A19,[2]BaseAddressTable!$A$9:$A$82,0))))+HEX2DEC(C19))</f>
        <v>A026BF2C</v>
      </c>
      <c r="E19" s="7" t="s">
        <v>61</v>
      </c>
      <c r="F19" s="7" t="s">
        <v>832</v>
      </c>
      <c r="G19" s="7" t="s">
        <v>58</v>
      </c>
      <c r="H19" s="7" t="s">
        <v>805</v>
      </c>
      <c r="I19" s="10" t="s">
        <v>805</v>
      </c>
      <c r="J19" s="7" t="s">
        <v>833</v>
      </c>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row>
    <row r="20" spans="1:62" s="2" customFormat="1" ht="29.85" customHeight="1">
      <c r="A20" s="7" t="s">
        <v>9</v>
      </c>
      <c r="B20" s="7" t="s">
        <v>834</v>
      </c>
      <c r="C20" s="7" t="str">
        <f t="shared" si="1"/>
        <v>1F30</v>
      </c>
      <c r="D20" s="7" t="str">
        <f>DEC2HEX(HEX2DEC(INDEX([2]BaseAddressTable!$B$9:$B$82,(MATCH(A20,[2]BaseAddressTable!$A$9:$A$82,0))))+HEX2DEC(C20))</f>
        <v>A026BF30</v>
      </c>
      <c r="E20" s="7" t="s">
        <v>61</v>
      </c>
      <c r="F20" s="7" t="s">
        <v>835</v>
      </c>
      <c r="G20" s="7" t="s">
        <v>58</v>
      </c>
      <c r="H20" s="7" t="s">
        <v>805</v>
      </c>
      <c r="I20" s="10" t="s">
        <v>805</v>
      </c>
      <c r="J20" s="7" t="s">
        <v>836</v>
      </c>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row>
    <row r="21" spans="1:62" s="2" customFormat="1">
      <c r="A21" s="7" t="s">
        <v>9</v>
      </c>
      <c r="B21" s="7" t="s">
        <v>837</v>
      </c>
      <c r="C21" s="7" t="str">
        <f t="shared" si="1"/>
        <v>1F34</v>
      </c>
      <c r="D21" s="7" t="str">
        <f>DEC2HEX(HEX2DEC(INDEX([2]BaseAddressTable!$B$9:$B$82,(MATCH(A21,[2]BaseAddressTable!$A$9:$A$82,0))))+HEX2DEC(C21))</f>
        <v>A026BF34</v>
      </c>
      <c r="E21" s="7" t="s">
        <v>61</v>
      </c>
      <c r="F21" s="7" t="s">
        <v>838</v>
      </c>
      <c r="G21" s="7" t="s">
        <v>58</v>
      </c>
      <c r="H21" s="7" t="s">
        <v>805</v>
      </c>
      <c r="I21" s="10" t="s">
        <v>805</v>
      </c>
      <c r="J21" s="7" t="s">
        <v>839</v>
      </c>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row>
    <row r="22" spans="1:62" s="2" customFormat="1">
      <c r="A22" s="7" t="s">
        <v>9</v>
      </c>
      <c r="B22" s="7" t="s">
        <v>840</v>
      </c>
      <c r="C22" s="7" t="str">
        <f t="shared" si="1"/>
        <v>1F38</v>
      </c>
      <c r="D22" s="7" t="str">
        <f>DEC2HEX(HEX2DEC(INDEX([2]BaseAddressTable!$B$9:$B$82,(MATCH(A22,[2]BaseAddressTable!$A$9:$A$82,0))))+HEX2DEC(C22))</f>
        <v>A026BF38</v>
      </c>
      <c r="E22" s="7" t="s">
        <v>61</v>
      </c>
      <c r="F22" s="7" t="s">
        <v>841</v>
      </c>
      <c r="G22" s="7" t="s">
        <v>58</v>
      </c>
      <c r="H22" s="7" t="s">
        <v>805</v>
      </c>
      <c r="I22" s="10" t="s">
        <v>805</v>
      </c>
      <c r="J22" s="7" t="s">
        <v>842</v>
      </c>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row>
    <row r="23" spans="1:62" s="2" customFormat="1">
      <c r="A23" s="7" t="s">
        <v>9</v>
      </c>
      <c r="B23" s="7" t="s">
        <v>843</v>
      </c>
      <c r="C23" s="7" t="str">
        <f t="shared" si="1"/>
        <v>1F3C</v>
      </c>
      <c r="D23" s="7" t="str">
        <f>DEC2HEX(HEX2DEC(INDEX([2]BaseAddressTable!$B$9:$B$82,(MATCH(A23,[2]BaseAddressTable!$A$9:$A$82,0))))+HEX2DEC(C23))</f>
        <v>A026BF3C</v>
      </c>
      <c r="E23" s="7" t="s">
        <v>61</v>
      </c>
      <c r="F23" s="7" t="s">
        <v>844</v>
      </c>
      <c r="G23" s="7" t="s">
        <v>58</v>
      </c>
      <c r="H23" s="7" t="s">
        <v>805</v>
      </c>
      <c r="I23" s="10" t="s">
        <v>805</v>
      </c>
      <c r="J23" s="7" t="s">
        <v>845</v>
      </c>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row>
    <row r="24" spans="1:62" s="2" customFormat="1" ht="14.25" customHeight="1">
      <c r="A24" s="7" t="s">
        <v>9</v>
      </c>
      <c r="B24" s="7" t="s">
        <v>846</v>
      </c>
      <c r="C24" s="7" t="str">
        <f t="shared" si="1"/>
        <v>1F40</v>
      </c>
      <c r="D24" s="7" t="str">
        <f>DEC2HEX(HEX2DEC(INDEX([2]BaseAddressTable!$B$9:$B$82,(MATCH(A24,[2]BaseAddressTable!$A$9:$A$82,0))))+HEX2DEC(C24))</f>
        <v>A026BF40</v>
      </c>
      <c r="E24" s="7" t="s">
        <v>61</v>
      </c>
      <c r="F24" s="7" t="s">
        <v>847</v>
      </c>
      <c r="G24" s="7" t="s">
        <v>58</v>
      </c>
      <c r="H24" s="7" t="s">
        <v>805</v>
      </c>
      <c r="I24" s="10" t="s">
        <v>805</v>
      </c>
      <c r="J24" s="7" t="s">
        <v>848</v>
      </c>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row>
    <row r="25" spans="1:62" s="2" customFormat="1">
      <c r="A25" s="7" t="s">
        <v>9</v>
      </c>
      <c r="B25" s="7" t="s">
        <v>849</v>
      </c>
      <c r="C25" s="7" t="str">
        <f t="shared" si="1"/>
        <v>1F44</v>
      </c>
      <c r="D25" s="7" t="str">
        <f>DEC2HEX(HEX2DEC(INDEX([2]BaseAddressTable!$B$9:$B$82,(MATCH(A25,[2]BaseAddressTable!$A$9:$A$82,0))))+HEX2DEC(C25))</f>
        <v>A026BF44</v>
      </c>
      <c r="E25" s="7" t="s">
        <v>61</v>
      </c>
      <c r="F25" s="7" t="s">
        <v>850</v>
      </c>
      <c r="G25" s="7" t="s">
        <v>58</v>
      </c>
      <c r="H25" s="7" t="s">
        <v>805</v>
      </c>
      <c r="I25" s="10" t="s">
        <v>805</v>
      </c>
      <c r="J25" s="7" t="s">
        <v>851</v>
      </c>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row>
    <row r="26" spans="1:62" s="2" customFormat="1">
      <c r="A26" s="7" t="s">
        <v>9</v>
      </c>
      <c r="B26" s="7" t="s">
        <v>852</v>
      </c>
      <c r="C26" s="7" t="str">
        <f t="shared" si="1"/>
        <v>1F48</v>
      </c>
      <c r="D26" s="7" t="str">
        <f>DEC2HEX(HEX2DEC(INDEX([2]BaseAddressTable!$B$9:$B$82,(MATCH(A26,[2]BaseAddressTable!$A$9:$A$82,0))))+HEX2DEC(C26))</f>
        <v>A026BF48</v>
      </c>
      <c r="E26" s="7" t="s">
        <v>61</v>
      </c>
      <c r="F26" s="7" t="s">
        <v>853</v>
      </c>
      <c r="G26" s="7" t="s">
        <v>58</v>
      </c>
      <c r="H26" s="7" t="s">
        <v>805</v>
      </c>
      <c r="I26" s="10" t="s">
        <v>805</v>
      </c>
      <c r="J26" s="7" t="s">
        <v>854</v>
      </c>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row>
    <row r="27" spans="1:62" s="2" customFormat="1">
      <c r="A27" s="7" t="s">
        <v>9</v>
      </c>
      <c r="B27" s="7" t="s">
        <v>855</v>
      </c>
      <c r="C27" s="7" t="str">
        <f t="shared" si="1"/>
        <v>1F4C</v>
      </c>
      <c r="D27" s="7" t="str">
        <f>DEC2HEX(HEX2DEC(INDEX([2]BaseAddressTable!$B$9:$B$82,(MATCH(A27,[2]BaseAddressTable!$A$9:$A$82,0))))+HEX2DEC(C27))</f>
        <v>A026BF4C</v>
      </c>
      <c r="E27" s="7" t="s">
        <v>61</v>
      </c>
      <c r="F27" s="7" t="s">
        <v>856</v>
      </c>
      <c r="G27" s="7" t="s">
        <v>58</v>
      </c>
      <c r="H27" s="7">
        <v>0</v>
      </c>
      <c r="I27" s="10" t="s">
        <v>857</v>
      </c>
      <c r="J27" s="7" t="s">
        <v>858</v>
      </c>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row>
    <row r="28" spans="1:62" s="2" customFormat="1" ht="14.25" customHeight="1">
      <c r="A28" s="7" t="s">
        <v>9</v>
      </c>
      <c r="B28" s="7" t="s">
        <v>859</v>
      </c>
      <c r="C28" s="7" t="str">
        <f t="shared" si="1"/>
        <v>1F50</v>
      </c>
      <c r="D28" s="7" t="str">
        <f>DEC2HEX(HEX2DEC(INDEX([2]BaseAddressTable!$B$9:$B$82,(MATCH(A28,[2]BaseAddressTable!$A$9:$A$82,0))))+HEX2DEC(C28))</f>
        <v>A026BF50</v>
      </c>
      <c r="E28" s="7" t="s">
        <v>61</v>
      </c>
      <c r="F28" s="7" t="s">
        <v>860</v>
      </c>
      <c r="G28" s="7" t="s">
        <v>58</v>
      </c>
      <c r="H28" s="7" t="s">
        <v>805</v>
      </c>
      <c r="I28" s="10" t="s">
        <v>861</v>
      </c>
      <c r="J28" s="7" t="s">
        <v>862</v>
      </c>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row>
    <row r="29" spans="1:62" s="2" customFormat="1">
      <c r="A29" s="7" t="s">
        <v>9</v>
      </c>
      <c r="B29" s="7" t="s">
        <v>863</v>
      </c>
      <c r="C29" s="7" t="str">
        <f t="shared" si="1"/>
        <v>1F54</v>
      </c>
      <c r="D29" s="7" t="str">
        <f>DEC2HEX(HEX2DEC(INDEX([2]BaseAddressTable!$B$9:$B$82,(MATCH(A29,[2]BaseAddressTable!$A$9:$A$82,0))))+HEX2DEC(C29))</f>
        <v>A026BF54</v>
      </c>
      <c r="E29" s="7" t="s">
        <v>61</v>
      </c>
      <c r="F29" s="7" t="s">
        <v>864</v>
      </c>
      <c r="G29" s="7" t="s">
        <v>58</v>
      </c>
      <c r="H29" s="7" t="s">
        <v>805</v>
      </c>
      <c r="I29" s="10" t="s">
        <v>865</v>
      </c>
      <c r="J29" s="7" t="s">
        <v>866</v>
      </c>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row>
    <row r="30" spans="1:62" s="2" customFormat="1">
      <c r="A30" s="7" t="s">
        <v>9</v>
      </c>
      <c r="B30" s="7" t="s">
        <v>867</v>
      </c>
      <c r="C30" s="7" t="str">
        <f t="shared" si="1"/>
        <v>1F58</v>
      </c>
      <c r="D30" s="7" t="str">
        <f>DEC2HEX(HEX2DEC(INDEX([2]BaseAddressTable!$B$9:$B$82,(MATCH(A30,[2]BaseAddressTable!$A$9:$A$82,0))))+HEX2DEC(C30))</f>
        <v>A026BF58</v>
      </c>
      <c r="E30" s="7" t="s">
        <v>61</v>
      </c>
      <c r="F30" s="7" t="s">
        <v>868</v>
      </c>
      <c r="G30" s="7" t="s">
        <v>58</v>
      </c>
      <c r="H30" s="7" t="s">
        <v>805</v>
      </c>
      <c r="I30" s="10" t="s">
        <v>869</v>
      </c>
      <c r="J30" s="7"/>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row>
    <row r="31" spans="1:62" s="2" customFormat="1">
      <c r="A31" s="7" t="s">
        <v>9</v>
      </c>
      <c r="B31" s="7" t="s">
        <v>870</v>
      </c>
      <c r="C31" s="7" t="str">
        <f t="shared" ref="C31:C38" si="2">DEC2HEX(HEX2DEC(C30)+4)</f>
        <v>1F5C</v>
      </c>
      <c r="D31" s="7" t="str">
        <f>DEC2HEX(HEX2DEC(INDEX([2]BaseAddressTable!$B$9:$B$82,(MATCH(A31,[2]BaseAddressTable!$A$9:$A$82,0))))+HEX2DEC(C31))</f>
        <v>A026BF5C</v>
      </c>
      <c r="E31" s="7" t="s">
        <v>46</v>
      </c>
      <c r="F31" s="7" t="s">
        <v>871</v>
      </c>
      <c r="G31" s="7" t="s">
        <v>58</v>
      </c>
      <c r="H31" s="7" t="s">
        <v>805</v>
      </c>
      <c r="I31" s="10" t="s">
        <v>805</v>
      </c>
      <c r="J31" s="7" t="s">
        <v>872</v>
      </c>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row>
    <row r="32" spans="1:62" s="2" customFormat="1">
      <c r="A32" s="7" t="s">
        <v>9</v>
      </c>
      <c r="B32" s="7" t="s">
        <v>873</v>
      </c>
      <c r="C32" s="7" t="str">
        <f t="shared" si="2"/>
        <v>1F60</v>
      </c>
      <c r="D32" s="7" t="str">
        <f>DEC2HEX(HEX2DEC(INDEX([2]BaseAddressTable!$B$9:$B$82,(MATCH(A32,[2]BaseAddressTable!$A$9:$A$82,0))))+HEX2DEC(C32))</f>
        <v>A026BF60</v>
      </c>
      <c r="E32" s="7" t="s">
        <v>46</v>
      </c>
      <c r="F32" s="7" t="s">
        <v>874</v>
      </c>
      <c r="G32" s="7" t="s">
        <v>58</v>
      </c>
      <c r="H32" s="7" t="s">
        <v>805</v>
      </c>
      <c r="I32" s="10" t="s">
        <v>805</v>
      </c>
      <c r="J32" s="7" t="s">
        <v>875</v>
      </c>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row>
    <row r="33" spans="1:62" s="2" customFormat="1">
      <c r="A33" s="7" t="s">
        <v>9</v>
      </c>
      <c r="B33" s="7" t="s">
        <v>876</v>
      </c>
      <c r="C33" s="7" t="str">
        <f t="shared" si="2"/>
        <v>1F64</v>
      </c>
      <c r="D33" s="7" t="str">
        <f>DEC2HEX(HEX2DEC(INDEX([2]BaseAddressTable!$B$9:$B$82,(MATCH(A33,[2]BaseAddressTable!$A$9:$A$82,0))))+HEX2DEC(C33))</f>
        <v>A026BF64</v>
      </c>
      <c r="E33" s="7" t="s">
        <v>46</v>
      </c>
      <c r="F33" s="7" t="s">
        <v>877</v>
      </c>
      <c r="G33" s="7" t="s">
        <v>58</v>
      </c>
      <c r="H33" s="7" t="s">
        <v>805</v>
      </c>
      <c r="I33" s="10" t="s">
        <v>805</v>
      </c>
      <c r="J33" s="7" t="s">
        <v>878</v>
      </c>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row>
    <row r="34" spans="1:62" s="2" customFormat="1">
      <c r="A34" s="7" t="s">
        <v>9</v>
      </c>
      <c r="B34" s="7" t="s">
        <v>879</v>
      </c>
      <c r="C34" s="7" t="str">
        <f t="shared" si="2"/>
        <v>1F68</v>
      </c>
      <c r="D34" s="7" t="str">
        <f>DEC2HEX(HEX2DEC(INDEX([2]BaseAddressTable!$B$9:$B$82,(MATCH(A34,[2]BaseAddressTable!$A$9:$A$82,0))))+HEX2DEC(C34))</f>
        <v>A026BF68</v>
      </c>
      <c r="E34" s="7" t="s">
        <v>46</v>
      </c>
      <c r="F34" s="7" t="s">
        <v>880</v>
      </c>
      <c r="G34" s="7" t="s">
        <v>58</v>
      </c>
      <c r="H34" s="7" t="s">
        <v>805</v>
      </c>
      <c r="I34" s="10" t="s">
        <v>805</v>
      </c>
      <c r="J34" s="7" t="s">
        <v>881</v>
      </c>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 customFormat="1">
      <c r="A35" s="7" t="s">
        <v>9</v>
      </c>
      <c r="B35" s="7" t="s">
        <v>882</v>
      </c>
      <c r="C35" s="7" t="str">
        <f t="shared" si="2"/>
        <v>1F6C</v>
      </c>
      <c r="D35" s="7" t="str">
        <f>DEC2HEX(HEX2DEC(INDEX([2]BaseAddressTable!$B$9:$B$82,(MATCH(A35,[2]BaseAddressTable!$A$9:$A$82,0))))+HEX2DEC(C35))</f>
        <v>A026BF6C</v>
      </c>
      <c r="E35" s="7" t="s">
        <v>46</v>
      </c>
      <c r="F35" s="7" t="s">
        <v>883</v>
      </c>
      <c r="G35" s="7" t="s">
        <v>58</v>
      </c>
      <c r="H35" s="7" t="s">
        <v>805</v>
      </c>
      <c r="I35" s="10" t="s">
        <v>805</v>
      </c>
      <c r="J35" s="7" t="s">
        <v>884</v>
      </c>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s="2" customFormat="1">
      <c r="A36" s="7" t="s">
        <v>9</v>
      </c>
      <c r="B36" s="7" t="s">
        <v>885</v>
      </c>
      <c r="C36" s="7" t="str">
        <f t="shared" si="2"/>
        <v>1F70</v>
      </c>
      <c r="D36" s="7" t="str">
        <f>DEC2HEX(HEX2DEC(INDEX([2]BaseAddressTable!$B$9:$B$82,(MATCH(A36,[2]BaseAddressTable!$A$9:$A$82,0))))+HEX2DEC(C36))</f>
        <v>A026BF70</v>
      </c>
      <c r="E36" s="7" t="s">
        <v>46</v>
      </c>
      <c r="F36" s="7" t="s">
        <v>886</v>
      </c>
      <c r="G36" s="7" t="s">
        <v>58</v>
      </c>
      <c r="H36" s="7" t="s">
        <v>805</v>
      </c>
      <c r="I36" s="10" t="s">
        <v>805</v>
      </c>
      <c r="J36" s="7" t="s">
        <v>887</v>
      </c>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row>
    <row r="37" spans="1:62" s="2" customFormat="1">
      <c r="A37" s="7" t="s">
        <v>9</v>
      </c>
      <c r="B37" s="7" t="s">
        <v>888</v>
      </c>
      <c r="C37" s="7" t="str">
        <f t="shared" si="2"/>
        <v>1F74</v>
      </c>
      <c r="D37" s="7" t="str">
        <f>DEC2HEX(HEX2DEC(INDEX([2]BaseAddressTable!$B$9:$B$82,(MATCH(A37,[2]BaseAddressTable!$A$9:$A$82,0))))+HEX2DEC(C37))</f>
        <v>A026BF74</v>
      </c>
      <c r="E37" s="7" t="s">
        <v>46</v>
      </c>
      <c r="F37" s="7" t="s">
        <v>889</v>
      </c>
      <c r="G37" s="7" t="s">
        <v>58</v>
      </c>
      <c r="H37" s="7" t="s">
        <v>805</v>
      </c>
      <c r="I37" s="10" t="s">
        <v>805</v>
      </c>
      <c r="J37" s="7" t="s">
        <v>890</v>
      </c>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row>
    <row r="38" spans="1:62" s="2" customFormat="1">
      <c r="A38" s="7" t="s">
        <v>9</v>
      </c>
      <c r="B38" s="7" t="s">
        <v>891</v>
      </c>
      <c r="C38" s="7" t="str">
        <f t="shared" si="2"/>
        <v>1F78</v>
      </c>
      <c r="D38" s="7" t="str">
        <f>DEC2HEX(HEX2DEC(INDEX([2]BaseAddressTable!$B$9:$B$82,(MATCH(A38,[2]BaseAddressTable!$A$9:$A$82,0))))+HEX2DEC(C38))</f>
        <v>A026BF78</v>
      </c>
      <c r="E38" s="7" t="s">
        <v>46</v>
      </c>
      <c r="F38" s="7" t="s">
        <v>892</v>
      </c>
      <c r="G38" s="7" t="s">
        <v>58</v>
      </c>
      <c r="H38" s="7" t="s">
        <v>805</v>
      </c>
      <c r="I38" s="10"/>
      <c r="J38" s="7"/>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row>
    <row r="39" spans="1:62" s="2" customFormat="1">
      <c r="A39" s="7" t="s">
        <v>9</v>
      </c>
      <c r="B39" s="7" t="s">
        <v>893</v>
      </c>
      <c r="C39" s="7" t="s">
        <v>894</v>
      </c>
      <c r="D39" s="7" t="str">
        <f>DEC2HEX(HEX2DEC(INDEX([2]BaseAddressTable!$B$9:$B$82,(MATCH(A39,[2]BaseAddressTable!$A$9:$A$82,0))))+HEX2DEC(C39))</f>
        <v>A026BF90</v>
      </c>
      <c r="E39" s="7" t="s">
        <v>61</v>
      </c>
      <c r="F39" s="7" t="s">
        <v>895</v>
      </c>
      <c r="G39" s="7" t="s">
        <v>58</v>
      </c>
      <c r="H39" s="7"/>
      <c r="I39" s="10" t="s">
        <v>896</v>
      </c>
      <c r="J39" s="7"/>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row>
    <row r="40" spans="1:62" s="2" customFormat="1">
      <c r="A40" s="7" t="s">
        <v>9</v>
      </c>
      <c r="B40" s="7" t="s">
        <v>897</v>
      </c>
      <c r="C40" s="7" t="s">
        <v>898</v>
      </c>
      <c r="D40" s="7" t="str">
        <f>DEC2HEX(HEX2DEC(INDEX([2]BaseAddressTable!$B$9:$B$82,(MATCH(A40,[2]BaseAddressTable!$A$9:$A$82,0))))+HEX2DEC(C40))</f>
        <v>A026BF94</v>
      </c>
      <c r="E40" s="7" t="s">
        <v>61</v>
      </c>
      <c r="F40" s="7" t="s">
        <v>899</v>
      </c>
      <c r="G40" s="7" t="s">
        <v>58</v>
      </c>
      <c r="H40" s="7"/>
      <c r="I40" s="10" t="s">
        <v>900</v>
      </c>
      <c r="J40" s="7"/>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row>
    <row r="41" spans="1:62" s="2" customFormat="1">
      <c r="A41" s="7" t="s">
        <v>9</v>
      </c>
      <c r="B41" s="7" t="s">
        <v>901</v>
      </c>
      <c r="C41" s="7" t="s">
        <v>902</v>
      </c>
      <c r="D41" s="7" t="str">
        <f>DEC2HEX(HEX2DEC(INDEX([2]BaseAddressTable!$B$9:$B$82,(MATCH(A41,[2]BaseAddressTable!$A$9:$A$82,0))))+HEX2DEC(C41))</f>
        <v>A026BF98</v>
      </c>
      <c r="E41" s="7" t="s">
        <v>61</v>
      </c>
      <c r="F41" s="7" t="s">
        <v>903</v>
      </c>
      <c r="G41" s="7" t="s">
        <v>58</v>
      </c>
      <c r="H41" s="7"/>
      <c r="I41" s="7" t="s">
        <v>904</v>
      </c>
      <c r="J41" s="7"/>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row>
    <row r="42" spans="1:62" s="2" customFormat="1">
      <c r="A42" s="7" t="s">
        <v>9</v>
      </c>
      <c r="B42" s="7" t="s">
        <v>905</v>
      </c>
      <c r="C42" s="7" t="s">
        <v>906</v>
      </c>
      <c r="D42" s="7" t="str">
        <f>DEC2HEX(HEX2DEC(INDEX([2]BaseAddressTable!$B$9:$B$82,(MATCH(A42,[2]BaseAddressTable!$A$9:$A$82,0))))+HEX2DEC(C42))</f>
        <v>A026BF9C</v>
      </c>
      <c r="E42" s="7" t="s">
        <v>61</v>
      </c>
      <c r="F42" s="7" t="s">
        <v>907</v>
      </c>
      <c r="G42" s="7" t="s">
        <v>58</v>
      </c>
      <c r="H42" s="7"/>
      <c r="I42" s="10" t="s">
        <v>908</v>
      </c>
      <c r="J42" s="7"/>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row>
    <row r="43" spans="1:62" s="2" customFormat="1">
      <c r="A43" s="7" t="s">
        <v>9</v>
      </c>
      <c r="B43" s="7" t="s">
        <v>909</v>
      </c>
      <c r="C43" s="7" t="s">
        <v>910</v>
      </c>
      <c r="D43" s="7" t="str">
        <f>DEC2HEX(HEX2DEC(INDEX([2]BaseAddressTable!$B$9:$B$82,(MATCH(A43,[2]BaseAddressTable!$A$9:$A$82,0))))+HEX2DEC(C43))</f>
        <v>A026BFA0</v>
      </c>
      <c r="E43" s="7" t="s">
        <v>61</v>
      </c>
      <c r="F43" s="7" t="s">
        <v>911</v>
      </c>
      <c r="G43" s="7" t="s">
        <v>58</v>
      </c>
      <c r="H43" s="7"/>
      <c r="I43" s="7" t="s">
        <v>912</v>
      </c>
      <c r="J43" s="7"/>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row>
    <row r="44" spans="1:62" s="2" customFormat="1" ht="34.950000000000003" customHeight="1">
      <c r="A44" s="7" t="s">
        <v>9</v>
      </c>
      <c r="B44" s="7" t="s">
        <v>913</v>
      </c>
      <c r="C44" s="7" t="s">
        <v>914</v>
      </c>
      <c r="D44" s="7" t="str">
        <f>DEC2HEX(HEX2DEC(INDEX([2]BaseAddressTable!$B$9:$B$82,(MATCH(A44,[2]BaseAddressTable!$A$9:$A$82,0))))+HEX2DEC(C44))</f>
        <v>A026BFA4</v>
      </c>
      <c r="E44" s="7" t="s">
        <v>61</v>
      </c>
      <c r="F44" s="7" t="s">
        <v>915</v>
      </c>
      <c r="G44" s="7" t="s">
        <v>58</v>
      </c>
      <c r="H44" s="7"/>
      <c r="I44" s="10" t="s">
        <v>916</v>
      </c>
      <c r="J44" s="7"/>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row>
    <row r="45" spans="1:62" s="2" customFormat="1" ht="34.950000000000003" customHeight="1">
      <c r="A45" s="7" t="s">
        <v>9</v>
      </c>
      <c r="B45" s="7" t="s">
        <v>917</v>
      </c>
      <c r="C45" s="7" t="s">
        <v>918</v>
      </c>
      <c r="D45" s="7" t="s">
        <v>919</v>
      </c>
      <c r="E45" s="7" t="s">
        <v>61</v>
      </c>
      <c r="F45" s="7" t="s">
        <v>920</v>
      </c>
      <c r="G45" s="7" t="s">
        <v>58</v>
      </c>
      <c r="H45" s="7"/>
      <c r="I45" s="10" t="s">
        <v>921</v>
      </c>
      <c r="J45" s="7"/>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row>
    <row r="46" spans="1:62" s="2" customFormat="1">
      <c r="A46" s="7" t="s">
        <v>9</v>
      </c>
      <c r="B46" s="7" t="s">
        <v>922</v>
      </c>
      <c r="C46" s="7" t="s">
        <v>86</v>
      </c>
      <c r="D46" s="7" t="str">
        <f>DEC2HEX(HEX2DEC(INDEX([2]BaseAddressTable!$B$9:$B$82,(MATCH(A46,[2]BaseAddressTable!$A$9:$A$82,0))))+HEX2DEC(C46))</f>
        <v>A026BFFC</v>
      </c>
      <c r="E46" s="7" t="s">
        <v>61</v>
      </c>
      <c r="F46" s="7" t="s">
        <v>923</v>
      </c>
      <c r="G46" s="7" t="s">
        <v>58</v>
      </c>
      <c r="H46" s="7" t="s">
        <v>924</v>
      </c>
      <c r="I46" s="10" t="s">
        <v>805</v>
      </c>
      <c r="J46" s="7"/>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row>
  </sheetData>
  <pageMargins left="0.7" right="0.7" top="0.75" bottom="0.75" header="0.51180555555555496" footer="0.51180555555555496"/>
  <pageSetup firstPageNumber="0" orientation="portrait" useFirstPageNumber="1"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文档" ma:contentTypeID="0x0101000374C3F62E91A94F9C01020F66DD9E95" ma:contentTypeVersion="6" ma:contentTypeDescription="新建文档。" ma:contentTypeScope="" ma:versionID="3438270261f3d83743a330bf8a590bdf">
  <xsd:schema xmlns:xsd="http://www.w3.org/2001/XMLSchema" xmlns:xs="http://www.w3.org/2001/XMLSchema" xmlns:p="http://schemas.microsoft.com/office/2006/metadata/properties" xmlns:ns2="b3b4823d-f4dd-43ad-84c5-a72cd2fde36d" xmlns:ns3="1f898580-edb9-4520-9b20-acb3f98cc8e5" targetNamespace="http://schemas.microsoft.com/office/2006/metadata/properties" ma:root="true" ma:fieldsID="6506ca92ee16011003609187b2b0ec9d" ns2:_="" ns3:_="">
    <xsd:import namespace="b3b4823d-f4dd-43ad-84c5-a72cd2fde36d"/>
    <xsd:import namespace="1f898580-edb9-4520-9b20-acb3f98cc8e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b4823d-f4dd-43ad-84c5-a72cd2fde3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f898580-edb9-4520-9b20-acb3f98cc8e5" elementFormDefault="qualified">
    <xsd:import namespace="http://schemas.microsoft.com/office/2006/documentManagement/types"/>
    <xsd:import namespace="http://schemas.microsoft.com/office/infopath/2007/PartnerControls"/>
    <xsd:element name="SharedWithUsers" ma:index="10" nillable="true" ma:displayName="共享对象:"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享对象详细信息"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08548F3-D93D-47C6-A34E-D7C9C843F4FF}">
  <ds:schemaRefs/>
</ds:datastoreItem>
</file>

<file path=customXml/itemProps2.xml><?xml version="1.0" encoding="utf-8"?>
<ds:datastoreItem xmlns:ds="http://schemas.openxmlformats.org/officeDocument/2006/customXml" ds:itemID="{48F2D259-D41C-49DD-9D94-09C114206B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3b4823d-f4dd-43ad-84c5-a72cd2fde36d"/>
    <ds:schemaRef ds:uri="1f898580-edb9-4520-9b20-acb3f98cc8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EEA8FE8-36C5-40CD-AF09-BCF7FA0E522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BaseAddressTable</vt:lpstr>
      <vt:lpstr>TOP_CTRL_CMN</vt:lpstr>
      <vt:lpstr>TOP_CTRL_ORAN_LPHY</vt:lpstr>
      <vt:lpstr>TOP_CTRL_HW</vt:lpstr>
      <vt:lpstr>TOP_CTRL_INTR</vt:lpstr>
      <vt:lpstr>TOP_CTRL_TEST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Shehanaj Begum</dc:creator>
  <cp:lastModifiedBy>Jade Yu</cp:lastModifiedBy>
  <cp:revision>58</cp:revision>
  <dcterms:created xsi:type="dcterms:W3CDTF">2019-01-10T20:01:00Z</dcterms:created>
  <dcterms:modified xsi:type="dcterms:W3CDTF">2022-07-04T01:07:54Z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Ids_UIVersion_3072">
    <vt:lpwstr>72</vt:lpwstr>
  </property>
  <property fmtid="{D5CDD505-2E9C-101B-9397-08002B2CF9AE}" pid="4" name="AuthorIds_UIVersion_5120">
    <vt:lpwstr>72</vt:lpwstr>
  </property>
  <property fmtid="{D5CDD505-2E9C-101B-9397-08002B2CF9AE}" pid="5" name="ContentTypeId">
    <vt:lpwstr>0x0101000374C3F62E91A94F9C01020F66DD9E95</vt:lpwstr>
  </property>
  <property fmtid="{D5CDD505-2E9C-101B-9397-08002B2CF9AE}" pid="6" name="DocSecurity">
    <vt:i4>0</vt:i4>
  </property>
  <property fmtid="{D5CDD505-2E9C-101B-9397-08002B2CF9AE}" pid="7" name="HyperlinksChanged">
    <vt:bool>false</vt:bool>
  </property>
  <property fmtid="{D5CDD505-2E9C-101B-9397-08002B2CF9AE}" pid="8" name="LinksUpToDate">
    <vt:bool>false</vt:bool>
  </property>
  <property fmtid="{D5CDD505-2E9C-101B-9397-08002B2CF9AE}" pid="9" name="ScaleCrop">
    <vt:bool>false</vt:bool>
  </property>
  <property fmtid="{D5CDD505-2E9C-101B-9397-08002B2CF9AE}" pid="10" name="ShareDoc">
    <vt:bool>false</vt:bool>
  </property>
  <property fmtid="{D5CDD505-2E9C-101B-9397-08002B2CF9AE}" pid="11" name="ICV">
    <vt:lpwstr>386BF0109A51458CABD26F538D9467A7</vt:lpwstr>
  </property>
  <property fmtid="{D5CDD505-2E9C-101B-9397-08002B2CF9AE}" pid="12" name="KSOProductBuildVer">
    <vt:lpwstr>2052-11.1.0.11744</vt:lpwstr>
  </property>
</Properties>
</file>